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varo\OneDrive\Documentos\Primer proyecto\codigo\Financial_proyect\"/>
    </mc:Choice>
  </mc:AlternateContent>
  <bookViews>
    <workbookView xWindow="0" yWindow="0" windowWidth="20490" windowHeight="7650" activeTab="2"/>
  </bookViews>
  <sheets>
    <sheet name="DF" sheetId="1" r:id="rId1"/>
    <sheet name="inversion optima (SOLVER)" sheetId="2" r:id="rId2"/>
    <sheet name="Markiwitz" sheetId="3" r:id="rId3"/>
    <sheet name="Portafolios" sheetId="5" r:id="rId4"/>
    <sheet name="P. Eficientes" sheetId="4" r:id="rId5"/>
  </sheets>
  <definedNames>
    <definedName name="solver_adj" localSheetId="1" hidden="1">'inversion optima (SOLVER)'!$E$15:$M$15</definedName>
    <definedName name="solver_adj" localSheetId="2" hidden="1">'P. Eficientes'!$C$3:$K$3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"""""""""""""""""""""""""""""""0,0001"""""""""""""""""""""""""""""""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'inversion optima (SOLVER)'!$E$15</definedName>
    <definedName name="solver_lhs1" localSheetId="2" hidden="1">'P. Eficientes'!$B$3</definedName>
    <definedName name="solver_lhs10" localSheetId="2" hidden="1">'P. Eficientes'!$K$9</definedName>
    <definedName name="solver_lhs11" localSheetId="2" hidden="1">'P. Eficientes'!$M$9</definedName>
    <definedName name="solver_lhs2" localSheetId="1" hidden="1">'inversion optima (SOLVER)'!$E$18</definedName>
    <definedName name="solver_lhs2" localSheetId="2" hidden="1">'P. Eficientes'!$M$3</definedName>
    <definedName name="solver_lhs3" localSheetId="1" hidden="1">'inversion optima (SOLVER)'!$E$22</definedName>
    <definedName name="solver_lhs3" localSheetId="2" hidden="1">'P. Eficientes'!$M$17</definedName>
    <definedName name="solver_lhs4" localSheetId="1" hidden="1">'inversion optima (SOLVER)'!$H$15</definedName>
    <definedName name="solver_lhs4" localSheetId="2" hidden="1">'P. Eficientes'!$M$18</definedName>
    <definedName name="solver_lhs5" localSheetId="2" hidden="1">'P. Eficientes'!$F$9</definedName>
    <definedName name="solver_lhs6" localSheetId="2" hidden="1">'P. Eficientes'!$G$9</definedName>
    <definedName name="solver_lhs7" localSheetId="2" hidden="1">'P. Eficientes'!$H$9</definedName>
    <definedName name="solver_lhs8" localSheetId="2" hidden="1">'P. Eficientes'!$I$9</definedName>
    <definedName name="solver_lhs9" localSheetId="2" hidden="1">'P. Eficientes'!$J$9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"""""""""""""""""""""""""""""""0,075"""""""""""""""""""""""""""""""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4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'inversion optima (SOLVER)'!$E$27</definedName>
    <definedName name="solver_opt" localSheetId="2" hidden="1">'P. Eficientes'!$O$3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"""""""""""""""""""""""""""""""0,000001"""""""""""""""""""""""""""""""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2</definedName>
    <definedName name="solver_rel10" localSheetId="2" hidden="1">1</definedName>
    <definedName name="solver_rel11" localSheetId="2" hidden="1">2</definedName>
    <definedName name="solver_rel2" localSheetId="1" hidden="1">2</definedName>
    <definedName name="solver_rel2" localSheetId="2" hidden="1">1</definedName>
    <definedName name="solver_rel3" localSheetId="1" hidden="1">1</definedName>
    <definedName name="solver_rel3" localSheetId="2" hidden="1">2</definedName>
    <definedName name="solver_rel4" localSheetId="1" hidden="1">3</definedName>
    <definedName name="solver_rel4" localSheetId="2" hidden="1">2</definedName>
    <definedName name="solver_rel5" localSheetId="2" hidden="1">1</definedName>
    <definedName name="solver_rel6" localSheetId="2" hidden="1">1</definedName>
    <definedName name="solver_rel7" localSheetId="2" hidden="1">1</definedName>
    <definedName name="solver_rel8" localSheetId="2" hidden="1">1</definedName>
    <definedName name="solver_rel9" localSheetId="2" hidden="1">1</definedName>
    <definedName name="solver_rhs1" localSheetId="1" hidden="1">3%</definedName>
    <definedName name="solver_rhs1" localSheetId="2" hidden="1">1</definedName>
    <definedName name="solver_rhs10" localSheetId="2" hidden="1">1</definedName>
    <definedName name="solver_rhs11" localSheetId="2" hidden="1">11.6%</definedName>
    <definedName name="solver_rhs2" localSheetId="1" hidden="1">1</definedName>
    <definedName name="solver_rhs2" localSheetId="2" hidden="1">17.6%</definedName>
    <definedName name="solver_rhs3" localSheetId="1" hidden="1">20%</definedName>
    <definedName name="solver_rhs3" localSheetId="2" hidden="1">14.8%</definedName>
    <definedName name="solver_rhs4" localSheetId="1" hidden="1">5%</definedName>
    <definedName name="solver_rhs4" localSheetId="2" hidden="1">15.2%</definedName>
    <definedName name="solver_rhs5" localSheetId="2" hidden="1">1</definedName>
    <definedName name="solver_rhs6" localSheetId="2" hidden="1">1</definedName>
    <definedName name="solver_rhs7" localSheetId="2" hidden="1">1</definedName>
    <definedName name="solver_rhs8" localSheetId="2" hidden="1">1</definedName>
    <definedName name="solver_rhs9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1</definedName>
    <definedName name="solver_tol" localSheetId="2" hidden="1">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29" i="5" l="1"/>
  <c r="J1029" i="5"/>
  <c r="I1029" i="5"/>
  <c r="H1029" i="5"/>
  <c r="G1029" i="5"/>
  <c r="F1029" i="5"/>
  <c r="E1029" i="5"/>
  <c r="D1029" i="5"/>
  <c r="K1028" i="5"/>
  <c r="J1028" i="5"/>
  <c r="I1028" i="5"/>
  <c r="H1028" i="5"/>
  <c r="G1028" i="5"/>
  <c r="F1028" i="5"/>
  <c r="E1028" i="5"/>
  <c r="D1028" i="5"/>
  <c r="K1027" i="5"/>
  <c r="J1027" i="5"/>
  <c r="I1027" i="5"/>
  <c r="H1027" i="5"/>
  <c r="G1027" i="5"/>
  <c r="F1027" i="5"/>
  <c r="E1027" i="5"/>
  <c r="D1027" i="5"/>
  <c r="K1026" i="5"/>
  <c r="J1026" i="5"/>
  <c r="I1026" i="5"/>
  <c r="H1026" i="5"/>
  <c r="G1026" i="5"/>
  <c r="F1026" i="5"/>
  <c r="E1026" i="5"/>
  <c r="D1026" i="5"/>
  <c r="K1025" i="5"/>
  <c r="J1025" i="5"/>
  <c r="I1025" i="5"/>
  <c r="H1025" i="5"/>
  <c r="G1025" i="5"/>
  <c r="F1025" i="5"/>
  <c r="E1025" i="5"/>
  <c r="D1025" i="5"/>
  <c r="K1024" i="5"/>
  <c r="J1024" i="5"/>
  <c r="I1024" i="5"/>
  <c r="H1024" i="5"/>
  <c r="G1024" i="5"/>
  <c r="F1024" i="5"/>
  <c r="E1024" i="5"/>
  <c r="D1024" i="5"/>
  <c r="K1023" i="5"/>
  <c r="J1023" i="5"/>
  <c r="I1023" i="5"/>
  <c r="H1023" i="5"/>
  <c r="G1023" i="5"/>
  <c r="F1023" i="5"/>
  <c r="E1023" i="5"/>
  <c r="D1023" i="5"/>
  <c r="K1022" i="5"/>
  <c r="J1022" i="5"/>
  <c r="I1022" i="5"/>
  <c r="H1022" i="5"/>
  <c r="G1022" i="5"/>
  <c r="F1022" i="5"/>
  <c r="E1022" i="5"/>
  <c r="D1022" i="5"/>
  <c r="K1021" i="5"/>
  <c r="J1021" i="5"/>
  <c r="I1021" i="5"/>
  <c r="H1021" i="5"/>
  <c r="G1021" i="5"/>
  <c r="F1021" i="5"/>
  <c r="E1021" i="5"/>
  <c r="D1021" i="5"/>
  <c r="K1020" i="5"/>
  <c r="J1020" i="5"/>
  <c r="I1020" i="5"/>
  <c r="H1020" i="5"/>
  <c r="G1020" i="5"/>
  <c r="F1020" i="5"/>
  <c r="E1020" i="5"/>
  <c r="D1020" i="5"/>
  <c r="K1019" i="5"/>
  <c r="J1019" i="5"/>
  <c r="I1019" i="5"/>
  <c r="H1019" i="5"/>
  <c r="G1019" i="5"/>
  <c r="F1019" i="5"/>
  <c r="E1019" i="5"/>
  <c r="D1019" i="5"/>
  <c r="K1018" i="5"/>
  <c r="J1018" i="5"/>
  <c r="I1018" i="5"/>
  <c r="H1018" i="5"/>
  <c r="G1018" i="5"/>
  <c r="F1018" i="5"/>
  <c r="E1018" i="5"/>
  <c r="D1018" i="5"/>
  <c r="K1017" i="5"/>
  <c r="J1017" i="5"/>
  <c r="I1017" i="5"/>
  <c r="H1017" i="5"/>
  <c r="G1017" i="5"/>
  <c r="F1017" i="5"/>
  <c r="E1017" i="5"/>
  <c r="D1017" i="5"/>
  <c r="K1016" i="5"/>
  <c r="J1016" i="5"/>
  <c r="I1016" i="5"/>
  <c r="H1016" i="5"/>
  <c r="G1016" i="5"/>
  <c r="F1016" i="5"/>
  <c r="E1016" i="5"/>
  <c r="D1016" i="5"/>
  <c r="K1015" i="5"/>
  <c r="J1015" i="5"/>
  <c r="I1015" i="5"/>
  <c r="H1015" i="5"/>
  <c r="G1015" i="5"/>
  <c r="F1015" i="5"/>
  <c r="E1015" i="5"/>
  <c r="D1015" i="5"/>
  <c r="K1014" i="5"/>
  <c r="J1014" i="5"/>
  <c r="I1014" i="5"/>
  <c r="H1014" i="5"/>
  <c r="G1014" i="5"/>
  <c r="F1014" i="5"/>
  <c r="E1014" i="5"/>
  <c r="D1014" i="5"/>
  <c r="K1013" i="5"/>
  <c r="J1013" i="5"/>
  <c r="I1013" i="5"/>
  <c r="H1013" i="5"/>
  <c r="G1013" i="5"/>
  <c r="F1013" i="5"/>
  <c r="E1013" i="5"/>
  <c r="D1013" i="5"/>
  <c r="K1012" i="5"/>
  <c r="J1012" i="5"/>
  <c r="I1012" i="5"/>
  <c r="H1012" i="5"/>
  <c r="G1012" i="5"/>
  <c r="F1012" i="5"/>
  <c r="E1012" i="5"/>
  <c r="D1012" i="5"/>
  <c r="K1011" i="5"/>
  <c r="J1011" i="5"/>
  <c r="I1011" i="5"/>
  <c r="H1011" i="5"/>
  <c r="G1011" i="5"/>
  <c r="F1011" i="5"/>
  <c r="E1011" i="5"/>
  <c r="D1011" i="5"/>
  <c r="K1010" i="5"/>
  <c r="J1010" i="5"/>
  <c r="I1010" i="5"/>
  <c r="H1010" i="5"/>
  <c r="G1010" i="5"/>
  <c r="F1010" i="5"/>
  <c r="E1010" i="5"/>
  <c r="D1010" i="5"/>
  <c r="K1009" i="5"/>
  <c r="J1009" i="5"/>
  <c r="I1009" i="5"/>
  <c r="H1009" i="5"/>
  <c r="G1009" i="5"/>
  <c r="F1009" i="5"/>
  <c r="E1009" i="5"/>
  <c r="D1009" i="5"/>
  <c r="K1008" i="5"/>
  <c r="J1008" i="5"/>
  <c r="I1008" i="5"/>
  <c r="H1008" i="5"/>
  <c r="G1008" i="5"/>
  <c r="F1008" i="5"/>
  <c r="E1008" i="5"/>
  <c r="D1008" i="5"/>
  <c r="K1007" i="5"/>
  <c r="J1007" i="5"/>
  <c r="I1007" i="5"/>
  <c r="H1007" i="5"/>
  <c r="G1007" i="5"/>
  <c r="F1007" i="5"/>
  <c r="E1007" i="5"/>
  <c r="D1007" i="5"/>
  <c r="K1006" i="5"/>
  <c r="J1006" i="5"/>
  <c r="I1006" i="5"/>
  <c r="H1006" i="5"/>
  <c r="G1006" i="5"/>
  <c r="F1006" i="5"/>
  <c r="E1006" i="5"/>
  <c r="D1006" i="5"/>
  <c r="K1005" i="5"/>
  <c r="J1005" i="5"/>
  <c r="I1005" i="5"/>
  <c r="H1005" i="5"/>
  <c r="G1005" i="5"/>
  <c r="F1005" i="5"/>
  <c r="E1005" i="5"/>
  <c r="D1005" i="5"/>
  <c r="K1004" i="5"/>
  <c r="J1004" i="5"/>
  <c r="I1004" i="5"/>
  <c r="H1004" i="5"/>
  <c r="G1004" i="5"/>
  <c r="F1004" i="5"/>
  <c r="E1004" i="5"/>
  <c r="D1004" i="5"/>
  <c r="K1003" i="5"/>
  <c r="J1003" i="5"/>
  <c r="I1003" i="5"/>
  <c r="H1003" i="5"/>
  <c r="G1003" i="5"/>
  <c r="F1003" i="5"/>
  <c r="E1003" i="5"/>
  <c r="D1003" i="5"/>
  <c r="K1002" i="5"/>
  <c r="J1002" i="5"/>
  <c r="I1002" i="5"/>
  <c r="H1002" i="5"/>
  <c r="G1002" i="5"/>
  <c r="F1002" i="5"/>
  <c r="E1002" i="5"/>
  <c r="D1002" i="5"/>
  <c r="K1001" i="5"/>
  <c r="J1001" i="5"/>
  <c r="I1001" i="5"/>
  <c r="H1001" i="5"/>
  <c r="G1001" i="5"/>
  <c r="F1001" i="5"/>
  <c r="E1001" i="5"/>
  <c r="D1001" i="5"/>
  <c r="K1000" i="5"/>
  <c r="J1000" i="5"/>
  <c r="I1000" i="5"/>
  <c r="H1000" i="5"/>
  <c r="G1000" i="5"/>
  <c r="F1000" i="5"/>
  <c r="E1000" i="5"/>
  <c r="D1000" i="5"/>
  <c r="K999" i="5"/>
  <c r="J999" i="5"/>
  <c r="I999" i="5"/>
  <c r="H999" i="5"/>
  <c r="G999" i="5"/>
  <c r="F999" i="5"/>
  <c r="E999" i="5"/>
  <c r="D999" i="5"/>
  <c r="K998" i="5"/>
  <c r="J998" i="5"/>
  <c r="I998" i="5"/>
  <c r="H998" i="5"/>
  <c r="G998" i="5"/>
  <c r="F998" i="5"/>
  <c r="E998" i="5"/>
  <c r="D998" i="5"/>
  <c r="K997" i="5"/>
  <c r="J997" i="5"/>
  <c r="I997" i="5"/>
  <c r="H997" i="5"/>
  <c r="G997" i="5"/>
  <c r="F997" i="5"/>
  <c r="E997" i="5"/>
  <c r="D997" i="5"/>
  <c r="K996" i="5"/>
  <c r="J996" i="5"/>
  <c r="I996" i="5"/>
  <c r="H996" i="5"/>
  <c r="G996" i="5"/>
  <c r="F996" i="5"/>
  <c r="E996" i="5"/>
  <c r="D996" i="5"/>
  <c r="K995" i="5"/>
  <c r="J995" i="5"/>
  <c r="I995" i="5"/>
  <c r="H995" i="5"/>
  <c r="G995" i="5"/>
  <c r="F995" i="5"/>
  <c r="E995" i="5"/>
  <c r="D995" i="5"/>
  <c r="K994" i="5"/>
  <c r="J994" i="5"/>
  <c r="I994" i="5"/>
  <c r="H994" i="5"/>
  <c r="G994" i="5"/>
  <c r="F994" i="5"/>
  <c r="E994" i="5"/>
  <c r="D994" i="5"/>
  <c r="K993" i="5"/>
  <c r="J993" i="5"/>
  <c r="I993" i="5"/>
  <c r="H993" i="5"/>
  <c r="G993" i="5"/>
  <c r="F993" i="5"/>
  <c r="E993" i="5"/>
  <c r="D993" i="5"/>
  <c r="K992" i="5"/>
  <c r="J992" i="5"/>
  <c r="I992" i="5"/>
  <c r="H992" i="5"/>
  <c r="G992" i="5"/>
  <c r="F992" i="5"/>
  <c r="E992" i="5"/>
  <c r="D992" i="5"/>
  <c r="K991" i="5"/>
  <c r="J991" i="5"/>
  <c r="I991" i="5"/>
  <c r="H991" i="5"/>
  <c r="G991" i="5"/>
  <c r="F991" i="5"/>
  <c r="E991" i="5"/>
  <c r="D991" i="5"/>
  <c r="K990" i="5"/>
  <c r="J990" i="5"/>
  <c r="I990" i="5"/>
  <c r="H990" i="5"/>
  <c r="G990" i="5"/>
  <c r="F990" i="5"/>
  <c r="E990" i="5"/>
  <c r="D990" i="5"/>
  <c r="K989" i="5"/>
  <c r="J989" i="5"/>
  <c r="I989" i="5"/>
  <c r="H989" i="5"/>
  <c r="G989" i="5"/>
  <c r="F989" i="5"/>
  <c r="E989" i="5"/>
  <c r="D989" i="5"/>
  <c r="K988" i="5"/>
  <c r="J988" i="5"/>
  <c r="I988" i="5"/>
  <c r="H988" i="5"/>
  <c r="G988" i="5"/>
  <c r="F988" i="5"/>
  <c r="E988" i="5"/>
  <c r="D988" i="5"/>
  <c r="K987" i="5"/>
  <c r="J987" i="5"/>
  <c r="I987" i="5"/>
  <c r="H987" i="5"/>
  <c r="G987" i="5"/>
  <c r="F987" i="5"/>
  <c r="E987" i="5"/>
  <c r="D987" i="5"/>
  <c r="K986" i="5"/>
  <c r="J986" i="5"/>
  <c r="I986" i="5"/>
  <c r="H986" i="5"/>
  <c r="G986" i="5"/>
  <c r="F986" i="5"/>
  <c r="E986" i="5"/>
  <c r="D986" i="5"/>
  <c r="K985" i="5"/>
  <c r="J985" i="5"/>
  <c r="I985" i="5"/>
  <c r="H985" i="5"/>
  <c r="G985" i="5"/>
  <c r="F985" i="5"/>
  <c r="E985" i="5"/>
  <c r="D985" i="5"/>
  <c r="K984" i="5"/>
  <c r="J984" i="5"/>
  <c r="I984" i="5"/>
  <c r="H984" i="5"/>
  <c r="G984" i="5"/>
  <c r="F984" i="5"/>
  <c r="E984" i="5"/>
  <c r="D984" i="5"/>
  <c r="K983" i="5"/>
  <c r="J983" i="5"/>
  <c r="I983" i="5"/>
  <c r="H983" i="5"/>
  <c r="G983" i="5"/>
  <c r="F983" i="5"/>
  <c r="E983" i="5"/>
  <c r="D983" i="5"/>
  <c r="K982" i="5"/>
  <c r="J982" i="5"/>
  <c r="I982" i="5"/>
  <c r="H982" i="5"/>
  <c r="G982" i="5"/>
  <c r="F982" i="5"/>
  <c r="E982" i="5"/>
  <c r="D982" i="5"/>
  <c r="K981" i="5"/>
  <c r="J981" i="5"/>
  <c r="I981" i="5"/>
  <c r="H981" i="5"/>
  <c r="G981" i="5"/>
  <c r="F981" i="5"/>
  <c r="E981" i="5"/>
  <c r="D981" i="5"/>
  <c r="K980" i="5"/>
  <c r="J980" i="5"/>
  <c r="I980" i="5"/>
  <c r="H980" i="5"/>
  <c r="G980" i="5"/>
  <c r="F980" i="5"/>
  <c r="E980" i="5"/>
  <c r="D980" i="5"/>
  <c r="K979" i="5"/>
  <c r="J979" i="5"/>
  <c r="I979" i="5"/>
  <c r="H979" i="5"/>
  <c r="G979" i="5"/>
  <c r="F979" i="5"/>
  <c r="E979" i="5"/>
  <c r="D979" i="5"/>
  <c r="K978" i="5"/>
  <c r="J978" i="5"/>
  <c r="I978" i="5"/>
  <c r="H978" i="5"/>
  <c r="G978" i="5"/>
  <c r="F978" i="5"/>
  <c r="E978" i="5"/>
  <c r="D978" i="5"/>
  <c r="K977" i="5"/>
  <c r="J977" i="5"/>
  <c r="I977" i="5"/>
  <c r="H977" i="5"/>
  <c r="G977" i="5"/>
  <c r="F977" i="5"/>
  <c r="E977" i="5"/>
  <c r="D977" i="5"/>
  <c r="K976" i="5"/>
  <c r="J976" i="5"/>
  <c r="I976" i="5"/>
  <c r="H976" i="5"/>
  <c r="G976" i="5"/>
  <c r="F976" i="5"/>
  <c r="E976" i="5"/>
  <c r="D976" i="5"/>
  <c r="K975" i="5"/>
  <c r="J975" i="5"/>
  <c r="I975" i="5"/>
  <c r="H975" i="5"/>
  <c r="G975" i="5"/>
  <c r="F975" i="5"/>
  <c r="E975" i="5"/>
  <c r="D975" i="5"/>
  <c r="K974" i="5"/>
  <c r="J974" i="5"/>
  <c r="I974" i="5"/>
  <c r="H974" i="5"/>
  <c r="G974" i="5"/>
  <c r="F974" i="5"/>
  <c r="E974" i="5"/>
  <c r="D974" i="5"/>
  <c r="K973" i="5"/>
  <c r="J973" i="5"/>
  <c r="I973" i="5"/>
  <c r="H973" i="5"/>
  <c r="G973" i="5"/>
  <c r="F973" i="5"/>
  <c r="E973" i="5"/>
  <c r="D973" i="5"/>
  <c r="K972" i="5"/>
  <c r="J972" i="5"/>
  <c r="I972" i="5"/>
  <c r="H972" i="5"/>
  <c r="G972" i="5"/>
  <c r="F972" i="5"/>
  <c r="E972" i="5"/>
  <c r="D972" i="5"/>
  <c r="K971" i="5"/>
  <c r="J971" i="5"/>
  <c r="I971" i="5"/>
  <c r="H971" i="5"/>
  <c r="G971" i="5"/>
  <c r="F971" i="5"/>
  <c r="E971" i="5"/>
  <c r="D971" i="5"/>
  <c r="K970" i="5"/>
  <c r="J970" i="5"/>
  <c r="I970" i="5"/>
  <c r="H970" i="5"/>
  <c r="G970" i="5"/>
  <c r="F970" i="5"/>
  <c r="E970" i="5"/>
  <c r="D970" i="5"/>
  <c r="K969" i="5"/>
  <c r="J969" i="5"/>
  <c r="I969" i="5"/>
  <c r="H969" i="5"/>
  <c r="G969" i="5"/>
  <c r="F969" i="5"/>
  <c r="E969" i="5"/>
  <c r="D969" i="5"/>
  <c r="K968" i="5"/>
  <c r="J968" i="5"/>
  <c r="I968" i="5"/>
  <c r="H968" i="5"/>
  <c r="G968" i="5"/>
  <c r="F968" i="5"/>
  <c r="E968" i="5"/>
  <c r="D968" i="5"/>
  <c r="K967" i="5"/>
  <c r="J967" i="5"/>
  <c r="I967" i="5"/>
  <c r="H967" i="5"/>
  <c r="G967" i="5"/>
  <c r="F967" i="5"/>
  <c r="E967" i="5"/>
  <c r="D967" i="5"/>
  <c r="K966" i="5"/>
  <c r="J966" i="5"/>
  <c r="I966" i="5"/>
  <c r="H966" i="5"/>
  <c r="G966" i="5"/>
  <c r="F966" i="5"/>
  <c r="E966" i="5"/>
  <c r="D966" i="5"/>
  <c r="K965" i="5"/>
  <c r="J965" i="5"/>
  <c r="I965" i="5"/>
  <c r="H965" i="5"/>
  <c r="G965" i="5"/>
  <c r="F965" i="5"/>
  <c r="E965" i="5"/>
  <c r="D965" i="5"/>
  <c r="K964" i="5"/>
  <c r="J964" i="5"/>
  <c r="I964" i="5"/>
  <c r="H964" i="5"/>
  <c r="G964" i="5"/>
  <c r="F964" i="5"/>
  <c r="E964" i="5"/>
  <c r="D964" i="5"/>
  <c r="K963" i="5"/>
  <c r="J963" i="5"/>
  <c r="I963" i="5"/>
  <c r="H963" i="5"/>
  <c r="G963" i="5"/>
  <c r="F963" i="5"/>
  <c r="E963" i="5"/>
  <c r="D963" i="5"/>
  <c r="K962" i="5"/>
  <c r="J962" i="5"/>
  <c r="I962" i="5"/>
  <c r="H962" i="5"/>
  <c r="G962" i="5"/>
  <c r="F962" i="5"/>
  <c r="E962" i="5"/>
  <c r="D962" i="5"/>
  <c r="K961" i="5"/>
  <c r="J961" i="5"/>
  <c r="I961" i="5"/>
  <c r="H961" i="5"/>
  <c r="G961" i="5"/>
  <c r="F961" i="5"/>
  <c r="E961" i="5"/>
  <c r="D961" i="5"/>
  <c r="K960" i="5"/>
  <c r="J960" i="5"/>
  <c r="I960" i="5"/>
  <c r="H960" i="5"/>
  <c r="G960" i="5"/>
  <c r="F960" i="5"/>
  <c r="E960" i="5"/>
  <c r="D960" i="5"/>
  <c r="K959" i="5"/>
  <c r="J959" i="5"/>
  <c r="I959" i="5"/>
  <c r="H959" i="5"/>
  <c r="G959" i="5"/>
  <c r="F959" i="5"/>
  <c r="E959" i="5"/>
  <c r="D959" i="5"/>
  <c r="K958" i="5"/>
  <c r="J958" i="5"/>
  <c r="I958" i="5"/>
  <c r="H958" i="5"/>
  <c r="G958" i="5"/>
  <c r="F958" i="5"/>
  <c r="E958" i="5"/>
  <c r="D958" i="5"/>
  <c r="K957" i="5"/>
  <c r="J957" i="5"/>
  <c r="I957" i="5"/>
  <c r="H957" i="5"/>
  <c r="G957" i="5"/>
  <c r="F957" i="5"/>
  <c r="E957" i="5"/>
  <c r="D957" i="5"/>
  <c r="K956" i="5"/>
  <c r="J956" i="5"/>
  <c r="I956" i="5"/>
  <c r="H956" i="5"/>
  <c r="G956" i="5"/>
  <c r="F956" i="5"/>
  <c r="E956" i="5"/>
  <c r="D956" i="5"/>
  <c r="K955" i="5"/>
  <c r="J955" i="5"/>
  <c r="I955" i="5"/>
  <c r="H955" i="5"/>
  <c r="G955" i="5"/>
  <c r="F955" i="5"/>
  <c r="E955" i="5"/>
  <c r="D955" i="5"/>
  <c r="K954" i="5"/>
  <c r="J954" i="5"/>
  <c r="I954" i="5"/>
  <c r="H954" i="5"/>
  <c r="G954" i="5"/>
  <c r="F954" i="5"/>
  <c r="E954" i="5"/>
  <c r="D954" i="5"/>
  <c r="K953" i="5"/>
  <c r="J953" i="5"/>
  <c r="I953" i="5"/>
  <c r="H953" i="5"/>
  <c r="G953" i="5"/>
  <c r="F953" i="5"/>
  <c r="E953" i="5"/>
  <c r="D953" i="5"/>
  <c r="K952" i="5"/>
  <c r="J952" i="5"/>
  <c r="I952" i="5"/>
  <c r="H952" i="5"/>
  <c r="G952" i="5"/>
  <c r="F952" i="5"/>
  <c r="E952" i="5"/>
  <c r="D952" i="5"/>
  <c r="K951" i="5"/>
  <c r="J951" i="5"/>
  <c r="I951" i="5"/>
  <c r="H951" i="5"/>
  <c r="G951" i="5"/>
  <c r="F951" i="5"/>
  <c r="E951" i="5"/>
  <c r="D951" i="5"/>
  <c r="K950" i="5"/>
  <c r="J950" i="5"/>
  <c r="I950" i="5"/>
  <c r="H950" i="5"/>
  <c r="G950" i="5"/>
  <c r="F950" i="5"/>
  <c r="E950" i="5"/>
  <c r="D950" i="5"/>
  <c r="K949" i="5"/>
  <c r="J949" i="5"/>
  <c r="I949" i="5"/>
  <c r="H949" i="5"/>
  <c r="G949" i="5"/>
  <c r="F949" i="5"/>
  <c r="E949" i="5"/>
  <c r="D949" i="5"/>
  <c r="K948" i="5"/>
  <c r="J948" i="5"/>
  <c r="I948" i="5"/>
  <c r="H948" i="5"/>
  <c r="G948" i="5"/>
  <c r="F948" i="5"/>
  <c r="E948" i="5"/>
  <c r="D948" i="5"/>
  <c r="K947" i="5"/>
  <c r="J947" i="5"/>
  <c r="I947" i="5"/>
  <c r="H947" i="5"/>
  <c r="G947" i="5"/>
  <c r="F947" i="5"/>
  <c r="E947" i="5"/>
  <c r="D947" i="5"/>
  <c r="K946" i="5"/>
  <c r="J946" i="5"/>
  <c r="I946" i="5"/>
  <c r="H946" i="5"/>
  <c r="G946" i="5"/>
  <c r="F946" i="5"/>
  <c r="E946" i="5"/>
  <c r="D946" i="5"/>
  <c r="K945" i="5"/>
  <c r="J945" i="5"/>
  <c r="I945" i="5"/>
  <c r="H945" i="5"/>
  <c r="G945" i="5"/>
  <c r="F945" i="5"/>
  <c r="E945" i="5"/>
  <c r="D945" i="5"/>
  <c r="K944" i="5"/>
  <c r="J944" i="5"/>
  <c r="I944" i="5"/>
  <c r="H944" i="5"/>
  <c r="G944" i="5"/>
  <c r="F944" i="5"/>
  <c r="E944" i="5"/>
  <c r="D944" i="5"/>
  <c r="K943" i="5"/>
  <c r="J943" i="5"/>
  <c r="I943" i="5"/>
  <c r="H943" i="5"/>
  <c r="G943" i="5"/>
  <c r="F943" i="5"/>
  <c r="E943" i="5"/>
  <c r="D943" i="5"/>
  <c r="K942" i="5"/>
  <c r="J942" i="5"/>
  <c r="I942" i="5"/>
  <c r="H942" i="5"/>
  <c r="G942" i="5"/>
  <c r="F942" i="5"/>
  <c r="E942" i="5"/>
  <c r="D942" i="5"/>
  <c r="K941" i="5"/>
  <c r="J941" i="5"/>
  <c r="I941" i="5"/>
  <c r="H941" i="5"/>
  <c r="G941" i="5"/>
  <c r="F941" i="5"/>
  <c r="E941" i="5"/>
  <c r="D941" i="5"/>
  <c r="K940" i="5"/>
  <c r="J940" i="5"/>
  <c r="I940" i="5"/>
  <c r="H940" i="5"/>
  <c r="G940" i="5"/>
  <c r="F940" i="5"/>
  <c r="E940" i="5"/>
  <c r="D940" i="5"/>
  <c r="K939" i="5"/>
  <c r="J939" i="5"/>
  <c r="I939" i="5"/>
  <c r="H939" i="5"/>
  <c r="G939" i="5"/>
  <c r="F939" i="5"/>
  <c r="E939" i="5"/>
  <c r="D939" i="5"/>
  <c r="K938" i="5"/>
  <c r="J938" i="5"/>
  <c r="I938" i="5"/>
  <c r="H938" i="5"/>
  <c r="G938" i="5"/>
  <c r="F938" i="5"/>
  <c r="E938" i="5"/>
  <c r="D938" i="5"/>
  <c r="K937" i="5"/>
  <c r="J937" i="5"/>
  <c r="I937" i="5"/>
  <c r="H937" i="5"/>
  <c r="G937" i="5"/>
  <c r="F937" i="5"/>
  <c r="E937" i="5"/>
  <c r="D937" i="5"/>
  <c r="K936" i="5"/>
  <c r="J936" i="5"/>
  <c r="I936" i="5"/>
  <c r="H936" i="5"/>
  <c r="G936" i="5"/>
  <c r="F936" i="5"/>
  <c r="E936" i="5"/>
  <c r="D936" i="5"/>
  <c r="K935" i="5"/>
  <c r="J935" i="5"/>
  <c r="I935" i="5"/>
  <c r="H935" i="5"/>
  <c r="G935" i="5"/>
  <c r="F935" i="5"/>
  <c r="E935" i="5"/>
  <c r="D935" i="5"/>
  <c r="K934" i="5"/>
  <c r="J934" i="5"/>
  <c r="I934" i="5"/>
  <c r="H934" i="5"/>
  <c r="G934" i="5"/>
  <c r="F934" i="5"/>
  <c r="E934" i="5"/>
  <c r="D934" i="5"/>
  <c r="K933" i="5"/>
  <c r="J933" i="5"/>
  <c r="I933" i="5"/>
  <c r="H933" i="5"/>
  <c r="G933" i="5"/>
  <c r="F933" i="5"/>
  <c r="E933" i="5"/>
  <c r="D933" i="5"/>
  <c r="K932" i="5"/>
  <c r="J932" i="5"/>
  <c r="I932" i="5"/>
  <c r="H932" i="5"/>
  <c r="G932" i="5"/>
  <c r="F932" i="5"/>
  <c r="E932" i="5"/>
  <c r="D932" i="5"/>
  <c r="K931" i="5"/>
  <c r="J931" i="5"/>
  <c r="I931" i="5"/>
  <c r="H931" i="5"/>
  <c r="G931" i="5"/>
  <c r="F931" i="5"/>
  <c r="E931" i="5"/>
  <c r="D931" i="5"/>
  <c r="K930" i="5"/>
  <c r="J930" i="5"/>
  <c r="I930" i="5"/>
  <c r="H930" i="5"/>
  <c r="G930" i="5"/>
  <c r="F930" i="5"/>
  <c r="E930" i="5"/>
  <c r="D930" i="5"/>
  <c r="K929" i="5"/>
  <c r="J929" i="5"/>
  <c r="I929" i="5"/>
  <c r="H929" i="5"/>
  <c r="G929" i="5"/>
  <c r="F929" i="5"/>
  <c r="E929" i="5"/>
  <c r="D929" i="5"/>
  <c r="K928" i="5"/>
  <c r="J928" i="5"/>
  <c r="I928" i="5"/>
  <c r="H928" i="5"/>
  <c r="G928" i="5"/>
  <c r="F928" i="5"/>
  <c r="E928" i="5"/>
  <c r="D928" i="5"/>
  <c r="K927" i="5"/>
  <c r="J927" i="5"/>
  <c r="I927" i="5"/>
  <c r="H927" i="5"/>
  <c r="G927" i="5"/>
  <c r="F927" i="5"/>
  <c r="E927" i="5"/>
  <c r="D927" i="5"/>
  <c r="K926" i="5"/>
  <c r="J926" i="5"/>
  <c r="I926" i="5"/>
  <c r="H926" i="5"/>
  <c r="G926" i="5"/>
  <c r="F926" i="5"/>
  <c r="E926" i="5"/>
  <c r="D926" i="5"/>
  <c r="K925" i="5"/>
  <c r="J925" i="5"/>
  <c r="I925" i="5"/>
  <c r="H925" i="5"/>
  <c r="G925" i="5"/>
  <c r="F925" i="5"/>
  <c r="E925" i="5"/>
  <c r="D925" i="5"/>
  <c r="K924" i="5"/>
  <c r="J924" i="5"/>
  <c r="I924" i="5"/>
  <c r="H924" i="5"/>
  <c r="G924" i="5"/>
  <c r="F924" i="5"/>
  <c r="E924" i="5"/>
  <c r="D924" i="5"/>
  <c r="K923" i="5"/>
  <c r="J923" i="5"/>
  <c r="I923" i="5"/>
  <c r="H923" i="5"/>
  <c r="G923" i="5"/>
  <c r="F923" i="5"/>
  <c r="E923" i="5"/>
  <c r="D923" i="5"/>
  <c r="K922" i="5"/>
  <c r="J922" i="5"/>
  <c r="I922" i="5"/>
  <c r="H922" i="5"/>
  <c r="G922" i="5"/>
  <c r="F922" i="5"/>
  <c r="E922" i="5"/>
  <c r="D922" i="5"/>
  <c r="K921" i="5"/>
  <c r="J921" i="5"/>
  <c r="I921" i="5"/>
  <c r="H921" i="5"/>
  <c r="G921" i="5"/>
  <c r="F921" i="5"/>
  <c r="E921" i="5"/>
  <c r="D921" i="5"/>
  <c r="K920" i="5"/>
  <c r="J920" i="5"/>
  <c r="I920" i="5"/>
  <c r="H920" i="5"/>
  <c r="G920" i="5"/>
  <c r="F920" i="5"/>
  <c r="E920" i="5"/>
  <c r="D920" i="5"/>
  <c r="K919" i="5"/>
  <c r="J919" i="5"/>
  <c r="I919" i="5"/>
  <c r="H919" i="5"/>
  <c r="G919" i="5"/>
  <c r="F919" i="5"/>
  <c r="E919" i="5"/>
  <c r="D919" i="5"/>
  <c r="K918" i="5"/>
  <c r="J918" i="5"/>
  <c r="I918" i="5"/>
  <c r="H918" i="5"/>
  <c r="G918" i="5"/>
  <c r="F918" i="5"/>
  <c r="E918" i="5"/>
  <c r="D918" i="5"/>
  <c r="K917" i="5"/>
  <c r="J917" i="5"/>
  <c r="I917" i="5"/>
  <c r="H917" i="5"/>
  <c r="G917" i="5"/>
  <c r="F917" i="5"/>
  <c r="E917" i="5"/>
  <c r="D917" i="5"/>
  <c r="K916" i="5"/>
  <c r="J916" i="5"/>
  <c r="I916" i="5"/>
  <c r="H916" i="5"/>
  <c r="G916" i="5"/>
  <c r="F916" i="5"/>
  <c r="E916" i="5"/>
  <c r="D916" i="5"/>
  <c r="K915" i="5"/>
  <c r="J915" i="5"/>
  <c r="I915" i="5"/>
  <c r="H915" i="5"/>
  <c r="G915" i="5"/>
  <c r="F915" i="5"/>
  <c r="E915" i="5"/>
  <c r="D915" i="5"/>
  <c r="K914" i="5"/>
  <c r="J914" i="5"/>
  <c r="I914" i="5"/>
  <c r="H914" i="5"/>
  <c r="G914" i="5"/>
  <c r="F914" i="5"/>
  <c r="E914" i="5"/>
  <c r="D914" i="5"/>
  <c r="K913" i="5"/>
  <c r="J913" i="5"/>
  <c r="I913" i="5"/>
  <c r="H913" i="5"/>
  <c r="G913" i="5"/>
  <c r="F913" i="5"/>
  <c r="E913" i="5"/>
  <c r="D913" i="5"/>
  <c r="K912" i="5"/>
  <c r="J912" i="5"/>
  <c r="I912" i="5"/>
  <c r="H912" i="5"/>
  <c r="G912" i="5"/>
  <c r="F912" i="5"/>
  <c r="E912" i="5"/>
  <c r="D912" i="5"/>
  <c r="K911" i="5"/>
  <c r="J911" i="5"/>
  <c r="I911" i="5"/>
  <c r="H911" i="5"/>
  <c r="G911" i="5"/>
  <c r="F911" i="5"/>
  <c r="E911" i="5"/>
  <c r="D911" i="5"/>
  <c r="K910" i="5"/>
  <c r="J910" i="5"/>
  <c r="I910" i="5"/>
  <c r="H910" i="5"/>
  <c r="G910" i="5"/>
  <c r="F910" i="5"/>
  <c r="E910" i="5"/>
  <c r="D910" i="5"/>
  <c r="K909" i="5"/>
  <c r="J909" i="5"/>
  <c r="I909" i="5"/>
  <c r="H909" i="5"/>
  <c r="G909" i="5"/>
  <c r="F909" i="5"/>
  <c r="E909" i="5"/>
  <c r="D909" i="5"/>
  <c r="K908" i="5"/>
  <c r="J908" i="5"/>
  <c r="I908" i="5"/>
  <c r="H908" i="5"/>
  <c r="G908" i="5"/>
  <c r="F908" i="5"/>
  <c r="E908" i="5"/>
  <c r="D908" i="5"/>
  <c r="K907" i="5"/>
  <c r="J907" i="5"/>
  <c r="I907" i="5"/>
  <c r="H907" i="5"/>
  <c r="G907" i="5"/>
  <c r="F907" i="5"/>
  <c r="E907" i="5"/>
  <c r="D907" i="5"/>
  <c r="K906" i="5"/>
  <c r="J906" i="5"/>
  <c r="I906" i="5"/>
  <c r="H906" i="5"/>
  <c r="G906" i="5"/>
  <c r="F906" i="5"/>
  <c r="E906" i="5"/>
  <c r="D906" i="5"/>
  <c r="K905" i="5"/>
  <c r="J905" i="5"/>
  <c r="I905" i="5"/>
  <c r="H905" i="5"/>
  <c r="G905" i="5"/>
  <c r="F905" i="5"/>
  <c r="E905" i="5"/>
  <c r="D905" i="5"/>
  <c r="K904" i="5"/>
  <c r="J904" i="5"/>
  <c r="I904" i="5"/>
  <c r="H904" i="5"/>
  <c r="G904" i="5"/>
  <c r="F904" i="5"/>
  <c r="E904" i="5"/>
  <c r="D904" i="5"/>
  <c r="K903" i="5"/>
  <c r="J903" i="5"/>
  <c r="I903" i="5"/>
  <c r="H903" i="5"/>
  <c r="G903" i="5"/>
  <c r="F903" i="5"/>
  <c r="E903" i="5"/>
  <c r="D903" i="5"/>
  <c r="K902" i="5"/>
  <c r="J902" i="5"/>
  <c r="I902" i="5"/>
  <c r="H902" i="5"/>
  <c r="G902" i="5"/>
  <c r="F902" i="5"/>
  <c r="E902" i="5"/>
  <c r="D902" i="5"/>
  <c r="K901" i="5"/>
  <c r="J901" i="5"/>
  <c r="I901" i="5"/>
  <c r="H901" i="5"/>
  <c r="G901" i="5"/>
  <c r="F901" i="5"/>
  <c r="E901" i="5"/>
  <c r="D901" i="5"/>
  <c r="K900" i="5"/>
  <c r="J900" i="5"/>
  <c r="I900" i="5"/>
  <c r="H900" i="5"/>
  <c r="G900" i="5"/>
  <c r="F900" i="5"/>
  <c r="E900" i="5"/>
  <c r="D900" i="5"/>
  <c r="K899" i="5"/>
  <c r="J899" i="5"/>
  <c r="I899" i="5"/>
  <c r="H899" i="5"/>
  <c r="G899" i="5"/>
  <c r="F899" i="5"/>
  <c r="E899" i="5"/>
  <c r="D899" i="5"/>
  <c r="K898" i="5"/>
  <c r="J898" i="5"/>
  <c r="I898" i="5"/>
  <c r="H898" i="5"/>
  <c r="G898" i="5"/>
  <c r="F898" i="5"/>
  <c r="E898" i="5"/>
  <c r="D898" i="5"/>
  <c r="K897" i="5"/>
  <c r="J897" i="5"/>
  <c r="I897" i="5"/>
  <c r="H897" i="5"/>
  <c r="G897" i="5"/>
  <c r="F897" i="5"/>
  <c r="E897" i="5"/>
  <c r="D897" i="5"/>
  <c r="K896" i="5"/>
  <c r="J896" i="5"/>
  <c r="I896" i="5"/>
  <c r="H896" i="5"/>
  <c r="G896" i="5"/>
  <c r="F896" i="5"/>
  <c r="E896" i="5"/>
  <c r="D896" i="5"/>
  <c r="K895" i="5"/>
  <c r="J895" i="5"/>
  <c r="I895" i="5"/>
  <c r="H895" i="5"/>
  <c r="G895" i="5"/>
  <c r="F895" i="5"/>
  <c r="E895" i="5"/>
  <c r="D895" i="5"/>
  <c r="K894" i="5"/>
  <c r="J894" i="5"/>
  <c r="I894" i="5"/>
  <c r="H894" i="5"/>
  <c r="G894" i="5"/>
  <c r="F894" i="5"/>
  <c r="E894" i="5"/>
  <c r="D894" i="5"/>
  <c r="K893" i="5"/>
  <c r="J893" i="5"/>
  <c r="I893" i="5"/>
  <c r="H893" i="5"/>
  <c r="G893" i="5"/>
  <c r="F893" i="5"/>
  <c r="E893" i="5"/>
  <c r="D893" i="5"/>
  <c r="K892" i="5"/>
  <c r="J892" i="5"/>
  <c r="I892" i="5"/>
  <c r="H892" i="5"/>
  <c r="G892" i="5"/>
  <c r="F892" i="5"/>
  <c r="E892" i="5"/>
  <c r="D892" i="5"/>
  <c r="K891" i="5"/>
  <c r="J891" i="5"/>
  <c r="I891" i="5"/>
  <c r="H891" i="5"/>
  <c r="G891" i="5"/>
  <c r="F891" i="5"/>
  <c r="E891" i="5"/>
  <c r="D891" i="5"/>
  <c r="K890" i="5"/>
  <c r="J890" i="5"/>
  <c r="I890" i="5"/>
  <c r="H890" i="5"/>
  <c r="G890" i="5"/>
  <c r="F890" i="5"/>
  <c r="E890" i="5"/>
  <c r="D890" i="5"/>
  <c r="K889" i="5"/>
  <c r="J889" i="5"/>
  <c r="I889" i="5"/>
  <c r="H889" i="5"/>
  <c r="G889" i="5"/>
  <c r="F889" i="5"/>
  <c r="E889" i="5"/>
  <c r="D889" i="5"/>
  <c r="K888" i="5"/>
  <c r="J888" i="5"/>
  <c r="I888" i="5"/>
  <c r="H888" i="5"/>
  <c r="G888" i="5"/>
  <c r="F888" i="5"/>
  <c r="E888" i="5"/>
  <c r="D888" i="5"/>
  <c r="K887" i="5"/>
  <c r="J887" i="5"/>
  <c r="I887" i="5"/>
  <c r="H887" i="5"/>
  <c r="G887" i="5"/>
  <c r="F887" i="5"/>
  <c r="E887" i="5"/>
  <c r="D887" i="5"/>
  <c r="K886" i="5"/>
  <c r="J886" i="5"/>
  <c r="I886" i="5"/>
  <c r="H886" i="5"/>
  <c r="G886" i="5"/>
  <c r="F886" i="5"/>
  <c r="E886" i="5"/>
  <c r="D886" i="5"/>
  <c r="K885" i="5"/>
  <c r="J885" i="5"/>
  <c r="I885" i="5"/>
  <c r="H885" i="5"/>
  <c r="G885" i="5"/>
  <c r="F885" i="5"/>
  <c r="E885" i="5"/>
  <c r="D885" i="5"/>
  <c r="K884" i="5"/>
  <c r="J884" i="5"/>
  <c r="I884" i="5"/>
  <c r="H884" i="5"/>
  <c r="G884" i="5"/>
  <c r="F884" i="5"/>
  <c r="E884" i="5"/>
  <c r="D884" i="5"/>
  <c r="K883" i="5"/>
  <c r="J883" i="5"/>
  <c r="I883" i="5"/>
  <c r="H883" i="5"/>
  <c r="G883" i="5"/>
  <c r="F883" i="5"/>
  <c r="E883" i="5"/>
  <c r="D883" i="5"/>
  <c r="K882" i="5"/>
  <c r="J882" i="5"/>
  <c r="I882" i="5"/>
  <c r="H882" i="5"/>
  <c r="G882" i="5"/>
  <c r="F882" i="5"/>
  <c r="E882" i="5"/>
  <c r="D882" i="5"/>
  <c r="K881" i="5"/>
  <c r="J881" i="5"/>
  <c r="I881" i="5"/>
  <c r="H881" i="5"/>
  <c r="G881" i="5"/>
  <c r="F881" i="5"/>
  <c r="E881" i="5"/>
  <c r="D881" i="5"/>
  <c r="K880" i="5"/>
  <c r="J880" i="5"/>
  <c r="I880" i="5"/>
  <c r="H880" i="5"/>
  <c r="G880" i="5"/>
  <c r="F880" i="5"/>
  <c r="E880" i="5"/>
  <c r="D880" i="5"/>
  <c r="K879" i="5"/>
  <c r="J879" i="5"/>
  <c r="I879" i="5"/>
  <c r="H879" i="5"/>
  <c r="G879" i="5"/>
  <c r="F879" i="5"/>
  <c r="E879" i="5"/>
  <c r="D879" i="5"/>
  <c r="K878" i="5"/>
  <c r="J878" i="5"/>
  <c r="I878" i="5"/>
  <c r="H878" i="5"/>
  <c r="G878" i="5"/>
  <c r="F878" i="5"/>
  <c r="E878" i="5"/>
  <c r="D878" i="5"/>
  <c r="K877" i="5"/>
  <c r="J877" i="5"/>
  <c r="I877" i="5"/>
  <c r="H877" i="5"/>
  <c r="G877" i="5"/>
  <c r="F877" i="5"/>
  <c r="E877" i="5"/>
  <c r="D877" i="5"/>
  <c r="K876" i="5"/>
  <c r="J876" i="5"/>
  <c r="I876" i="5"/>
  <c r="H876" i="5"/>
  <c r="G876" i="5"/>
  <c r="F876" i="5"/>
  <c r="E876" i="5"/>
  <c r="D876" i="5"/>
  <c r="K875" i="5"/>
  <c r="J875" i="5"/>
  <c r="I875" i="5"/>
  <c r="H875" i="5"/>
  <c r="G875" i="5"/>
  <c r="F875" i="5"/>
  <c r="E875" i="5"/>
  <c r="D875" i="5"/>
  <c r="K874" i="5"/>
  <c r="J874" i="5"/>
  <c r="I874" i="5"/>
  <c r="H874" i="5"/>
  <c r="G874" i="5"/>
  <c r="F874" i="5"/>
  <c r="E874" i="5"/>
  <c r="D874" i="5"/>
  <c r="K873" i="5"/>
  <c r="J873" i="5"/>
  <c r="I873" i="5"/>
  <c r="H873" i="5"/>
  <c r="G873" i="5"/>
  <c r="F873" i="5"/>
  <c r="E873" i="5"/>
  <c r="D873" i="5"/>
  <c r="K872" i="5"/>
  <c r="J872" i="5"/>
  <c r="I872" i="5"/>
  <c r="H872" i="5"/>
  <c r="G872" i="5"/>
  <c r="F872" i="5"/>
  <c r="E872" i="5"/>
  <c r="D872" i="5"/>
  <c r="K871" i="5"/>
  <c r="J871" i="5"/>
  <c r="I871" i="5"/>
  <c r="H871" i="5"/>
  <c r="G871" i="5"/>
  <c r="F871" i="5"/>
  <c r="E871" i="5"/>
  <c r="D871" i="5"/>
  <c r="K870" i="5"/>
  <c r="J870" i="5"/>
  <c r="I870" i="5"/>
  <c r="H870" i="5"/>
  <c r="G870" i="5"/>
  <c r="F870" i="5"/>
  <c r="E870" i="5"/>
  <c r="D870" i="5"/>
  <c r="K869" i="5"/>
  <c r="J869" i="5"/>
  <c r="I869" i="5"/>
  <c r="H869" i="5"/>
  <c r="G869" i="5"/>
  <c r="F869" i="5"/>
  <c r="E869" i="5"/>
  <c r="D869" i="5"/>
  <c r="K868" i="5"/>
  <c r="J868" i="5"/>
  <c r="I868" i="5"/>
  <c r="H868" i="5"/>
  <c r="G868" i="5"/>
  <c r="F868" i="5"/>
  <c r="E868" i="5"/>
  <c r="D868" i="5"/>
  <c r="K867" i="5"/>
  <c r="J867" i="5"/>
  <c r="I867" i="5"/>
  <c r="H867" i="5"/>
  <c r="G867" i="5"/>
  <c r="F867" i="5"/>
  <c r="E867" i="5"/>
  <c r="D867" i="5"/>
  <c r="K866" i="5"/>
  <c r="J866" i="5"/>
  <c r="I866" i="5"/>
  <c r="H866" i="5"/>
  <c r="G866" i="5"/>
  <c r="F866" i="5"/>
  <c r="E866" i="5"/>
  <c r="D866" i="5"/>
  <c r="K865" i="5"/>
  <c r="J865" i="5"/>
  <c r="I865" i="5"/>
  <c r="H865" i="5"/>
  <c r="G865" i="5"/>
  <c r="F865" i="5"/>
  <c r="E865" i="5"/>
  <c r="D865" i="5"/>
  <c r="K864" i="5"/>
  <c r="J864" i="5"/>
  <c r="I864" i="5"/>
  <c r="H864" i="5"/>
  <c r="G864" i="5"/>
  <c r="F864" i="5"/>
  <c r="E864" i="5"/>
  <c r="D864" i="5"/>
  <c r="K863" i="5"/>
  <c r="J863" i="5"/>
  <c r="I863" i="5"/>
  <c r="H863" i="5"/>
  <c r="G863" i="5"/>
  <c r="F863" i="5"/>
  <c r="E863" i="5"/>
  <c r="D863" i="5"/>
  <c r="K862" i="5"/>
  <c r="J862" i="5"/>
  <c r="I862" i="5"/>
  <c r="H862" i="5"/>
  <c r="G862" i="5"/>
  <c r="F862" i="5"/>
  <c r="E862" i="5"/>
  <c r="D862" i="5"/>
  <c r="K861" i="5"/>
  <c r="J861" i="5"/>
  <c r="I861" i="5"/>
  <c r="H861" i="5"/>
  <c r="G861" i="5"/>
  <c r="F861" i="5"/>
  <c r="E861" i="5"/>
  <c r="D861" i="5"/>
  <c r="K860" i="5"/>
  <c r="J860" i="5"/>
  <c r="I860" i="5"/>
  <c r="H860" i="5"/>
  <c r="G860" i="5"/>
  <c r="F860" i="5"/>
  <c r="E860" i="5"/>
  <c r="D860" i="5"/>
  <c r="K859" i="5"/>
  <c r="J859" i="5"/>
  <c r="I859" i="5"/>
  <c r="H859" i="5"/>
  <c r="G859" i="5"/>
  <c r="F859" i="5"/>
  <c r="E859" i="5"/>
  <c r="D859" i="5"/>
  <c r="K858" i="5"/>
  <c r="J858" i="5"/>
  <c r="I858" i="5"/>
  <c r="H858" i="5"/>
  <c r="G858" i="5"/>
  <c r="F858" i="5"/>
  <c r="E858" i="5"/>
  <c r="D858" i="5"/>
  <c r="K857" i="5"/>
  <c r="J857" i="5"/>
  <c r="I857" i="5"/>
  <c r="H857" i="5"/>
  <c r="G857" i="5"/>
  <c r="F857" i="5"/>
  <c r="E857" i="5"/>
  <c r="D857" i="5"/>
  <c r="K856" i="5"/>
  <c r="J856" i="5"/>
  <c r="I856" i="5"/>
  <c r="H856" i="5"/>
  <c r="G856" i="5"/>
  <c r="F856" i="5"/>
  <c r="E856" i="5"/>
  <c r="D856" i="5"/>
  <c r="K855" i="5"/>
  <c r="J855" i="5"/>
  <c r="I855" i="5"/>
  <c r="H855" i="5"/>
  <c r="G855" i="5"/>
  <c r="F855" i="5"/>
  <c r="E855" i="5"/>
  <c r="D855" i="5"/>
  <c r="M855" i="5" s="1"/>
  <c r="K854" i="5"/>
  <c r="J854" i="5"/>
  <c r="I854" i="5"/>
  <c r="H854" i="5"/>
  <c r="G854" i="5"/>
  <c r="F854" i="5"/>
  <c r="E854" i="5"/>
  <c r="D854" i="5"/>
  <c r="L854" i="5" s="1"/>
  <c r="K853" i="5"/>
  <c r="J853" i="5"/>
  <c r="I853" i="5"/>
  <c r="H853" i="5"/>
  <c r="G853" i="5"/>
  <c r="F853" i="5"/>
  <c r="E853" i="5"/>
  <c r="D853" i="5"/>
  <c r="M853" i="5" s="1"/>
  <c r="K852" i="5"/>
  <c r="J852" i="5"/>
  <c r="I852" i="5"/>
  <c r="H852" i="5"/>
  <c r="G852" i="5"/>
  <c r="F852" i="5"/>
  <c r="E852" i="5"/>
  <c r="D852" i="5"/>
  <c r="L852" i="5" s="1"/>
  <c r="K851" i="5"/>
  <c r="J851" i="5"/>
  <c r="I851" i="5"/>
  <c r="H851" i="5"/>
  <c r="G851" i="5"/>
  <c r="F851" i="5"/>
  <c r="E851" i="5"/>
  <c r="D851" i="5"/>
  <c r="M851" i="5" s="1"/>
  <c r="K850" i="5"/>
  <c r="J850" i="5"/>
  <c r="I850" i="5"/>
  <c r="H850" i="5"/>
  <c r="G850" i="5"/>
  <c r="F850" i="5"/>
  <c r="E850" i="5"/>
  <c r="D850" i="5"/>
  <c r="L850" i="5" s="1"/>
  <c r="K849" i="5"/>
  <c r="J849" i="5"/>
  <c r="I849" i="5"/>
  <c r="H849" i="5"/>
  <c r="G849" i="5"/>
  <c r="F849" i="5"/>
  <c r="E849" i="5"/>
  <c r="D849" i="5"/>
  <c r="M849" i="5" s="1"/>
  <c r="K848" i="5"/>
  <c r="J848" i="5"/>
  <c r="I848" i="5"/>
  <c r="H848" i="5"/>
  <c r="G848" i="5"/>
  <c r="F848" i="5"/>
  <c r="E848" i="5"/>
  <c r="D848" i="5"/>
  <c r="L848" i="5" s="1"/>
  <c r="K847" i="5"/>
  <c r="J847" i="5"/>
  <c r="I847" i="5"/>
  <c r="H847" i="5"/>
  <c r="G847" i="5"/>
  <c r="F847" i="5"/>
  <c r="E847" i="5"/>
  <c r="D847" i="5"/>
  <c r="M847" i="5" s="1"/>
  <c r="K846" i="5"/>
  <c r="J846" i="5"/>
  <c r="I846" i="5"/>
  <c r="H846" i="5"/>
  <c r="G846" i="5"/>
  <c r="F846" i="5"/>
  <c r="E846" i="5"/>
  <c r="D846" i="5"/>
  <c r="L846" i="5" s="1"/>
  <c r="K845" i="5"/>
  <c r="J845" i="5"/>
  <c r="I845" i="5"/>
  <c r="H845" i="5"/>
  <c r="G845" i="5"/>
  <c r="F845" i="5"/>
  <c r="E845" i="5"/>
  <c r="D845" i="5"/>
  <c r="M845" i="5" s="1"/>
  <c r="K844" i="5"/>
  <c r="J844" i="5"/>
  <c r="I844" i="5"/>
  <c r="H844" i="5"/>
  <c r="G844" i="5"/>
  <c r="F844" i="5"/>
  <c r="E844" i="5"/>
  <c r="D844" i="5"/>
  <c r="K843" i="5"/>
  <c r="J843" i="5"/>
  <c r="I843" i="5"/>
  <c r="H843" i="5"/>
  <c r="G843" i="5"/>
  <c r="F843" i="5"/>
  <c r="E843" i="5"/>
  <c r="D843" i="5"/>
  <c r="K842" i="5"/>
  <c r="J842" i="5"/>
  <c r="I842" i="5"/>
  <c r="H842" i="5"/>
  <c r="G842" i="5"/>
  <c r="F842" i="5"/>
  <c r="E842" i="5"/>
  <c r="D842" i="5"/>
  <c r="K841" i="5"/>
  <c r="J841" i="5"/>
  <c r="I841" i="5"/>
  <c r="H841" i="5"/>
  <c r="G841" i="5"/>
  <c r="F841" i="5"/>
  <c r="E841" i="5"/>
  <c r="D841" i="5"/>
  <c r="K840" i="5"/>
  <c r="J840" i="5"/>
  <c r="I840" i="5"/>
  <c r="H840" i="5"/>
  <c r="G840" i="5"/>
  <c r="F840" i="5"/>
  <c r="E840" i="5"/>
  <c r="D840" i="5"/>
  <c r="K839" i="5"/>
  <c r="J839" i="5"/>
  <c r="I839" i="5"/>
  <c r="H839" i="5"/>
  <c r="G839" i="5"/>
  <c r="F839" i="5"/>
  <c r="E839" i="5"/>
  <c r="D839" i="5"/>
  <c r="P839" i="5" s="1"/>
  <c r="K838" i="5"/>
  <c r="J838" i="5"/>
  <c r="I838" i="5"/>
  <c r="H838" i="5"/>
  <c r="G838" i="5"/>
  <c r="F838" i="5"/>
  <c r="E838" i="5"/>
  <c r="D838" i="5"/>
  <c r="K837" i="5"/>
  <c r="J837" i="5"/>
  <c r="I837" i="5"/>
  <c r="H837" i="5"/>
  <c r="G837" i="5"/>
  <c r="F837" i="5"/>
  <c r="E837" i="5"/>
  <c r="D837" i="5"/>
  <c r="K836" i="5"/>
  <c r="J836" i="5"/>
  <c r="I836" i="5"/>
  <c r="H836" i="5"/>
  <c r="G836" i="5"/>
  <c r="F836" i="5"/>
  <c r="E836" i="5"/>
  <c r="D836" i="5"/>
  <c r="K835" i="5"/>
  <c r="J835" i="5"/>
  <c r="I835" i="5"/>
  <c r="H835" i="5"/>
  <c r="G835" i="5"/>
  <c r="F835" i="5"/>
  <c r="E835" i="5"/>
  <c r="D835" i="5"/>
  <c r="K834" i="5"/>
  <c r="J834" i="5"/>
  <c r="I834" i="5"/>
  <c r="H834" i="5"/>
  <c r="G834" i="5"/>
  <c r="F834" i="5"/>
  <c r="E834" i="5"/>
  <c r="D834" i="5"/>
  <c r="K833" i="5"/>
  <c r="J833" i="5"/>
  <c r="I833" i="5"/>
  <c r="H833" i="5"/>
  <c r="G833" i="5"/>
  <c r="F833" i="5"/>
  <c r="E833" i="5"/>
  <c r="D833" i="5"/>
  <c r="K832" i="5"/>
  <c r="J832" i="5"/>
  <c r="I832" i="5"/>
  <c r="H832" i="5"/>
  <c r="G832" i="5"/>
  <c r="F832" i="5"/>
  <c r="E832" i="5"/>
  <c r="D832" i="5"/>
  <c r="K831" i="5"/>
  <c r="J831" i="5"/>
  <c r="I831" i="5"/>
  <c r="H831" i="5"/>
  <c r="G831" i="5"/>
  <c r="F831" i="5"/>
  <c r="E831" i="5"/>
  <c r="D831" i="5"/>
  <c r="K830" i="5"/>
  <c r="J830" i="5"/>
  <c r="I830" i="5"/>
  <c r="H830" i="5"/>
  <c r="G830" i="5"/>
  <c r="F830" i="5"/>
  <c r="E830" i="5"/>
  <c r="D830" i="5"/>
  <c r="K829" i="5"/>
  <c r="J829" i="5"/>
  <c r="I829" i="5"/>
  <c r="H829" i="5"/>
  <c r="G829" i="5"/>
  <c r="F829" i="5"/>
  <c r="E829" i="5"/>
  <c r="D829" i="5"/>
  <c r="K828" i="5"/>
  <c r="J828" i="5"/>
  <c r="I828" i="5"/>
  <c r="H828" i="5"/>
  <c r="G828" i="5"/>
  <c r="F828" i="5"/>
  <c r="E828" i="5"/>
  <c r="D828" i="5"/>
  <c r="K827" i="5"/>
  <c r="J827" i="5"/>
  <c r="I827" i="5"/>
  <c r="H827" i="5"/>
  <c r="G827" i="5"/>
  <c r="F827" i="5"/>
  <c r="E827" i="5"/>
  <c r="D827" i="5"/>
  <c r="R827" i="5" s="1"/>
  <c r="K826" i="5"/>
  <c r="J826" i="5"/>
  <c r="I826" i="5"/>
  <c r="H826" i="5"/>
  <c r="G826" i="5"/>
  <c r="F826" i="5"/>
  <c r="E826" i="5"/>
  <c r="D826" i="5"/>
  <c r="K825" i="5"/>
  <c r="J825" i="5"/>
  <c r="I825" i="5"/>
  <c r="H825" i="5"/>
  <c r="G825" i="5"/>
  <c r="F825" i="5"/>
  <c r="E825" i="5"/>
  <c r="D825" i="5"/>
  <c r="K824" i="5"/>
  <c r="J824" i="5"/>
  <c r="I824" i="5"/>
  <c r="H824" i="5"/>
  <c r="G824" i="5"/>
  <c r="F824" i="5"/>
  <c r="E824" i="5"/>
  <c r="D824" i="5"/>
  <c r="K823" i="5"/>
  <c r="J823" i="5"/>
  <c r="I823" i="5"/>
  <c r="H823" i="5"/>
  <c r="G823" i="5"/>
  <c r="F823" i="5"/>
  <c r="E823" i="5"/>
  <c r="D823" i="5"/>
  <c r="M823" i="5" s="1"/>
  <c r="K822" i="5"/>
  <c r="J822" i="5"/>
  <c r="I822" i="5"/>
  <c r="H822" i="5"/>
  <c r="G822" i="5"/>
  <c r="F822" i="5"/>
  <c r="E822" i="5"/>
  <c r="D822" i="5"/>
  <c r="K821" i="5"/>
  <c r="J821" i="5"/>
  <c r="I821" i="5"/>
  <c r="H821" i="5"/>
  <c r="G821" i="5"/>
  <c r="F821" i="5"/>
  <c r="E821" i="5"/>
  <c r="D821" i="5"/>
  <c r="K820" i="5"/>
  <c r="J820" i="5"/>
  <c r="I820" i="5"/>
  <c r="H820" i="5"/>
  <c r="G820" i="5"/>
  <c r="F820" i="5"/>
  <c r="E820" i="5"/>
  <c r="D820" i="5"/>
  <c r="K819" i="5"/>
  <c r="J819" i="5"/>
  <c r="I819" i="5"/>
  <c r="H819" i="5"/>
  <c r="G819" i="5"/>
  <c r="F819" i="5"/>
  <c r="E819" i="5"/>
  <c r="D819" i="5"/>
  <c r="K818" i="5"/>
  <c r="J818" i="5"/>
  <c r="I818" i="5"/>
  <c r="H818" i="5"/>
  <c r="G818" i="5"/>
  <c r="F818" i="5"/>
  <c r="E818" i="5"/>
  <c r="D818" i="5"/>
  <c r="K817" i="5"/>
  <c r="J817" i="5"/>
  <c r="I817" i="5"/>
  <c r="H817" i="5"/>
  <c r="G817" i="5"/>
  <c r="F817" i="5"/>
  <c r="E817" i="5"/>
  <c r="D817" i="5"/>
  <c r="K816" i="5"/>
  <c r="J816" i="5"/>
  <c r="I816" i="5"/>
  <c r="H816" i="5"/>
  <c r="G816" i="5"/>
  <c r="F816" i="5"/>
  <c r="E816" i="5"/>
  <c r="D816" i="5"/>
  <c r="K815" i="5"/>
  <c r="J815" i="5"/>
  <c r="I815" i="5"/>
  <c r="H815" i="5"/>
  <c r="G815" i="5"/>
  <c r="F815" i="5"/>
  <c r="E815" i="5"/>
  <c r="D815" i="5"/>
  <c r="K814" i="5"/>
  <c r="J814" i="5"/>
  <c r="I814" i="5"/>
  <c r="H814" i="5"/>
  <c r="G814" i="5"/>
  <c r="F814" i="5"/>
  <c r="E814" i="5"/>
  <c r="D814" i="5"/>
  <c r="K813" i="5"/>
  <c r="J813" i="5"/>
  <c r="I813" i="5"/>
  <c r="H813" i="5"/>
  <c r="G813" i="5"/>
  <c r="F813" i="5"/>
  <c r="E813" i="5"/>
  <c r="D813" i="5"/>
  <c r="K812" i="5"/>
  <c r="J812" i="5"/>
  <c r="I812" i="5"/>
  <c r="H812" i="5"/>
  <c r="G812" i="5"/>
  <c r="F812" i="5"/>
  <c r="E812" i="5"/>
  <c r="D812" i="5"/>
  <c r="K811" i="5"/>
  <c r="J811" i="5"/>
  <c r="I811" i="5"/>
  <c r="H811" i="5"/>
  <c r="G811" i="5"/>
  <c r="F811" i="5"/>
  <c r="E811" i="5"/>
  <c r="D811" i="5"/>
  <c r="K810" i="5"/>
  <c r="J810" i="5"/>
  <c r="I810" i="5"/>
  <c r="H810" i="5"/>
  <c r="G810" i="5"/>
  <c r="F810" i="5"/>
  <c r="E810" i="5"/>
  <c r="D810" i="5"/>
  <c r="L810" i="5" s="1"/>
  <c r="K809" i="5"/>
  <c r="J809" i="5"/>
  <c r="I809" i="5"/>
  <c r="H809" i="5"/>
  <c r="G809" i="5"/>
  <c r="F809" i="5"/>
  <c r="E809" i="5"/>
  <c r="D809" i="5"/>
  <c r="K808" i="5"/>
  <c r="J808" i="5"/>
  <c r="I808" i="5"/>
  <c r="H808" i="5"/>
  <c r="G808" i="5"/>
  <c r="F808" i="5"/>
  <c r="E808" i="5"/>
  <c r="D808" i="5"/>
  <c r="K807" i="5"/>
  <c r="J807" i="5"/>
  <c r="I807" i="5"/>
  <c r="H807" i="5"/>
  <c r="G807" i="5"/>
  <c r="F807" i="5"/>
  <c r="E807" i="5"/>
  <c r="D807" i="5"/>
  <c r="M807" i="5" s="1"/>
  <c r="K806" i="5"/>
  <c r="J806" i="5"/>
  <c r="I806" i="5"/>
  <c r="H806" i="5"/>
  <c r="G806" i="5"/>
  <c r="F806" i="5"/>
  <c r="E806" i="5"/>
  <c r="D806" i="5"/>
  <c r="K805" i="5"/>
  <c r="J805" i="5"/>
  <c r="I805" i="5"/>
  <c r="H805" i="5"/>
  <c r="G805" i="5"/>
  <c r="F805" i="5"/>
  <c r="E805" i="5"/>
  <c r="D805" i="5"/>
  <c r="T805" i="5" s="1"/>
  <c r="K804" i="5"/>
  <c r="J804" i="5"/>
  <c r="I804" i="5"/>
  <c r="H804" i="5"/>
  <c r="G804" i="5"/>
  <c r="F804" i="5"/>
  <c r="E804" i="5"/>
  <c r="D804" i="5"/>
  <c r="Q804" i="5" s="1"/>
  <c r="K803" i="5"/>
  <c r="J803" i="5"/>
  <c r="I803" i="5"/>
  <c r="H803" i="5"/>
  <c r="G803" i="5"/>
  <c r="F803" i="5"/>
  <c r="E803" i="5"/>
  <c r="D803" i="5"/>
  <c r="L803" i="5" s="1"/>
  <c r="K802" i="5"/>
  <c r="J802" i="5"/>
  <c r="I802" i="5"/>
  <c r="H802" i="5"/>
  <c r="G802" i="5"/>
  <c r="F802" i="5"/>
  <c r="E802" i="5"/>
  <c r="D802" i="5"/>
  <c r="M802" i="5" s="1"/>
  <c r="K801" i="5"/>
  <c r="J801" i="5"/>
  <c r="I801" i="5"/>
  <c r="H801" i="5"/>
  <c r="G801" i="5"/>
  <c r="F801" i="5"/>
  <c r="E801" i="5"/>
  <c r="D801" i="5"/>
  <c r="L801" i="5" s="1"/>
  <c r="K800" i="5"/>
  <c r="J800" i="5"/>
  <c r="I800" i="5"/>
  <c r="H800" i="5"/>
  <c r="G800" i="5"/>
  <c r="F800" i="5"/>
  <c r="E800" i="5"/>
  <c r="D800" i="5"/>
  <c r="M800" i="5" s="1"/>
  <c r="K799" i="5"/>
  <c r="J799" i="5"/>
  <c r="I799" i="5"/>
  <c r="H799" i="5"/>
  <c r="G799" i="5"/>
  <c r="F799" i="5"/>
  <c r="E799" i="5"/>
  <c r="D799" i="5"/>
  <c r="L799" i="5" s="1"/>
  <c r="K798" i="5"/>
  <c r="J798" i="5"/>
  <c r="I798" i="5"/>
  <c r="H798" i="5"/>
  <c r="G798" i="5"/>
  <c r="F798" i="5"/>
  <c r="E798" i="5"/>
  <c r="D798" i="5"/>
  <c r="M798" i="5" s="1"/>
  <c r="K797" i="5"/>
  <c r="J797" i="5"/>
  <c r="I797" i="5"/>
  <c r="H797" i="5"/>
  <c r="G797" i="5"/>
  <c r="F797" i="5"/>
  <c r="E797" i="5"/>
  <c r="D797" i="5"/>
  <c r="L797" i="5" s="1"/>
  <c r="K796" i="5"/>
  <c r="J796" i="5"/>
  <c r="I796" i="5"/>
  <c r="H796" i="5"/>
  <c r="G796" i="5"/>
  <c r="F796" i="5"/>
  <c r="E796" i="5"/>
  <c r="D796" i="5"/>
  <c r="K795" i="5"/>
  <c r="J795" i="5"/>
  <c r="I795" i="5"/>
  <c r="H795" i="5"/>
  <c r="G795" i="5"/>
  <c r="F795" i="5"/>
  <c r="E795" i="5"/>
  <c r="D795" i="5"/>
  <c r="L795" i="5" s="1"/>
  <c r="K794" i="5"/>
  <c r="J794" i="5"/>
  <c r="I794" i="5"/>
  <c r="H794" i="5"/>
  <c r="G794" i="5"/>
  <c r="F794" i="5"/>
  <c r="E794" i="5"/>
  <c r="D794" i="5"/>
  <c r="M794" i="5" s="1"/>
  <c r="K793" i="5"/>
  <c r="J793" i="5"/>
  <c r="I793" i="5"/>
  <c r="H793" i="5"/>
  <c r="G793" i="5"/>
  <c r="F793" i="5"/>
  <c r="E793" i="5"/>
  <c r="D793" i="5"/>
  <c r="L793" i="5" s="1"/>
  <c r="K792" i="5"/>
  <c r="J792" i="5"/>
  <c r="I792" i="5"/>
  <c r="H792" i="5"/>
  <c r="G792" i="5"/>
  <c r="F792" i="5"/>
  <c r="E792" i="5"/>
  <c r="D792" i="5"/>
  <c r="M792" i="5" s="1"/>
  <c r="K791" i="5"/>
  <c r="J791" i="5"/>
  <c r="I791" i="5"/>
  <c r="H791" i="5"/>
  <c r="G791" i="5"/>
  <c r="F791" i="5"/>
  <c r="E791" i="5"/>
  <c r="D791" i="5"/>
  <c r="L791" i="5" s="1"/>
  <c r="K790" i="5"/>
  <c r="J790" i="5"/>
  <c r="I790" i="5"/>
  <c r="H790" i="5"/>
  <c r="G790" i="5"/>
  <c r="F790" i="5"/>
  <c r="E790" i="5"/>
  <c r="D790" i="5"/>
  <c r="M790" i="5" s="1"/>
  <c r="K789" i="5"/>
  <c r="J789" i="5"/>
  <c r="I789" i="5"/>
  <c r="H789" i="5"/>
  <c r="G789" i="5"/>
  <c r="F789" i="5"/>
  <c r="E789" i="5"/>
  <c r="D789" i="5"/>
  <c r="L789" i="5" s="1"/>
  <c r="K788" i="5"/>
  <c r="J788" i="5"/>
  <c r="I788" i="5"/>
  <c r="H788" i="5"/>
  <c r="G788" i="5"/>
  <c r="F788" i="5"/>
  <c r="E788" i="5"/>
  <c r="D788" i="5"/>
  <c r="M788" i="5" s="1"/>
  <c r="K787" i="5"/>
  <c r="J787" i="5"/>
  <c r="I787" i="5"/>
  <c r="H787" i="5"/>
  <c r="G787" i="5"/>
  <c r="F787" i="5"/>
  <c r="E787" i="5"/>
  <c r="D787" i="5"/>
  <c r="K786" i="5"/>
  <c r="J786" i="5"/>
  <c r="I786" i="5"/>
  <c r="H786" i="5"/>
  <c r="G786" i="5"/>
  <c r="F786" i="5"/>
  <c r="E786" i="5"/>
  <c r="D786" i="5"/>
  <c r="K785" i="5"/>
  <c r="J785" i="5"/>
  <c r="I785" i="5"/>
  <c r="H785" i="5"/>
  <c r="G785" i="5"/>
  <c r="F785" i="5"/>
  <c r="E785" i="5"/>
  <c r="D785" i="5"/>
  <c r="L785" i="5" s="1"/>
  <c r="K784" i="5"/>
  <c r="J784" i="5"/>
  <c r="I784" i="5"/>
  <c r="H784" i="5"/>
  <c r="G784" i="5"/>
  <c r="F784" i="5"/>
  <c r="E784" i="5"/>
  <c r="D784" i="5"/>
  <c r="M784" i="5" s="1"/>
  <c r="K783" i="5"/>
  <c r="J783" i="5"/>
  <c r="I783" i="5"/>
  <c r="H783" i="5"/>
  <c r="G783" i="5"/>
  <c r="F783" i="5"/>
  <c r="E783" i="5"/>
  <c r="D783" i="5"/>
  <c r="L783" i="5" s="1"/>
  <c r="K782" i="5"/>
  <c r="J782" i="5"/>
  <c r="I782" i="5"/>
  <c r="H782" i="5"/>
  <c r="G782" i="5"/>
  <c r="F782" i="5"/>
  <c r="E782" i="5"/>
  <c r="D782" i="5"/>
  <c r="M782" i="5" s="1"/>
  <c r="K781" i="5"/>
  <c r="J781" i="5"/>
  <c r="I781" i="5"/>
  <c r="H781" i="5"/>
  <c r="G781" i="5"/>
  <c r="F781" i="5"/>
  <c r="E781" i="5"/>
  <c r="D781" i="5"/>
  <c r="L781" i="5" s="1"/>
  <c r="K780" i="5"/>
  <c r="J780" i="5"/>
  <c r="I780" i="5"/>
  <c r="H780" i="5"/>
  <c r="G780" i="5"/>
  <c r="F780" i="5"/>
  <c r="E780" i="5"/>
  <c r="D780" i="5"/>
  <c r="K779" i="5"/>
  <c r="J779" i="5"/>
  <c r="I779" i="5"/>
  <c r="H779" i="5"/>
  <c r="G779" i="5"/>
  <c r="F779" i="5"/>
  <c r="E779" i="5"/>
  <c r="D779" i="5"/>
  <c r="L779" i="5" s="1"/>
  <c r="K778" i="5"/>
  <c r="J778" i="5"/>
  <c r="I778" i="5"/>
  <c r="H778" i="5"/>
  <c r="G778" i="5"/>
  <c r="F778" i="5"/>
  <c r="E778" i="5"/>
  <c r="D778" i="5"/>
  <c r="M778" i="5" s="1"/>
  <c r="K777" i="5"/>
  <c r="J777" i="5"/>
  <c r="I777" i="5"/>
  <c r="H777" i="5"/>
  <c r="G777" i="5"/>
  <c r="F777" i="5"/>
  <c r="E777" i="5"/>
  <c r="D777" i="5"/>
  <c r="L777" i="5" s="1"/>
  <c r="K776" i="5"/>
  <c r="J776" i="5"/>
  <c r="I776" i="5"/>
  <c r="H776" i="5"/>
  <c r="G776" i="5"/>
  <c r="F776" i="5"/>
  <c r="E776" i="5"/>
  <c r="D776" i="5"/>
  <c r="M776" i="5" s="1"/>
  <c r="K775" i="5"/>
  <c r="J775" i="5"/>
  <c r="I775" i="5"/>
  <c r="H775" i="5"/>
  <c r="G775" i="5"/>
  <c r="F775" i="5"/>
  <c r="E775" i="5"/>
  <c r="D775" i="5"/>
  <c r="L775" i="5" s="1"/>
  <c r="K774" i="5"/>
  <c r="J774" i="5"/>
  <c r="I774" i="5"/>
  <c r="H774" i="5"/>
  <c r="G774" i="5"/>
  <c r="F774" i="5"/>
  <c r="E774" i="5"/>
  <c r="D774" i="5"/>
  <c r="T774" i="5" s="1"/>
  <c r="K773" i="5"/>
  <c r="J773" i="5"/>
  <c r="I773" i="5"/>
  <c r="H773" i="5"/>
  <c r="G773" i="5"/>
  <c r="F773" i="5"/>
  <c r="E773" i="5"/>
  <c r="D773" i="5"/>
  <c r="K772" i="5"/>
  <c r="J772" i="5"/>
  <c r="I772" i="5"/>
  <c r="H772" i="5"/>
  <c r="G772" i="5"/>
  <c r="F772" i="5"/>
  <c r="E772" i="5"/>
  <c r="D772" i="5"/>
  <c r="K771" i="5"/>
  <c r="J771" i="5"/>
  <c r="I771" i="5"/>
  <c r="H771" i="5"/>
  <c r="G771" i="5"/>
  <c r="F771" i="5"/>
  <c r="E771" i="5"/>
  <c r="D771" i="5"/>
  <c r="M771" i="5" s="1"/>
  <c r="K770" i="5"/>
  <c r="J770" i="5"/>
  <c r="I770" i="5"/>
  <c r="H770" i="5"/>
  <c r="G770" i="5"/>
  <c r="F770" i="5"/>
  <c r="E770" i="5"/>
  <c r="D770" i="5"/>
  <c r="M770" i="5" s="1"/>
  <c r="K769" i="5"/>
  <c r="J769" i="5"/>
  <c r="I769" i="5"/>
  <c r="H769" i="5"/>
  <c r="G769" i="5"/>
  <c r="F769" i="5"/>
  <c r="E769" i="5"/>
  <c r="D769" i="5"/>
  <c r="K768" i="5"/>
  <c r="J768" i="5"/>
  <c r="I768" i="5"/>
  <c r="H768" i="5"/>
  <c r="G768" i="5"/>
  <c r="F768" i="5"/>
  <c r="E768" i="5"/>
  <c r="D768" i="5"/>
  <c r="K767" i="5"/>
  <c r="J767" i="5"/>
  <c r="I767" i="5"/>
  <c r="H767" i="5"/>
  <c r="G767" i="5"/>
  <c r="F767" i="5"/>
  <c r="E767" i="5"/>
  <c r="D767" i="5"/>
  <c r="K766" i="5"/>
  <c r="J766" i="5"/>
  <c r="I766" i="5"/>
  <c r="H766" i="5"/>
  <c r="G766" i="5"/>
  <c r="F766" i="5"/>
  <c r="E766" i="5"/>
  <c r="D766" i="5"/>
  <c r="K765" i="5"/>
  <c r="J765" i="5"/>
  <c r="I765" i="5"/>
  <c r="H765" i="5"/>
  <c r="G765" i="5"/>
  <c r="F765" i="5"/>
  <c r="E765" i="5"/>
  <c r="D765" i="5"/>
  <c r="K764" i="5"/>
  <c r="J764" i="5"/>
  <c r="I764" i="5"/>
  <c r="H764" i="5"/>
  <c r="G764" i="5"/>
  <c r="F764" i="5"/>
  <c r="E764" i="5"/>
  <c r="D764" i="5"/>
  <c r="K763" i="5"/>
  <c r="J763" i="5"/>
  <c r="I763" i="5"/>
  <c r="H763" i="5"/>
  <c r="G763" i="5"/>
  <c r="F763" i="5"/>
  <c r="E763" i="5"/>
  <c r="D763" i="5"/>
  <c r="K762" i="5"/>
  <c r="J762" i="5"/>
  <c r="I762" i="5"/>
  <c r="H762" i="5"/>
  <c r="G762" i="5"/>
  <c r="F762" i="5"/>
  <c r="E762" i="5"/>
  <c r="D762" i="5"/>
  <c r="K761" i="5"/>
  <c r="J761" i="5"/>
  <c r="I761" i="5"/>
  <c r="H761" i="5"/>
  <c r="G761" i="5"/>
  <c r="F761" i="5"/>
  <c r="E761" i="5"/>
  <c r="D761" i="5"/>
  <c r="K760" i="5"/>
  <c r="J760" i="5"/>
  <c r="I760" i="5"/>
  <c r="H760" i="5"/>
  <c r="G760" i="5"/>
  <c r="F760" i="5"/>
  <c r="E760" i="5"/>
  <c r="D760" i="5"/>
  <c r="K759" i="5"/>
  <c r="J759" i="5"/>
  <c r="I759" i="5"/>
  <c r="H759" i="5"/>
  <c r="G759" i="5"/>
  <c r="F759" i="5"/>
  <c r="E759" i="5"/>
  <c r="D759" i="5"/>
  <c r="K758" i="5"/>
  <c r="J758" i="5"/>
  <c r="I758" i="5"/>
  <c r="H758" i="5"/>
  <c r="G758" i="5"/>
  <c r="F758" i="5"/>
  <c r="E758" i="5"/>
  <c r="D758" i="5"/>
  <c r="K757" i="5"/>
  <c r="J757" i="5"/>
  <c r="I757" i="5"/>
  <c r="H757" i="5"/>
  <c r="G757" i="5"/>
  <c r="F757" i="5"/>
  <c r="E757" i="5"/>
  <c r="D757" i="5"/>
  <c r="K756" i="5"/>
  <c r="J756" i="5"/>
  <c r="I756" i="5"/>
  <c r="H756" i="5"/>
  <c r="G756" i="5"/>
  <c r="F756" i="5"/>
  <c r="E756" i="5"/>
  <c r="D756" i="5"/>
  <c r="K755" i="5"/>
  <c r="J755" i="5"/>
  <c r="I755" i="5"/>
  <c r="H755" i="5"/>
  <c r="G755" i="5"/>
  <c r="F755" i="5"/>
  <c r="E755" i="5"/>
  <c r="D755" i="5"/>
  <c r="K754" i="5"/>
  <c r="J754" i="5"/>
  <c r="I754" i="5"/>
  <c r="H754" i="5"/>
  <c r="G754" i="5"/>
  <c r="F754" i="5"/>
  <c r="E754" i="5"/>
  <c r="D754" i="5"/>
  <c r="K753" i="5"/>
  <c r="J753" i="5"/>
  <c r="I753" i="5"/>
  <c r="H753" i="5"/>
  <c r="G753" i="5"/>
  <c r="F753" i="5"/>
  <c r="E753" i="5"/>
  <c r="D753" i="5"/>
  <c r="K752" i="5"/>
  <c r="J752" i="5"/>
  <c r="I752" i="5"/>
  <c r="H752" i="5"/>
  <c r="G752" i="5"/>
  <c r="F752" i="5"/>
  <c r="E752" i="5"/>
  <c r="D752" i="5"/>
  <c r="K751" i="5"/>
  <c r="J751" i="5"/>
  <c r="I751" i="5"/>
  <c r="H751" i="5"/>
  <c r="G751" i="5"/>
  <c r="F751" i="5"/>
  <c r="E751" i="5"/>
  <c r="D751" i="5"/>
  <c r="K750" i="5"/>
  <c r="J750" i="5"/>
  <c r="I750" i="5"/>
  <c r="H750" i="5"/>
  <c r="G750" i="5"/>
  <c r="F750" i="5"/>
  <c r="E750" i="5"/>
  <c r="D750" i="5"/>
  <c r="K749" i="5"/>
  <c r="J749" i="5"/>
  <c r="I749" i="5"/>
  <c r="H749" i="5"/>
  <c r="G749" i="5"/>
  <c r="F749" i="5"/>
  <c r="E749" i="5"/>
  <c r="D749" i="5"/>
  <c r="K748" i="5"/>
  <c r="J748" i="5"/>
  <c r="I748" i="5"/>
  <c r="H748" i="5"/>
  <c r="G748" i="5"/>
  <c r="F748" i="5"/>
  <c r="E748" i="5"/>
  <c r="D748" i="5"/>
  <c r="K747" i="5"/>
  <c r="J747" i="5"/>
  <c r="I747" i="5"/>
  <c r="H747" i="5"/>
  <c r="G747" i="5"/>
  <c r="F747" i="5"/>
  <c r="E747" i="5"/>
  <c r="D747" i="5"/>
  <c r="K746" i="5"/>
  <c r="J746" i="5"/>
  <c r="I746" i="5"/>
  <c r="H746" i="5"/>
  <c r="G746" i="5"/>
  <c r="F746" i="5"/>
  <c r="E746" i="5"/>
  <c r="D746" i="5"/>
  <c r="K745" i="5"/>
  <c r="J745" i="5"/>
  <c r="I745" i="5"/>
  <c r="H745" i="5"/>
  <c r="G745" i="5"/>
  <c r="F745" i="5"/>
  <c r="E745" i="5"/>
  <c r="D745" i="5"/>
  <c r="K744" i="5"/>
  <c r="J744" i="5"/>
  <c r="I744" i="5"/>
  <c r="H744" i="5"/>
  <c r="G744" i="5"/>
  <c r="F744" i="5"/>
  <c r="E744" i="5"/>
  <c r="D744" i="5"/>
  <c r="K743" i="5"/>
  <c r="J743" i="5"/>
  <c r="I743" i="5"/>
  <c r="H743" i="5"/>
  <c r="G743" i="5"/>
  <c r="F743" i="5"/>
  <c r="E743" i="5"/>
  <c r="D743" i="5"/>
  <c r="K742" i="5"/>
  <c r="J742" i="5"/>
  <c r="I742" i="5"/>
  <c r="H742" i="5"/>
  <c r="G742" i="5"/>
  <c r="F742" i="5"/>
  <c r="E742" i="5"/>
  <c r="D742" i="5"/>
  <c r="K741" i="5"/>
  <c r="J741" i="5"/>
  <c r="I741" i="5"/>
  <c r="H741" i="5"/>
  <c r="G741" i="5"/>
  <c r="F741" i="5"/>
  <c r="E741" i="5"/>
  <c r="D741" i="5"/>
  <c r="K740" i="5"/>
  <c r="J740" i="5"/>
  <c r="I740" i="5"/>
  <c r="H740" i="5"/>
  <c r="G740" i="5"/>
  <c r="F740" i="5"/>
  <c r="E740" i="5"/>
  <c r="D740" i="5"/>
  <c r="K739" i="5"/>
  <c r="J739" i="5"/>
  <c r="I739" i="5"/>
  <c r="H739" i="5"/>
  <c r="G739" i="5"/>
  <c r="F739" i="5"/>
  <c r="E739" i="5"/>
  <c r="D739" i="5"/>
  <c r="K738" i="5"/>
  <c r="J738" i="5"/>
  <c r="I738" i="5"/>
  <c r="H738" i="5"/>
  <c r="G738" i="5"/>
  <c r="F738" i="5"/>
  <c r="E738" i="5"/>
  <c r="D738" i="5"/>
  <c r="K737" i="5"/>
  <c r="J737" i="5"/>
  <c r="I737" i="5"/>
  <c r="H737" i="5"/>
  <c r="G737" i="5"/>
  <c r="F737" i="5"/>
  <c r="E737" i="5"/>
  <c r="D737" i="5"/>
  <c r="K736" i="5"/>
  <c r="J736" i="5"/>
  <c r="I736" i="5"/>
  <c r="H736" i="5"/>
  <c r="G736" i="5"/>
  <c r="F736" i="5"/>
  <c r="E736" i="5"/>
  <c r="D736" i="5"/>
  <c r="K735" i="5"/>
  <c r="J735" i="5"/>
  <c r="I735" i="5"/>
  <c r="H735" i="5"/>
  <c r="G735" i="5"/>
  <c r="F735" i="5"/>
  <c r="E735" i="5"/>
  <c r="D735" i="5"/>
  <c r="K734" i="5"/>
  <c r="J734" i="5"/>
  <c r="I734" i="5"/>
  <c r="H734" i="5"/>
  <c r="G734" i="5"/>
  <c r="F734" i="5"/>
  <c r="E734" i="5"/>
  <c r="D734" i="5"/>
  <c r="K733" i="5"/>
  <c r="J733" i="5"/>
  <c r="I733" i="5"/>
  <c r="H733" i="5"/>
  <c r="G733" i="5"/>
  <c r="F733" i="5"/>
  <c r="E733" i="5"/>
  <c r="D733" i="5"/>
  <c r="K732" i="5"/>
  <c r="J732" i="5"/>
  <c r="I732" i="5"/>
  <c r="H732" i="5"/>
  <c r="G732" i="5"/>
  <c r="F732" i="5"/>
  <c r="E732" i="5"/>
  <c r="D732" i="5"/>
  <c r="K731" i="5"/>
  <c r="J731" i="5"/>
  <c r="I731" i="5"/>
  <c r="H731" i="5"/>
  <c r="G731" i="5"/>
  <c r="F731" i="5"/>
  <c r="E731" i="5"/>
  <c r="D731" i="5"/>
  <c r="K730" i="5"/>
  <c r="J730" i="5"/>
  <c r="I730" i="5"/>
  <c r="H730" i="5"/>
  <c r="G730" i="5"/>
  <c r="F730" i="5"/>
  <c r="E730" i="5"/>
  <c r="D730" i="5"/>
  <c r="K729" i="5"/>
  <c r="J729" i="5"/>
  <c r="I729" i="5"/>
  <c r="H729" i="5"/>
  <c r="G729" i="5"/>
  <c r="F729" i="5"/>
  <c r="E729" i="5"/>
  <c r="D729" i="5"/>
  <c r="K728" i="5"/>
  <c r="J728" i="5"/>
  <c r="I728" i="5"/>
  <c r="H728" i="5"/>
  <c r="G728" i="5"/>
  <c r="F728" i="5"/>
  <c r="E728" i="5"/>
  <c r="D728" i="5"/>
  <c r="K727" i="5"/>
  <c r="J727" i="5"/>
  <c r="I727" i="5"/>
  <c r="H727" i="5"/>
  <c r="G727" i="5"/>
  <c r="F727" i="5"/>
  <c r="E727" i="5"/>
  <c r="D727" i="5"/>
  <c r="K726" i="5"/>
  <c r="J726" i="5"/>
  <c r="I726" i="5"/>
  <c r="H726" i="5"/>
  <c r="G726" i="5"/>
  <c r="F726" i="5"/>
  <c r="E726" i="5"/>
  <c r="D726" i="5"/>
  <c r="K725" i="5"/>
  <c r="J725" i="5"/>
  <c r="I725" i="5"/>
  <c r="H725" i="5"/>
  <c r="G725" i="5"/>
  <c r="F725" i="5"/>
  <c r="E725" i="5"/>
  <c r="D725" i="5"/>
  <c r="K724" i="5"/>
  <c r="J724" i="5"/>
  <c r="I724" i="5"/>
  <c r="H724" i="5"/>
  <c r="G724" i="5"/>
  <c r="F724" i="5"/>
  <c r="E724" i="5"/>
  <c r="D724" i="5"/>
  <c r="K723" i="5"/>
  <c r="J723" i="5"/>
  <c r="I723" i="5"/>
  <c r="H723" i="5"/>
  <c r="G723" i="5"/>
  <c r="F723" i="5"/>
  <c r="E723" i="5"/>
  <c r="D723" i="5"/>
  <c r="K722" i="5"/>
  <c r="J722" i="5"/>
  <c r="I722" i="5"/>
  <c r="H722" i="5"/>
  <c r="G722" i="5"/>
  <c r="F722" i="5"/>
  <c r="E722" i="5"/>
  <c r="D722" i="5"/>
  <c r="K721" i="5"/>
  <c r="J721" i="5"/>
  <c r="I721" i="5"/>
  <c r="H721" i="5"/>
  <c r="G721" i="5"/>
  <c r="F721" i="5"/>
  <c r="E721" i="5"/>
  <c r="D721" i="5"/>
  <c r="K720" i="5"/>
  <c r="J720" i="5"/>
  <c r="I720" i="5"/>
  <c r="H720" i="5"/>
  <c r="G720" i="5"/>
  <c r="F720" i="5"/>
  <c r="E720" i="5"/>
  <c r="D720" i="5"/>
  <c r="K719" i="5"/>
  <c r="J719" i="5"/>
  <c r="I719" i="5"/>
  <c r="H719" i="5"/>
  <c r="G719" i="5"/>
  <c r="F719" i="5"/>
  <c r="E719" i="5"/>
  <c r="D719" i="5"/>
  <c r="K718" i="5"/>
  <c r="J718" i="5"/>
  <c r="I718" i="5"/>
  <c r="H718" i="5"/>
  <c r="G718" i="5"/>
  <c r="F718" i="5"/>
  <c r="E718" i="5"/>
  <c r="D718" i="5"/>
  <c r="K717" i="5"/>
  <c r="J717" i="5"/>
  <c r="I717" i="5"/>
  <c r="H717" i="5"/>
  <c r="G717" i="5"/>
  <c r="F717" i="5"/>
  <c r="E717" i="5"/>
  <c r="D717" i="5"/>
  <c r="K716" i="5"/>
  <c r="J716" i="5"/>
  <c r="I716" i="5"/>
  <c r="H716" i="5"/>
  <c r="G716" i="5"/>
  <c r="F716" i="5"/>
  <c r="E716" i="5"/>
  <c r="D716" i="5"/>
  <c r="K715" i="5"/>
  <c r="J715" i="5"/>
  <c r="I715" i="5"/>
  <c r="H715" i="5"/>
  <c r="G715" i="5"/>
  <c r="F715" i="5"/>
  <c r="E715" i="5"/>
  <c r="D715" i="5"/>
  <c r="K714" i="5"/>
  <c r="J714" i="5"/>
  <c r="I714" i="5"/>
  <c r="H714" i="5"/>
  <c r="G714" i="5"/>
  <c r="F714" i="5"/>
  <c r="E714" i="5"/>
  <c r="D714" i="5"/>
  <c r="K713" i="5"/>
  <c r="J713" i="5"/>
  <c r="I713" i="5"/>
  <c r="H713" i="5"/>
  <c r="G713" i="5"/>
  <c r="F713" i="5"/>
  <c r="E713" i="5"/>
  <c r="D713" i="5"/>
  <c r="K712" i="5"/>
  <c r="J712" i="5"/>
  <c r="I712" i="5"/>
  <c r="H712" i="5"/>
  <c r="G712" i="5"/>
  <c r="F712" i="5"/>
  <c r="E712" i="5"/>
  <c r="D712" i="5"/>
  <c r="K711" i="5"/>
  <c r="J711" i="5"/>
  <c r="I711" i="5"/>
  <c r="H711" i="5"/>
  <c r="G711" i="5"/>
  <c r="F711" i="5"/>
  <c r="E711" i="5"/>
  <c r="D711" i="5"/>
  <c r="K710" i="5"/>
  <c r="J710" i="5"/>
  <c r="I710" i="5"/>
  <c r="H710" i="5"/>
  <c r="G710" i="5"/>
  <c r="F710" i="5"/>
  <c r="E710" i="5"/>
  <c r="D710" i="5"/>
  <c r="K709" i="5"/>
  <c r="J709" i="5"/>
  <c r="I709" i="5"/>
  <c r="H709" i="5"/>
  <c r="G709" i="5"/>
  <c r="F709" i="5"/>
  <c r="E709" i="5"/>
  <c r="D709" i="5"/>
  <c r="K708" i="5"/>
  <c r="J708" i="5"/>
  <c r="I708" i="5"/>
  <c r="H708" i="5"/>
  <c r="G708" i="5"/>
  <c r="F708" i="5"/>
  <c r="E708" i="5"/>
  <c r="D708" i="5"/>
  <c r="K707" i="5"/>
  <c r="J707" i="5"/>
  <c r="I707" i="5"/>
  <c r="H707" i="5"/>
  <c r="G707" i="5"/>
  <c r="F707" i="5"/>
  <c r="E707" i="5"/>
  <c r="D707" i="5"/>
  <c r="K706" i="5"/>
  <c r="J706" i="5"/>
  <c r="I706" i="5"/>
  <c r="H706" i="5"/>
  <c r="G706" i="5"/>
  <c r="F706" i="5"/>
  <c r="E706" i="5"/>
  <c r="D706" i="5"/>
  <c r="K705" i="5"/>
  <c r="J705" i="5"/>
  <c r="I705" i="5"/>
  <c r="H705" i="5"/>
  <c r="G705" i="5"/>
  <c r="F705" i="5"/>
  <c r="E705" i="5"/>
  <c r="D705" i="5"/>
  <c r="K704" i="5"/>
  <c r="J704" i="5"/>
  <c r="I704" i="5"/>
  <c r="H704" i="5"/>
  <c r="G704" i="5"/>
  <c r="F704" i="5"/>
  <c r="E704" i="5"/>
  <c r="D704" i="5"/>
  <c r="K703" i="5"/>
  <c r="J703" i="5"/>
  <c r="I703" i="5"/>
  <c r="H703" i="5"/>
  <c r="G703" i="5"/>
  <c r="F703" i="5"/>
  <c r="E703" i="5"/>
  <c r="D703" i="5"/>
  <c r="K702" i="5"/>
  <c r="J702" i="5"/>
  <c r="I702" i="5"/>
  <c r="H702" i="5"/>
  <c r="G702" i="5"/>
  <c r="F702" i="5"/>
  <c r="E702" i="5"/>
  <c r="D702" i="5"/>
  <c r="K701" i="5"/>
  <c r="J701" i="5"/>
  <c r="I701" i="5"/>
  <c r="H701" i="5"/>
  <c r="G701" i="5"/>
  <c r="F701" i="5"/>
  <c r="E701" i="5"/>
  <c r="D701" i="5"/>
  <c r="K700" i="5"/>
  <c r="J700" i="5"/>
  <c r="I700" i="5"/>
  <c r="H700" i="5"/>
  <c r="G700" i="5"/>
  <c r="F700" i="5"/>
  <c r="E700" i="5"/>
  <c r="D700" i="5"/>
  <c r="K699" i="5"/>
  <c r="J699" i="5"/>
  <c r="I699" i="5"/>
  <c r="H699" i="5"/>
  <c r="G699" i="5"/>
  <c r="F699" i="5"/>
  <c r="E699" i="5"/>
  <c r="D699" i="5"/>
  <c r="K698" i="5"/>
  <c r="J698" i="5"/>
  <c r="I698" i="5"/>
  <c r="H698" i="5"/>
  <c r="G698" i="5"/>
  <c r="F698" i="5"/>
  <c r="E698" i="5"/>
  <c r="D698" i="5"/>
  <c r="K697" i="5"/>
  <c r="J697" i="5"/>
  <c r="I697" i="5"/>
  <c r="H697" i="5"/>
  <c r="G697" i="5"/>
  <c r="F697" i="5"/>
  <c r="E697" i="5"/>
  <c r="D697" i="5"/>
  <c r="K696" i="5"/>
  <c r="J696" i="5"/>
  <c r="I696" i="5"/>
  <c r="H696" i="5"/>
  <c r="G696" i="5"/>
  <c r="F696" i="5"/>
  <c r="E696" i="5"/>
  <c r="D696" i="5"/>
  <c r="K695" i="5"/>
  <c r="J695" i="5"/>
  <c r="I695" i="5"/>
  <c r="H695" i="5"/>
  <c r="G695" i="5"/>
  <c r="F695" i="5"/>
  <c r="E695" i="5"/>
  <c r="D695" i="5"/>
  <c r="K694" i="5"/>
  <c r="J694" i="5"/>
  <c r="I694" i="5"/>
  <c r="H694" i="5"/>
  <c r="G694" i="5"/>
  <c r="F694" i="5"/>
  <c r="E694" i="5"/>
  <c r="D694" i="5"/>
  <c r="K693" i="5"/>
  <c r="J693" i="5"/>
  <c r="I693" i="5"/>
  <c r="H693" i="5"/>
  <c r="G693" i="5"/>
  <c r="F693" i="5"/>
  <c r="E693" i="5"/>
  <c r="D693" i="5"/>
  <c r="K692" i="5"/>
  <c r="J692" i="5"/>
  <c r="I692" i="5"/>
  <c r="H692" i="5"/>
  <c r="G692" i="5"/>
  <c r="F692" i="5"/>
  <c r="E692" i="5"/>
  <c r="D692" i="5"/>
  <c r="K691" i="5"/>
  <c r="J691" i="5"/>
  <c r="I691" i="5"/>
  <c r="H691" i="5"/>
  <c r="G691" i="5"/>
  <c r="F691" i="5"/>
  <c r="E691" i="5"/>
  <c r="D691" i="5"/>
  <c r="K690" i="5"/>
  <c r="J690" i="5"/>
  <c r="I690" i="5"/>
  <c r="H690" i="5"/>
  <c r="G690" i="5"/>
  <c r="F690" i="5"/>
  <c r="E690" i="5"/>
  <c r="D690" i="5"/>
  <c r="K689" i="5"/>
  <c r="J689" i="5"/>
  <c r="I689" i="5"/>
  <c r="H689" i="5"/>
  <c r="G689" i="5"/>
  <c r="F689" i="5"/>
  <c r="E689" i="5"/>
  <c r="D689" i="5"/>
  <c r="K688" i="5"/>
  <c r="J688" i="5"/>
  <c r="I688" i="5"/>
  <c r="H688" i="5"/>
  <c r="G688" i="5"/>
  <c r="F688" i="5"/>
  <c r="E688" i="5"/>
  <c r="D688" i="5"/>
  <c r="K687" i="5"/>
  <c r="J687" i="5"/>
  <c r="I687" i="5"/>
  <c r="H687" i="5"/>
  <c r="G687" i="5"/>
  <c r="F687" i="5"/>
  <c r="E687" i="5"/>
  <c r="D687" i="5"/>
  <c r="K686" i="5"/>
  <c r="J686" i="5"/>
  <c r="I686" i="5"/>
  <c r="H686" i="5"/>
  <c r="G686" i="5"/>
  <c r="F686" i="5"/>
  <c r="E686" i="5"/>
  <c r="D686" i="5"/>
  <c r="K685" i="5"/>
  <c r="J685" i="5"/>
  <c r="I685" i="5"/>
  <c r="H685" i="5"/>
  <c r="G685" i="5"/>
  <c r="F685" i="5"/>
  <c r="E685" i="5"/>
  <c r="D685" i="5"/>
  <c r="K684" i="5"/>
  <c r="J684" i="5"/>
  <c r="I684" i="5"/>
  <c r="H684" i="5"/>
  <c r="G684" i="5"/>
  <c r="F684" i="5"/>
  <c r="E684" i="5"/>
  <c r="D684" i="5"/>
  <c r="K683" i="5"/>
  <c r="J683" i="5"/>
  <c r="I683" i="5"/>
  <c r="H683" i="5"/>
  <c r="G683" i="5"/>
  <c r="F683" i="5"/>
  <c r="E683" i="5"/>
  <c r="D683" i="5"/>
  <c r="K682" i="5"/>
  <c r="J682" i="5"/>
  <c r="I682" i="5"/>
  <c r="H682" i="5"/>
  <c r="G682" i="5"/>
  <c r="F682" i="5"/>
  <c r="E682" i="5"/>
  <c r="D682" i="5"/>
  <c r="K681" i="5"/>
  <c r="J681" i="5"/>
  <c r="I681" i="5"/>
  <c r="H681" i="5"/>
  <c r="G681" i="5"/>
  <c r="F681" i="5"/>
  <c r="E681" i="5"/>
  <c r="D681" i="5"/>
  <c r="K680" i="5"/>
  <c r="J680" i="5"/>
  <c r="I680" i="5"/>
  <c r="H680" i="5"/>
  <c r="G680" i="5"/>
  <c r="F680" i="5"/>
  <c r="E680" i="5"/>
  <c r="D680" i="5"/>
  <c r="K679" i="5"/>
  <c r="J679" i="5"/>
  <c r="I679" i="5"/>
  <c r="H679" i="5"/>
  <c r="G679" i="5"/>
  <c r="F679" i="5"/>
  <c r="E679" i="5"/>
  <c r="D679" i="5"/>
  <c r="K678" i="5"/>
  <c r="J678" i="5"/>
  <c r="I678" i="5"/>
  <c r="H678" i="5"/>
  <c r="G678" i="5"/>
  <c r="F678" i="5"/>
  <c r="E678" i="5"/>
  <c r="D678" i="5"/>
  <c r="K677" i="5"/>
  <c r="J677" i="5"/>
  <c r="I677" i="5"/>
  <c r="H677" i="5"/>
  <c r="G677" i="5"/>
  <c r="F677" i="5"/>
  <c r="E677" i="5"/>
  <c r="D677" i="5"/>
  <c r="K676" i="5"/>
  <c r="J676" i="5"/>
  <c r="I676" i="5"/>
  <c r="H676" i="5"/>
  <c r="G676" i="5"/>
  <c r="F676" i="5"/>
  <c r="E676" i="5"/>
  <c r="D676" i="5"/>
  <c r="K675" i="5"/>
  <c r="J675" i="5"/>
  <c r="I675" i="5"/>
  <c r="H675" i="5"/>
  <c r="G675" i="5"/>
  <c r="F675" i="5"/>
  <c r="E675" i="5"/>
  <c r="D675" i="5"/>
  <c r="K674" i="5"/>
  <c r="J674" i="5"/>
  <c r="I674" i="5"/>
  <c r="H674" i="5"/>
  <c r="G674" i="5"/>
  <c r="F674" i="5"/>
  <c r="E674" i="5"/>
  <c r="D674" i="5"/>
  <c r="K673" i="5"/>
  <c r="J673" i="5"/>
  <c r="I673" i="5"/>
  <c r="H673" i="5"/>
  <c r="G673" i="5"/>
  <c r="F673" i="5"/>
  <c r="E673" i="5"/>
  <c r="D673" i="5"/>
  <c r="K672" i="5"/>
  <c r="J672" i="5"/>
  <c r="I672" i="5"/>
  <c r="H672" i="5"/>
  <c r="G672" i="5"/>
  <c r="F672" i="5"/>
  <c r="E672" i="5"/>
  <c r="D672" i="5"/>
  <c r="K671" i="5"/>
  <c r="J671" i="5"/>
  <c r="I671" i="5"/>
  <c r="H671" i="5"/>
  <c r="G671" i="5"/>
  <c r="F671" i="5"/>
  <c r="E671" i="5"/>
  <c r="D671" i="5"/>
  <c r="K670" i="5"/>
  <c r="J670" i="5"/>
  <c r="I670" i="5"/>
  <c r="H670" i="5"/>
  <c r="G670" i="5"/>
  <c r="F670" i="5"/>
  <c r="E670" i="5"/>
  <c r="D670" i="5"/>
  <c r="K669" i="5"/>
  <c r="J669" i="5"/>
  <c r="I669" i="5"/>
  <c r="H669" i="5"/>
  <c r="G669" i="5"/>
  <c r="F669" i="5"/>
  <c r="E669" i="5"/>
  <c r="D669" i="5"/>
  <c r="K668" i="5"/>
  <c r="J668" i="5"/>
  <c r="I668" i="5"/>
  <c r="H668" i="5"/>
  <c r="G668" i="5"/>
  <c r="F668" i="5"/>
  <c r="E668" i="5"/>
  <c r="D668" i="5"/>
  <c r="K667" i="5"/>
  <c r="J667" i="5"/>
  <c r="I667" i="5"/>
  <c r="H667" i="5"/>
  <c r="G667" i="5"/>
  <c r="F667" i="5"/>
  <c r="E667" i="5"/>
  <c r="D667" i="5"/>
  <c r="K666" i="5"/>
  <c r="J666" i="5"/>
  <c r="I666" i="5"/>
  <c r="H666" i="5"/>
  <c r="G666" i="5"/>
  <c r="F666" i="5"/>
  <c r="E666" i="5"/>
  <c r="D666" i="5"/>
  <c r="K665" i="5"/>
  <c r="J665" i="5"/>
  <c r="I665" i="5"/>
  <c r="H665" i="5"/>
  <c r="G665" i="5"/>
  <c r="F665" i="5"/>
  <c r="E665" i="5"/>
  <c r="D665" i="5"/>
  <c r="K664" i="5"/>
  <c r="J664" i="5"/>
  <c r="I664" i="5"/>
  <c r="H664" i="5"/>
  <c r="G664" i="5"/>
  <c r="F664" i="5"/>
  <c r="E664" i="5"/>
  <c r="D664" i="5"/>
  <c r="K663" i="5"/>
  <c r="J663" i="5"/>
  <c r="I663" i="5"/>
  <c r="H663" i="5"/>
  <c r="G663" i="5"/>
  <c r="F663" i="5"/>
  <c r="E663" i="5"/>
  <c r="D663" i="5"/>
  <c r="K662" i="5"/>
  <c r="J662" i="5"/>
  <c r="I662" i="5"/>
  <c r="H662" i="5"/>
  <c r="G662" i="5"/>
  <c r="F662" i="5"/>
  <c r="E662" i="5"/>
  <c r="D662" i="5"/>
  <c r="K661" i="5"/>
  <c r="J661" i="5"/>
  <c r="I661" i="5"/>
  <c r="H661" i="5"/>
  <c r="G661" i="5"/>
  <c r="F661" i="5"/>
  <c r="E661" i="5"/>
  <c r="D661" i="5"/>
  <c r="K660" i="5"/>
  <c r="J660" i="5"/>
  <c r="I660" i="5"/>
  <c r="H660" i="5"/>
  <c r="G660" i="5"/>
  <c r="F660" i="5"/>
  <c r="E660" i="5"/>
  <c r="D660" i="5"/>
  <c r="K659" i="5"/>
  <c r="J659" i="5"/>
  <c r="I659" i="5"/>
  <c r="H659" i="5"/>
  <c r="G659" i="5"/>
  <c r="F659" i="5"/>
  <c r="E659" i="5"/>
  <c r="D659" i="5"/>
  <c r="K658" i="5"/>
  <c r="J658" i="5"/>
  <c r="I658" i="5"/>
  <c r="H658" i="5"/>
  <c r="G658" i="5"/>
  <c r="F658" i="5"/>
  <c r="E658" i="5"/>
  <c r="D658" i="5"/>
  <c r="K657" i="5"/>
  <c r="J657" i="5"/>
  <c r="I657" i="5"/>
  <c r="H657" i="5"/>
  <c r="G657" i="5"/>
  <c r="F657" i="5"/>
  <c r="E657" i="5"/>
  <c r="D657" i="5"/>
  <c r="K656" i="5"/>
  <c r="J656" i="5"/>
  <c r="I656" i="5"/>
  <c r="H656" i="5"/>
  <c r="G656" i="5"/>
  <c r="F656" i="5"/>
  <c r="E656" i="5"/>
  <c r="D656" i="5"/>
  <c r="K655" i="5"/>
  <c r="J655" i="5"/>
  <c r="I655" i="5"/>
  <c r="H655" i="5"/>
  <c r="G655" i="5"/>
  <c r="F655" i="5"/>
  <c r="E655" i="5"/>
  <c r="D655" i="5"/>
  <c r="K654" i="5"/>
  <c r="J654" i="5"/>
  <c r="I654" i="5"/>
  <c r="H654" i="5"/>
  <c r="G654" i="5"/>
  <c r="F654" i="5"/>
  <c r="E654" i="5"/>
  <c r="D654" i="5"/>
  <c r="K653" i="5"/>
  <c r="J653" i="5"/>
  <c r="I653" i="5"/>
  <c r="H653" i="5"/>
  <c r="G653" i="5"/>
  <c r="F653" i="5"/>
  <c r="E653" i="5"/>
  <c r="D653" i="5"/>
  <c r="K652" i="5"/>
  <c r="J652" i="5"/>
  <c r="I652" i="5"/>
  <c r="H652" i="5"/>
  <c r="G652" i="5"/>
  <c r="F652" i="5"/>
  <c r="E652" i="5"/>
  <c r="D652" i="5"/>
  <c r="K651" i="5"/>
  <c r="J651" i="5"/>
  <c r="I651" i="5"/>
  <c r="H651" i="5"/>
  <c r="G651" i="5"/>
  <c r="F651" i="5"/>
  <c r="E651" i="5"/>
  <c r="D651" i="5"/>
  <c r="K650" i="5"/>
  <c r="J650" i="5"/>
  <c r="I650" i="5"/>
  <c r="H650" i="5"/>
  <c r="G650" i="5"/>
  <c r="F650" i="5"/>
  <c r="E650" i="5"/>
  <c r="D650" i="5"/>
  <c r="K649" i="5"/>
  <c r="J649" i="5"/>
  <c r="I649" i="5"/>
  <c r="H649" i="5"/>
  <c r="G649" i="5"/>
  <c r="F649" i="5"/>
  <c r="E649" i="5"/>
  <c r="D649" i="5"/>
  <c r="K648" i="5"/>
  <c r="J648" i="5"/>
  <c r="I648" i="5"/>
  <c r="H648" i="5"/>
  <c r="G648" i="5"/>
  <c r="F648" i="5"/>
  <c r="E648" i="5"/>
  <c r="D648" i="5"/>
  <c r="K647" i="5"/>
  <c r="J647" i="5"/>
  <c r="I647" i="5"/>
  <c r="H647" i="5"/>
  <c r="G647" i="5"/>
  <c r="F647" i="5"/>
  <c r="E647" i="5"/>
  <c r="D647" i="5"/>
  <c r="K646" i="5"/>
  <c r="J646" i="5"/>
  <c r="I646" i="5"/>
  <c r="H646" i="5"/>
  <c r="G646" i="5"/>
  <c r="F646" i="5"/>
  <c r="E646" i="5"/>
  <c r="D646" i="5"/>
  <c r="K645" i="5"/>
  <c r="J645" i="5"/>
  <c r="I645" i="5"/>
  <c r="H645" i="5"/>
  <c r="G645" i="5"/>
  <c r="F645" i="5"/>
  <c r="E645" i="5"/>
  <c r="D645" i="5"/>
  <c r="K644" i="5"/>
  <c r="J644" i="5"/>
  <c r="I644" i="5"/>
  <c r="H644" i="5"/>
  <c r="G644" i="5"/>
  <c r="F644" i="5"/>
  <c r="E644" i="5"/>
  <c r="D644" i="5"/>
  <c r="K643" i="5"/>
  <c r="J643" i="5"/>
  <c r="I643" i="5"/>
  <c r="H643" i="5"/>
  <c r="G643" i="5"/>
  <c r="F643" i="5"/>
  <c r="E643" i="5"/>
  <c r="D643" i="5"/>
  <c r="K642" i="5"/>
  <c r="J642" i="5"/>
  <c r="I642" i="5"/>
  <c r="H642" i="5"/>
  <c r="G642" i="5"/>
  <c r="F642" i="5"/>
  <c r="E642" i="5"/>
  <c r="D642" i="5"/>
  <c r="K641" i="5"/>
  <c r="J641" i="5"/>
  <c r="I641" i="5"/>
  <c r="H641" i="5"/>
  <c r="G641" i="5"/>
  <c r="F641" i="5"/>
  <c r="E641" i="5"/>
  <c r="D641" i="5"/>
  <c r="K640" i="5"/>
  <c r="J640" i="5"/>
  <c r="I640" i="5"/>
  <c r="H640" i="5"/>
  <c r="G640" i="5"/>
  <c r="F640" i="5"/>
  <c r="E640" i="5"/>
  <c r="D640" i="5"/>
  <c r="K639" i="5"/>
  <c r="J639" i="5"/>
  <c r="I639" i="5"/>
  <c r="H639" i="5"/>
  <c r="G639" i="5"/>
  <c r="F639" i="5"/>
  <c r="E639" i="5"/>
  <c r="D639" i="5"/>
  <c r="K638" i="5"/>
  <c r="J638" i="5"/>
  <c r="I638" i="5"/>
  <c r="H638" i="5"/>
  <c r="G638" i="5"/>
  <c r="F638" i="5"/>
  <c r="E638" i="5"/>
  <c r="D638" i="5"/>
  <c r="K637" i="5"/>
  <c r="J637" i="5"/>
  <c r="I637" i="5"/>
  <c r="H637" i="5"/>
  <c r="G637" i="5"/>
  <c r="F637" i="5"/>
  <c r="E637" i="5"/>
  <c r="D637" i="5"/>
  <c r="K636" i="5"/>
  <c r="J636" i="5"/>
  <c r="I636" i="5"/>
  <c r="H636" i="5"/>
  <c r="G636" i="5"/>
  <c r="F636" i="5"/>
  <c r="E636" i="5"/>
  <c r="D636" i="5"/>
  <c r="K635" i="5"/>
  <c r="J635" i="5"/>
  <c r="I635" i="5"/>
  <c r="H635" i="5"/>
  <c r="G635" i="5"/>
  <c r="F635" i="5"/>
  <c r="E635" i="5"/>
  <c r="D635" i="5"/>
  <c r="K634" i="5"/>
  <c r="J634" i="5"/>
  <c r="I634" i="5"/>
  <c r="H634" i="5"/>
  <c r="G634" i="5"/>
  <c r="F634" i="5"/>
  <c r="E634" i="5"/>
  <c r="D634" i="5"/>
  <c r="K633" i="5"/>
  <c r="J633" i="5"/>
  <c r="I633" i="5"/>
  <c r="H633" i="5"/>
  <c r="G633" i="5"/>
  <c r="F633" i="5"/>
  <c r="E633" i="5"/>
  <c r="D633" i="5"/>
  <c r="K632" i="5"/>
  <c r="J632" i="5"/>
  <c r="I632" i="5"/>
  <c r="H632" i="5"/>
  <c r="G632" i="5"/>
  <c r="F632" i="5"/>
  <c r="E632" i="5"/>
  <c r="D632" i="5"/>
  <c r="K631" i="5"/>
  <c r="J631" i="5"/>
  <c r="I631" i="5"/>
  <c r="H631" i="5"/>
  <c r="G631" i="5"/>
  <c r="F631" i="5"/>
  <c r="E631" i="5"/>
  <c r="D631" i="5"/>
  <c r="K630" i="5"/>
  <c r="J630" i="5"/>
  <c r="I630" i="5"/>
  <c r="H630" i="5"/>
  <c r="G630" i="5"/>
  <c r="F630" i="5"/>
  <c r="E630" i="5"/>
  <c r="D630" i="5"/>
  <c r="K629" i="5"/>
  <c r="J629" i="5"/>
  <c r="I629" i="5"/>
  <c r="H629" i="5"/>
  <c r="G629" i="5"/>
  <c r="F629" i="5"/>
  <c r="E629" i="5"/>
  <c r="D629" i="5"/>
  <c r="K628" i="5"/>
  <c r="J628" i="5"/>
  <c r="I628" i="5"/>
  <c r="H628" i="5"/>
  <c r="G628" i="5"/>
  <c r="F628" i="5"/>
  <c r="E628" i="5"/>
  <c r="D628" i="5"/>
  <c r="K627" i="5"/>
  <c r="J627" i="5"/>
  <c r="I627" i="5"/>
  <c r="H627" i="5"/>
  <c r="G627" i="5"/>
  <c r="F627" i="5"/>
  <c r="E627" i="5"/>
  <c r="D627" i="5"/>
  <c r="K626" i="5"/>
  <c r="J626" i="5"/>
  <c r="I626" i="5"/>
  <c r="H626" i="5"/>
  <c r="G626" i="5"/>
  <c r="F626" i="5"/>
  <c r="E626" i="5"/>
  <c r="D626" i="5"/>
  <c r="K625" i="5"/>
  <c r="J625" i="5"/>
  <c r="I625" i="5"/>
  <c r="H625" i="5"/>
  <c r="G625" i="5"/>
  <c r="F625" i="5"/>
  <c r="E625" i="5"/>
  <c r="D625" i="5"/>
  <c r="K624" i="5"/>
  <c r="J624" i="5"/>
  <c r="I624" i="5"/>
  <c r="H624" i="5"/>
  <c r="G624" i="5"/>
  <c r="F624" i="5"/>
  <c r="E624" i="5"/>
  <c r="D624" i="5"/>
  <c r="K623" i="5"/>
  <c r="J623" i="5"/>
  <c r="I623" i="5"/>
  <c r="H623" i="5"/>
  <c r="G623" i="5"/>
  <c r="F623" i="5"/>
  <c r="E623" i="5"/>
  <c r="D623" i="5"/>
  <c r="K622" i="5"/>
  <c r="J622" i="5"/>
  <c r="I622" i="5"/>
  <c r="H622" i="5"/>
  <c r="G622" i="5"/>
  <c r="F622" i="5"/>
  <c r="E622" i="5"/>
  <c r="D622" i="5"/>
  <c r="K621" i="5"/>
  <c r="J621" i="5"/>
  <c r="I621" i="5"/>
  <c r="H621" i="5"/>
  <c r="G621" i="5"/>
  <c r="F621" i="5"/>
  <c r="E621" i="5"/>
  <c r="D621" i="5"/>
  <c r="K620" i="5"/>
  <c r="J620" i="5"/>
  <c r="I620" i="5"/>
  <c r="H620" i="5"/>
  <c r="G620" i="5"/>
  <c r="F620" i="5"/>
  <c r="E620" i="5"/>
  <c r="D620" i="5"/>
  <c r="K619" i="5"/>
  <c r="J619" i="5"/>
  <c r="I619" i="5"/>
  <c r="H619" i="5"/>
  <c r="G619" i="5"/>
  <c r="F619" i="5"/>
  <c r="E619" i="5"/>
  <c r="D619" i="5"/>
  <c r="K618" i="5"/>
  <c r="J618" i="5"/>
  <c r="I618" i="5"/>
  <c r="H618" i="5"/>
  <c r="G618" i="5"/>
  <c r="F618" i="5"/>
  <c r="E618" i="5"/>
  <c r="D618" i="5"/>
  <c r="K617" i="5"/>
  <c r="J617" i="5"/>
  <c r="I617" i="5"/>
  <c r="H617" i="5"/>
  <c r="G617" i="5"/>
  <c r="F617" i="5"/>
  <c r="E617" i="5"/>
  <c r="D617" i="5"/>
  <c r="K616" i="5"/>
  <c r="J616" i="5"/>
  <c r="I616" i="5"/>
  <c r="H616" i="5"/>
  <c r="G616" i="5"/>
  <c r="F616" i="5"/>
  <c r="E616" i="5"/>
  <c r="D616" i="5"/>
  <c r="K615" i="5"/>
  <c r="J615" i="5"/>
  <c r="I615" i="5"/>
  <c r="H615" i="5"/>
  <c r="G615" i="5"/>
  <c r="F615" i="5"/>
  <c r="E615" i="5"/>
  <c r="D615" i="5"/>
  <c r="K614" i="5"/>
  <c r="J614" i="5"/>
  <c r="I614" i="5"/>
  <c r="H614" i="5"/>
  <c r="G614" i="5"/>
  <c r="F614" i="5"/>
  <c r="E614" i="5"/>
  <c r="D614" i="5"/>
  <c r="K613" i="5"/>
  <c r="J613" i="5"/>
  <c r="I613" i="5"/>
  <c r="H613" i="5"/>
  <c r="G613" i="5"/>
  <c r="F613" i="5"/>
  <c r="E613" i="5"/>
  <c r="D613" i="5"/>
  <c r="K612" i="5"/>
  <c r="J612" i="5"/>
  <c r="I612" i="5"/>
  <c r="H612" i="5"/>
  <c r="G612" i="5"/>
  <c r="F612" i="5"/>
  <c r="E612" i="5"/>
  <c r="D612" i="5"/>
  <c r="K611" i="5"/>
  <c r="J611" i="5"/>
  <c r="I611" i="5"/>
  <c r="H611" i="5"/>
  <c r="G611" i="5"/>
  <c r="F611" i="5"/>
  <c r="E611" i="5"/>
  <c r="D611" i="5"/>
  <c r="K610" i="5"/>
  <c r="J610" i="5"/>
  <c r="I610" i="5"/>
  <c r="H610" i="5"/>
  <c r="G610" i="5"/>
  <c r="F610" i="5"/>
  <c r="E610" i="5"/>
  <c r="D610" i="5"/>
  <c r="K609" i="5"/>
  <c r="J609" i="5"/>
  <c r="I609" i="5"/>
  <c r="H609" i="5"/>
  <c r="G609" i="5"/>
  <c r="F609" i="5"/>
  <c r="E609" i="5"/>
  <c r="D609" i="5"/>
  <c r="K608" i="5"/>
  <c r="J608" i="5"/>
  <c r="I608" i="5"/>
  <c r="H608" i="5"/>
  <c r="G608" i="5"/>
  <c r="F608" i="5"/>
  <c r="E608" i="5"/>
  <c r="D608" i="5"/>
  <c r="K607" i="5"/>
  <c r="J607" i="5"/>
  <c r="I607" i="5"/>
  <c r="H607" i="5"/>
  <c r="G607" i="5"/>
  <c r="F607" i="5"/>
  <c r="E607" i="5"/>
  <c r="D607" i="5"/>
  <c r="K606" i="5"/>
  <c r="J606" i="5"/>
  <c r="I606" i="5"/>
  <c r="H606" i="5"/>
  <c r="G606" i="5"/>
  <c r="F606" i="5"/>
  <c r="E606" i="5"/>
  <c r="D606" i="5"/>
  <c r="K605" i="5"/>
  <c r="J605" i="5"/>
  <c r="I605" i="5"/>
  <c r="H605" i="5"/>
  <c r="G605" i="5"/>
  <c r="F605" i="5"/>
  <c r="E605" i="5"/>
  <c r="D605" i="5"/>
  <c r="K604" i="5"/>
  <c r="J604" i="5"/>
  <c r="I604" i="5"/>
  <c r="H604" i="5"/>
  <c r="G604" i="5"/>
  <c r="F604" i="5"/>
  <c r="E604" i="5"/>
  <c r="D604" i="5"/>
  <c r="K603" i="5"/>
  <c r="J603" i="5"/>
  <c r="I603" i="5"/>
  <c r="H603" i="5"/>
  <c r="G603" i="5"/>
  <c r="F603" i="5"/>
  <c r="E603" i="5"/>
  <c r="D603" i="5"/>
  <c r="K602" i="5"/>
  <c r="J602" i="5"/>
  <c r="I602" i="5"/>
  <c r="H602" i="5"/>
  <c r="G602" i="5"/>
  <c r="F602" i="5"/>
  <c r="E602" i="5"/>
  <c r="D602" i="5"/>
  <c r="K601" i="5"/>
  <c r="J601" i="5"/>
  <c r="I601" i="5"/>
  <c r="H601" i="5"/>
  <c r="G601" i="5"/>
  <c r="F601" i="5"/>
  <c r="E601" i="5"/>
  <c r="D601" i="5"/>
  <c r="K600" i="5"/>
  <c r="J600" i="5"/>
  <c r="I600" i="5"/>
  <c r="H600" i="5"/>
  <c r="G600" i="5"/>
  <c r="F600" i="5"/>
  <c r="E600" i="5"/>
  <c r="D600" i="5"/>
  <c r="K599" i="5"/>
  <c r="J599" i="5"/>
  <c r="I599" i="5"/>
  <c r="H599" i="5"/>
  <c r="G599" i="5"/>
  <c r="F599" i="5"/>
  <c r="E599" i="5"/>
  <c r="D599" i="5"/>
  <c r="K598" i="5"/>
  <c r="J598" i="5"/>
  <c r="I598" i="5"/>
  <c r="H598" i="5"/>
  <c r="G598" i="5"/>
  <c r="F598" i="5"/>
  <c r="E598" i="5"/>
  <c r="D598" i="5"/>
  <c r="K597" i="5"/>
  <c r="J597" i="5"/>
  <c r="I597" i="5"/>
  <c r="H597" i="5"/>
  <c r="G597" i="5"/>
  <c r="F597" i="5"/>
  <c r="E597" i="5"/>
  <c r="D597" i="5"/>
  <c r="K596" i="5"/>
  <c r="J596" i="5"/>
  <c r="I596" i="5"/>
  <c r="H596" i="5"/>
  <c r="G596" i="5"/>
  <c r="F596" i="5"/>
  <c r="E596" i="5"/>
  <c r="D596" i="5"/>
  <c r="K595" i="5"/>
  <c r="J595" i="5"/>
  <c r="I595" i="5"/>
  <c r="H595" i="5"/>
  <c r="G595" i="5"/>
  <c r="F595" i="5"/>
  <c r="E595" i="5"/>
  <c r="D595" i="5"/>
  <c r="K594" i="5"/>
  <c r="J594" i="5"/>
  <c r="I594" i="5"/>
  <c r="H594" i="5"/>
  <c r="G594" i="5"/>
  <c r="F594" i="5"/>
  <c r="E594" i="5"/>
  <c r="D594" i="5"/>
  <c r="K593" i="5"/>
  <c r="J593" i="5"/>
  <c r="I593" i="5"/>
  <c r="H593" i="5"/>
  <c r="G593" i="5"/>
  <c r="F593" i="5"/>
  <c r="E593" i="5"/>
  <c r="D593" i="5"/>
  <c r="K592" i="5"/>
  <c r="J592" i="5"/>
  <c r="I592" i="5"/>
  <c r="H592" i="5"/>
  <c r="G592" i="5"/>
  <c r="F592" i="5"/>
  <c r="E592" i="5"/>
  <c r="D592" i="5"/>
  <c r="K591" i="5"/>
  <c r="J591" i="5"/>
  <c r="I591" i="5"/>
  <c r="H591" i="5"/>
  <c r="G591" i="5"/>
  <c r="F591" i="5"/>
  <c r="E591" i="5"/>
  <c r="D591" i="5"/>
  <c r="K590" i="5"/>
  <c r="J590" i="5"/>
  <c r="I590" i="5"/>
  <c r="H590" i="5"/>
  <c r="G590" i="5"/>
  <c r="F590" i="5"/>
  <c r="E590" i="5"/>
  <c r="D590" i="5"/>
  <c r="K589" i="5"/>
  <c r="J589" i="5"/>
  <c r="I589" i="5"/>
  <c r="H589" i="5"/>
  <c r="G589" i="5"/>
  <c r="F589" i="5"/>
  <c r="E589" i="5"/>
  <c r="D589" i="5"/>
  <c r="K588" i="5"/>
  <c r="J588" i="5"/>
  <c r="I588" i="5"/>
  <c r="H588" i="5"/>
  <c r="G588" i="5"/>
  <c r="F588" i="5"/>
  <c r="E588" i="5"/>
  <c r="D588" i="5"/>
  <c r="K587" i="5"/>
  <c r="J587" i="5"/>
  <c r="I587" i="5"/>
  <c r="H587" i="5"/>
  <c r="G587" i="5"/>
  <c r="F587" i="5"/>
  <c r="E587" i="5"/>
  <c r="D587" i="5"/>
  <c r="K586" i="5"/>
  <c r="J586" i="5"/>
  <c r="I586" i="5"/>
  <c r="H586" i="5"/>
  <c r="G586" i="5"/>
  <c r="F586" i="5"/>
  <c r="E586" i="5"/>
  <c r="D586" i="5"/>
  <c r="K585" i="5"/>
  <c r="J585" i="5"/>
  <c r="I585" i="5"/>
  <c r="H585" i="5"/>
  <c r="G585" i="5"/>
  <c r="F585" i="5"/>
  <c r="E585" i="5"/>
  <c r="D585" i="5"/>
  <c r="K584" i="5"/>
  <c r="J584" i="5"/>
  <c r="I584" i="5"/>
  <c r="H584" i="5"/>
  <c r="G584" i="5"/>
  <c r="F584" i="5"/>
  <c r="E584" i="5"/>
  <c r="D584" i="5"/>
  <c r="K583" i="5"/>
  <c r="J583" i="5"/>
  <c r="I583" i="5"/>
  <c r="H583" i="5"/>
  <c r="G583" i="5"/>
  <c r="F583" i="5"/>
  <c r="E583" i="5"/>
  <c r="D583" i="5"/>
  <c r="K582" i="5"/>
  <c r="J582" i="5"/>
  <c r="I582" i="5"/>
  <c r="H582" i="5"/>
  <c r="G582" i="5"/>
  <c r="F582" i="5"/>
  <c r="E582" i="5"/>
  <c r="D582" i="5"/>
  <c r="K581" i="5"/>
  <c r="J581" i="5"/>
  <c r="I581" i="5"/>
  <c r="H581" i="5"/>
  <c r="G581" i="5"/>
  <c r="F581" i="5"/>
  <c r="E581" i="5"/>
  <c r="D581" i="5"/>
  <c r="K580" i="5"/>
  <c r="J580" i="5"/>
  <c r="I580" i="5"/>
  <c r="H580" i="5"/>
  <c r="G580" i="5"/>
  <c r="F580" i="5"/>
  <c r="E580" i="5"/>
  <c r="D580" i="5"/>
  <c r="K579" i="5"/>
  <c r="J579" i="5"/>
  <c r="I579" i="5"/>
  <c r="H579" i="5"/>
  <c r="G579" i="5"/>
  <c r="F579" i="5"/>
  <c r="E579" i="5"/>
  <c r="D579" i="5"/>
  <c r="K578" i="5"/>
  <c r="J578" i="5"/>
  <c r="I578" i="5"/>
  <c r="H578" i="5"/>
  <c r="G578" i="5"/>
  <c r="F578" i="5"/>
  <c r="E578" i="5"/>
  <c r="D578" i="5"/>
  <c r="K577" i="5"/>
  <c r="J577" i="5"/>
  <c r="I577" i="5"/>
  <c r="H577" i="5"/>
  <c r="G577" i="5"/>
  <c r="F577" i="5"/>
  <c r="E577" i="5"/>
  <c r="D577" i="5"/>
  <c r="K576" i="5"/>
  <c r="J576" i="5"/>
  <c r="I576" i="5"/>
  <c r="H576" i="5"/>
  <c r="G576" i="5"/>
  <c r="F576" i="5"/>
  <c r="E576" i="5"/>
  <c r="D576" i="5"/>
  <c r="K575" i="5"/>
  <c r="J575" i="5"/>
  <c r="I575" i="5"/>
  <c r="H575" i="5"/>
  <c r="G575" i="5"/>
  <c r="F575" i="5"/>
  <c r="E575" i="5"/>
  <c r="D575" i="5"/>
  <c r="K574" i="5"/>
  <c r="J574" i="5"/>
  <c r="I574" i="5"/>
  <c r="H574" i="5"/>
  <c r="G574" i="5"/>
  <c r="F574" i="5"/>
  <c r="E574" i="5"/>
  <c r="D574" i="5"/>
  <c r="K573" i="5"/>
  <c r="J573" i="5"/>
  <c r="I573" i="5"/>
  <c r="H573" i="5"/>
  <c r="G573" i="5"/>
  <c r="F573" i="5"/>
  <c r="E573" i="5"/>
  <c r="D573" i="5"/>
  <c r="K572" i="5"/>
  <c r="J572" i="5"/>
  <c r="I572" i="5"/>
  <c r="H572" i="5"/>
  <c r="G572" i="5"/>
  <c r="F572" i="5"/>
  <c r="E572" i="5"/>
  <c r="D572" i="5"/>
  <c r="K571" i="5"/>
  <c r="J571" i="5"/>
  <c r="I571" i="5"/>
  <c r="H571" i="5"/>
  <c r="G571" i="5"/>
  <c r="F571" i="5"/>
  <c r="E571" i="5"/>
  <c r="D571" i="5"/>
  <c r="K570" i="5"/>
  <c r="J570" i="5"/>
  <c r="I570" i="5"/>
  <c r="H570" i="5"/>
  <c r="G570" i="5"/>
  <c r="F570" i="5"/>
  <c r="E570" i="5"/>
  <c r="D570" i="5"/>
  <c r="K569" i="5"/>
  <c r="J569" i="5"/>
  <c r="I569" i="5"/>
  <c r="H569" i="5"/>
  <c r="G569" i="5"/>
  <c r="F569" i="5"/>
  <c r="E569" i="5"/>
  <c r="D569" i="5"/>
  <c r="K568" i="5"/>
  <c r="J568" i="5"/>
  <c r="I568" i="5"/>
  <c r="H568" i="5"/>
  <c r="G568" i="5"/>
  <c r="F568" i="5"/>
  <c r="E568" i="5"/>
  <c r="D568" i="5"/>
  <c r="K567" i="5"/>
  <c r="J567" i="5"/>
  <c r="I567" i="5"/>
  <c r="H567" i="5"/>
  <c r="G567" i="5"/>
  <c r="F567" i="5"/>
  <c r="E567" i="5"/>
  <c r="D567" i="5"/>
  <c r="K566" i="5"/>
  <c r="J566" i="5"/>
  <c r="I566" i="5"/>
  <c r="H566" i="5"/>
  <c r="G566" i="5"/>
  <c r="F566" i="5"/>
  <c r="E566" i="5"/>
  <c r="D566" i="5"/>
  <c r="K565" i="5"/>
  <c r="J565" i="5"/>
  <c r="I565" i="5"/>
  <c r="H565" i="5"/>
  <c r="G565" i="5"/>
  <c r="F565" i="5"/>
  <c r="E565" i="5"/>
  <c r="D565" i="5"/>
  <c r="K564" i="5"/>
  <c r="J564" i="5"/>
  <c r="I564" i="5"/>
  <c r="H564" i="5"/>
  <c r="G564" i="5"/>
  <c r="F564" i="5"/>
  <c r="E564" i="5"/>
  <c r="D564" i="5"/>
  <c r="K563" i="5"/>
  <c r="J563" i="5"/>
  <c r="I563" i="5"/>
  <c r="H563" i="5"/>
  <c r="G563" i="5"/>
  <c r="F563" i="5"/>
  <c r="E563" i="5"/>
  <c r="D563" i="5"/>
  <c r="K562" i="5"/>
  <c r="J562" i="5"/>
  <c r="I562" i="5"/>
  <c r="H562" i="5"/>
  <c r="G562" i="5"/>
  <c r="F562" i="5"/>
  <c r="E562" i="5"/>
  <c r="D562" i="5"/>
  <c r="K561" i="5"/>
  <c r="J561" i="5"/>
  <c r="I561" i="5"/>
  <c r="H561" i="5"/>
  <c r="G561" i="5"/>
  <c r="F561" i="5"/>
  <c r="E561" i="5"/>
  <c r="D561" i="5"/>
  <c r="K560" i="5"/>
  <c r="J560" i="5"/>
  <c r="I560" i="5"/>
  <c r="H560" i="5"/>
  <c r="G560" i="5"/>
  <c r="F560" i="5"/>
  <c r="E560" i="5"/>
  <c r="D560" i="5"/>
  <c r="K559" i="5"/>
  <c r="J559" i="5"/>
  <c r="I559" i="5"/>
  <c r="H559" i="5"/>
  <c r="G559" i="5"/>
  <c r="F559" i="5"/>
  <c r="E559" i="5"/>
  <c r="D559" i="5"/>
  <c r="K558" i="5"/>
  <c r="J558" i="5"/>
  <c r="I558" i="5"/>
  <c r="H558" i="5"/>
  <c r="G558" i="5"/>
  <c r="F558" i="5"/>
  <c r="E558" i="5"/>
  <c r="D558" i="5"/>
  <c r="K557" i="5"/>
  <c r="J557" i="5"/>
  <c r="I557" i="5"/>
  <c r="H557" i="5"/>
  <c r="G557" i="5"/>
  <c r="F557" i="5"/>
  <c r="E557" i="5"/>
  <c r="D557" i="5"/>
  <c r="K556" i="5"/>
  <c r="J556" i="5"/>
  <c r="I556" i="5"/>
  <c r="H556" i="5"/>
  <c r="G556" i="5"/>
  <c r="F556" i="5"/>
  <c r="E556" i="5"/>
  <c r="D556" i="5"/>
  <c r="K555" i="5"/>
  <c r="J555" i="5"/>
  <c r="I555" i="5"/>
  <c r="H555" i="5"/>
  <c r="G555" i="5"/>
  <c r="F555" i="5"/>
  <c r="E555" i="5"/>
  <c r="D555" i="5"/>
  <c r="K554" i="5"/>
  <c r="J554" i="5"/>
  <c r="I554" i="5"/>
  <c r="H554" i="5"/>
  <c r="G554" i="5"/>
  <c r="F554" i="5"/>
  <c r="E554" i="5"/>
  <c r="D554" i="5"/>
  <c r="K553" i="5"/>
  <c r="J553" i="5"/>
  <c r="I553" i="5"/>
  <c r="H553" i="5"/>
  <c r="G553" i="5"/>
  <c r="F553" i="5"/>
  <c r="E553" i="5"/>
  <c r="D553" i="5"/>
  <c r="K552" i="5"/>
  <c r="J552" i="5"/>
  <c r="I552" i="5"/>
  <c r="H552" i="5"/>
  <c r="G552" i="5"/>
  <c r="F552" i="5"/>
  <c r="E552" i="5"/>
  <c r="D552" i="5"/>
  <c r="K551" i="5"/>
  <c r="J551" i="5"/>
  <c r="I551" i="5"/>
  <c r="H551" i="5"/>
  <c r="G551" i="5"/>
  <c r="F551" i="5"/>
  <c r="E551" i="5"/>
  <c r="D551" i="5"/>
  <c r="K550" i="5"/>
  <c r="J550" i="5"/>
  <c r="I550" i="5"/>
  <c r="H550" i="5"/>
  <c r="G550" i="5"/>
  <c r="F550" i="5"/>
  <c r="E550" i="5"/>
  <c r="D550" i="5"/>
  <c r="K549" i="5"/>
  <c r="J549" i="5"/>
  <c r="I549" i="5"/>
  <c r="H549" i="5"/>
  <c r="G549" i="5"/>
  <c r="F549" i="5"/>
  <c r="E549" i="5"/>
  <c r="D549" i="5"/>
  <c r="K548" i="5"/>
  <c r="J548" i="5"/>
  <c r="I548" i="5"/>
  <c r="H548" i="5"/>
  <c r="G548" i="5"/>
  <c r="F548" i="5"/>
  <c r="E548" i="5"/>
  <c r="D548" i="5"/>
  <c r="K547" i="5"/>
  <c r="J547" i="5"/>
  <c r="I547" i="5"/>
  <c r="H547" i="5"/>
  <c r="G547" i="5"/>
  <c r="F547" i="5"/>
  <c r="E547" i="5"/>
  <c r="D547" i="5"/>
  <c r="K546" i="5"/>
  <c r="J546" i="5"/>
  <c r="I546" i="5"/>
  <c r="H546" i="5"/>
  <c r="G546" i="5"/>
  <c r="F546" i="5"/>
  <c r="E546" i="5"/>
  <c r="D546" i="5"/>
  <c r="K545" i="5"/>
  <c r="J545" i="5"/>
  <c r="I545" i="5"/>
  <c r="H545" i="5"/>
  <c r="G545" i="5"/>
  <c r="F545" i="5"/>
  <c r="E545" i="5"/>
  <c r="D545" i="5"/>
  <c r="K544" i="5"/>
  <c r="J544" i="5"/>
  <c r="I544" i="5"/>
  <c r="H544" i="5"/>
  <c r="G544" i="5"/>
  <c r="F544" i="5"/>
  <c r="E544" i="5"/>
  <c r="D544" i="5"/>
  <c r="K543" i="5"/>
  <c r="J543" i="5"/>
  <c r="I543" i="5"/>
  <c r="H543" i="5"/>
  <c r="G543" i="5"/>
  <c r="F543" i="5"/>
  <c r="E543" i="5"/>
  <c r="D543" i="5"/>
  <c r="K542" i="5"/>
  <c r="J542" i="5"/>
  <c r="I542" i="5"/>
  <c r="H542" i="5"/>
  <c r="G542" i="5"/>
  <c r="F542" i="5"/>
  <c r="E542" i="5"/>
  <c r="D542" i="5"/>
  <c r="K541" i="5"/>
  <c r="J541" i="5"/>
  <c r="I541" i="5"/>
  <c r="H541" i="5"/>
  <c r="G541" i="5"/>
  <c r="F541" i="5"/>
  <c r="E541" i="5"/>
  <c r="D541" i="5"/>
  <c r="K540" i="5"/>
  <c r="J540" i="5"/>
  <c r="I540" i="5"/>
  <c r="H540" i="5"/>
  <c r="G540" i="5"/>
  <c r="F540" i="5"/>
  <c r="E540" i="5"/>
  <c r="D540" i="5"/>
  <c r="K539" i="5"/>
  <c r="J539" i="5"/>
  <c r="I539" i="5"/>
  <c r="H539" i="5"/>
  <c r="G539" i="5"/>
  <c r="F539" i="5"/>
  <c r="E539" i="5"/>
  <c r="D539" i="5"/>
  <c r="K538" i="5"/>
  <c r="J538" i="5"/>
  <c r="I538" i="5"/>
  <c r="H538" i="5"/>
  <c r="G538" i="5"/>
  <c r="F538" i="5"/>
  <c r="E538" i="5"/>
  <c r="D538" i="5"/>
  <c r="K537" i="5"/>
  <c r="J537" i="5"/>
  <c r="I537" i="5"/>
  <c r="H537" i="5"/>
  <c r="G537" i="5"/>
  <c r="F537" i="5"/>
  <c r="E537" i="5"/>
  <c r="D537" i="5"/>
  <c r="K536" i="5"/>
  <c r="J536" i="5"/>
  <c r="I536" i="5"/>
  <c r="H536" i="5"/>
  <c r="G536" i="5"/>
  <c r="F536" i="5"/>
  <c r="E536" i="5"/>
  <c r="D536" i="5"/>
  <c r="K535" i="5"/>
  <c r="J535" i="5"/>
  <c r="I535" i="5"/>
  <c r="H535" i="5"/>
  <c r="G535" i="5"/>
  <c r="F535" i="5"/>
  <c r="E535" i="5"/>
  <c r="D535" i="5"/>
  <c r="K534" i="5"/>
  <c r="J534" i="5"/>
  <c r="I534" i="5"/>
  <c r="H534" i="5"/>
  <c r="G534" i="5"/>
  <c r="F534" i="5"/>
  <c r="E534" i="5"/>
  <c r="D534" i="5"/>
  <c r="K533" i="5"/>
  <c r="J533" i="5"/>
  <c r="I533" i="5"/>
  <c r="H533" i="5"/>
  <c r="G533" i="5"/>
  <c r="F533" i="5"/>
  <c r="E533" i="5"/>
  <c r="D533" i="5"/>
  <c r="K532" i="5"/>
  <c r="J532" i="5"/>
  <c r="I532" i="5"/>
  <c r="H532" i="5"/>
  <c r="G532" i="5"/>
  <c r="F532" i="5"/>
  <c r="E532" i="5"/>
  <c r="D532" i="5"/>
  <c r="K531" i="5"/>
  <c r="J531" i="5"/>
  <c r="I531" i="5"/>
  <c r="H531" i="5"/>
  <c r="G531" i="5"/>
  <c r="F531" i="5"/>
  <c r="E531" i="5"/>
  <c r="D531" i="5"/>
  <c r="K530" i="5"/>
  <c r="J530" i="5"/>
  <c r="I530" i="5"/>
  <c r="H530" i="5"/>
  <c r="G530" i="5"/>
  <c r="F530" i="5"/>
  <c r="E530" i="5"/>
  <c r="D530" i="5"/>
  <c r="K529" i="5"/>
  <c r="J529" i="5"/>
  <c r="I529" i="5"/>
  <c r="H529" i="5"/>
  <c r="G529" i="5"/>
  <c r="F529" i="5"/>
  <c r="E529" i="5"/>
  <c r="D529" i="5"/>
  <c r="K528" i="5"/>
  <c r="J528" i="5"/>
  <c r="I528" i="5"/>
  <c r="H528" i="5"/>
  <c r="G528" i="5"/>
  <c r="F528" i="5"/>
  <c r="E528" i="5"/>
  <c r="D528" i="5"/>
  <c r="K527" i="5"/>
  <c r="J527" i="5"/>
  <c r="I527" i="5"/>
  <c r="H527" i="5"/>
  <c r="G527" i="5"/>
  <c r="F527" i="5"/>
  <c r="E527" i="5"/>
  <c r="D527" i="5"/>
  <c r="K526" i="5"/>
  <c r="J526" i="5"/>
  <c r="I526" i="5"/>
  <c r="H526" i="5"/>
  <c r="G526" i="5"/>
  <c r="F526" i="5"/>
  <c r="E526" i="5"/>
  <c r="D526" i="5"/>
  <c r="K525" i="5"/>
  <c r="J525" i="5"/>
  <c r="I525" i="5"/>
  <c r="H525" i="5"/>
  <c r="G525" i="5"/>
  <c r="F525" i="5"/>
  <c r="E525" i="5"/>
  <c r="D525" i="5"/>
  <c r="K524" i="5"/>
  <c r="J524" i="5"/>
  <c r="I524" i="5"/>
  <c r="H524" i="5"/>
  <c r="G524" i="5"/>
  <c r="F524" i="5"/>
  <c r="E524" i="5"/>
  <c r="D524" i="5"/>
  <c r="K523" i="5"/>
  <c r="J523" i="5"/>
  <c r="I523" i="5"/>
  <c r="H523" i="5"/>
  <c r="G523" i="5"/>
  <c r="F523" i="5"/>
  <c r="E523" i="5"/>
  <c r="D523" i="5"/>
  <c r="K522" i="5"/>
  <c r="J522" i="5"/>
  <c r="I522" i="5"/>
  <c r="H522" i="5"/>
  <c r="G522" i="5"/>
  <c r="F522" i="5"/>
  <c r="E522" i="5"/>
  <c r="D522" i="5"/>
  <c r="K521" i="5"/>
  <c r="J521" i="5"/>
  <c r="I521" i="5"/>
  <c r="H521" i="5"/>
  <c r="G521" i="5"/>
  <c r="F521" i="5"/>
  <c r="E521" i="5"/>
  <c r="D521" i="5"/>
  <c r="K520" i="5"/>
  <c r="J520" i="5"/>
  <c r="I520" i="5"/>
  <c r="H520" i="5"/>
  <c r="G520" i="5"/>
  <c r="F520" i="5"/>
  <c r="E520" i="5"/>
  <c r="D520" i="5"/>
  <c r="K519" i="5"/>
  <c r="J519" i="5"/>
  <c r="I519" i="5"/>
  <c r="H519" i="5"/>
  <c r="G519" i="5"/>
  <c r="F519" i="5"/>
  <c r="E519" i="5"/>
  <c r="D519" i="5"/>
  <c r="K518" i="5"/>
  <c r="J518" i="5"/>
  <c r="I518" i="5"/>
  <c r="H518" i="5"/>
  <c r="G518" i="5"/>
  <c r="F518" i="5"/>
  <c r="E518" i="5"/>
  <c r="D518" i="5"/>
  <c r="K517" i="5"/>
  <c r="J517" i="5"/>
  <c r="I517" i="5"/>
  <c r="H517" i="5"/>
  <c r="G517" i="5"/>
  <c r="F517" i="5"/>
  <c r="E517" i="5"/>
  <c r="D517" i="5"/>
  <c r="K516" i="5"/>
  <c r="J516" i="5"/>
  <c r="I516" i="5"/>
  <c r="H516" i="5"/>
  <c r="G516" i="5"/>
  <c r="F516" i="5"/>
  <c r="E516" i="5"/>
  <c r="D516" i="5"/>
  <c r="K515" i="5"/>
  <c r="J515" i="5"/>
  <c r="I515" i="5"/>
  <c r="H515" i="5"/>
  <c r="G515" i="5"/>
  <c r="F515" i="5"/>
  <c r="E515" i="5"/>
  <c r="D515" i="5"/>
  <c r="K514" i="5"/>
  <c r="J514" i="5"/>
  <c r="I514" i="5"/>
  <c r="H514" i="5"/>
  <c r="G514" i="5"/>
  <c r="F514" i="5"/>
  <c r="E514" i="5"/>
  <c r="D514" i="5"/>
  <c r="K513" i="5"/>
  <c r="J513" i="5"/>
  <c r="I513" i="5"/>
  <c r="H513" i="5"/>
  <c r="G513" i="5"/>
  <c r="F513" i="5"/>
  <c r="E513" i="5"/>
  <c r="D513" i="5"/>
  <c r="K512" i="5"/>
  <c r="J512" i="5"/>
  <c r="I512" i="5"/>
  <c r="H512" i="5"/>
  <c r="G512" i="5"/>
  <c r="F512" i="5"/>
  <c r="E512" i="5"/>
  <c r="D512" i="5"/>
  <c r="K511" i="5"/>
  <c r="J511" i="5"/>
  <c r="I511" i="5"/>
  <c r="H511" i="5"/>
  <c r="G511" i="5"/>
  <c r="F511" i="5"/>
  <c r="E511" i="5"/>
  <c r="D511" i="5"/>
  <c r="K510" i="5"/>
  <c r="J510" i="5"/>
  <c r="I510" i="5"/>
  <c r="H510" i="5"/>
  <c r="G510" i="5"/>
  <c r="F510" i="5"/>
  <c r="E510" i="5"/>
  <c r="D510" i="5"/>
  <c r="K509" i="5"/>
  <c r="J509" i="5"/>
  <c r="I509" i="5"/>
  <c r="H509" i="5"/>
  <c r="G509" i="5"/>
  <c r="F509" i="5"/>
  <c r="E509" i="5"/>
  <c r="D509" i="5"/>
  <c r="K508" i="5"/>
  <c r="J508" i="5"/>
  <c r="I508" i="5"/>
  <c r="H508" i="5"/>
  <c r="G508" i="5"/>
  <c r="F508" i="5"/>
  <c r="E508" i="5"/>
  <c r="D508" i="5"/>
  <c r="K507" i="5"/>
  <c r="J507" i="5"/>
  <c r="I507" i="5"/>
  <c r="H507" i="5"/>
  <c r="G507" i="5"/>
  <c r="F507" i="5"/>
  <c r="E507" i="5"/>
  <c r="D507" i="5"/>
  <c r="K506" i="5"/>
  <c r="J506" i="5"/>
  <c r="I506" i="5"/>
  <c r="H506" i="5"/>
  <c r="G506" i="5"/>
  <c r="F506" i="5"/>
  <c r="E506" i="5"/>
  <c r="D506" i="5"/>
  <c r="K505" i="5"/>
  <c r="J505" i="5"/>
  <c r="I505" i="5"/>
  <c r="H505" i="5"/>
  <c r="G505" i="5"/>
  <c r="F505" i="5"/>
  <c r="E505" i="5"/>
  <c r="D505" i="5"/>
  <c r="K504" i="5"/>
  <c r="J504" i="5"/>
  <c r="I504" i="5"/>
  <c r="H504" i="5"/>
  <c r="G504" i="5"/>
  <c r="F504" i="5"/>
  <c r="E504" i="5"/>
  <c r="D504" i="5"/>
  <c r="K503" i="5"/>
  <c r="J503" i="5"/>
  <c r="I503" i="5"/>
  <c r="H503" i="5"/>
  <c r="G503" i="5"/>
  <c r="F503" i="5"/>
  <c r="E503" i="5"/>
  <c r="D503" i="5"/>
  <c r="K502" i="5"/>
  <c r="J502" i="5"/>
  <c r="I502" i="5"/>
  <c r="H502" i="5"/>
  <c r="G502" i="5"/>
  <c r="F502" i="5"/>
  <c r="E502" i="5"/>
  <c r="D502" i="5"/>
  <c r="K501" i="5"/>
  <c r="J501" i="5"/>
  <c r="I501" i="5"/>
  <c r="H501" i="5"/>
  <c r="G501" i="5"/>
  <c r="F501" i="5"/>
  <c r="E501" i="5"/>
  <c r="D501" i="5"/>
  <c r="K500" i="5"/>
  <c r="J500" i="5"/>
  <c r="I500" i="5"/>
  <c r="H500" i="5"/>
  <c r="G500" i="5"/>
  <c r="F500" i="5"/>
  <c r="E500" i="5"/>
  <c r="D500" i="5"/>
  <c r="K499" i="5"/>
  <c r="J499" i="5"/>
  <c r="I499" i="5"/>
  <c r="H499" i="5"/>
  <c r="G499" i="5"/>
  <c r="F499" i="5"/>
  <c r="E499" i="5"/>
  <c r="D499" i="5"/>
  <c r="K498" i="5"/>
  <c r="J498" i="5"/>
  <c r="I498" i="5"/>
  <c r="H498" i="5"/>
  <c r="G498" i="5"/>
  <c r="F498" i="5"/>
  <c r="E498" i="5"/>
  <c r="D498" i="5"/>
  <c r="K497" i="5"/>
  <c r="J497" i="5"/>
  <c r="I497" i="5"/>
  <c r="H497" i="5"/>
  <c r="G497" i="5"/>
  <c r="F497" i="5"/>
  <c r="E497" i="5"/>
  <c r="D497" i="5"/>
  <c r="K496" i="5"/>
  <c r="J496" i="5"/>
  <c r="I496" i="5"/>
  <c r="H496" i="5"/>
  <c r="G496" i="5"/>
  <c r="F496" i="5"/>
  <c r="E496" i="5"/>
  <c r="D496" i="5"/>
  <c r="K495" i="5"/>
  <c r="J495" i="5"/>
  <c r="I495" i="5"/>
  <c r="H495" i="5"/>
  <c r="G495" i="5"/>
  <c r="F495" i="5"/>
  <c r="E495" i="5"/>
  <c r="D495" i="5"/>
  <c r="K494" i="5"/>
  <c r="J494" i="5"/>
  <c r="I494" i="5"/>
  <c r="H494" i="5"/>
  <c r="G494" i="5"/>
  <c r="F494" i="5"/>
  <c r="E494" i="5"/>
  <c r="D494" i="5"/>
  <c r="K493" i="5"/>
  <c r="J493" i="5"/>
  <c r="I493" i="5"/>
  <c r="H493" i="5"/>
  <c r="G493" i="5"/>
  <c r="F493" i="5"/>
  <c r="E493" i="5"/>
  <c r="D493" i="5"/>
  <c r="K492" i="5"/>
  <c r="J492" i="5"/>
  <c r="I492" i="5"/>
  <c r="H492" i="5"/>
  <c r="G492" i="5"/>
  <c r="F492" i="5"/>
  <c r="E492" i="5"/>
  <c r="D492" i="5"/>
  <c r="K491" i="5"/>
  <c r="J491" i="5"/>
  <c r="I491" i="5"/>
  <c r="H491" i="5"/>
  <c r="G491" i="5"/>
  <c r="F491" i="5"/>
  <c r="E491" i="5"/>
  <c r="D491" i="5"/>
  <c r="K490" i="5"/>
  <c r="J490" i="5"/>
  <c r="I490" i="5"/>
  <c r="H490" i="5"/>
  <c r="G490" i="5"/>
  <c r="F490" i="5"/>
  <c r="E490" i="5"/>
  <c r="D490" i="5"/>
  <c r="K489" i="5"/>
  <c r="J489" i="5"/>
  <c r="I489" i="5"/>
  <c r="H489" i="5"/>
  <c r="G489" i="5"/>
  <c r="F489" i="5"/>
  <c r="E489" i="5"/>
  <c r="D489" i="5"/>
  <c r="K488" i="5"/>
  <c r="J488" i="5"/>
  <c r="I488" i="5"/>
  <c r="H488" i="5"/>
  <c r="G488" i="5"/>
  <c r="F488" i="5"/>
  <c r="E488" i="5"/>
  <c r="D488" i="5"/>
  <c r="K487" i="5"/>
  <c r="J487" i="5"/>
  <c r="I487" i="5"/>
  <c r="H487" i="5"/>
  <c r="G487" i="5"/>
  <c r="F487" i="5"/>
  <c r="E487" i="5"/>
  <c r="D487" i="5"/>
  <c r="K486" i="5"/>
  <c r="J486" i="5"/>
  <c r="I486" i="5"/>
  <c r="H486" i="5"/>
  <c r="G486" i="5"/>
  <c r="F486" i="5"/>
  <c r="E486" i="5"/>
  <c r="D486" i="5"/>
  <c r="K485" i="5"/>
  <c r="J485" i="5"/>
  <c r="I485" i="5"/>
  <c r="H485" i="5"/>
  <c r="G485" i="5"/>
  <c r="F485" i="5"/>
  <c r="E485" i="5"/>
  <c r="D485" i="5"/>
  <c r="K484" i="5"/>
  <c r="J484" i="5"/>
  <c r="I484" i="5"/>
  <c r="H484" i="5"/>
  <c r="G484" i="5"/>
  <c r="F484" i="5"/>
  <c r="E484" i="5"/>
  <c r="D484" i="5"/>
  <c r="K483" i="5"/>
  <c r="J483" i="5"/>
  <c r="I483" i="5"/>
  <c r="H483" i="5"/>
  <c r="G483" i="5"/>
  <c r="F483" i="5"/>
  <c r="E483" i="5"/>
  <c r="D483" i="5"/>
  <c r="K482" i="5"/>
  <c r="J482" i="5"/>
  <c r="I482" i="5"/>
  <c r="H482" i="5"/>
  <c r="G482" i="5"/>
  <c r="F482" i="5"/>
  <c r="E482" i="5"/>
  <c r="D482" i="5"/>
  <c r="K481" i="5"/>
  <c r="J481" i="5"/>
  <c r="I481" i="5"/>
  <c r="H481" i="5"/>
  <c r="G481" i="5"/>
  <c r="F481" i="5"/>
  <c r="E481" i="5"/>
  <c r="D481" i="5"/>
  <c r="K480" i="5"/>
  <c r="J480" i="5"/>
  <c r="I480" i="5"/>
  <c r="H480" i="5"/>
  <c r="G480" i="5"/>
  <c r="F480" i="5"/>
  <c r="E480" i="5"/>
  <c r="D480" i="5"/>
  <c r="K479" i="5"/>
  <c r="J479" i="5"/>
  <c r="I479" i="5"/>
  <c r="H479" i="5"/>
  <c r="G479" i="5"/>
  <c r="F479" i="5"/>
  <c r="E479" i="5"/>
  <c r="D479" i="5"/>
  <c r="K478" i="5"/>
  <c r="J478" i="5"/>
  <c r="I478" i="5"/>
  <c r="H478" i="5"/>
  <c r="G478" i="5"/>
  <c r="F478" i="5"/>
  <c r="E478" i="5"/>
  <c r="D478" i="5"/>
  <c r="K477" i="5"/>
  <c r="J477" i="5"/>
  <c r="I477" i="5"/>
  <c r="H477" i="5"/>
  <c r="G477" i="5"/>
  <c r="F477" i="5"/>
  <c r="E477" i="5"/>
  <c r="D477" i="5"/>
  <c r="K476" i="5"/>
  <c r="J476" i="5"/>
  <c r="I476" i="5"/>
  <c r="H476" i="5"/>
  <c r="G476" i="5"/>
  <c r="F476" i="5"/>
  <c r="E476" i="5"/>
  <c r="D476" i="5"/>
  <c r="K475" i="5"/>
  <c r="J475" i="5"/>
  <c r="I475" i="5"/>
  <c r="H475" i="5"/>
  <c r="G475" i="5"/>
  <c r="F475" i="5"/>
  <c r="E475" i="5"/>
  <c r="D475" i="5"/>
  <c r="K474" i="5"/>
  <c r="J474" i="5"/>
  <c r="I474" i="5"/>
  <c r="H474" i="5"/>
  <c r="G474" i="5"/>
  <c r="F474" i="5"/>
  <c r="E474" i="5"/>
  <c r="D474" i="5"/>
  <c r="K473" i="5"/>
  <c r="J473" i="5"/>
  <c r="I473" i="5"/>
  <c r="H473" i="5"/>
  <c r="G473" i="5"/>
  <c r="F473" i="5"/>
  <c r="E473" i="5"/>
  <c r="D473" i="5"/>
  <c r="K472" i="5"/>
  <c r="J472" i="5"/>
  <c r="I472" i="5"/>
  <c r="H472" i="5"/>
  <c r="G472" i="5"/>
  <c r="F472" i="5"/>
  <c r="E472" i="5"/>
  <c r="D472" i="5"/>
  <c r="K471" i="5"/>
  <c r="J471" i="5"/>
  <c r="I471" i="5"/>
  <c r="H471" i="5"/>
  <c r="G471" i="5"/>
  <c r="F471" i="5"/>
  <c r="E471" i="5"/>
  <c r="D471" i="5"/>
  <c r="K470" i="5"/>
  <c r="J470" i="5"/>
  <c r="I470" i="5"/>
  <c r="H470" i="5"/>
  <c r="G470" i="5"/>
  <c r="F470" i="5"/>
  <c r="E470" i="5"/>
  <c r="D470" i="5"/>
  <c r="K469" i="5"/>
  <c r="J469" i="5"/>
  <c r="I469" i="5"/>
  <c r="H469" i="5"/>
  <c r="G469" i="5"/>
  <c r="F469" i="5"/>
  <c r="E469" i="5"/>
  <c r="D469" i="5"/>
  <c r="K468" i="5"/>
  <c r="J468" i="5"/>
  <c r="I468" i="5"/>
  <c r="H468" i="5"/>
  <c r="G468" i="5"/>
  <c r="F468" i="5"/>
  <c r="E468" i="5"/>
  <c r="D468" i="5"/>
  <c r="K467" i="5"/>
  <c r="J467" i="5"/>
  <c r="I467" i="5"/>
  <c r="H467" i="5"/>
  <c r="G467" i="5"/>
  <c r="F467" i="5"/>
  <c r="E467" i="5"/>
  <c r="D467" i="5"/>
  <c r="K466" i="5"/>
  <c r="J466" i="5"/>
  <c r="I466" i="5"/>
  <c r="H466" i="5"/>
  <c r="G466" i="5"/>
  <c r="F466" i="5"/>
  <c r="E466" i="5"/>
  <c r="D466" i="5"/>
  <c r="K465" i="5"/>
  <c r="J465" i="5"/>
  <c r="I465" i="5"/>
  <c r="H465" i="5"/>
  <c r="G465" i="5"/>
  <c r="F465" i="5"/>
  <c r="E465" i="5"/>
  <c r="D465" i="5"/>
  <c r="K464" i="5"/>
  <c r="J464" i="5"/>
  <c r="I464" i="5"/>
  <c r="H464" i="5"/>
  <c r="G464" i="5"/>
  <c r="F464" i="5"/>
  <c r="E464" i="5"/>
  <c r="D464" i="5"/>
  <c r="K463" i="5"/>
  <c r="J463" i="5"/>
  <c r="I463" i="5"/>
  <c r="H463" i="5"/>
  <c r="G463" i="5"/>
  <c r="F463" i="5"/>
  <c r="E463" i="5"/>
  <c r="D463" i="5"/>
  <c r="K462" i="5"/>
  <c r="J462" i="5"/>
  <c r="I462" i="5"/>
  <c r="H462" i="5"/>
  <c r="G462" i="5"/>
  <c r="F462" i="5"/>
  <c r="E462" i="5"/>
  <c r="D462" i="5"/>
  <c r="K461" i="5"/>
  <c r="J461" i="5"/>
  <c r="I461" i="5"/>
  <c r="H461" i="5"/>
  <c r="G461" i="5"/>
  <c r="F461" i="5"/>
  <c r="E461" i="5"/>
  <c r="D461" i="5"/>
  <c r="K460" i="5"/>
  <c r="J460" i="5"/>
  <c r="I460" i="5"/>
  <c r="H460" i="5"/>
  <c r="G460" i="5"/>
  <c r="F460" i="5"/>
  <c r="E460" i="5"/>
  <c r="D460" i="5"/>
  <c r="K459" i="5"/>
  <c r="J459" i="5"/>
  <c r="I459" i="5"/>
  <c r="H459" i="5"/>
  <c r="G459" i="5"/>
  <c r="F459" i="5"/>
  <c r="E459" i="5"/>
  <c r="D459" i="5"/>
  <c r="K458" i="5"/>
  <c r="J458" i="5"/>
  <c r="I458" i="5"/>
  <c r="H458" i="5"/>
  <c r="G458" i="5"/>
  <c r="F458" i="5"/>
  <c r="E458" i="5"/>
  <c r="D458" i="5"/>
  <c r="K457" i="5"/>
  <c r="J457" i="5"/>
  <c r="I457" i="5"/>
  <c r="H457" i="5"/>
  <c r="G457" i="5"/>
  <c r="F457" i="5"/>
  <c r="E457" i="5"/>
  <c r="D457" i="5"/>
  <c r="K456" i="5"/>
  <c r="J456" i="5"/>
  <c r="I456" i="5"/>
  <c r="H456" i="5"/>
  <c r="G456" i="5"/>
  <c r="F456" i="5"/>
  <c r="E456" i="5"/>
  <c r="D456" i="5"/>
  <c r="K455" i="5"/>
  <c r="J455" i="5"/>
  <c r="I455" i="5"/>
  <c r="H455" i="5"/>
  <c r="G455" i="5"/>
  <c r="F455" i="5"/>
  <c r="E455" i="5"/>
  <c r="D455" i="5"/>
  <c r="K454" i="5"/>
  <c r="J454" i="5"/>
  <c r="I454" i="5"/>
  <c r="H454" i="5"/>
  <c r="G454" i="5"/>
  <c r="F454" i="5"/>
  <c r="E454" i="5"/>
  <c r="D454" i="5"/>
  <c r="K453" i="5"/>
  <c r="J453" i="5"/>
  <c r="I453" i="5"/>
  <c r="H453" i="5"/>
  <c r="G453" i="5"/>
  <c r="F453" i="5"/>
  <c r="E453" i="5"/>
  <c r="D453" i="5"/>
  <c r="K452" i="5"/>
  <c r="J452" i="5"/>
  <c r="I452" i="5"/>
  <c r="H452" i="5"/>
  <c r="G452" i="5"/>
  <c r="F452" i="5"/>
  <c r="E452" i="5"/>
  <c r="D452" i="5"/>
  <c r="K451" i="5"/>
  <c r="J451" i="5"/>
  <c r="I451" i="5"/>
  <c r="H451" i="5"/>
  <c r="G451" i="5"/>
  <c r="F451" i="5"/>
  <c r="E451" i="5"/>
  <c r="D451" i="5"/>
  <c r="K450" i="5"/>
  <c r="J450" i="5"/>
  <c r="I450" i="5"/>
  <c r="H450" i="5"/>
  <c r="G450" i="5"/>
  <c r="F450" i="5"/>
  <c r="E450" i="5"/>
  <c r="D450" i="5"/>
  <c r="K449" i="5"/>
  <c r="J449" i="5"/>
  <c r="I449" i="5"/>
  <c r="H449" i="5"/>
  <c r="G449" i="5"/>
  <c r="F449" i="5"/>
  <c r="E449" i="5"/>
  <c r="D449" i="5"/>
  <c r="K448" i="5"/>
  <c r="J448" i="5"/>
  <c r="I448" i="5"/>
  <c r="H448" i="5"/>
  <c r="G448" i="5"/>
  <c r="F448" i="5"/>
  <c r="E448" i="5"/>
  <c r="D448" i="5"/>
  <c r="K447" i="5"/>
  <c r="J447" i="5"/>
  <c r="I447" i="5"/>
  <c r="H447" i="5"/>
  <c r="G447" i="5"/>
  <c r="F447" i="5"/>
  <c r="E447" i="5"/>
  <c r="D447" i="5"/>
  <c r="K446" i="5"/>
  <c r="J446" i="5"/>
  <c r="I446" i="5"/>
  <c r="H446" i="5"/>
  <c r="G446" i="5"/>
  <c r="F446" i="5"/>
  <c r="E446" i="5"/>
  <c r="D446" i="5"/>
  <c r="K445" i="5"/>
  <c r="J445" i="5"/>
  <c r="I445" i="5"/>
  <c r="H445" i="5"/>
  <c r="G445" i="5"/>
  <c r="F445" i="5"/>
  <c r="E445" i="5"/>
  <c r="D445" i="5"/>
  <c r="K444" i="5"/>
  <c r="J444" i="5"/>
  <c r="I444" i="5"/>
  <c r="H444" i="5"/>
  <c r="G444" i="5"/>
  <c r="F444" i="5"/>
  <c r="E444" i="5"/>
  <c r="D444" i="5"/>
  <c r="K443" i="5"/>
  <c r="J443" i="5"/>
  <c r="I443" i="5"/>
  <c r="H443" i="5"/>
  <c r="G443" i="5"/>
  <c r="F443" i="5"/>
  <c r="E443" i="5"/>
  <c r="D443" i="5"/>
  <c r="K442" i="5"/>
  <c r="J442" i="5"/>
  <c r="I442" i="5"/>
  <c r="H442" i="5"/>
  <c r="G442" i="5"/>
  <c r="F442" i="5"/>
  <c r="E442" i="5"/>
  <c r="D442" i="5"/>
  <c r="K441" i="5"/>
  <c r="J441" i="5"/>
  <c r="I441" i="5"/>
  <c r="H441" i="5"/>
  <c r="G441" i="5"/>
  <c r="F441" i="5"/>
  <c r="E441" i="5"/>
  <c r="D441" i="5"/>
  <c r="K440" i="5"/>
  <c r="J440" i="5"/>
  <c r="I440" i="5"/>
  <c r="H440" i="5"/>
  <c r="G440" i="5"/>
  <c r="F440" i="5"/>
  <c r="E440" i="5"/>
  <c r="D440" i="5"/>
  <c r="K439" i="5"/>
  <c r="J439" i="5"/>
  <c r="I439" i="5"/>
  <c r="H439" i="5"/>
  <c r="G439" i="5"/>
  <c r="F439" i="5"/>
  <c r="E439" i="5"/>
  <c r="D439" i="5"/>
  <c r="K438" i="5"/>
  <c r="J438" i="5"/>
  <c r="I438" i="5"/>
  <c r="H438" i="5"/>
  <c r="G438" i="5"/>
  <c r="F438" i="5"/>
  <c r="E438" i="5"/>
  <c r="D438" i="5"/>
  <c r="K437" i="5"/>
  <c r="J437" i="5"/>
  <c r="I437" i="5"/>
  <c r="H437" i="5"/>
  <c r="G437" i="5"/>
  <c r="F437" i="5"/>
  <c r="E437" i="5"/>
  <c r="D437" i="5"/>
  <c r="K436" i="5"/>
  <c r="J436" i="5"/>
  <c r="I436" i="5"/>
  <c r="H436" i="5"/>
  <c r="G436" i="5"/>
  <c r="F436" i="5"/>
  <c r="E436" i="5"/>
  <c r="D436" i="5"/>
  <c r="K435" i="5"/>
  <c r="J435" i="5"/>
  <c r="I435" i="5"/>
  <c r="H435" i="5"/>
  <c r="G435" i="5"/>
  <c r="F435" i="5"/>
  <c r="E435" i="5"/>
  <c r="D435" i="5"/>
  <c r="K434" i="5"/>
  <c r="J434" i="5"/>
  <c r="I434" i="5"/>
  <c r="H434" i="5"/>
  <c r="G434" i="5"/>
  <c r="F434" i="5"/>
  <c r="E434" i="5"/>
  <c r="D434" i="5"/>
  <c r="K433" i="5"/>
  <c r="J433" i="5"/>
  <c r="I433" i="5"/>
  <c r="H433" i="5"/>
  <c r="G433" i="5"/>
  <c r="F433" i="5"/>
  <c r="E433" i="5"/>
  <c r="D433" i="5"/>
  <c r="K432" i="5"/>
  <c r="J432" i="5"/>
  <c r="I432" i="5"/>
  <c r="H432" i="5"/>
  <c r="G432" i="5"/>
  <c r="F432" i="5"/>
  <c r="E432" i="5"/>
  <c r="D432" i="5"/>
  <c r="K431" i="5"/>
  <c r="J431" i="5"/>
  <c r="I431" i="5"/>
  <c r="H431" i="5"/>
  <c r="G431" i="5"/>
  <c r="F431" i="5"/>
  <c r="E431" i="5"/>
  <c r="D431" i="5"/>
  <c r="K430" i="5"/>
  <c r="J430" i="5"/>
  <c r="I430" i="5"/>
  <c r="H430" i="5"/>
  <c r="G430" i="5"/>
  <c r="F430" i="5"/>
  <c r="E430" i="5"/>
  <c r="D430" i="5"/>
  <c r="K429" i="5"/>
  <c r="J429" i="5"/>
  <c r="I429" i="5"/>
  <c r="H429" i="5"/>
  <c r="G429" i="5"/>
  <c r="F429" i="5"/>
  <c r="E429" i="5"/>
  <c r="D429" i="5"/>
  <c r="K428" i="5"/>
  <c r="J428" i="5"/>
  <c r="I428" i="5"/>
  <c r="H428" i="5"/>
  <c r="G428" i="5"/>
  <c r="F428" i="5"/>
  <c r="E428" i="5"/>
  <c r="D428" i="5"/>
  <c r="K427" i="5"/>
  <c r="J427" i="5"/>
  <c r="I427" i="5"/>
  <c r="H427" i="5"/>
  <c r="G427" i="5"/>
  <c r="F427" i="5"/>
  <c r="E427" i="5"/>
  <c r="D427" i="5"/>
  <c r="K426" i="5"/>
  <c r="J426" i="5"/>
  <c r="I426" i="5"/>
  <c r="H426" i="5"/>
  <c r="G426" i="5"/>
  <c r="F426" i="5"/>
  <c r="E426" i="5"/>
  <c r="D426" i="5"/>
  <c r="K425" i="5"/>
  <c r="J425" i="5"/>
  <c r="I425" i="5"/>
  <c r="H425" i="5"/>
  <c r="G425" i="5"/>
  <c r="F425" i="5"/>
  <c r="E425" i="5"/>
  <c r="D425" i="5"/>
  <c r="K424" i="5"/>
  <c r="J424" i="5"/>
  <c r="I424" i="5"/>
  <c r="H424" i="5"/>
  <c r="G424" i="5"/>
  <c r="F424" i="5"/>
  <c r="E424" i="5"/>
  <c r="D424" i="5"/>
  <c r="K423" i="5"/>
  <c r="J423" i="5"/>
  <c r="I423" i="5"/>
  <c r="H423" i="5"/>
  <c r="G423" i="5"/>
  <c r="F423" i="5"/>
  <c r="E423" i="5"/>
  <c r="D423" i="5"/>
  <c r="K422" i="5"/>
  <c r="J422" i="5"/>
  <c r="I422" i="5"/>
  <c r="H422" i="5"/>
  <c r="G422" i="5"/>
  <c r="F422" i="5"/>
  <c r="E422" i="5"/>
  <c r="D422" i="5"/>
  <c r="K421" i="5"/>
  <c r="J421" i="5"/>
  <c r="I421" i="5"/>
  <c r="H421" i="5"/>
  <c r="G421" i="5"/>
  <c r="F421" i="5"/>
  <c r="E421" i="5"/>
  <c r="D421" i="5"/>
  <c r="K420" i="5"/>
  <c r="J420" i="5"/>
  <c r="I420" i="5"/>
  <c r="H420" i="5"/>
  <c r="G420" i="5"/>
  <c r="F420" i="5"/>
  <c r="E420" i="5"/>
  <c r="D420" i="5"/>
  <c r="K419" i="5"/>
  <c r="J419" i="5"/>
  <c r="I419" i="5"/>
  <c r="H419" i="5"/>
  <c r="G419" i="5"/>
  <c r="F419" i="5"/>
  <c r="E419" i="5"/>
  <c r="D419" i="5"/>
  <c r="K418" i="5"/>
  <c r="J418" i="5"/>
  <c r="I418" i="5"/>
  <c r="H418" i="5"/>
  <c r="G418" i="5"/>
  <c r="F418" i="5"/>
  <c r="E418" i="5"/>
  <c r="D418" i="5"/>
  <c r="K417" i="5"/>
  <c r="J417" i="5"/>
  <c r="I417" i="5"/>
  <c r="H417" i="5"/>
  <c r="G417" i="5"/>
  <c r="F417" i="5"/>
  <c r="E417" i="5"/>
  <c r="D417" i="5"/>
  <c r="K416" i="5"/>
  <c r="J416" i="5"/>
  <c r="I416" i="5"/>
  <c r="H416" i="5"/>
  <c r="G416" i="5"/>
  <c r="F416" i="5"/>
  <c r="E416" i="5"/>
  <c r="D416" i="5"/>
  <c r="K415" i="5"/>
  <c r="J415" i="5"/>
  <c r="I415" i="5"/>
  <c r="H415" i="5"/>
  <c r="G415" i="5"/>
  <c r="F415" i="5"/>
  <c r="E415" i="5"/>
  <c r="D415" i="5"/>
  <c r="K414" i="5"/>
  <c r="J414" i="5"/>
  <c r="I414" i="5"/>
  <c r="H414" i="5"/>
  <c r="G414" i="5"/>
  <c r="F414" i="5"/>
  <c r="E414" i="5"/>
  <c r="D414" i="5"/>
  <c r="K413" i="5"/>
  <c r="J413" i="5"/>
  <c r="I413" i="5"/>
  <c r="H413" i="5"/>
  <c r="G413" i="5"/>
  <c r="F413" i="5"/>
  <c r="E413" i="5"/>
  <c r="D413" i="5"/>
  <c r="K412" i="5"/>
  <c r="J412" i="5"/>
  <c r="I412" i="5"/>
  <c r="H412" i="5"/>
  <c r="G412" i="5"/>
  <c r="F412" i="5"/>
  <c r="E412" i="5"/>
  <c r="D412" i="5"/>
  <c r="K411" i="5"/>
  <c r="J411" i="5"/>
  <c r="I411" i="5"/>
  <c r="H411" i="5"/>
  <c r="G411" i="5"/>
  <c r="F411" i="5"/>
  <c r="E411" i="5"/>
  <c r="D411" i="5"/>
  <c r="K410" i="5"/>
  <c r="J410" i="5"/>
  <c r="I410" i="5"/>
  <c r="H410" i="5"/>
  <c r="G410" i="5"/>
  <c r="F410" i="5"/>
  <c r="E410" i="5"/>
  <c r="D410" i="5"/>
  <c r="K409" i="5"/>
  <c r="J409" i="5"/>
  <c r="I409" i="5"/>
  <c r="H409" i="5"/>
  <c r="G409" i="5"/>
  <c r="F409" i="5"/>
  <c r="E409" i="5"/>
  <c r="D409" i="5"/>
  <c r="K408" i="5"/>
  <c r="J408" i="5"/>
  <c r="I408" i="5"/>
  <c r="H408" i="5"/>
  <c r="G408" i="5"/>
  <c r="F408" i="5"/>
  <c r="E408" i="5"/>
  <c r="D408" i="5"/>
  <c r="K407" i="5"/>
  <c r="J407" i="5"/>
  <c r="I407" i="5"/>
  <c r="H407" i="5"/>
  <c r="G407" i="5"/>
  <c r="F407" i="5"/>
  <c r="E407" i="5"/>
  <c r="D407" i="5"/>
  <c r="K406" i="5"/>
  <c r="J406" i="5"/>
  <c r="I406" i="5"/>
  <c r="H406" i="5"/>
  <c r="G406" i="5"/>
  <c r="F406" i="5"/>
  <c r="E406" i="5"/>
  <c r="D406" i="5"/>
  <c r="K405" i="5"/>
  <c r="J405" i="5"/>
  <c r="I405" i="5"/>
  <c r="H405" i="5"/>
  <c r="G405" i="5"/>
  <c r="F405" i="5"/>
  <c r="E405" i="5"/>
  <c r="D405" i="5"/>
  <c r="K404" i="5"/>
  <c r="J404" i="5"/>
  <c r="I404" i="5"/>
  <c r="H404" i="5"/>
  <c r="G404" i="5"/>
  <c r="F404" i="5"/>
  <c r="E404" i="5"/>
  <c r="D404" i="5"/>
  <c r="K403" i="5"/>
  <c r="J403" i="5"/>
  <c r="I403" i="5"/>
  <c r="H403" i="5"/>
  <c r="G403" i="5"/>
  <c r="F403" i="5"/>
  <c r="E403" i="5"/>
  <c r="D403" i="5"/>
  <c r="K402" i="5"/>
  <c r="J402" i="5"/>
  <c r="I402" i="5"/>
  <c r="H402" i="5"/>
  <c r="G402" i="5"/>
  <c r="F402" i="5"/>
  <c r="E402" i="5"/>
  <c r="D402" i="5"/>
  <c r="K401" i="5"/>
  <c r="J401" i="5"/>
  <c r="I401" i="5"/>
  <c r="H401" i="5"/>
  <c r="G401" i="5"/>
  <c r="F401" i="5"/>
  <c r="E401" i="5"/>
  <c r="D401" i="5"/>
  <c r="K400" i="5"/>
  <c r="J400" i="5"/>
  <c r="I400" i="5"/>
  <c r="H400" i="5"/>
  <c r="G400" i="5"/>
  <c r="F400" i="5"/>
  <c r="E400" i="5"/>
  <c r="D400" i="5"/>
  <c r="K399" i="5"/>
  <c r="J399" i="5"/>
  <c r="I399" i="5"/>
  <c r="H399" i="5"/>
  <c r="G399" i="5"/>
  <c r="F399" i="5"/>
  <c r="E399" i="5"/>
  <c r="D399" i="5"/>
  <c r="K398" i="5"/>
  <c r="J398" i="5"/>
  <c r="I398" i="5"/>
  <c r="H398" i="5"/>
  <c r="G398" i="5"/>
  <c r="F398" i="5"/>
  <c r="E398" i="5"/>
  <c r="D398" i="5"/>
  <c r="K397" i="5"/>
  <c r="J397" i="5"/>
  <c r="I397" i="5"/>
  <c r="H397" i="5"/>
  <c r="G397" i="5"/>
  <c r="F397" i="5"/>
  <c r="E397" i="5"/>
  <c r="D397" i="5"/>
  <c r="K396" i="5"/>
  <c r="J396" i="5"/>
  <c r="I396" i="5"/>
  <c r="H396" i="5"/>
  <c r="G396" i="5"/>
  <c r="F396" i="5"/>
  <c r="E396" i="5"/>
  <c r="D396" i="5"/>
  <c r="K395" i="5"/>
  <c r="J395" i="5"/>
  <c r="I395" i="5"/>
  <c r="H395" i="5"/>
  <c r="G395" i="5"/>
  <c r="F395" i="5"/>
  <c r="E395" i="5"/>
  <c r="D395" i="5"/>
  <c r="K394" i="5"/>
  <c r="J394" i="5"/>
  <c r="I394" i="5"/>
  <c r="H394" i="5"/>
  <c r="G394" i="5"/>
  <c r="F394" i="5"/>
  <c r="E394" i="5"/>
  <c r="D394" i="5"/>
  <c r="K393" i="5"/>
  <c r="J393" i="5"/>
  <c r="I393" i="5"/>
  <c r="H393" i="5"/>
  <c r="G393" i="5"/>
  <c r="F393" i="5"/>
  <c r="E393" i="5"/>
  <c r="D393" i="5"/>
  <c r="K392" i="5"/>
  <c r="J392" i="5"/>
  <c r="I392" i="5"/>
  <c r="H392" i="5"/>
  <c r="G392" i="5"/>
  <c r="F392" i="5"/>
  <c r="E392" i="5"/>
  <c r="D392" i="5"/>
  <c r="K391" i="5"/>
  <c r="J391" i="5"/>
  <c r="I391" i="5"/>
  <c r="H391" i="5"/>
  <c r="G391" i="5"/>
  <c r="F391" i="5"/>
  <c r="E391" i="5"/>
  <c r="D391" i="5"/>
  <c r="K390" i="5"/>
  <c r="J390" i="5"/>
  <c r="I390" i="5"/>
  <c r="H390" i="5"/>
  <c r="G390" i="5"/>
  <c r="F390" i="5"/>
  <c r="E390" i="5"/>
  <c r="D390" i="5"/>
  <c r="K389" i="5"/>
  <c r="J389" i="5"/>
  <c r="I389" i="5"/>
  <c r="H389" i="5"/>
  <c r="G389" i="5"/>
  <c r="F389" i="5"/>
  <c r="E389" i="5"/>
  <c r="D389" i="5"/>
  <c r="K388" i="5"/>
  <c r="J388" i="5"/>
  <c r="I388" i="5"/>
  <c r="H388" i="5"/>
  <c r="G388" i="5"/>
  <c r="F388" i="5"/>
  <c r="E388" i="5"/>
  <c r="D388" i="5"/>
  <c r="K387" i="5"/>
  <c r="J387" i="5"/>
  <c r="I387" i="5"/>
  <c r="H387" i="5"/>
  <c r="G387" i="5"/>
  <c r="F387" i="5"/>
  <c r="E387" i="5"/>
  <c r="D387" i="5"/>
  <c r="K386" i="5"/>
  <c r="J386" i="5"/>
  <c r="I386" i="5"/>
  <c r="H386" i="5"/>
  <c r="G386" i="5"/>
  <c r="F386" i="5"/>
  <c r="E386" i="5"/>
  <c r="D386" i="5"/>
  <c r="K385" i="5"/>
  <c r="J385" i="5"/>
  <c r="I385" i="5"/>
  <c r="H385" i="5"/>
  <c r="G385" i="5"/>
  <c r="F385" i="5"/>
  <c r="E385" i="5"/>
  <c r="D385" i="5"/>
  <c r="K384" i="5"/>
  <c r="J384" i="5"/>
  <c r="I384" i="5"/>
  <c r="H384" i="5"/>
  <c r="G384" i="5"/>
  <c r="F384" i="5"/>
  <c r="E384" i="5"/>
  <c r="D384" i="5"/>
  <c r="K383" i="5"/>
  <c r="J383" i="5"/>
  <c r="I383" i="5"/>
  <c r="H383" i="5"/>
  <c r="G383" i="5"/>
  <c r="F383" i="5"/>
  <c r="E383" i="5"/>
  <c r="D383" i="5"/>
  <c r="K382" i="5"/>
  <c r="J382" i="5"/>
  <c r="I382" i="5"/>
  <c r="H382" i="5"/>
  <c r="G382" i="5"/>
  <c r="F382" i="5"/>
  <c r="E382" i="5"/>
  <c r="D382" i="5"/>
  <c r="K381" i="5"/>
  <c r="J381" i="5"/>
  <c r="I381" i="5"/>
  <c r="H381" i="5"/>
  <c r="G381" i="5"/>
  <c r="F381" i="5"/>
  <c r="E381" i="5"/>
  <c r="D381" i="5"/>
  <c r="K380" i="5"/>
  <c r="J380" i="5"/>
  <c r="I380" i="5"/>
  <c r="H380" i="5"/>
  <c r="G380" i="5"/>
  <c r="F380" i="5"/>
  <c r="E380" i="5"/>
  <c r="D380" i="5"/>
  <c r="K379" i="5"/>
  <c r="J379" i="5"/>
  <c r="I379" i="5"/>
  <c r="H379" i="5"/>
  <c r="G379" i="5"/>
  <c r="F379" i="5"/>
  <c r="E379" i="5"/>
  <c r="D379" i="5"/>
  <c r="K378" i="5"/>
  <c r="J378" i="5"/>
  <c r="I378" i="5"/>
  <c r="H378" i="5"/>
  <c r="G378" i="5"/>
  <c r="F378" i="5"/>
  <c r="E378" i="5"/>
  <c r="D378" i="5"/>
  <c r="K377" i="5"/>
  <c r="J377" i="5"/>
  <c r="I377" i="5"/>
  <c r="H377" i="5"/>
  <c r="G377" i="5"/>
  <c r="F377" i="5"/>
  <c r="E377" i="5"/>
  <c r="D377" i="5"/>
  <c r="K376" i="5"/>
  <c r="J376" i="5"/>
  <c r="I376" i="5"/>
  <c r="H376" i="5"/>
  <c r="G376" i="5"/>
  <c r="F376" i="5"/>
  <c r="E376" i="5"/>
  <c r="D376" i="5"/>
  <c r="K375" i="5"/>
  <c r="J375" i="5"/>
  <c r="I375" i="5"/>
  <c r="H375" i="5"/>
  <c r="G375" i="5"/>
  <c r="F375" i="5"/>
  <c r="E375" i="5"/>
  <c r="D375" i="5"/>
  <c r="K374" i="5"/>
  <c r="J374" i="5"/>
  <c r="I374" i="5"/>
  <c r="H374" i="5"/>
  <c r="G374" i="5"/>
  <c r="F374" i="5"/>
  <c r="E374" i="5"/>
  <c r="D374" i="5"/>
  <c r="K373" i="5"/>
  <c r="J373" i="5"/>
  <c r="I373" i="5"/>
  <c r="H373" i="5"/>
  <c r="G373" i="5"/>
  <c r="F373" i="5"/>
  <c r="E373" i="5"/>
  <c r="D373" i="5"/>
  <c r="K372" i="5"/>
  <c r="J372" i="5"/>
  <c r="I372" i="5"/>
  <c r="H372" i="5"/>
  <c r="G372" i="5"/>
  <c r="F372" i="5"/>
  <c r="E372" i="5"/>
  <c r="D372" i="5"/>
  <c r="K371" i="5"/>
  <c r="J371" i="5"/>
  <c r="I371" i="5"/>
  <c r="H371" i="5"/>
  <c r="G371" i="5"/>
  <c r="F371" i="5"/>
  <c r="E371" i="5"/>
  <c r="D371" i="5"/>
  <c r="K370" i="5"/>
  <c r="J370" i="5"/>
  <c r="I370" i="5"/>
  <c r="H370" i="5"/>
  <c r="G370" i="5"/>
  <c r="F370" i="5"/>
  <c r="E370" i="5"/>
  <c r="D370" i="5"/>
  <c r="K369" i="5"/>
  <c r="J369" i="5"/>
  <c r="I369" i="5"/>
  <c r="H369" i="5"/>
  <c r="G369" i="5"/>
  <c r="F369" i="5"/>
  <c r="E369" i="5"/>
  <c r="D369" i="5"/>
  <c r="K368" i="5"/>
  <c r="J368" i="5"/>
  <c r="I368" i="5"/>
  <c r="H368" i="5"/>
  <c r="G368" i="5"/>
  <c r="F368" i="5"/>
  <c r="E368" i="5"/>
  <c r="D368" i="5"/>
  <c r="K367" i="5"/>
  <c r="J367" i="5"/>
  <c r="I367" i="5"/>
  <c r="H367" i="5"/>
  <c r="G367" i="5"/>
  <c r="F367" i="5"/>
  <c r="E367" i="5"/>
  <c r="D367" i="5"/>
  <c r="K366" i="5"/>
  <c r="J366" i="5"/>
  <c r="I366" i="5"/>
  <c r="H366" i="5"/>
  <c r="G366" i="5"/>
  <c r="F366" i="5"/>
  <c r="E366" i="5"/>
  <c r="D366" i="5"/>
  <c r="K365" i="5"/>
  <c r="J365" i="5"/>
  <c r="I365" i="5"/>
  <c r="H365" i="5"/>
  <c r="G365" i="5"/>
  <c r="F365" i="5"/>
  <c r="E365" i="5"/>
  <c r="D365" i="5"/>
  <c r="K364" i="5"/>
  <c r="J364" i="5"/>
  <c r="I364" i="5"/>
  <c r="H364" i="5"/>
  <c r="G364" i="5"/>
  <c r="F364" i="5"/>
  <c r="E364" i="5"/>
  <c r="D364" i="5"/>
  <c r="K363" i="5"/>
  <c r="J363" i="5"/>
  <c r="I363" i="5"/>
  <c r="H363" i="5"/>
  <c r="G363" i="5"/>
  <c r="F363" i="5"/>
  <c r="E363" i="5"/>
  <c r="D363" i="5"/>
  <c r="K362" i="5"/>
  <c r="J362" i="5"/>
  <c r="I362" i="5"/>
  <c r="H362" i="5"/>
  <c r="G362" i="5"/>
  <c r="F362" i="5"/>
  <c r="E362" i="5"/>
  <c r="D362" i="5"/>
  <c r="K361" i="5"/>
  <c r="J361" i="5"/>
  <c r="I361" i="5"/>
  <c r="H361" i="5"/>
  <c r="G361" i="5"/>
  <c r="F361" i="5"/>
  <c r="E361" i="5"/>
  <c r="D361" i="5"/>
  <c r="K360" i="5"/>
  <c r="J360" i="5"/>
  <c r="I360" i="5"/>
  <c r="H360" i="5"/>
  <c r="G360" i="5"/>
  <c r="F360" i="5"/>
  <c r="E360" i="5"/>
  <c r="D360" i="5"/>
  <c r="K359" i="5"/>
  <c r="J359" i="5"/>
  <c r="I359" i="5"/>
  <c r="H359" i="5"/>
  <c r="G359" i="5"/>
  <c r="F359" i="5"/>
  <c r="E359" i="5"/>
  <c r="D359" i="5"/>
  <c r="K358" i="5"/>
  <c r="J358" i="5"/>
  <c r="I358" i="5"/>
  <c r="H358" i="5"/>
  <c r="G358" i="5"/>
  <c r="F358" i="5"/>
  <c r="E358" i="5"/>
  <c r="D358" i="5"/>
  <c r="K357" i="5"/>
  <c r="J357" i="5"/>
  <c r="I357" i="5"/>
  <c r="H357" i="5"/>
  <c r="G357" i="5"/>
  <c r="F357" i="5"/>
  <c r="E357" i="5"/>
  <c r="D357" i="5"/>
  <c r="K356" i="5"/>
  <c r="J356" i="5"/>
  <c r="I356" i="5"/>
  <c r="H356" i="5"/>
  <c r="G356" i="5"/>
  <c r="F356" i="5"/>
  <c r="E356" i="5"/>
  <c r="D356" i="5"/>
  <c r="K355" i="5"/>
  <c r="J355" i="5"/>
  <c r="I355" i="5"/>
  <c r="H355" i="5"/>
  <c r="G355" i="5"/>
  <c r="F355" i="5"/>
  <c r="E355" i="5"/>
  <c r="D355" i="5"/>
  <c r="K354" i="5"/>
  <c r="J354" i="5"/>
  <c r="I354" i="5"/>
  <c r="H354" i="5"/>
  <c r="G354" i="5"/>
  <c r="F354" i="5"/>
  <c r="E354" i="5"/>
  <c r="D354" i="5"/>
  <c r="K353" i="5"/>
  <c r="J353" i="5"/>
  <c r="I353" i="5"/>
  <c r="H353" i="5"/>
  <c r="G353" i="5"/>
  <c r="F353" i="5"/>
  <c r="E353" i="5"/>
  <c r="D353" i="5"/>
  <c r="K352" i="5"/>
  <c r="J352" i="5"/>
  <c r="I352" i="5"/>
  <c r="H352" i="5"/>
  <c r="G352" i="5"/>
  <c r="F352" i="5"/>
  <c r="E352" i="5"/>
  <c r="D352" i="5"/>
  <c r="K351" i="5"/>
  <c r="J351" i="5"/>
  <c r="I351" i="5"/>
  <c r="H351" i="5"/>
  <c r="G351" i="5"/>
  <c r="F351" i="5"/>
  <c r="E351" i="5"/>
  <c r="D351" i="5"/>
  <c r="K350" i="5"/>
  <c r="J350" i="5"/>
  <c r="I350" i="5"/>
  <c r="H350" i="5"/>
  <c r="G350" i="5"/>
  <c r="F350" i="5"/>
  <c r="E350" i="5"/>
  <c r="D350" i="5"/>
  <c r="K349" i="5"/>
  <c r="J349" i="5"/>
  <c r="I349" i="5"/>
  <c r="H349" i="5"/>
  <c r="G349" i="5"/>
  <c r="F349" i="5"/>
  <c r="E349" i="5"/>
  <c r="D349" i="5"/>
  <c r="K348" i="5"/>
  <c r="J348" i="5"/>
  <c r="I348" i="5"/>
  <c r="H348" i="5"/>
  <c r="G348" i="5"/>
  <c r="F348" i="5"/>
  <c r="E348" i="5"/>
  <c r="D348" i="5"/>
  <c r="K347" i="5"/>
  <c r="J347" i="5"/>
  <c r="I347" i="5"/>
  <c r="H347" i="5"/>
  <c r="G347" i="5"/>
  <c r="F347" i="5"/>
  <c r="E347" i="5"/>
  <c r="D347" i="5"/>
  <c r="K346" i="5"/>
  <c r="J346" i="5"/>
  <c r="I346" i="5"/>
  <c r="H346" i="5"/>
  <c r="G346" i="5"/>
  <c r="F346" i="5"/>
  <c r="E346" i="5"/>
  <c r="D346" i="5"/>
  <c r="K345" i="5"/>
  <c r="J345" i="5"/>
  <c r="I345" i="5"/>
  <c r="H345" i="5"/>
  <c r="G345" i="5"/>
  <c r="F345" i="5"/>
  <c r="E345" i="5"/>
  <c r="D345" i="5"/>
  <c r="K344" i="5"/>
  <c r="J344" i="5"/>
  <c r="I344" i="5"/>
  <c r="H344" i="5"/>
  <c r="G344" i="5"/>
  <c r="F344" i="5"/>
  <c r="E344" i="5"/>
  <c r="D344" i="5"/>
  <c r="K343" i="5"/>
  <c r="J343" i="5"/>
  <c r="I343" i="5"/>
  <c r="H343" i="5"/>
  <c r="G343" i="5"/>
  <c r="F343" i="5"/>
  <c r="E343" i="5"/>
  <c r="D343" i="5"/>
  <c r="K342" i="5"/>
  <c r="J342" i="5"/>
  <c r="I342" i="5"/>
  <c r="H342" i="5"/>
  <c r="G342" i="5"/>
  <c r="F342" i="5"/>
  <c r="E342" i="5"/>
  <c r="D342" i="5"/>
  <c r="K341" i="5"/>
  <c r="J341" i="5"/>
  <c r="I341" i="5"/>
  <c r="H341" i="5"/>
  <c r="G341" i="5"/>
  <c r="F341" i="5"/>
  <c r="E341" i="5"/>
  <c r="D341" i="5"/>
  <c r="K340" i="5"/>
  <c r="J340" i="5"/>
  <c r="I340" i="5"/>
  <c r="H340" i="5"/>
  <c r="G340" i="5"/>
  <c r="F340" i="5"/>
  <c r="E340" i="5"/>
  <c r="D340" i="5"/>
  <c r="K339" i="5"/>
  <c r="J339" i="5"/>
  <c r="I339" i="5"/>
  <c r="H339" i="5"/>
  <c r="G339" i="5"/>
  <c r="F339" i="5"/>
  <c r="E339" i="5"/>
  <c r="D339" i="5"/>
  <c r="K338" i="5"/>
  <c r="J338" i="5"/>
  <c r="I338" i="5"/>
  <c r="H338" i="5"/>
  <c r="G338" i="5"/>
  <c r="F338" i="5"/>
  <c r="E338" i="5"/>
  <c r="D338" i="5"/>
  <c r="K337" i="5"/>
  <c r="J337" i="5"/>
  <c r="I337" i="5"/>
  <c r="H337" i="5"/>
  <c r="G337" i="5"/>
  <c r="F337" i="5"/>
  <c r="E337" i="5"/>
  <c r="D337" i="5"/>
  <c r="K336" i="5"/>
  <c r="J336" i="5"/>
  <c r="I336" i="5"/>
  <c r="H336" i="5"/>
  <c r="G336" i="5"/>
  <c r="F336" i="5"/>
  <c r="E336" i="5"/>
  <c r="D336" i="5"/>
  <c r="K335" i="5"/>
  <c r="J335" i="5"/>
  <c r="I335" i="5"/>
  <c r="H335" i="5"/>
  <c r="G335" i="5"/>
  <c r="F335" i="5"/>
  <c r="E335" i="5"/>
  <c r="D335" i="5"/>
  <c r="K334" i="5"/>
  <c r="J334" i="5"/>
  <c r="I334" i="5"/>
  <c r="H334" i="5"/>
  <c r="G334" i="5"/>
  <c r="F334" i="5"/>
  <c r="E334" i="5"/>
  <c r="D334" i="5"/>
  <c r="K333" i="5"/>
  <c r="J333" i="5"/>
  <c r="I333" i="5"/>
  <c r="H333" i="5"/>
  <c r="G333" i="5"/>
  <c r="F333" i="5"/>
  <c r="E333" i="5"/>
  <c r="D333" i="5"/>
  <c r="K332" i="5"/>
  <c r="J332" i="5"/>
  <c r="I332" i="5"/>
  <c r="H332" i="5"/>
  <c r="G332" i="5"/>
  <c r="F332" i="5"/>
  <c r="E332" i="5"/>
  <c r="D332" i="5"/>
  <c r="K331" i="5"/>
  <c r="J331" i="5"/>
  <c r="I331" i="5"/>
  <c r="H331" i="5"/>
  <c r="G331" i="5"/>
  <c r="F331" i="5"/>
  <c r="E331" i="5"/>
  <c r="D331" i="5"/>
  <c r="K330" i="5"/>
  <c r="J330" i="5"/>
  <c r="I330" i="5"/>
  <c r="H330" i="5"/>
  <c r="G330" i="5"/>
  <c r="F330" i="5"/>
  <c r="E330" i="5"/>
  <c r="D330" i="5"/>
  <c r="K329" i="5"/>
  <c r="J329" i="5"/>
  <c r="I329" i="5"/>
  <c r="H329" i="5"/>
  <c r="G329" i="5"/>
  <c r="F329" i="5"/>
  <c r="E329" i="5"/>
  <c r="D329" i="5"/>
  <c r="K328" i="5"/>
  <c r="J328" i="5"/>
  <c r="I328" i="5"/>
  <c r="H328" i="5"/>
  <c r="G328" i="5"/>
  <c r="F328" i="5"/>
  <c r="E328" i="5"/>
  <c r="D328" i="5"/>
  <c r="K327" i="5"/>
  <c r="J327" i="5"/>
  <c r="I327" i="5"/>
  <c r="H327" i="5"/>
  <c r="G327" i="5"/>
  <c r="F327" i="5"/>
  <c r="E327" i="5"/>
  <c r="D327" i="5"/>
  <c r="K326" i="5"/>
  <c r="J326" i="5"/>
  <c r="I326" i="5"/>
  <c r="H326" i="5"/>
  <c r="G326" i="5"/>
  <c r="F326" i="5"/>
  <c r="E326" i="5"/>
  <c r="D326" i="5"/>
  <c r="K325" i="5"/>
  <c r="J325" i="5"/>
  <c r="I325" i="5"/>
  <c r="H325" i="5"/>
  <c r="G325" i="5"/>
  <c r="F325" i="5"/>
  <c r="E325" i="5"/>
  <c r="D325" i="5"/>
  <c r="K324" i="5"/>
  <c r="J324" i="5"/>
  <c r="I324" i="5"/>
  <c r="H324" i="5"/>
  <c r="G324" i="5"/>
  <c r="F324" i="5"/>
  <c r="E324" i="5"/>
  <c r="D324" i="5"/>
  <c r="K323" i="5"/>
  <c r="J323" i="5"/>
  <c r="I323" i="5"/>
  <c r="H323" i="5"/>
  <c r="G323" i="5"/>
  <c r="F323" i="5"/>
  <c r="E323" i="5"/>
  <c r="D323" i="5"/>
  <c r="K322" i="5"/>
  <c r="J322" i="5"/>
  <c r="I322" i="5"/>
  <c r="H322" i="5"/>
  <c r="G322" i="5"/>
  <c r="F322" i="5"/>
  <c r="E322" i="5"/>
  <c r="D322" i="5"/>
  <c r="K321" i="5"/>
  <c r="J321" i="5"/>
  <c r="I321" i="5"/>
  <c r="H321" i="5"/>
  <c r="G321" i="5"/>
  <c r="F321" i="5"/>
  <c r="E321" i="5"/>
  <c r="D321" i="5"/>
  <c r="K320" i="5"/>
  <c r="J320" i="5"/>
  <c r="I320" i="5"/>
  <c r="H320" i="5"/>
  <c r="G320" i="5"/>
  <c r="F320" i="5"/>
  <c r="E320" i="5"/>
  <c r="D320" i="5"/>
  <c r="K319" i="5"/>
  <c r="J319" i="5"/>
  <c r="I319" i="5"/>
  <c r="H319" i="5"/>
  <c r="G319" i="5"/>
  <c r="F319" i="5"/>
  <c r="E319" i="5"/>
  <c r="D319" i="5"/>
  <c r="K318" i="5"/>
  <c r="J318" i="5"/>
  <c r="I318" i="5"/>
  <c r="H318" i="5"/>
  <c r="G318" i="5"/>
  <c r="F318" i="5"/>
  <c r="E318" i="5"/>
  <c r="D318" i="5"/>
  <c r="K317" i="5"/>
  <c r="J317" i="5"/>
  <c r="I317" i="5"/>
  <c r="H317" i="5"/>
  <c r="G317" i="5"/>
  <c r="F317" i="5"/>
  <c r="E317" i="5"/>
  <c r="D317" i="5"/>
  <c r="K316" i="5"/>
  <c r="J316" i="5"/>
  <c r="I316" i="5"/>
  <c r="H316" i="5"/>
  <c r="G316" i="5"/>
  <c r="F316" i="5"/>
  <c r="E316" i="5"/>
  <c r="D316" i="5"/>
  <c r="K315" i="5"/>
  <c r="J315" i="5"/>
  <c r="I315" i="5"/>
  <c r="H315" i="5"/>
  <c r="G315" i="5"/>
  <c r="F315" i="5"/>
  <c r="E315" i="5"/>
  <c r="D315" i="5"/>
  <c r="K314" i="5"/>
  <c r="J314" i="5"/>
  <c r="I314" i="5"/>
  <c r="H314" i="5"/>
  <c r="G314" i="5"/>
  <c r="F314" i="5"/>
  <c r="E314" i="5"/>
  <c r="D314" i="5"/>
  <c r="K313" i="5"/>
  <c r="J313" i="5"/>
  <c r="I313" i="5"/>
  <c r="H313" i="5"/>
  <c r="G313" i="5"/>
  <c r="F313" i="5"/>
  <c r="E313" i="5"/>
  <c r="D313" i="5"/>
  <c r="K312" i="5"/>
  <c r="J312" i="5"/>
  <c r="I312" i="5"/>
  <c r="H312" i="5"/>
  <c r="G312" i="5"/>
  <c r="F312" i="5"/>
  <c r="E312" i="5"/>
  <c r="D312" i="5"/>
  <c r="K311" i="5"/>
  <c r="J311" i="5"/>
  <c r="I311" i="5"/>
  <c r="H311" i="5"/>
  <c r="G311" i="5"/>
  <c r="F311" i="5"/>
  <c r="E311" i="5"/>
  <c r="D311" i="5"/>
  <c r="K310" i="5"/>
  <c r="J310" i="5"/>
  <c r="I310" i="5"/>
  <c r="H310" i="5"/>
  <c r="G310" i="5"/>
  <c r="F310" i="5"/>
  <c r="E310" i="5"/>
  <c r="D310" i="5"/>
  <c r="K309" i="5"/>
  <c r="J309" i="5"/>
  <c r="I309" i="5"/>
  <c r="H309" i="5"/>
  <c r="G309" i="5"/>
  <c r="F309" i="5"/>
  <c r="E309" i="5"/>
  <c r="D309" i="5"/>
  <c r="K308" i="5"/>
  <c r="J308" i="5"/>
  <c r="I308" i="5"/>
  <c r="H308" i="5"/>
  <c r="G308" i="5"/>
  <c r="F308" i="5"/>
  <c r="E308" i="5"/>
  <c r="D308" i="5"/>
  <c r="K307" i="5"/>
  <c r="J307" i="5"/>
  <c r="I307" i="5"/>
  <c r="H307" i="5"/>
  <c r="G307" i="5"/>
  <c r="F307" i="5"/>
  <c r="E307" i="5"/>
  <c r="D307" i="5"/>
  <c r="K306" i="5"/>
  <c r="J306" i="5"/>
  <c r="I306" i="5"/>
  <c r="H306" i="5"/>
  <c r="G306" i="5"/>
  <c r="F306" i="5"/>
  <c r="E306" i="5"/>
  <c r="D306" i="5"/>
  <c r="K305" i="5"/>
  <c r="J305" i="5"/>
  <c r="I305" i="5"/>
  <c r="H305" i="5"/>
  <c r="G305" i="5"/>
  <c r="F305" i="5"/>
  <c r="E305" i="5"/>
  <c r="D305" i="5"/>
  <c r="K304" i="5"/>
  <c r="J304" i="5"/>
  <c r="I304" i="5"/>
  <c r="H304" i="5"/>
  <c r="G304" i="5"/>
  <c r="F304" i="5"/>
  <c r="E304" i="5"/>
  <c r="D304" i="5"/>
  <c r="K303" i="5"/>
  <c r="J303" i="5"/>
  <c r="I303" i="5"/>
  <c r="H303" i="5"/>
  <c r="G303" i="5"/>
  <c r="F303" i="5"/>
  <c r="E303" i="5"/>
  <c r="D303" i="5"/>
  <c r="K302" i="5"/>
  <c r="J302" i="5"/>
  <c r="I302" i="5"/>
  <c r="H302" i="5"/>
  <c r="G302" i="5"/>
  <c r="F302" i="5"/>
  <c r="E302" i="5"/>
  <c r="D302" i="5"/>
  <c r="K301" i="5"/>
  <c r="J301" i="5"/>
  <c r="I301" i="5"/>
  <c r="H301" i="5"/>
  <c r="G301" i="5"/>
  <c r="F301" i="5"/>
  <c r="E301" i="5"/>
  <c r="D301" i="5"/>
  <c r="K300" i="5"/>
  <c r="J300" i="5"/>
  <c r="I300" i="5"/>
  <c r="H300" i="5"/>
  <c r="G300" i="5"/>
  <c r="F300" i="5"/>
  <c r="E300" i="5"/>
  <c r="D300" i="5"/>
  <c r="K299" i="5"/>
  <c r="J299" i="5"/>
  <c r="I299" i="5"/>
  <c r="H299" i="5"/>
  <c r="G299" i="5"/>
  <c r="F299" i="5"/>
  <c r="E299" i="5"/>
  <c r="D299" i="5"/>
  <c r="K298" i="5"/>
  <c r="J298" i="5"/>
  <c r="I298" i="5"/>
  <c r="H298" i="5"/>
  <c r="G298" i="5"/>
  <c r="F298" i="5"/>
  <c r="E298" i="5"/>
  <c r="D298" i="5"/>
  <c r="K297" i="5"/>
  <c r="J297" i="5"/>
  <c r="I297" i="5"/>
  <c r="H297" i="5"/>
  <c r="G297" i="5"/>
  <c r="F297" i="5"/>
  <c r="E297" i="5"/>
  <c r="D297" i="5"/>
  <c r="K296" i="5"/>
  <c r="J296" i="5"/>
  <c r="I296" i="5"/>
  <c r="H296" i="5"/>
  <c r="G296" i="5"/>
  <c r="F296" i="5"/>
  <c r="E296" i="5"/>
  <c r="D296" i="5"/>
  <c r="K295" i="5"/>
  <c r="J295" i="5"/>
  <c r="I295" i="5"/>
  <c r="H295" i="5"/>
  <c r="G295" i="5"/>
  <c r="F295" i="5"/>
  <c r="E295" i="5"/>
  <c r="D295" i="5"/>
  <c r="K294" i="5"/>
  <c r="J294" i="5"/>
  <c r="I294" i="5"/>
  <c r="H294" i="5"/>
  <c r="G294" i="5"/>
  <c r="F294" i="5"/>
  <c r="E294" i="5"/>
  <c r="D294" i="5"/>
  <c r="K293" i="5"/>
  <c r="J293" i="5"/>
  <c r="I293" i="5"/>
  <c r="H293" i="5"/>
  <c r="G293" i="5"/>
  <c r="F293" i="5"/>
  <c r="E293" i="5"/>
  <c r="D293" i="5"/>
  <c r="K292" i="5"/>
  <c r="J292" i="5"/>
  <c r="I292" i="5"/>
  <c r="H292" i="5"/>
  <c r="G292" i="5"/>
  <c r="F292" i="5"/>
  <c r="E292" i="5"/>
  <c r="D292" i="5"/>
  <c r="K291" i="5"/>
  <c r="J291" i="5"/>
  <c r="I291" i="5"/>
  <c r="H291" i="5"/>
  <c r="G291" i="5"/>
  <c r="F291" i="5"/>
  <c r="E291" i="5"/>
  <c r="D291" i="5"/>
  <c r="K290" i="5"/>
  <c r="J290" i="5"/>
  <c r="I290" i="5"/>
  <c r="H290" i="5"/>
  <c r="G290" i="5"/>
  <c r="F290" i="5"/>
  <c r="E290" i="5"/>
  <c r="D290" i="5"/>
  <c r="K289" i="5"/>
  <c r="J289" i="5"/>
  <c r="I289" i="5"/>
  <c r="H289" i="5"/>
  <c r="G289" i="5"/>
  <c r="F289" i="5"/>
  <c r="E289" i="5"/>
  <c r="D289" i="5"/>
  <c r="K288" i="5"/>
  <c r="J288" i="5"/>
  <c r="I288" i="5"/>
  <c r="H288" i="5"/>
  <c r="G288" i="5"/>
  <c r="F288" i="5"/>
  <c r="E288" i="5"/>
  <c r="D288" i="5"/>
  <c r="K287" i="5"/>
  <c r="J287" i="5"/>
  <c r="I287" i="5"/>
  <c r="H287" i="5"/>
  <c r="G287" i="5"/>
  <c r="F287" i="5"/>
  <c r="E287" i="5"/>
  <c r="D287" i="5"/>
  <c r="K286" i="5"/>
  <c r="J286" i="5"/>
  <c r="I286" i="5"/>
  <c r="H286" i="5"/>
  <c r="G286" i="5"/>
  <c r="F286" i="5"/>
  <c r="E286" i="5"/>
  <c r="D286" i="5"/>
  <c r="K285" i="5"/>
  <c r="J285" i="5"/>
  <c r="I285" i="5"/>
  <c r="H285" i="5"/>
  <c r="G285" i="5"/>
  <c r="F285" i="5"/>
  <c r="E285" i="5"/>
  <c r="D285" i="5"/>
  <c r="K284" i="5"/>
  <c r="J284" i="5"/>
  <c r="I284" i="5"/>
  <c r="H284" i="5"/>
  <c r="G284" i="5"/>
  <c r="F284" i="5"/>
  <c r="E284" i="5"/>
  <c r="D284" i="5"/>
  <c r="K283" i="5"/>
  <c r="J283" i="5"/>
  <c r="I283" i="5"/>
  <c r="H283" i="5"/>
  <c r="G283" i="5"/>
  <c r="F283" i="5"/>
  <c r="E283" i="5"/>
  <c r="D283" i="5"/>
  <c r="M283" i="5" s="1"/>
  <c r="K282" i="5"/>
  <c r="J282" i="5"/>
  <c r="I282" i="5"/>
  <c r="H282" i="5"/>
  <c r="G282" i="5"/>
  <c r="F282" i="5"/>
  <c r="E282" i="5"/>
  <c r="D282" i="5"/>
  <c r="L282" i="5" s="1"/>
  <c r="K281" i="5"/>
  <c r="J281" i="5"/>
  <c r="I281" i="5"/>
  <c r="H281" i="5"/>
  <c r="G281" i="5"/>
  <c r="F281" i="5"/>
  <c r="E281" i="5"/>
  <c r="D281" i="5"/>
  <c r="L281" i="5" s="1"/>
  <c r="K280" i="5"/>
  <c r="J280" i="5"/>
  <c r="I280" i="5"/>
  <c r="H280" i="5"/>
  <c r="G280" i="5"/>
  <c r="F280" i="5"/>
  <c r="E280" i="5"/>
  <c r="D280" i="5"/>
  <c r="K279" i="5"/>
  <c r="J279" i="5"/>
  <c r="I279" i="5"/>
  <c r="H279" i="5"/>
  <c r="G279" i="5"/>
  <c r="F279" i="5"/>
  <c r="E279" i="5"/>
  <c r="D279" i="5"/>
  <c r="T279" i="5" s="1"/>
  <c r="K278" i="5"/>
  <c r="J278" i="5"/>
  <c r="I278" i="5"/>
  <c r="H278" i="5"/>
  <c r="G278" i="5"/>
  <c r="F278" i="5"/>
  <c r="E278" i="5"/>
  <c r="D278" i="5"/>
  <c r="L278" i="5" s="1"/>
  <c r="K277" i="5"/>
  <c r="J277" i="5"/>
  <c r="I277" i="5"/>
  <c r="H277" i="5"/>
  <c r="G277" i="5"/>
  <c r="F277" i="5"/>
  <c r="E277" i="5"/>
  <c r="D277" i="5"/>
  <c r="L277" i="5" s="1"/>
  <c r="K276" i="5"/>
  <c r="J276" i="5"/>
  <c r="I276" i="5"/>
  <c r="H276" i="5"/>
  <c r="G276" i="5"/>
  <c r="F276" i="5"/>
  <c r="E276" i="5"/>
  <c r="D276" i="5"/>
  <c r="K275" i="5"/>
  <c r="J275" i="5"/>
  <c r="I275" i="5"/>
  <c r="H275" i="5"/>
  <c r="G275" i="5"/>
  <c r="F275" i="5"/>
  <c r="E275" i="5"/>
  <c r="D275" i="5"/>
  <c r="Q275" i="5" s="1"/>
  <c r="K274" i="5"/>
  <c r="J274" i="5"/>
  <c r="I274" i="5"/>
  <c r="H274" i="5"/>
  <c r="G274" i="5"/>
  <c r="F274" i="5"/>
  <c r="E274" i="5"/>
  <c r="D274" i="5"/>
  <c r="L274" i="5" s="1"/>
  <c r="K273" i="5"/>
  <c r="J273" i="5"/>
  <c r="I273" i="5"/>
  <c r="H273" i="5"/>
  <c r="G273" i="5"/>
  <c r="F273" i="5"/>
  <c r="E273" i="5"/>
  <c r="D273" i="5"/>
  <c r="L273" i="5" s="1"/>
  <c r="K272" i="5"/>
  <c r="J272" i="5"/>
  <c r="I272" i="5"/>
  <c r="H272" i="5"/>
  <c r="G272" i="5"/>
  <c r="F272" i="5"/>
  <c r="E272" i="5"/>
  <c r="D272" i="5"/>
  <c r="M272" i="5" s="1"/>
  <c r="K271" i="5"/>
  <c r="J271" i="5"/>
  <c r="I271" i="5"/>
  <c r="H271" i="5"/>
  <c r="G271" i="5"/>
  <c r="F271" i="5"/>
  <c r="E271" i="5"/>
  <c r="D271" i="5"/>
  <c r="M271" i="5" s="1"/>
  <c r="K270" i="5"/>
  <c r="J270" i="5"/>
  <c r="I270" i="5"/>
  <c r="H270" i="5"/>
  <c r="G270" i="5"/>
  <c r="F270" i="5"/>
  <c r="E270" i="5"/>
  <c r="D270" i="5"/>
  <c r="L270" i="5" s="1"/>
  <c r="K269" i="5"/>
  <c r="J269" i="5"/>
  <c r="I269" i="5"/>
  <c r="H269" i="5"/>
  <c r="G269" i="5"/>
  <c r="F269" i="5"/>
  <c r="E269" i="5"/>
  <c r="D269" i="5"/>
  <c r="L269" i="5" s="1"/>
  <c r="K268" i="5"/>
  <c r="J268" i="5"/>
  <c r="I268" i="5"/>
  <c r="H268" i="5"/>
  <c r="G268" i="5"/>
  <c r="F268" i="5"/>
  <c r="E268" i="5"/>
  <c r="D268" i="5"/>
  <c r="M268" i="5" s="1"/>
  <c r="K267" i="5"/>
  <c r="J267" i="5"/>
  <c r="I267" i="5"/>
  <c r="H267" i="5"/>
  <c r="G267" i="5"/>
  <c r="F267" i="5"/>
  <c r="E267" i="5"/>
  <c r="D267" i="5"/>
  <c r="M267" i="5" s="1"/>
  <c r="K266" i="5"/>
  <c r="J266" i="5"/>
  <c r="I266" i="5"/>
  <c r="H266" i="5"/>
  <c r="G266" i="5"/>
  <c r="F266" i="5"/>
  <c r="E266" i="5"/>
  <c r="D266" i="5"/>
  <c r="L266" i="5" s="1"/>
  <c r="K265" i="5"/>
  <c r="J265" i="5"/>
  <c r="I265" i="5"/>
  <c r="H265" i="5"/>
  <c r="G265" i="5"/>
  <c r="F265" i="5"/>
  <c r="E265" i="5"/>
  <c r="D265" i="5"/>
  <c r="L265" i="5" s="1"/>
  <c r="K264" i="5"/>
  <c r="J264" i="5"/>
  <c r="I264" i="5"/>
  <c r="H264" i="5"/>
  <c r="G264" i="5"/>
  <c r="F264" i="5"/>
  <c r="E264" i="5"/>
  <c r="D264" i="5"/>
  <c r="M264" i="5" s="1"/>
  <c r="K263" i="5"/>
  <c r="J263" i="5"/>
  <c r="I263" i="5"/>
  <c r="H263" i="5"/>
  <c r="G263" i="5"/>
  <c r="F263" i="5"/>
  <c r="E263" i="5"/>
  <c r="D263" i="5"/>
  <c r="M263" i="5" s="1"/>
  <c r="K262" i="5"/>
  <c r="J262" i="5"/>
  <c r="I262" i="5"/>
  <c r="H262" i="5"/>
  <c r="G262" i="5"/>
  <c r="F262" i="5"/>
  <c r="E262" i="5"/>
  <c r="D262" i="5"/>
  <c r="L262" i="5" s="1"/>
  <c r="K261" i="5"/>
  <c r="J261" i="5"/>
  <c r="I261" i="5"/>
  <c r="H261" i="5"/>
  <c r="G261" i="5"/>
  <c r="F261" i="5"/>
  <c r="E261" i="5"/>
  <c r="D261" i="5"/>
  <c r="L261" i="5" s="1"/>
  <c r="K260" i="5"/>
  <c r="J260" i="5"/>
  <c r="I260" i="5"/>
  <c r="H260" i="5"/>
  <c r="G260" i="5"/>
  <c r="F260" i="5"/>
  <c r="E260" i="5"/>
  <c r="D260" i="5"/>
  <c r="M260" i="5" s="1"/>
  <c r="K259" i="5"/>
  <c r="J259" i="5"/>
  <c r="I259" i="5"/>
  <c r="H259" i="5"/>
  <c r="G259" i="5"/>
  <c r="F259" i="5"/>
  <c r="E259" i="5"/>
  <c r="D259" i="5"/>
  <c r="M259" i="5" s="1"/>
  <c r="K258" i="5"/>
  <c r="J258" i="5"/>
  <c r="I258" i="5"/>
  <c r="H258" i="5"/>
  <c r="G258" i="5"/>
  <c r="F258" i="5"/>
  <c r="E258" i="5"/>
  <c r="D258" i="5"/>
  <c r="L258" i="5" s="1"/>
  <c r="K257" i="5"/>
  <c r="J257" i="5"/>
  <c r="I257" i="5"/>
  <c r="H257" i="5"/>
  <c r="G257" i="5"/>
  <c r="F257" i="5"/>
  <c r="E257" i="5"/>
  <c r="D257" i="5"/>
  <c r="L257" i="5" s="1"/>
  <c r="K256" i="5"/>
  <c r="J256" i="5"/>
  <c r="I256" i="5"/>
  <c r="H256" i="5"/>
  <c r="G256" i="5"/>
  <c r="F256" i="5"/>
  <c r="E256" i="5"/>
  <c r="D256" i="5"/>
  <c r="M256" i="5" s="1"/>
  <c r="K255" i="5"/>
  <c r="J255" i="5"/>
  <c r="I255" i="5"/>
  <c r="H255" i="5"/>
  <c r="G255" i="5"/>
  <c r="F255" i="5"/>
  <c r="E255" i="5"/>
  <c r="D255" i="5"/>
  <c r="T255" i="5" s="1"/>
  <c r="K254" i="5"/>
  <c r="J254" i="5"/>
  <c r="I254" i="5"/>
  <c r="H254" i="5"/>
  <c r="G254" i="5"/>
  <c r="F254" i="5"/>
  <c r="E254" i="5"/>
  <c r="D254" i="5"/>
  <c r="L254" i="5" s="1"/>
  <c r="K253" i="5"/>
  <c r="J253" i="5"/>
  <c r="I253" i="5"/>
  <c r="H253" i="5"/>
  <c r="G253" i="5"/>
  <c r="F253" i="5"/>
  <c r="E253" i="5"/>
  <c r="D253" i="5"/>
  <c r="L253" i="5" s="1"/>
  <c r="K252" i="5"/>
  <c r="J252" i="5"/>
  <c r="I252" i="5"/>
  <c r="H252" i="5"/>
  <c r="G252" i="5"/>
  <c r="F252" i="5"/>
  <c r="E252" i="5"/>
  <c r="D252" i="5"/>
  <c r="M252" i="5" s="1"/>
  <c r="K251" i="5"/>
  <c r="J251" i="5"/>
  <c r="I251" i="5"/>
  <c r="H251" i="5"/>
  <c r="G251" i="5"/>
  <c r="F251" i="5"/>
  <c r="E251" i="5"/>
  <c r="D251" i="5"/>
  <c r="M251" i="5" s="1"/>
  <c r="K250" i="5"/>
  <c r="J250" i="5"/>
  <c r="I250" i="5"/>
  <c r="H250" i="5"/>
  <c r="G250" i="5"/>
  <c r="F250" i="5"/>
  <c r="E250" i="5"/>
  <c r="D250" i="5"/>
  <c r="L250" i="5" s="1"/>
  <c r="K249" i="5"/>
  <c r="J249" i="5"/>
  <c r="I249" i="5"/>
  <c r="H249" i="5"/>
  <c r="G249" i="5"/>
  <c r="F249" i="5"/>
  <c r="E249" i="5"/>
  <c r="D249" i="5"/>
  <c r="L249" i="5" s="1"/>
  <c r="K248" i="5"/>
  <c r="J248" i="5"/>
  <c r="I248" i="5"/>
  <c r="H248" i="5"/>
  <c r="G248" i="5"/>
  <c r="F248" i="5"/>
  <c r="E248" i="5"/>
  <c r="D248" i="5"/>
  <c r="M248" i="5" s="1"/>
  <c r="K247" i="5"/>
  <c r="J247" i="5"/>
  <c r="I247" i="5"/>
  <c r="H247" i="5"/>
  <c r="G247" i="5"/>
  <c r="F247" i="5"/>
  <c r="E247" i="5"/>
  <c r="D247" i="5"/>
  <c r="K246" i="5"/>
  <c r="J246" i="5"/>
  <c r="I246" i="5"/>
  <c r="H246" i="5"/>
  <c r="G246" i="5"/>
  <c r="F246" i="5"/>
  <c r="E246" i="5"/>
  <c r="D246" i="5"/>
  <c r="K245" i="5"/>
  <c r="J245" i="5"/>
  <c r="I245" i="5"/>
  <c r="H245" i="5"/>
  <c r="G245" i="5"/>
  <c r="F245" i="5"/>
  <c r="E245" i="5"/>
  <c r="D245" i="5"/>
  <c r="K244" i="5"/>
  <c r="J244" i="5"/>
  <c r="I244" i="5"/>
  <c r="H244" i="5"/>
  <c r="G244" i="5"/>
  <c r="F244" i="5"/>
  <c r="E244" i="5"/>
  <c r="D244" i="5"/>
  <c r="K243" i="5"/>
  <c r="J243" i="5"/>
  <c r="I243" i="5"/>
  <c r="H243" i="5"/>
  <c r="G243" i="5"/>
  <c r="F243" i="5"/>
  <c r="E243" i="5"/>
  <c r="D243" i="5"/>
  <c r="K242" i="5"/>
  <c r="J242" i="5"/>
  <c r="I242" i="5"/>
  <c r="H242" i="5"/>
  <c r="G242" i="5"/>
  <c r="F242" i="5"/>
  <c r="E242" i="5"/>
  <c r="D242" i="5"/>
  <c r="L242" i="5" s="1"/>
  <c r="K241" i="5"/>
  <c r="J241" i="5"/>
  <c r="I241" i="5"/>
  <c r="H241" i="5"/>
  <c r="G241" i="5"/>
  <c r="F241" i="5"/>
  <c r="E241" i="5"/>
  <c r="D241" i="5"/>
  <c r="K240" i="5"/>
  <c r="J240" i="5"/>
  <c r="I240" i="5"/>
  <c r="H240" i="5"/>
  <c r="G240" i="5"/>
  <c r="F240" i="5"/>
  <c r="E240" i="5"/>
  <c r="D240" i="5"/>
  <c r="K239" i="5"/>
  <c r="J239" i="5"/>
  <c r="I239" i="5"/>
  <c r="H239" i="5"/>
  <c r="G239" i="5"/>
  <c r="F239" i="5"/>
  <c r="E239" i="5"/>
  <c r="D239" i="5"/>
  <c r="K238" i="5"/>
  <c r="J238" i="5"/>
  <c r="I238" i="5"/>
  <c r="H238" i="5"/>
  <c r="G238" i="5"/>
  <c r="F238" i="5"/>
  <c r="E238" i="5"/>
  <c r="D238" i="5"/>
  <c r="K237" i="5"/>
  <c r="J237" i="5"/>
  <c r="I237" i="5"/>
  <c r="H237" i="5"/>
  <c r="G237" i="5"/>
  <c r="F237" i="5"/>
  <c r="E237" i="5"/>
  <c r="D237" i="5"/>
  <c r="L237" i="5" s="1"/>
  <c r="K236" i="5"/>
  <c r="J236" i="5"/>
  <c r="I236" i="5"/>
  <c r="H236" i="5"/>
  <c r="G236" i="5"/>
  <c r="F236" i="5"/>
  <c r="E236" i="5"/>
  <c r="D236" i="5"/>
  <c r="K235" i="5"/>
  <c r="J235" i="5"/>
  <c r="I235" i="5"/>
  <c r="H235" i="5"/>
  <c r="G235" i="5"/>
  <c r="F235" i="5"/>
  <c r="E235" i="5"/>
  <c r="D235" i="5"/>
  <c r="K234" i="5"/>
  <c r="J234" i="5"/>
  <c r="I234" i="5"/>
  <c r="H234" i="5"/>
  <c r="G234" i="5"/>
  <c r="F234" i="5"/>
  <c r="E234" i="5"/>
  <c r="D234" i="5"/>
  <c r="K233" i="5"/>
  <c r="J233" i="5"/>
  <c r="I233" i="5"/>
  <c r="H233" i="5"/>
  <c r="G233" i="5"/>
  <c r="F233" i="5"/>
  <c r="E233" i="5"/>
  <c r="D233" i="5"/>
  <c r="K232" i="5"/>
  <c r="J232" i="5"/>
  <c r="I232" i="5"/>
  <c r="H232" i="5"/>
  <c r="G232" i="5"/>
  <c r="F232" i="5"/>
  <c r="E232" i="5"/>
  <c r="D232" i="5"/>
  <c r="K231" i="5"/>
  <c r="J231" i="5"/>
  <c r="I231" i="5"/>
  <c r="H231" i="5"/>
  <c r="G231" i="5"/>
  <c r="F231" i="5"/>
  <c r="E231" i="5"/>
  <c r="D231" i="5"/>
  <c r="K230" i="5"/>
  <c r="J230" i="5"/>
  <c r="I230" i="5"/>
  <c r="H230" i="5"/>
  <c r="G230" i="5"/>
  <c r="F230" i="5"/>
  <c r="E230" i="5"/>
  <c r="D230" i="5"/>
  <c r="K229" i="5"/>
  <c r="J229" i="5"/>
  <c r="I229" i="5"/>
  <c r="H229" i="5"/>
  <c r="G229" i="5"/>
  <c r="F229" i="5"/>
  <c r="E229" i="5"/>
  <c r="D229" i="5"/>
  <c r="K228" i="5"/>
  <c r="J228" i="5"/>
  <c r="I228" i="5"/>
  <c r="H228" i="5"/>
  <c r="G228" i="5"/>
  <c r="F228" i="5"/>
  <c r="E228" i="5"/>
  <c r="D228" i="5"/>
  <c r="K227" i="5"/>
  <c r="J227" i="5"/>
  <c r="I227" i="5"/>
  <c r="H227" i="5"/>
  <c r="G227" i="5"/>
  <c r="F227" i="5"/>
  <c r="E227" i="5"/>
  <c r="D227" i="5"/>
  <c r="K226" i="5"/>
  <c r="J226" i="5"/>
  <c r="I226" i="5"/>
  <c r="H226" i="5"/>
  <c r="G226" i="5"/>
  <c r="F226" i="5"/>
  <c r="E226" i="5"/>
  <c r="D226" i="5"/>
  <c r="K225" i="5"/>
  <c r="J225" i="5"/>
  <c r="I225" i="5"/>
  <c r="H225" i="5"/>
  <c r="G225" i="5"/>
  <c r="F225" i="5"/>
  <c r="E225" i="5"/>
  <c r="D225" i="5"/>
  <c r="K224" i="5"/>
  <c r="J224" i="5"/>
  <c r="I224" i="5"/>
  <c r="H224" i="5"/>
  <c r="G224" i="5"/>
  <c r="F224" i="5"/>
  <c r="E224" i="5"/>
  <c r="D224" i="5"/>
  <c r="M224" i="5" s="1"/>
  <c r="K223" i="5"/>
  <c r="J223" i="5"/>
  <c r="I223" i="5"/>
  <c r="H223" i="5"/>
  <c r="G223" i="5"/>
  <c r="F223" i="5"/>
  <c r="E223" i="5"/>
  <c r="D223" i="5"/>
  <c r="T223" i="5" s="1"/>
  <c r="K222" i="5"/>
  <c r="J222" i="5"/>
  <c r="I222" i="5"/>
  <c r="H222" i="5"/>
  <c r="G222" i="5"/>
  <c r="F222" i="5"/>
  <c r="E222" i="5"/>
  <c r="D222" i="5"/>
  <c r="K221" i="5"/>
  <c r="J221" i="5"/>
  <c r="I221" i="5"/>
  <c r="H221" i="5"/>
  <c r="G221" i="5"/>
  <c r="F221" i="5"/>
  <c r="E221" i="5"/>
  <c r="D221" i="5"/>
  <c r="K220" i="5"/>
  <c r="J220" i="5"/>
  <c r="I220" i="5"/>
  <c r="H220" i="5"/>
  <c r="G220" i="5"/>
  <c r="F220" i="5"/>
  <c r="E220" i="5"/>
  <c r="D220" i="5"/>
  <c r="K219" i="5"/>
  <c r="J219" i="5"/>
  <c r="I219" i="5"/>
  <c r="H219" i="5"/>
  <c r="G219" i="5"/>
  <c r="F219" i="5"/>
  <c r="E219" i="5"/>
  <c r="D219" i="5"/>
  <c r="P219" i="5" s="1"/>
  <c r="K218" i="5"/>
  <c r="J218" i="5"/>
  <c r="I218" i="5"/>
  <c r="H218" i="5"/>
  <c r="G218" i="5"/>
  <c r="F218" i="5"/>
  <c r="E218" i="5"/>
  <c r="D218" i="5"/>
  <c r="K217" i="5"/>
  <c r="J217" i="5"/>
  <c r="I217" i="5"/>
  <c r="H217" i="5"/>
  <c r="G217" i="5"/>
  <c r="F217" i="5"/>
  <c r="E217" i="5"/>
  <c r="D217" i="5"/>
  <c r="K216" i="5"/>
  <c r="J216" i="5"/>
  <c r="I216" i="5"/>
  <c r="H216" i="5"/>
  <c r="G216" i="5"/>
  <c r="F216" i="5"/>
  <c r="E216" i="5"/>
  <c r="D216" i="5"/>
  <c r="K215" i="5"/>
  <c r="J215" i="5"/>
  <c r="I215" i="5"/>
  <c r="H215" i="5"/>
  <c r="G215" i="5"/>
  <c r="F215" i="5"/>
  <c r="E215" i="5"/>
  <c r="D215" i="5"/>
  <c r="K214" i="5"/>
  <c r="J214" i="5"/>
  <c r="I214" i="5"/>
  <c r="H214" i="5"/>
  <c r="G214" i="5"/>
  <c r="F214" i="5"/>
  <c r="E214" i="5"/>
  <c r="D214" i="5"/>
  <c r="K213" i="5"/>
  <c r="J213" i="5"/>
  <c r="I213" i="5"/>
  <c r="H213" i="5"/>
  <c r="G213" i="5"/>
  <c r="F213" i="5"/>
  <c r="E213" i="5"/>
  <c r="D213" i="5"/>
  <c r="K212" i="5"/>
  <c r="J212" i="5"/>
  <c r="I212" i="5"/>
  <c r="H212" i="5"/>
  <c r="G212" i="5"/>
  <c r="F212" i="5"/>
  <c r="E212" i="5"/>
  <c r="D212" i="5"/>
  <c r="K211" i="5"/>
  <c r="J211" i="5"/>
  <c r="I211" i="5"/>
  <c r="H211" i="5"/>
  <c r="G211" i="5"/>
  <c r="F211" i="5"/>
  <c r="E211" i="5"/>
  <c r="D211" i="5"/>
  <c r="K210" i="5"/>
  <c r="J210" i="5"/>
  <c r="I210" i="5"/>
  <c r="H210" i="5"/>
  <c r="G210" i="5"/>
  <c r="F210" i="5"/>
  <c r="E210" i="5"/>
  <c r="D210" i="5"/>
  <c r="K209" i="5"/>
  <c r="J209" i="5"/>
  <c r="I209" i="5"/>
  <c r="H209" i="5"/>
  <c r="G209" i="5"/>
  <c r="F209" i="5"/>
  <c r="E209" i="5"/>
  <c r="D209" i="5"/>
  <c r="K208" i="5"/>
  <c r="J208" i="5"/>
  <c r="I208" i="5"/>
  <c r="H208" i="5"/>
  <c r="G208" i="5"/>
  <c r="F208" i="5"/>
  <c r="E208" i="5"/>
  <c r="D208" i="5"/>
  <c r="K207" i="5"/>
  <c r="J207" i="5"/>
  <c r="I207" i="5"/>
  <c r="H207" i="5"/>
  <c r="G207" i="5"/>
  <c r="F207" i="5"/>
  <c r="E207" i="5"/>
  <c r="D207" i="5"/>
  <c r="K206" i="5"/>
  <c r="J206" i="5"/>
  <c r="I206" i="5"/>
  <c r="H206" i="5"/>
  <c r="G206" i="5"/>
  <c r="F206" i="5"/>
  <c r="E206" i="5"/>
  <c r="D206" i="5"/>
  <c r="K205" i="5"/>
  <c r="J205" i="5"/>
  <c r="I205" i="5"/>
  <c r="H205" i="5"/>
  <c r="G205" i="5"/>
  <c r="F205" i="5"/>
  <c r="E205" i="5"/>
  <c r="D205" i="5"/>
  <c r="K204" i="5"/>
  <c r="J204" i="5"/>
  <c r="I204" i="5"/>
  <c r="H204" i="5"/>
  <c r="G204" i="5"/>
  <c r="F204" i="5"/>
  <c r="E204" i="5"/>
  <c r="D204" i="5"/>
  <c r="K203" i="5"/>
  <c r="J203" i="5"/>
  <c r="I203" i="5"/>
  <c r="H203" i="5"/>
  <c r="G203" i="5"/>
  <c r="F203" i="5"/>
  <c r="E203" i="5"/>
  <c r="D203" i="5"/>
  <c r="K202" i="5"/>
  <c r="J202" i="5"/>
  <c r="I202" i="5"/>
  <c r="H202" i="5"/>
  <c r="G202" i="5"/>
  <c r="F202" i="5"/>
  <c r="E202" i="5"/>
  <c r="D202" i="5"/>
  <c r="K201" i="5"/>
  <c r="J201" i="5"/>
  <c r="I201" i="5"/>
  <c r="H201" i="5"/>
  <c r="G201" i="5"/>
  <c r="F201" i="5"/>
  <c r="E201" i="5"/>
  <c r="D201" i="5"/>
  <c r="K200" i="5"/>
  <c r="J200" i="5"/>
  <c r="I200" i="5"/>
  <c r="H200" i="5"/>
  <c r="G200" i="5"/>
  <c r="F200" i="5"/>
  <c r="E200" i="5"/>
  <c r="D200" i="5"/>
  <c r="K199" i="5"/>
  <c r="J199" i="5"/>
  <c r="I199" i="5"/>
  <c r="H199" i="5"/>
  <c r="G199" i="5"/>
  <c r="F199" i="5"/>
  <c r="E199" i="5"/>
  <c r="D199" i="5"/>
  <c r="K198" i="5"/>
  <c r="J198" i="5"/>
  <c r="I198" i="5"/>
  <c r="H198" i="5"/>
  <c r="G198" i="5"/>
  <c r="F198" i="5"/>
  <c r="E198" i="5"/>
  <c r="D198" i="5"/>
  <c r="K197" i="5"/>
  <c r="J197" i="5"/>
  <c r="I197" i="5"/>
  <c r="H197" i="5"/>
  <c r="G197" i="5"/>
  <c r="F197" i="5"/>
  <c r="E197" i="5"/>
  <c r="D197" i="5"/>
  <c r="K196" i="5"/>
  <c r="J196" i="5"/>
  <c r="I196" i="5"/>
  <c r="H196" i="5"/>
  <c r="G196" i="5"/>
  <c r="F196" i="5"/>
  <c r="E196" i="5"/>
  <c r="D196" i="5"/>
  <c r="K195" i="5"/>
  <c r="J195" i="5"/>
  <c r="I195" i="5"/>
  <c r="H195" i="5"/>
  <c r="G195" i="5"/>
  <c r="F195" i="5"/>
  <c r="E195" i="5"/>
  <c r="D195" i="5"/>
  <c r="K194" i="5"/>
  <c r="J194" i="5"/>
  <c r="I194" i="5"/>
  <c r="H194" i="5"/>
  <c r="G194" i="5"/>
  <c r="F194" i="5"/>
  <c r="E194" i="5"/>
  <c r="D194" i="5"/>
  <c r="K193" i="5"/>
  <c r="J193" i="5"/>
  <c r="I193" i="5"/>
  <c r="H193" i="5"/>
  <c r="G193" i="5"/>
  <c r="F193" i="5"/>
  <c r="E193" i="5"/>
  <c r="D193" i="5"/>
  <c r="K192" i="5"/>
  <c r="J192" i="5"/>
  <c r="I192" i="5"/>
  <c r="H192" i="5"/>
  <c r="G192" i="5"/>
  <c r="F192" i="5"/>
  <c r="E192" i="5"/>
  <c r="D192" i="5"/>
  <c r="K191" i="5"/>
  <c r="J191" i="5"/>
  <c r="I191" i="5"/>
  <c r="H191" i="5"/>
  <c r="G191" i="5"/>
  <c r="F191" i="5"/>
  <c r="E191" i="5"/>
  <c r="D191" i="5"/>
  <c r="K190" i="5"/>
  <c r="J190" i="5"/>
  <c r="I190" i="5"/>
  <c r="H190" i="5"/>
  <c r="G190" i="5"/>
  <c r="F190" i="5"/>
  <c r="E190" i="5"/>
  <c r="D190" i="5"/>
  <c r="K189" i="5"/>
  <c r="J189" i="5"/>
  <c r="I189" i="5"/>
  <c r="H189" i="5"/>
  <c r="G189" i="5"/>
  <c r="F189" i="5"/>
  <c r="E189" i="5"/>
  <c r="D189" i="5"/>
  <c r="K188" i="5"/>
  <c r="J188" i="5"/>
  <c r="I188" i="5"/>
  <c r="H188" i="5"/>
  <c r="G188" i="5"/>
  <c r="F188" i="5"/>
  <c r="E188" i="5"/>
  <c r="D188" i="5"/>
  <c r="K187" i="5"/>
  <c r="J187" i="5"/>
  <c r="I187" i="5"/>
  <c r="H187" i="5"/>
  <c r="G187" i="5"/>
  <c r="F187" i="5"/>
  <c r="E187" i="5"/>
  <c r="D187" i="5"/>
  <c r="K186" i="5"/>
  <c r="J186" i="5"/>
  <c r="I186" i="5"/>
  <c r="H186" i="5"/>
  <c r="G186" i="5"/>
  <c r="F186" i="5"/>
  <c r="E186" i="5"/>
  <c r="D186" i="5"/>
  <c r="K185" i="5"/>
  <c r="J185" i="5"/>
  <c r="I185" i="5"/>
  <c r="H185" i="5"/>
  <c r="G185" i="5"/>
  <c r="F185" i="5"/>
  <c r="E185" i="5"/>
  <c r="D185" i="5"/>
  <c r="K184" i="5"/>
  <c r="J184" i="5"/>
  <c r="I184" i="5"/>
  <c r="H184" i="5"/>
  <c r="G184" i="5"/>
  <c r="F184" i="5"/>
  <c r="E184" i="5"/>
  <c r="D184" i="5"/>
  <c r="K183" i="5"/>
  <c r="J183" i="5"/>
  <c r="I183" i="5"/>
  <c r="H183" i="5"/>
  <c r="G183" i="5"/>
  <c r="F183" i="5"/>
  <c r="E183" i="5"/>
  <c r="D183" i="5"/>
  <c r="K182" i="5"/>
  <c r="J182" i="5"/>
  <c r="I182" i="5"/>
  <c r="H182" i="5"/>
  <c r="G182" i="5"/>
  <c r="F182" i="5"/>
  <c r="E182" i="5"/>
  <c r="D182" i="5"/>
  <c r="K181" i="5"/>
  <c r="J181" i="5"/>
  <c r="I181" i="5"/>
  <c r="H181" i="5"/>
  <c r="G181" i="5"/>
  <c r="F181" i="5"/>
  <c r="E181" i="5"/>
  <c r="D181" i="5"/>
  <c r="K180" i="5"/>
  <c r="J180" i="5"/>
  <c r="I180" i="5"/>
  <c r="H180" i="5"/>
  <c r="G180" i="5"/>
  <c r="F180" i="5"/>
  <c r="E180" i="5"/>
  <c r="D180" i="5"/>
  <c r="K179" i="5"/>
  <c r="J179" i="5"/>
  <c r="I179" i="5"/>
  <c r="H179" i="5"/>
  <c r="G179" i="5"/>
  <c r="F179" i="5"/>
  <c r="E179" i="5"/>
  <c r="D179" i="5"/>
  <c r="K178" i="5"/>
  <c r="J178" i="5"/>
  <c r="I178" i="5"/>
  <c r="H178" i="5"/>
  <c r="G178" i="5"/>
  <c r="F178" i="5"/>
  <c r="E178" i="5"/>
  <c r="D178" i="5"/>
  <c r="K177" i="5"/>
  <c r="J177" i="5"/>
  <c r="I177" i="5"/>
  <c r="H177" i="5"/>
  <c r="G177" i="5"/>
  <c r="F177" i="5"/>
  <c r="E177" i="5"/>
  <c r="D177" i="5"/>
  <c r="K176" i="5"/>
  <c r="J176" i="5"/>
  <c r="I176" i="5"/>
  <c r="H176" i="5"/>
  <c r="G176" i="5"/>
  <c r="F176" i="5"/>
  <c r="E176" i="5"/>
  <c r="D176" i="5"/>
  <c r="K175" i="5"/>
  <c r="J175" i="5"/>
  <c r="I175" i="5"/>
  <c r="H175" i="5"/>
  <c r="G175" i="5"/>
  <c r="F175" i="5"/>
  <c r="E175" i="5"/>
  <c r="D175" i="5"/>
  <c r="K174" i="5"/>
  <c r="J174" i="5"/>
  <c r="I174" i="5"/>
  <c r="H174" i="5"/>
  <c r="G174" i="5"/>
  <c r="F174" i="5"/>
  <c r="E174" i="5"/>
  <c r="D174" i="5"/>
  <c r="K173" i="5"/>
  <c r="J173" i="5"/>
  <c r="I173" i="5"/>
  <c r="H173" i="5"/>
  <c r="G173" i="5"/>
  <c r="F173" i="5"/>
  <c r="E173" i="5"/>
  <c r="D173" i="5"/>
  <c r="K172" i="5"/>
  <c r="J172" i="5"/>
  <c r="I172" i="5"/>
  <c r="H172" i="5"/>
  <c r="G172" i="5"/>
  <c r="F172" i="5"/>
  <c r="E172" i="5"/>
  <c r="D172" i="5"/>
  <c r="K171" i="5"/>
  <c r="J171" i="5"/>
  <c r="I171" i="5"/>
  <c r="H171" i="5"/>
  <c r="G171" i="5"/>
  <c r="F171" i="5"/>
  <c r="E171" i="5"/>
  <c r="D171" i="5"/>
  <c r="K170" i="5"/>
  <c r="J170" i="5"/>
  <c r="I170" i="5"/>
  <c r="H170" i="5"/>
  <c r="G170" i="5"/>
  <c r="F170" i="5"/>
  <c r="E170" i="5"/>
  <c r="D170" i="5"/>
  <c r="K169" i="5"/>
  <c r="J169" i="5"/>
  <c r="I169" i="5"/>
  <c r="H169" i="5"/>
  <c r="G169" i="5"/>
  <c r="F169" i="5"/>
  <c r="E169" i="5"/>
  <c r="D169" i="5"/>
  <c r="K168" i="5"/>
  <c r="J168" i="5"/>
  <c r="I168" i="5"/>
  <c r="H168" i="5"/>
  <c r="G168" i="5"/>
  <c r="F168" i="5"/>
  <c r="E168" i="5"/>
  <c r="D168" i="5"/>
  <c r="K167" i="5"/>
  <c r="J167" i="5"/>
  <c r="I167" i="5"/>
  <c r="H167" i="5"/>
  <c r="G167" i="5"/>
  <c r="F167" i="5"/>
  <c r="E167" i="5"/>
  <c r="D167" i="5"/>
  <c r="K166" i="5"/>
  <c r="J166" i="5"/>
  <c r="I166" i="5"/>
  <c r="H166" i="5"/>
  <c r="G166" i="5"/>
  <c r="F166" i="5"/>
  <c r="E166" i="5"/>
  <c r="D166" i="5"/>
  <c r="K165" i="5"/>
  <c r="J165" i="5"/>
  <c r="I165" i="5"/>
  <c r="H165" i="5"/>
  <c r="G165" i="5"/>
  <c r="F165" i="5"/>
  <c r="E165" i="5"/>
  <c r="D165" i="5"/>
  <c r="K164" i="5"/>
  <c r="J164" i="5"/>
  <c r="I164" i="5"/>
  <c r="H164" i="5"/>
  <c r="G164" i="5"/>
  <c r="F164" i="5"/>
  <c r="E164" i="5"/>
  <c r="D164" i="5"/>
  <c r="K163" i="5"/>
  <c r="J163" i="5"/>
  <c r="I163" i="5"/>
  <c r="H163" i="5"/>
  <c r="G163" i="5"/>
  <c r="F163" i="5"/>
  <c r="E163" i="5"/>
  <c r="D163" i="5"/>
  <c r="K162" i="5"/>
  <c r="J162" i="5"/>
  <c r="I162" i="5"/>
  <c r="H162" i="5"/>
  <c r="G162" i="5"/>
  <c r="F162" i="5"/>
  <c r="E162" i="5"/>
  <c r="D162" i="5"/>
  <c r="K161" i="5"/>
  <c r="J161" i="5"/>
  <c r="I161" i="5"/>
  <c r="H161" i="5"/>
  <c r="G161" i="5"/>
  <c r="F161" i="5"/>
  <c r="E161" i="5"/>
  <c r="D161" i="5"/>
  <c r="K160" i="5"/>
  <c r="J160" i="5"/>
  <c r="I160" i="5"/>
  <c r="H160" i="5"/>
  <c r="G160" i="5"/>
  <c r="F160" i="5"/>
  <c r="E160" i="5"/>
  <c r="D160" i="5"/>
  <c r="K159" i="5"/>
  <c r="J159" i="5"/>
  <c r="I159" i="5"/>
  <c r="H159" i="5"/>
  <c r="G159" i="5"/>
  <c r="F159" i="5"/>
  <c r="E159" i="5"/>
  <c r="D159" i="5"/>
  <c r="K158" i="5"/>
  <c r="J158" i="5"/>
  <c r="I158" i="5"/>
  <c r="H158" i="5"/>
  <c r="G158" i="5"/>
  <c r="F158" i="5"/>
  <c r="E158" i="5"/>
  <c r="D158" i="5"/>
  <c r="K157" i="5"/>
  <c r="J157" i="5"/>
  <c r="I157" i="5"/>
  <c r="H157" i="5"/>
  <c r="G157" i="5"/>
  <c r="F157" i="5"/>
  <c r="E157" i="5"/>
  <c r="D157" i="5"/>
  <c r="K156" i="5"/>
  <c r="J156" i="5"/>
  <c r="I156" i="5"/>
  <c r="H156" i="5"/>
  <c r="G156" i="5"/>
  <c r="F156" i="5"/>
  <c r="E156" i="5"/>
  <c r="D156" i="5"/>
  <c r="K155" i="5"/>
  <c r="J155" i="5"/>
  <c r="I155" i="5"/>
  <c r="H155" i="5"/>
  <c r="G155" i="5"/>
  <c r="F155" i="5"/>
  <c r="E155" i="5"/>
  <c r="D155" i="5"/>
  <c r="K154" i="5"/>
  <c r="J154" i="5"/>
  <c r="I154" i="5"/>
  <c r="H154" i="5"/>
  <c r="G154" i="5"/>
  <c r="F154" i="5"/>
  <c r="E154" i="5"/>
  <c r="D154" i="5"/>
  <c r="K153" i="5"/>
  <c r="J153" i="5"/>
  <c r="I153" i="5"/>
  <c r="H153" i="5"/>
  <c r="G153" i="5"/>
  <c r="F153" i="5"/>
  <c r="E153" i="5"/>
  <c r="D153" i="5"/>
  <c r="K152" i="5"/>
  <c r="J152" i="5"/>
  <c r="I152" i="5"/>
  <c r="H152" i="5"/>
  <c r="G152" i="5"/>
  <c r="F152" i="5"/>
  <c r="E152" i="5"/>
  <c r="D152" i="5"/>
  <c r="K151" i="5"/>
  <c r="J151" i="5"/>
  <c r="I151" i="5"/>
  <c r="H151" i="5"/>
  <c r="G151" i="5"/>
  <c r="F151" i="5"/>
  <c r="E151" i="5"/>
  <c r="D151" i="5"/>
  <c r="K150" i="5"/>
  <c r="J150" i="5"/>
  <c r="I150" i="5"/>
  <c r="H150" i="5"/>
  <c r="G150" i="5"/>
  <c r="F150" i="5"/>
  <c r="E150" i="5"/>
  <c r="D150" i="5"/>
  <c r="K149" i="5"/>
  <c r="J149" i="5"/>
  <c r="I149" i="5"/>
  <c r="H149" i="5"/>
  <c r="G149" i="5"/>
  <c r="F149" i="5"/>
  <c r="E149" i="5"/>
  <c r="D149" i="5"/>
  <c r="K148" i="5"/>
  <c r="J148" i="5"/>
  <c r="I148" i="5"/>
  <c r="H148" i="5"/>
  <c r="G148" i="5"/>
  <c r="F148" i="5"/>
  <c r="E148" i="5"/>
  <c r="D148" i="5"/>
  <c r="K147" i="5"/>
  <c r="J147" i="5"/>
  <c r="I147" i="5"/>
  <c r="H147" i="5"/>
  <c r="G147" i="5"/>
  <c r="F147" i="5"/>
  <c r="E147" i="5"/>
  <c r="D147" i="5"/>
  <c r="K146" i="5"/>
  <c r="J146" i="5"/>
  <c r="I146" i="5"/>
  <c r="H146" i="5"/>
  <c r="G146" i="5"/>
  <c r="F146" i="5"/>
  <c r="E146" i="5"/>
  <c r="D146" i="5"/>
  <c r="K145" i="5"/>
  <c r="J145" i="5"/>
  <c r="I145" i="5"/>
  <c r="H145" i="5"/>
  <c r="G145" i="5"/>
  <c r="F145" i="5"/>
  <c r="E145" i="5"/>
  <c r="D145" i="5"/>
  <c r="K144" i="5"/>
  <c r="J144" i="5"/>
  <c r="I144" i="5"/>
  <c r="H144" i="5"/>
  <c r="G144" i="5"/>
  <c r="F144" i="5"/>
  <c r="E144" i="5"/>
  <c r="D144" i="5"/>
  <c r="K143" i="5"/>
  <c r="J143" i="5"/>
  <c r="I143" i="5"/>
  <c r="H143" i="5"/>
  <c r="G143" i="5"/>
  <c r="F143" i="5"/>
  <c r="E143" i="5"/>
  <c r="D143" i="5"/>
  <c r="K142" i="5"/>
  <c r="J142" i="5"/>
  <c r="I142" i="5"/>
  <c r="H142" i="5"/>
  <c r="G142" i="5"/>
  <c r="F142" i="5"/>
  <c r="E142" i="5"/>
  <c r="D142" i="5"/>
  <c r="K141" i="5"/>
  <c r="J141" i="5"/>
  <c r="I141" i="5"/>
  <c r="H141" i="5"/>
  <c r="G141" i="5"/>
  <c r="F141" i="5"/>
  <c r="E141" i="5"/>
  <c r="D141" i="5"/>
  <c r="K140" i="5"/>
  <c r="J140" i="5"/>
  <c r="I140" i="5"/>
  <c r="H140" i="5"/>
  <c r="G140" i="5"/>
  <c r="F140" i="5"/>
  <c r="E140" i="5"/>
  <c r="D140" i="5"/>
  <c r="K139" i="5"/>
  <c r="J139" i="5"/>
  <c r="I139" i="5"/>
  <c r="H139" i="5"/>
  <c r="G139" i="5"/>
  <c r="F139" i="5"/>
  <c r="E139" i="5"/>
  <c r="D139" i="5"/>
  <c r="K138" i="5"/>
  <c r="J138" i="5"/>
  <c r="I138" i="5"/>
  <c r="H138" i="5"/>
  <c r="G138" i="5"/>
  <c r="F138" i="5"/>
  <c r="E138" i="5"/>
  <c r="D138" i="5"/>
  <c r="K137" i="5"/>
  <c r="J137" i="5"/>
  <c r="I137" i="5"/>
  <c r="H137" i="5"/>
  <c r="G137" i="5"/>
  <c r="F137" i="5"/>
  <c r="E137" i="5"/>
  <c r="D137" i="5"/>
  <c r="K136" i="5"/>
  <c r="J136" i="5"/>
  <c r="I136" i="5"/>
  <c r="H136" i="5"/>
  <c r="G136" i="5"/>
  <c r="F136" i="5"/>
  <c r="E136" i="5"/>
  <c r="D136" i="5"/>
  <c r="K135" i="5"/>
  <c r="J135" i="5"/>
  <c r="I135" i="5"/>
  <c r="H135" i="5"/>
  <c r="G135" i="5"/>
  <c r="F135" i="5"/>
  <c r="E135" i="5"/>
  <c r="D135" i="5"/>
  <c r="K134" i="5"/>
  <c r="J134" i="5"/>
  <c r="I134" i="5"/>
  <c r="H134" i="5"/>
  <c r="G134" i="5"/>
  <c r="F134" i="5"/>
  <c r="E134" i="5"/>
  <c r="D134" i="5"/>
  <c r="K133" i="5"/>
  <c r="J133" i="5"/>
  <c r="I133" i="5"/>
  <c r="H133" i="5"/>
  <c r="G133" i="5"/>
  <c r="F133" i="5"/>
  <c r="E133" i="5"/>
  <c r="D133" i="5"/>
  <c r="K132" i="5"/>
  <c r="J132" i="5"/>
  <c r="I132" i="5"/>
  <c r="H132" i="5"/>
  <c r="G132" i="5"/>
  <c r="F132" i="5"/>
  <c r="E132" i="5"/>
  <c r="D132" i="5"/>
  <c r="K131" i="5"/>
  <c r="J131" i="5"/>
  <c r="I131" i="5"/>
  <c r="H131" i="5"/>
  <c r="G131" i="5"/>
  <c r="F131" i="5"/>
  <c r="E131" i="5"/>
  <c r="D131" i="5"/>
  <c r="K130" i="5"/>
  <c r="J130" i="5"/>
  <c r="I130" i="5"/>
  <c r="H130" i="5"/>
  <c r="G130" i="5"/>
  <c r="F130" i="5"/>
  <c r="E130" i="5"/>
  <c r="D130" i="5"/>
  <c r="K129" i="5"/>
  <c r="J129" i="5"/>
  <c r="I129" i="5"/>
  <c r="H129" i="5"/>
  <c r="G129" i="5"/>
  <c r="F129" i="5"/>
  <c r="E129" i="5"/>
  <c r="D129" i="5"/>
  <c r="K128" i="5"/>
  <c r="J128" i="5"/>
  <c r="I128" i="5"/>
  <c r="H128" i="5"/>
  <c r="G128" i="5"/>
  <c r="F128" i="5"/>
  <c r="E128" i="5"/>
  <c r="D128" i="5"/>
  <c r="K127" i="5"/>
  <c r="J127" i="5"/>
  <c r="I127" i="5"/>
  <c r="H127" i="5"/>
  <c r="G127" i="5"/>
  <c r="F127" i="5"/>
  <c r="E127" i="5"/>
  <c r="D127" i="5"/>
  <c r="K126" i="5"/>
  <c r="J126" i="5"/>
  <c r="I126" i="5"/>
  <c r="H126" i="5"/>
  <c r="G126" i="5"/>
  <c r="F126" i="5"/>
  <c r="E126" i="5"/>
  <c r="D126" i="5"/>
  <c r="K125" i="5"/>
  <c r="J125" i="5"/>
  <c r="I125" i="5"/>
  <c r="H125" i="5"/>
  <c r="G125" i="5"/>
  <c r="F125" i="5"/>
  <c r="E125" i="5"/>
  <c r="D125" i="5"/>
  <c r="K124" i="5"/>
  <c r="J124" i="5"/>
  <c r="I124" i="5"/>
  <c r="H124" i="5"/>
  <c r="G124" i="5"/>
  <c r="F124" i="5"/>
  <c r="E124" i="5"/>
  <c r="D124" i="5"/>
  <c r="K123" i="5"/>
  <c r="J123" i="5"/>
  <c r="I123" i="5"/>
  <c r="H123" i="5"/>
  <c r="G123" i="5"/>
  <c r="F123" i="5"/>
  <c r="E123" i="5"/>
  <c r="D123" i="5"/>
  <c r="K122" i="5"/>
  <c r="J122" i="5"/>
  <c r="I122" i="5"/>
  <c r="H122" i="5"/>
  <c r="G122" i="5"/>
  <c r="F122" i="5"/>
  <c r="E122" i="5"/>
  <c r="D122" i="5"/>
  <c r="K121" i="5"/>
  <c r="J121" i="5"/>
  <c r="I121" i="5"/>
  <c r="H121" i="5"/>
  <c r="G121" i="5"/>
  <c r="F121" i="5"/>
  <c r="E121" i="5"/>
  <c r="D121" i="5"/>
  <c r="K120" i="5"/>
  <c r="J120" i="5"/>
  <c r="I120" i="5"/>
  <c r="H120" i="5"/>
  <c r="G120" i="5"/>
  <c r="F120" i="5"/>
  <c r="E120" i="5"/>
  <c r="D120" i="5"/>
  <c r="K119" i="5"/>
  <c r="J119" i="5"/>
  <c r="I119" i="5"/>
  <c r="H119" i="5"/>
  <c r="G119" i="5"/>
  <c r="F119" i="5"/>
  <c r="E119" i="5"/>
  <c r="D119" i="5"/>
  <c r="K118" i="5"/>
  <c r="J118" i="5"/>
  <c r="I118" i="5"/>
  <c r="H118" i="5"/>
  <c r="G118" i="5"/>
  <c r="F118" i="5"/>
  <c r="E118" i="5"/>
  <c r="D118" i="5"/>
  <c r="K117" i="5"/>
  <c r="J117" i="5"/>
  <c r="I117" i="5"/>
  <c r="H117" i="5"/>
  <c r="G117" i="5"/>
  <c r="F117" i="5"/>
  <c r="E117" i="5"/>
  <c r="D117" i="5"/>
  <c r="K116" i="5"/>
  <c r="J116" i="5"/>
  <c r="I116" i="5"/>
  <c r="H116" i="5"/>
  <c r="G116" i="5"/>
  <c r="F116" i="5"/>
  <c r="E116" i="5"/>
  <c r="D116" i="5"/>
  <c r="K115" i="5"/>
  <c r="J115" i="5"/>
  <c r="I115" i="5"/>
  <c r="H115" i="5"/>
  <c r="G115" i="5"/>
  <c r="F115" i="5"/>
  <c r="E115" i="5"/>
  <c r="D115" i="5"/>
  <c r="K114" i="5"/>
  <c r="J114" i="5"/>
  <c r="I114" i="5"/>
  <c r="H114" i="5"/>
  <c r="G114" i="5"/>
  <c r="F114" i="5"/>
  <c r="E114" i="5"/>
  <c r="D114" i="5"/>
  <c r="K113" i="5"/>
  <c r="J113" i="5"/>
  <c r="I113" i="5"/>
  <c r="H113" i="5"/>
  <c r="G113" i="5"/>
  <c r="F113" i="5"/>
  <c r="E113" i="5"/>
  <c r="D113" i="5"/>
  <c r="K112" i="5"/>
  <c r="J112" i="5"/>
  <c r="I112" i="5"/>
  <c r="H112" i="5"/>
  <c r="G112" i="5"/>
  <c r="F112" i="5"/>
  <c r="E112" i="5"/>
  <c r="D112" i="5"/>
  <c r="K111" i="5"/>
  <c r="J111" i="5"/>
  <c r="I111" i="5"/>
  <c r="H111" i="5"/>
  <c r="G111" i="5"/>
  <c r="F111" i="5"/>
  <c r="E111" i="5"/>
  <c r="D111" i="5"/>
  <c r="K110" i="5"/>
  <c r="J110" i="5"/>
  <c r="I110" i="5"/>
  <c r="H110" i="5"/>
  <c r="G110" i="5"/>
  <c r="F110" i="5"/>
  <c r="E110" i="5"/>
  <c r="D110" i="5"/>
  <c r="K109" i="5"/>
  <c r="J109" i="5"/>
  <c r="I109" i="5"/>
  <c r="H109" i="5"/>
  <c r="G109" i="5"/>
  <c r="F109" i="5"/>
  <c r="E109" i="5"/>
  <c r="D109" i="5"/>
  <c r="K108" i="5"/>
  <c r="J108" i="5"/>
  <c r="I108" i="5"/>
  <c r="H108" i="5"/>
  <c r="G108" i="5"/>
  <c r="F108" i="5"/>
  <c r="E108" i="5"/>
  <c r="D108" i="5"/>
  <c r="K107" i="5"/>
  <c r="J107" i="5"/>
  <c r="I107" i="5"/>
  <c r="H107" i="5"/>
  <c r="G107" i="5"/>
  <c r="F107" i="5"/>
  <c r="E107" i="5"/>
  <c r="D107" i="5"/>
  <c r="K106" i="5"/>
  <c r="J106" i="5"/>
  <c r="I106" i="5"/>
  <c r="H106" i="5"/>
  <c r="G106" i="5"/>
  <c r="F106" i="5"/>
  <c r="E106" i="5"/>
  <c r="D106" i="5"/>
  <c r="K105" i="5"/>
  <c r="J105" i="5"/>
  <c r="I105" i="5"/>
  <c r="H105" i="5"/>
  <c r="G105" i="5"/>
  <c r="F105" i="5"/>
  <c r="E105" i="5"/>
  <c r="D105" i="5"/>
  <c r="K104" i="5"/>
  <c r="J104" i="5"/>
  <c r="I104" i="5"/>
  <c r="H104" i="5"/>
  <c r="G104" i="5"/>
  <c r="F104" i="5"/>
  <c r="E104" i="5"/>
  <c r="D104" i="5"/>
  <c r="K103" i="5"/>
  <c r="J103" i="5"/>
  <c r="I103" i="5"/>
  <c r="H103" i="5"/>
  <c r="G103" i="5"/>
  <c r="F103" i="5"/>
  <c r="E103" i="5"/>
  <c r="D103" i="5"/>
  <c r="K102" i="5"/>
  <c r="J102" i="5"/>
  <c r="I102" i="5"/>
  <c r="H102" i="5"/>
  <c r="G102" i="5"/>
  <c r="F102" i="5"/>
  <c r="E102" i="5"/>
  <c r="D102" i="5"/>
  <c r="K101" i="5"/>
  <c r="J101" i="5"/>
  <c r="I101" i="5"/>
  <c r="H101" i="5"/>
  <c r="G101" i="5"/>
  <c r="F101" i="5"/>
  <c r="E101" i="5"/>
  <c r="D101" i="5"/>
  <c r="K100" i="5"/>
  <c r="J100" i="5"/>
  <c r="I100" i="5"/>
  <c r="H100" i="5"/>
  <c r="G100" i="5"/>
  <c r="F100" i="5"/>
  <c r="E100" i="5"/>
  <c r="D100" i="5"/>
  <c r="K99" i="5"/>
  <c r="J99" i="5"/>
  <c r="I99" i="5"/>
  <c r="H99" i="5"/>
  <c r="G99" i="5"/>
  <c r="F99" i="5"/>
  <c r="E99" i="5"/>
  <c r="D99" i="5"/>
  <c r="K98" i="5"/>
  <c r="J98" i="5"/>
  <c r="I98" i="5"/>
  <c r="H98" i="5"/>
  <c r="G98" i="5"/>
  <c r="F98" i="5"/>
  <c r="E98" i="5"/>
  <c r="D98" i="5"/>
  <c r="K97" i="5"/>
  <c r="J97" i="5"/>
  <c r="I97" i="5"/>
  <c r="H97" i="5"/>
  <c r="G97" i="5"/>
  <c r="F97" i="5"/>
  <c r="E97" i="5"/>
  <c r="D97" i="5"/>
  <c r="K96" i="5"/>
  <c r="J96" i="5"/>
  <c r="I96" i="5"/>
  <c r="H96" i="5"/>
  <c r="G96" i="5"/>
  <c r="F96" i="5"/>
  <c r="E96" i="5"/>
  <c r="D96" i="5"/>
  <c r="K95" i="5"/>
  <c r="J95" i="5"/>
  <c r="I95" i="5"/>
  <c r="H95" i="5"/>
  <c r="G95" i="5"/>
  <c r="F95" i="5"/>
  <c r="E95" i="5"/>
  <c r="D95" i="5"/>
  <c r="K94" i="5"/>
  <c r="J94" i="5"/>
  <c r="I94" i="5"/>
  <c r="H94" i="5"/>
  <c r="G94" i="5"/>
  <c r="F94" i="5"/>
  <c r="E94" i="5"/>
  <c r="D94" i="5"/>
  <c r="K93" i="5"/>
  <c r="J93" i="5"/>
  <c r="I93" i="5"/>
  <c r="H93" i="5"/>
  <c r="G93" i="5"/>
  <c r="F93" i="5"/>
  <c r="E93" i="5"/>
  <c r="D93" i="5"/>
  <c r="K92" i="5"/>
  <c r="J92" i="5"/>
  <c r="I92" i="5"/>
  <c r="H92" i="5"/>
  <c r="G92" i="5"/>
  <c r="F92" i="5"/>
  <c r="E92" i="5"/>
  <c r="D92" i="5"/>
  <c r="K91" i="5"/>
  <c r="J91" i="5"/>
  <c r="I91" i="5"/>
  <c r="H91" i="5"/>
  <c r="G91" i="5"/>
  <c r="F91" i="5"/>
  <c r="E91" i="5"/>
  <c r="D91" i="5"/>
  <c r="K90" i="5"/>
  <c r="J90" i="5"/>
  <c r="I90" i="5"/>
  <c r="H90" i="5"/>
  <c r="G90" i="5"/>
  <c r="F90" i="5"/>
  <c r="E90" i="5"/>
  <c r="D90" i="5"/>
  <c r="K89" i="5"/>
  <c r="J89" i="5"/>
  <c r="I89" i="5"/>
  <c r="H89" i="5"/>
  <c r="G89" i="5"/>
  <c r="F89" i="5"/>
  <c r="E89" i="5"/>
  <c r="D89" i="5"/>
  <c r="K88" i="5"/>
  <c r="J88" i="5"/>
  <c r="I88" i="5"/>
  <c r="H88" i="5"/>
  <c r="G88" i="5"/>
  <c r="F88" i="5"/>
  <c r="E88" i="5"/>
  <c r="D88" i="5"/>
  <c r="K87" i="5"/>
  <c r="J87" i="5"/>
  <c r="I87" i="5"/>
  <c r="H87" i="5"/>
  <c r="G87" i="5"/>
  <c r="F87" i="5"/>
  <c r="E87" i="5"/>
  <c r="D87" i="5"/>
  <c r="K86" i="5"/>
  <c r="J86" i="5"/>
  <c r="I86" i="5"/>
  <c r="H86" i="5"/>
  <c r="G86" i="5"/>
  <c r="F86" i="5"/>
  <c r="E86" i="5"/>
  <c r="D86" i="5"/>
  <c r="K85" i="5"/>
  <c r="J85" i="5"/>
  <c r="I85" i="5"/>
  <c r="H85" i="5"/>
  <c r="G85" i="5"/>
  <c r="F85" i="5"/>
  <c r="E85" i="5"/>
  <c r="D85" i="5"/>
  <c r="K84" i="5"/>
  <c r="J84" i="5"/>
  <c r="I84" i="5"/>
  <c r="H84" i="5"/>
  <c r="G84" i="5"/>
  <c r="F84" i="5"/>
  <c r="E84" i="5"/>
  <c r="D84" i="5"/>
  <c r="K83" i="5"/>
  <c r="J83" i="5"/>
  <c r="I83" i="5"/>
  <c r="H83" i="5"/>
  <c r="G83" i="5"/>
  <c r="F83" i="5"/>
  <c r="E83" i="5"/>
  <c r="D83" i="5"/>
  <c r="K82" i="5"/>
  <c r="J82" i="5"/>
  <c r="I82" i="5"/>
  <c r="H82" i="5"/>
  <c r="G82" i="5"/>
  <c r="F82" i="5"/>
  <c r="E82" i="5"/>
  <c r="D82" i="5"/>
  <c r="K81" i="5"/>
  <c r="J81" i="5"/>
  <c r="I81" i="5"/>
  <c r="H81" i="5"/>
  <c r="G81" i="5"/>
  <c r="F81" i="5"/>
  <c r="E81" i="5"/>
  <c r="D81" i="5"/>
  <c r="K80" i="5"/>
  <c r="J80" i="5"/>
  <c r="I80" i="5"/>
  <c r="H80" i="5"/>
  <c r="G80" i="5"/>
  <c r="F80" i="5"/>
  <c r="E80" i="5"/>
  <c r="D80" i="5"/>
  <c r="K79" i="5"/>
  <c r="J79" i="5"/>
  <c r="I79" i="5"/>
  <c r="H79" i="5"/>
  <c r="G79" i="5"/>
  <c r="F79" i="5"/>
  <c r="E79" i="5"/>
  <c r="D79" i="5"/>
  <c r="K78" i="5"/>
  <c r="J78" i="5"/>
  <c r="I78" i="5"/>
  <c r="H78" i="5"/>
  <c r="G78" i="5"/>
  <c r="F78" i="5"/>
  <c r="E78" i="5"/>
  <c r="D78" i="5"/>
  <c r="K77" i="5"/>
  <c r="J77" i="5"/>
  <c r="I77" i="5"/>
  <c r="H77" i="5"/>
  <c r="G77" i="5"/>
  <c r="F77" i="5"/>
  <c r="E77" i="5"/>
  <c r="D77" i="5"/>
  <c r="K76" i="5"/>
  <c r="J76" i="5"/>
  <c r="I76" i="5"/>
  <c r="H76" i="5"/>
  <c r="G76" i="5"/>
  <c r="F76" i="5"/>
  <c r="E76" i="5"/>
  <c r="D76" i="5"/>
  <c r="K75" i="5"/>
  <c r="J75" i="5"/>
  <c r="I75" i="5"/>
  <c r="H75" i="5"/>
  <c r="G75" i="5"/>
  <c r="F75" i="5"/>
  <c r="E75" i="5"/>
  <c r="D75" i="5"/>
  <c r="K74" i="5"/>
  <c r="J74" i="5"/>
  <c r="I74" i="5"/>
  <c r="H74" i="5"/>
  <c r="G74" i="5"/>
  <c r="F74" i="5"/>
  <c r="E74" i="5"/>
  <c r="D74" i="5"/>
  <c r="K73" i="5"/>
  <c r="J73" i="5"/>
  <c r="I73" i="5"/>
  <c r="H73" i="5"/>
  <c r="G73" i="5"/>
  <c r="F73" i="5"/>
  <c r="E73" i="5"/>
  <c r="D73" i="5"/>
  <c r="K72" i="5"/>
  <c r="J72" i="5"/>
  <c r="I72" i="5"/>
  <c r="H72" i="5"/>
  <c r="G72" i="5"/>
  <c r="F72" i="5"/>
  <c r="E72" i="5"/>
  <c r="D72" i="5"/>
  <c r="K71" i="5"/>
  <c r="J71" i="5"/>
  <c r="I71" i="5"/>
  <c r="H71" i="5"/>
  <c r="G71" i="5"/>
  <c r="F71" i="5"/>
  <c r="E71" i="5"/>
  <c r="D71" i="5"/>
  <c r="K70" i="5"/>
  <c r="J70" i="5"/>
  <c r="I70" i="5"/>
  <c r="H70" i="5"/>
  <c r="G70" i="5"/>
  <c r="F70" i="5"/>
  <c r="E70" i="5"/>
  <c r="D70" i="5"/>
  <c r="K69" i="5"/>
  <c r="J69" i="5"/>
  <c r="I69" i="5"/>
  <c r="H69" i="5"/>
  <c r="G69" i="5"/>
  <c r="F69" i="5"/>
  <c r="E69" i="5"/>
  <c r="D69" i="5"/>
  <c r="K68" i="5"/>
  <c r="J68" i="5"/>
  <c r="I68" i="5"/>
  <c r="H68" i="5"/>
  <c r="G68" i="5"/>
  <c r="F68" i="5"/>
  <c r="E68" i="5"/>
  <c r="D68" i="5"/>
  <c r="K67" i="5"/>
  <c r="J67" i="5"/>
  <c r="I67" i="5"/>
  <c r="H67" i="5"/>
  <c r="G67" i="5"/>
  <c r="F67" i="5"/>
  <c r="E67" i="5"/>
  <c r="D67" i="5"/>
  <c r="K66" i="5"/>
  <c r="J66" i="5"/>
  <c r="I66" i="5"/>
  <c r="H66" i="5"/>
  <c r="G66" i="5"/>
  <c r="F66" i="5"/>
  <c r="E66" i="5"/>
  <c r="D66" i="5"/>
  <c r="K65" i="5"/>
  <c r="J65" i="5"/>
  <c r="I65" i="5"/>
  <c r="H65" i="5"/>
  <c r="G65" i="5"/>
  <c r="F65" i="5"/>
  <c r="E65" i="5"/>
  <c r="D65" i="5"/>
  <c r="K64" i="5"/>
  <c r="J64" i="5"/>
  <c r="I64" i="5"/>
  <c r="H64" i="5"/>
  <c r="G64" i="5"/>
  <c r="F64" i="5"/>
  <c r="E64" i="5"/>
  <c r="D64" i="5"/>
  <c r="K63" i="5"/>
  <c r="J63" i="5"/>
  <c r="I63" i="5"/>
  <c r="H63" i="5"/>
  <c r="G63" i="5"/>
  <c r="F63" i="5"/>
  <c r="E63" i="5"/>
  <c r="D63" i="5"/>
  <c r="K62" i="5"/>
  <c r="J62" i="5"/>
  <c r="I62" i="5"/>
  <c r="H62" i="5"/>
  <c r="G62" i="5"/>
  <c r="F62" i="5"/>
  <c r="E62" i="5"/>
  <c r="D62" i="5"/>
  <c r="K61" i="5"/>
  <c r="J61" i="5"/>
  <c r="I61" i="5"/>
  <c r="H61" i="5"/>
  <c r="G61" i="5"/>
  <c r="F61" i="5"/>
  <c r="E61" i="5"/>
  <c r="D61" i="5"/>
  <c r="K60" i="5"/>
  <c r="J60" i="5"/>
  <c r="I60" i="5"/>
  <c r="H60" i="5"/>
  <c r="G60" i="5"/>
  <c r="F60" i="5"/>
  <c r="E60" i="5"/>
  <c r="D60" i="5"/>
  <c r="K59" i="5"/>
  <c r="J59" i="5"/>
  <c r="I59" i="5"/>
  <c r="H59" i="5"/>
  <c r="G59" i="5"/>
  <c r="F59" i="5"/>
  <c r="E59" i="5"/>
  <c r="D59" i="5"/>
  <c r="K58" i="5"/>
  <c r="J58" i="5"/>
  <c r="I58" i="5"/>
  <c r="H58" i="5"/>
  <c r="G58" i="5"/>
  <c r="F58" i="5"/>
  <c r="E58" i="5"/>
  <c r="D58" i="5"/>
  <c r="K57" i="5"/>
  <c r="J57" i="5"/>
  <c r="I57" i="5"/>
  <c r="H57" i="5"/>
  <c r="G57" i="5"/>
  <c r="F57" i="5"/>
  <c r="E57" i="5"/>
  <c r="D57" i="5"/>
  <c r="K56" i="5"/>
  <c r="J56" i="5"/>
  <c r="I56" i="5"/>
  <c r="H56" i="5"/>
  <c r="G56" i="5"/>
  <c r="F56" i="5"/>
  <c r="E56" i="5"/>
  <c r="D56" i="5"/>
  <c r="K55" i="5"/>
  <c r="J55" i="5"/>
  <c r="I55" i="5"/>
  <c r="H55" i="5"/>
  <c r="G55" i="5"/>
  <c r="F55" i="5"/>
  <c r="E55" i="5"/>
  <c r="D55" i="5"/>
  <c r="K54" i="5"/>
  <c r="J54" i="5"/>
  <c r="I54" i="5"/>
  <c r="H54" i="5"/>
  <c r="G54" i="5"/>
  <c r="F54" i="5"/>
  <c r="E54" i="5"/>
  <c r="D54" i="5"/>
  <c r="K53" i="5"/>
  <c r="J53" i="5"/>
  <c r="I53" i="5"/>
  <c r="H53" i="5"/>
  <c r="G53" i="5"/>
  <c r="F53" i="5"/>
  <c r="E53" i="5"/>
  <c r="D53" i="5"/>
  <c r="K52" i="5"/>
  <c r="J52" i="5"/>
  <c r="I52" i="5"/>
  <c r="H52" i="5"/>
  <c r="G52" i="5"/>
  <c r="F52" i="5"/>
  <c r="E52" i="5"/>
  <c r="D52" i="5"/>
  <c r="K51" i="5"/>
  <c r="J51" i="5"/>
  <c r="I51" i="5"/>
  <c r="H51" i="5"/>
  <c r="G51" i="5"/>
  <c r="F51" i="5"/>
  <c r="E51" i="5"/>
  <c r="D51" i="5"/>
  <c r="M51" i="5" s="1"/>
  <c r="K50" i="5"/>
  <c r="J50" i="5"/>
  <c r="I50" i="5"/>
  <c r="H50" i="5"/>
  <c r="G50" i="5"/>
  <c r="F50" i="5"/>
  <c r="E50" i="5"/>
  <c r="D50" i="5"/>
  <c r="K49" i="5"/>
  <c r="J49" i="5"/>
  <c r="I49" i="5"/>
  <c r="H49" i="5"/>
  <c r="G49" i="5"/>
  <c r="F49" i="5"/>
  <c r="E49" i="5"/>
  <c r="D49" i="5"/>
  <c r="O49" i="5" s="1"/>
  <c r="K48" i="5"/>
  <c r="J48" i="5"/>
  <c r="I48" i="5"/>
  <c r="H48" i="5"/>
  <c r="G48" i="5"/>
  <c r="F48" i="5"/>
  <c r="E48" i="5"/>
  <c r="D48" i="5"/>
  <c r="K47" i="5"/>
  <c r="J47" i="5"/>
  <c r="I47" i="5"/>
  <c r="H47" i="5"/>
  <c r="G47" i="5"/>
  <c r="F47" i="5"/>
  <c r="E47" i="5"/>
  <c r="D47" i="5"/>
  <c r="K46" i="5"/>
  <c r="J46" i="5"/>
  <c r="I46" i="5"/>
  <c r="H46" i="5"/>
  <c r="G46" i="5"/>
  <c r="F46" i="5"/>
  <c r="E46" i="5"/>
  <c r="D46" i="5"/>
  <c r="K45" i="5"/>
  <c r="J45" i="5"/>
  <c r="I45" i="5"/>
  <c r="H45" i="5"/>
  <c r="G45" i="5"/>
  <c r="F45" i="5"/>
  <c r="E45" i="5"/>
  <c r="D45" i="5"/>
  <c r="K44" i="5"/>
  <c r="J44" i="5"/>
  <c r="I44" i="5"/>
  <c r="H44" i="5"/>
  <c r="G44" i="5"/>
  <c r="F44" i="5"/>
  <c r="E44" i="5"/>
  <c r="D44" i="5"/>
  <c r="K43" i="5"/>
  <c r="J43" i="5"/>
  <c r="I43" i="5"/>
  <c r="H43" i="5"/>
  <c r="G43" i="5"/>
  <c r="F43" i="5"/>
  <c r="E43" i="5"/>
  <c r="D43" i="5"/>
  <c r="K42" i="5"/>
  <c r="J42" i="5"/>
  <c r="I42" i="5"/>
  <c r="H42" i="5"/>
  <c r="G42" i="5"/>
  <c r="F42" i="5"/>
  <c r="E42" i="5"/>
  <c r="D42" i="5"/>
  <c r="K41" i="5"/>
  <c r="J41" i="5"/>
  <c r="I41" i="5"/>
  <c r="H41" i="5"/>
  <c r="G41" i="5"/>
  <c r="F41" i="5"/>
  <c r="E41" i="5"/>
  <c r="D41" i="5"/>
  <c r="K40" i="5"/>
  <c r="J40" i="5"/>
  <c r="I40" i="5"/>
  <c r="H40" i="5"/>
  <c r="G40" i="5"/>
  <c r="F40" i="5"/>
  <c r="E40" i="5"/>
  <c r="D40" i="5"/>
  <c r="K39" i="5"/>
  <c r="J39" i="5"/>
  <c r="I39" i="5"/>
  <c r="H39" i="5"/>
  <c r="G39" i="5"/>
  <c r="F39" i="5"/>
  <c r="E39" i="5"/>
  <c r="D39" i="5"/>
  <c r="K38" i="5"/>
  <c r="J38" i="5"/>
  <c r="I38" i="5"/>
  <c r="H38" i="5"/>
  <c r="G38" i="5"/>
  <c r="F38" i="5"/>
  <c r="E38" i="5"/>
  <c r="D38" i="5"/>
  <c r="K37" i="5"/>
  <c r="J37" i="5"/>
  <c r="I37" i="5"/>
  <c r="H37" i="5"/>
  <c r="G37" i="5"/>
  <c r="F37" i="5"/>
  <c r="E37" i="5"/>
  <c r="D37" i="5"/>
  <c r="K36" i="5"/>
  <c r="J36" i="5"/>
  <c r="I36" i="5"/>
  <c r="H36" i="5"/>
  <c r="G36" i="5"/>
  <c r="F36" i="5"/>
  <c r="E36" i="5"/>
  <c r="D36" i="5"/>
  <c r="K35" i="5"/>
  <c r="J35" i="5"/>
  <c r="I35" i="5"/>
  <c r="H35" i="5"/>
  <c r="G35" i="5"/>
  <c r="F35" i="5"/>
  <c r="E35" i="5"/>
  <c r="D35" i="5"/>
  <c r="K34" i="5"/>
  <c r="J34" i="5"/>
  <c r="I34" i="5"/>
  <c r="H34" i="5"/>
  <c r="G34" i="5"/>
  <c r="F34" i="5"/>
  <c r="E34" i="5"/>
  <c r="D34" i="5"/>
  <c r="K33" i="5"/>
  <c r="J33" i="5"/>
  <c r="I33" i="5"/>
  <c r="H33" i="5"/>
  <c r="G33" i="5"/>
  <c r="F33" i="5"/>
  <c r="E33" i="5"/>
  <c r="D33" i="5"/>
  <c r="K32" i="5"/>
  <c r="J32" i="5"/>
  <c r="I32" i="5"/>
  <c r="H32" i="5"/>
  <c r="G32" i="5"/>
  <c r="F32" i="5"/>
  <c r="E32" i="5"/>
  <c r="D32" i="5"/>
  <c r="K31" i="5"/>
  <c r="J31" i="5"/>
  <c r="I31" i="5"/>
  <c r="H31" i="5"/>
  <c r="G31" i="5"/>
  <c r="F31" i="5"/>
  <c r="E31" i="5"/>
  <c r="D31" i="5"/>
  <c r="K30" i="5"/>
  <c r="J30" i="5"/>
  <c r="I30" i="5"/>
  <c r="H30" i="5"/>
  <c r="G30" i="5"/>
  <c r="F30" i="5"/>
  <c r="E30" i="5"/>
  <c r="D30" i="5"/>
  <c r="K29" i="5"/>
  <c r="J29" i="5"/>
  <c r="I29" i="5"/>
  <c r="H29" i="5"/>
  <c r="G29" i="5"/>
  <c r="F29" i="5"/>
  <c r="E29" i="5"/>
  <c r="D29" i="5"/>
  <c r="K28" i="5"/>
  <c r="J28" i="5"/>
  <c r="I28" i="5"/>
  <c r="H28" i="5"/>
  <c r="G28" i="5"/>
  <c r="F28" i="5"/>
  <c r="E28" i="5"/>
  <c r="D28" i="5"/>
  <c r="K27" i="5"/>
  <c r="J27" i="5"/>
  <c r="I27" i="5"/>
  <c r="H27" i="5"/>
  <c r="G27" i="5"/>
  <c r="F27" i="5"/>
  <c r="E27" i="5"/>
  <c r="D27" i="5"/>
  <c r="K26" i="5"/>
  <c r="J26" i="5"/>
  <c r="I26" i="5"/>
  <c r="H26" i="5"/>
  <c r="G26" i="5"/>
  <c r="F26" i="5"/>
  <c r="E26" i="5"/>
  <c r="D26" i="5"/>
  <c r="K25" i="5"/>
  <c r="J25" i="5"/>
  <c r="I25" i="5"/>
  <c r="H25" i="5"/>
  <c r="G25" i="5"/>
  <c r="F25" i="5"/>
  <c r="E25" i="5"/>
  <c r="D25" i="5"/>
  <c r="K24" i="5"/>
  <c r="J24" i="5"/>
  <c r="I24" i="5"/>
  <c r="H24" i="5"/>
  <c r="G24" i="5"/>
  <c r="F24" i="5"/>
  <c r="E24" i="5"/>
  <c r="D24" i="5"/>
  <c r="K23" i="5"/>
  <c r="J23" i="5"/>
  <c r="I23" i="5"/>
  <c r="H23" i="5"/>
  <c r="G23" i="5"/>
  <c r="F23" i="5"/>
  <c r="E23" i="5"/>
  <c r="D23" i="5"/>
  <c r="K22" i="5"/>
  <c r="J22" i="5"/>
  <c r="I22" i="5"/>
  <c r="H22" i="5"/>
  <c r="G22" i="5"/>
  <c r="F22" i="5"/>
  <c r="E22" i="5"/>
  <c r="D22" i="5"/>
  <c r="K21" i="5"/>
  <c r="J21" i="5"/>
  <c r="I21" i="5"/>
  <c r="H21" i="5"/>
  <c r="G21" i="5"/>
  <c r="F21" i="5"/>
  <c r="E21" i="5"/>
  <c r="D21" i="5"/>
  <c r="K20" i="5"/>
  <c r="J20" i="5"/>
  <c r="I20" i="5"/>
  <c r="H20" i="5"/>
  <c r="G20" i="5"/>
  <c r="F20" i="5"/>
  <c r="E20" i="5"/>
  <c r="D20" i="5"/>
  <c r="K19" i="5"/>
  <c r="J19" i="5"/>
  <c r="I19" i="5"/>
  <c r="H19" i="5"/>
  <c r="G19" i="5"/>
  <c r="F19" i="5"/>
  <c r="E19" i="5"/>
  <c r="D19" i="5"/>
  <c r="K18" i="5"/>
  <c r="J18" i="5"/>
  <c r="I18" i="5"/>
  <c r="H18" i="5"/>
  <c r="G18" i="5"/>
  <c r="F18" i="5"/>
  <c r="E18" i="5"/>
  <c r="D18" i="5"/>
  <c r="K17" i="5"/>
  <c r="J17" i="5"/>
  <c r="I17" i="5"/>
  <c r="H17" i="5"/>
  <c r="G17" i="5"/>
  <c r="F17" i="5"/>
  <c r="E17" i="5"/>
  <c r="D17" i="5"/>
  <c r="K16" i="5"/>
  <c r="J16" i="5"/>
  <c r="I16" i="5"/>
  <c r="H16" i="5"/>
  <c r="G16" i="5"/>
  <c r="F16" i="5"/>
  <c r="E16" i="5"/>
  <c r="D16" i="5"/>
  <c r="K15" i="5"/>
  <c r="J15" i="5"/>
  <c r="I15" i="5"/>
  <c r="H15" i="5"/>
  <c r="G15" i="5"/>
  <c r="F15" i="5"/>
  <c r="E15" i="5"/>
  <c r="D15" i="5"/>
  <c r="K14" i="5"/>
  <c r="J14" i="5"/>
  <c r="I14" i="5"/>
  <c r="H14" i="5"/>
  <c r="G14" i="5"/>
  <c r="F14" i="5"/>
  <c r="E14" i="5"/>
  <c r="D14" i="5"/>
  <c r="K13" i="5"/>
  <c r="J13" i="5"/>
  <c r="I13" i="5"/>
  <c r="H13" i="5"/>
  <c r="G13" i="5"/>
  <c r="F13" i="5"/>
  <c r="E13" i="5"/>
  <c r="D13" i="5"/>
  <c r="K12" i="5"/>
  <c r="J12" i="5"/>
  <c r="I12" i="5"/>
  <c r="H12" i="5"/>
  <c r="G12" i="5"/>
  <c r="F12" i="5"/>
  <c r="E12" i="5"/>
  <c r="D12" i="5"/>
  <c r="K11" i="5"/>
  <c r="J11" i="5"/>
  <c r="I11" i="5"/>
  <c r="H11" i="5"/>
  <c r="G11" i="5"/>
  <c r="F11" i="5"/>
  <c r="E11" i="5"/>
  <c r="D11" i="5"/>
  <c r="K10" i="5"/>
  <c r="J10" i="5"/>
  <c r="I10" i="5"/>
  <c r="H10" i="5"/>
  <c r="G10" i="5"/>
  <c r="F10" i="5"/>
  <c r="E10" i="5"/>
  <c r="D10" i="5"/>
  <c r="K9" i="5"/>
  <c r="J9" i="5"/>
  <c r="I9" i="5"/>
  <c r="H9" i="5"/>
  <c r="G9" i="5"/>
  <c r="F9" i="5"/>
  <c r="E9" i="5"/>
  <c r="D9" i="5"/>
  <c r="K8" i="5"/>
  <c r="J8" i="5"/>
  <c r="I8" i="5"/>
  <c r="H8" i="5"/>
  <c r="G8" i="5"/>
  <c r="F8" i="5"/>
  <c r="E8" i="5"/>
  <c r="D8" i="5"/>
  <c r="K7" i="5"/>
  <c r="J7" i="5"/>
  <c r="I7" i="5"/>
  <c r="H7" i="5"/>
  <c r="G7" i="5"/>
  <c r="F7" i="5"/>
  <c r="E7" i="5"/>
  <c r="D7" i="5"/>
  <c r="K6" i="5"/>
  <c r="J6" i="5"/>
  <c r="I6" i="5"/>
  <c r="H6" i="5"/>
  <c r="G6" i="5"/>
  <c r="F6" i="5"/>
  <c r="E6" i="5"/>
  <c r="D6" i="5"/>
  <c r="K5" i="5"/>
  <c r="J5" i="5"/>
  <c r="I5" i="5"/>
  <c r="H5" i="5"/>
  <c r="G5" i="5"/>
  <c r="F5" i="5"/>
  <c r="E5" i="5"/>
  <c r="D5" i="5"/>
  <c r="K4" i="5"/>
  <c r="J4" i="5"/>
  <c r="I4" i="5"/>
  <c r="H4" i="5"/>
  <c r="G4" i="5"/>
  <c r="F4" i="5"/>
  <c r="E4" i="5"/>
  <c r="D4" i="5"/>
  <c r="K3" i="5"/>
  <c r="J3" i="5"/>
  <c r="I3" i="5"/>
  <c r="H3" i="5"/>
  <c r="G3" i="5"/>
  <c r="F3" i="5"/>
  <c r="E3" i="5"/>
  <c r="D3" i="5"/>
  <c r="K2" i="5"/>
  <c r="J2" i="5"/>
  <c r="I2" i="5"/>
  <c r="H2" i="5"/>
  <c r="G2" i="5"/>
  <c r="F2" i="5"/>
  <c r="E2" i="5"/>
  <c r="D2" i="5"/>
  <c r="N24" i="4"/>
  <c r="B24" i="4"/>
  <c r="N23" i="4"/>
  <c r="B23" i="4"/>
  <c r="N22" i="4"/>
  <c r="B22" i="4"/>
  <c r="N21" i="4"/>
  <c r="B21" i="4"/>
  <c r="N20" i="4"/>
  <c r="B20" i="4"/>
  <c r="N19" i="4"/>
  <c r="B19" i="4"/>
  <c r="N18" i="4"/>
  <c r="B18" i="4"/>
  <c r="N17" i="4"/>
  <c r="B17" i="4"/>
  <c r="N16" i="4"/>
  <c r="B16" i="4"/>
  <c r="N15" i="4"/>
  <c r="B15" i="4"/>
  <c r="N14" i="4"/>
  <c r="B14" i="4"/>
  <c r="N13" i="4"/>
  <c r="B13" i="4"/>
  <c r="N12" i="4"/>
  <c r="B12" i="4"/>
  <c r="N11" i="4"/>
  <c r="B11" i="4"/>
  <c r="N10" i="4"/>
  <c r="B10" i="4"/>
  <c r="N9" i="4"/>
  <c r="B9" i="4"/>
  <c r="N8" i="4"/>
  <c r="B8" i="4"/>
  <c r="N7" i="4"/>
  <c r="B7" i="4"/>
  <c r="N6" i="4"/>
  <c r="B6" i="4"/>
  <c r="N5" i="4"/>
  <c r="B5" i="4"/>
  <c r="N4" i="4"/>
  <c r="B4" i="4"/>
  <c r="N3" i="4"/>
  <c r="B3" i="4"/>
  <c r="N2" i="4"/>
  <c r="B2" i="4"/>
  <c r="M786" i="5" l="1"/>
  <c r="L787" i="5"/>
  <c r="M780" i="5"/>
  <c r="M796" i="5"/>
  <c r="L826" i="5"/>
  <c r="N177" i="5"/>
  <c r="N232" i="5"/>
  <c r="N407" i="5"/>
  <c r="N409" i="5"/>
  <c r="N412" i="5"/>
  <c r="Q419" i="5"/>
  <c r="N420" i="5"/>
  <c r="N428" i="5"/>
  <c r="N483" i="5"/>
  <c r="S485" i="5"/>
  <c r="N487" i="5"/>
  <c r="S489" i="5"/>
  <c r="N491" i="5"/>
  <c r="S493" i="5"/>
  <c r="N495" i="5"/>
  <c r="S497" i="5"/>
  <c r="N499" i="5"/>
  <c r="N501" i="5"/>
  <c r="N503" i="5"/>
  <c r="N505" i="5"/>
  <c r="N507" i="5"/>
  <c r="N509" i="5"/>
  <c r="N511" i="5"/>
  <c r="N513" i="5"/>
  <c r="N515" i="5"/>
  <c r="N517" i="5"/>
  <c r="N519" i="5"/>
  <c r="N520" i="5"/>
  <c r="N524" i="5"/>
  <c r="N594" i="5"/>
  <c r="N599" i="5"/>
  <c r="N601" i="5"/>
  <c r="N610" i="5"/>
  <c r="N612" i="5"/>
  <c r="N617" i="5"/>
  <c r="N633" i="5"/>
  <c r="N634" i="5"/>
  <c r="N645" i="5"/>
  <c r="N649" i="5"/>
  <c r="Q656" i="5"/>
  <c r="Q657" i="5"/>
  <c r="N658" i="5"/>
  <c r="Q660" i="5"/>
  <c r="Q661" i="5"/>
  <c r="N662" i="5"/>
  <c r="Q664" i="5"/>
  <c r="Q665" i="5"/>
  <c r="N666" i="5"/>
  <c r="Q668" i="5"/>
  <c r="Q669" i="5"/>
  <c r="N671" i="5"/>
  <c r="N677" i="5"/>
  <c r="N692" i="5"/>
  <c r="N695" i="5"/>
  <c r="N696" i="5"/>
  <c r="N698" i="5"/>
  <c r="S707" i="5"/>
  <c r="M993" i="5"/>
  <c r="N996" i="5"/>
  <c r="N1001" i="5"/>
  <c r="N1005" i="5"/>
  <c r="N1020" i="5"/>
  <c r="N1024" i="5"/>
  <c r="O868" i="5"/>
  <c r="O870" i="5"/>
  <c r="O876" i="5"/>
  <c r="O878" i="5"/>
  <c r="O888" i="5"/>
  <c r="O894" i="5"/>
  <c r="O895" i="5"/>
  <c r="O904" i="5"/>
  <c r="O959" i="5"/>
  <c r="O960" i="5"/>
  <c r="M276" i="5"/>
  <c r="Q219" i="5"/>
  <c r="Q243" i="5"/>
  <c r="M280" i="5"/>
  <c r="M284" i="5"/>
  <c r="L285" i="5"/>
  <c r="L286" i="5"/>
  <c r="M287" i="5"/>
  <c r="M288" i="5"/>
  <c r="L289" i="5"/>
  <c r="L290" i="5"/>
  <c r="M291" i="5"/>
  <c r="M292" i="5"/>
  <c r="L293" i="5"/>
  <c r="L294" i="5"/>
  <c r="M295" i="5"/>
  <c r="M296" i="5"/>
  <c r="L297" i="5"/>
  <c r="L298" i="5"/>
  <c r="M299" i="5"/>
  <c r="M300" i="5"/>
  <c r="L301" i="5"/>
  <c r="L302" i="5"/>
  <c r="M303" i="5"/>
  <c r="M304" i="5"/>
  <c r="L305" i="5"/>
  <c r="L306" i="5"/>
  <c r="M307" i="5"/>
  <c r="M308" i="5"/>
  <c r="L309" i="5"/>
  <c r="L310" i="5"/>
  <c r="M311" i="5"/>
  <c r="M312" i="5"/>
  <c r="L313" i="5"/>
  <c r="L314" i="5"/>
  <c r="M315" i="5"/>
  <c r="M316" i="5"/>
  <c r="L317" i="5"/>
  <c r="L318" i="5"/>
  <c r="M319" i="5"/>
  <c r="M320" i="5"/>
  <c r="L321" i="5"/>
  <c r="L322" i="5"/>
  <c r="M323" i="5"/>
  <c r="M324" i="5"/>
  <c r="L325" i="5"/>
  <c r="L326" i="5"/>
  <c r="M327" i="5"/>
  <c r="M328" i="5"/>
  <c r="L329" i="5"/>
  <c r="L330" i="5"/>
  <c r="M331" i="5"/>
  <c r="M332" i="5"/>
  <c r="L333" i="5"/>
  <c r="L334" i="5"/>
  <c r="M335" i="5"/>
  <c r="M336" i="5"/>
  <c r="L337" i="5"/>
  <c r="L338" i="5"/>
  <c r="M339" i="5"/>
  <c r="M340" i="5"/>
  <c r="L341" i="5"/>
  <c r="L342" i="5"/>
  <c r="M343" i="5"/>
  <c r="M344" i="5"/>
  <c r="L345" i="5"/>
  <c r="L346" i="5"/>
  <c r="M347" i="5"/>
  <c r="M348" i="5"/>
  <c r="L349" i="5"/>
  <c r="L350" i="5"/>
  <c r="M351" i="5"/>
  <c r="M352" i="5"/>
  <c r="L353" i="5"/>
  <c r="L354" i="5"/>
  <c r="M355" i="5"/>
  <c r="M356" i="5"/>
  <c r="L357" i="5"/>
  <c r="T358" i="5"/>
  <c r="N44" i="5"/>
  <c r="N47" i="5"/>
  <c r="N59" i="5"/>
  <c r="Q64" i="5"/>
  <c r="N66" i="5"/>
  <c r="N69" i="5"/>
  <c r="Q72" i="5"/>
  <c r="N74" i="5"/>
  <c r="N78" i="5"/>
  <c r="N81" i="5"/>
  <c r="Q84" i="5"/>
  <c r="N86" i="5"/>
  <c r="N89" i="5"/>
  <c r="N94" i="5"/>
  <c r="Q96" i="5"/>
  <c r="Q100" i="5"/>
  <c r="Q104" i="5"/>
  <c r="Q107" i="5"/>
  <c r="Q108" i="5"/>
  <c r="N118" i="5"/>
  <c r="Q120" i="5"/>
  <c r="N122" i="5"/>
  <c r="N126" i="5"/>
  <c r="N130" i="5"/>
  <c r="N133" i="5"/>
  <c r="Q136" i="5"/>
  <c r="N138" i="5"/>
  <c r="N141" i="5"/>
  <c r="N145" i="5"/>
  <c r="N149" i="5"/>
  <c r="N153" i="5"/>
  <c r="Q156" i="5"/>
  <c r="N157" i="5"/>
  <c r="N158" i="5"/>
  <c r="N165" i="5"/>
  <c r="N166" i="5"/>
  <c r="N169" i="5"/>
  <c r="N173" i="5"/>
  <c r="N181" i="5"/>
  <c r="N185" i="5"/>
  <c r="Q192" i="5"/>
  <c r="N193" i="5"/>
  <c r="Q196" i="5"/>
  <c r="Q200" i="5"/>
  <c r="N205" i="5"/>
  <c r="N210" i="5"/>
  <c r="Q218" i="5"/>
  <c r="N229" i="5"/>
  <c r="N39" i="5"/>
  <c r="N40" i="5"/>
  <c r="R44" i="5"/>
  <c r="N55" i="5"/>
  <c r="N60" i="5"/>
  <c r="N62" i="5"/>
  <c r="N65" i="5"/>
  <c r="N73" i="5"/>
  <c r="Q76" i="5"/>
  <c r="N77" i="5"/>
  <c r="N85" i="5"/>
  <c r="Q88" i="5"/>
  <c r="Q92" i="5"/>
  <c r="Q95" i="5"/>
  <c r="N101" i="5"/>
  <c r="N105" i="5"/>
  <c r="N110" i="5"/>
  <c r="N114" i="5"/>
  <c r="N117" i="5"/>
  <c r="N121" i="5"/>
  <c r="Q124" i="5"/>
  <c r="N125" i="5"/>
  <c r="Q128" i="5"/>
  <c r="N134" i="5"/>
  <c r="N137" i="5"/>
  <c r="Q144" i="5"/>
  <c r="N146" i="5"/>
  <c r="Q148" i="5"/>
  <c r="N150" i="5"/>
  <c r="N161" i="5"/>
  <c r="R40" i="5"/>
  <c r="N46" i="5"/>
  <c r="Q68" i="5"/>
  <c r="N70" i="5"/>
  <c r="Q80" i="5"/>
  <c r="N82" i="5"/>
  <c r="N90" i="5"/>
  <c r="N93" i="5"/>
  <c r="N97" i="5"/>
  <c r="Q99" i="5"/>
  <c r="Q103" i="5"/>
  <c r="N109" i="5"/>
  <c r="Q112" i="5"/>
  <c r="N113" i="5"/>
  <c r="Q116" i="5"/>
  <c r="N129" i="5"/>
  <c r="Q132" i="5"/>
  <c r="Q140" i="5"/>
  <c r="N142" i="5"/>
  <c r="Q152" i="5"/>
  <c r="N154" i="5"/>
  <c r="Q160" i="5"/>
  <c r="N162" i="5"/>
  <c r="Q164" i="5"/>
  <c r="Q167" i="5"/>
  <c r="Q168" i="5"/>
  <c r="Q171" i="5"/>
  <c r="Q172" i="5"/>
  <c r="Q175" i="5"/>
  <c r="Q176" i="5"/>
  <c r="Q180" i="5"/>
  <c r="N182" i="5"/>
  <c r="Q184" i="5"/>
  <c r="N186" i="5"/>
  <c r="Q188" i="5"/>
  <c r="N189" i="5"/>
  <c r="N190" i="5"/>
  <c r="N194" i="5"/>
  <c r="N197" i="5"/>
  <c r="N198" i="5"/>
  <c r="N201" i="5"/>
  <c r="N202" i="5"/>
  <c r="Q204" i="5"/>
  <c r="N206" i="5"/>
  <c r="Q208" i="5"/>
  <c r="N209" i="5"/>
  <c r="Q212" i="5"/>
  <c r="N213" i="5"/>
  <c r="N214" i="5"/>
  <c r="N221" i="5"/>
  <c r="Q227" i="5"/>
  <c r="N230" i="5"/>
  <c r="N245" i="5"/>
  <c r="R416" i="5"/>
  <c r="M359" i="5"/>
  <c r="M360" i="5"/>
  <c r="L361" i="5"/>
  <c r="T362" i="5"/>
  <c r="M363" i="5"/>
  <c r="M364" i="5"/>
  <c r="L365" i="5"/>
  <c r="T366" i="5"/>
  <c r="M367" i="5"/>
  <c r="M368" i="5"/>
  <c r="L369" i="5"/>
  <c r="T370" i="5"/>
  <c r="M371" i="5"/>
  <c r="M372" i="5"/>
  <c r="L373" i="5"/>
  <c r="L374" i="5"/>
  <c r="M375" i="5"/>
  <c r="M376" i="5"/>
  <c r="L377" i="5"/>
  <c r="L378" i="5"/>
  <c r="M379" i="5"/>
  <c r="M380" i="5"/>
  <c r="L381" i="5"/>
  <c r="L382" i="5"/>
  <c r="M383" i="5"/>
  <c r="M384" i="5"/>
  <c r="L385" i="5"/>
  <c r="L386" i="5"/>
  <c r="M387" i="5"/>
  <c r="M388" i="5"/>
  <c r="L389" i="5"/>
  <c r="L390" i="5"/>
  <c r="M391" i="5"/>
  <c r="M392" i="5"/>
  <c r="L393" i="5"/>
  <c r="L394" i="5"/>
  <c r="M395" i="5"/>
  <c r="M396" i="5"/>
  <c r="L397" i="5"/>
  <c r="L398" i="5"/>
  <c r="M399" i="5"/>
  <c r="M400" i="5"/>
  <c r="N402" i="5"/>
  <c r="L403" i="5"/>
  <c r="Q405" i="5"/>
  <c r="N410" i="5"/>
  <c r="Q413" i="5"/>
  <c r="Q421" i="5"/>
  <c r="Q521" i="5"/>
  <c r="L525" i="5"/>
  <c r="Q525" i="5"/>
  <c r="L529" i="5"/>
  <c r="Q529" i="5"/>
  <c r="L533" i="5"/>
  <c r="Q533" i="5"/>
  <c r="L537" i="5"/>
  <c r="Q537" i="5"/>
  <c r="M595" i="5"/>
  <c r="M601" i="5"/>
  <c r="L606" i="5"/>
  <c r="M613" i="5"/>
  <c r="T619" i="5"/>
  <c r="P623" i="5"/>
  <c r="S624" i="5"/>
  <c r="L630" i="5"/>
  <c r="T635" i="5"/>
  <c r="L636" i="5"/>
  <c r="P639" i="5"/>
  <c r="S640" i="5"/>
  <c r="L646" i="5"/>
  <c r="T651" i="5"/>
  <c r="P673" i="5"/>
  <c r="S674" i="5"/>
  <c r="L679" i="5"/>
  <c r="T685" i="5"/>
  <c r="L700" i="5"/>
  <c r="P704" i="5"/>
  <c r="Q820" i="5"/>
  <c r="Q822" i="5"/>
  <c r="Q828" i="5"/>
  <c r="M1002" i="5"/>
  <c r="T1013" i="5"/>
  <c r="Q1016" i="5"/>
  <c r="T1017" i="5"/>
  <c r="M1021" i="5"/>
  <c r="R520" i="5"/>
  <c r="R528" i="5"/>
  <c r="R532" i="5"/>
  <c r="R536" i="5"/>
  <c r="R605" i="5"/>
  <c r="R621" i="5"/>
  <c r="R629" i="5"/>
  <c r="R645" i="5"/>
  <c r="R653" i="5"/>
  <c r="R676" i="5"/>
  <c r="R684" i="5"/>
  <c r="R692" i="5"/>
  <c r="R700" i="5"/>
  <c r="R1011" i="5"/>
  <c r="R1027" i="5"/>
  <c r="M1028" i="5"/>
  <c r="O2" i="5"/>
  <c r="O3" i="5"/>
  <c r="O27" i="5"/>
  <c r="R221" i="5"/>
  <c r="R225" i="5"/>
  <c r="O229" i="5"/>
  <c r="O235" i="5"/>
  <c r="O238" i="5"/>
  <c r="O240" i="5"/>
  <c r="O430" i="5"/>
  <c r="O432" i="5"/>
  <c r="O434" i="5"/>
  <c r="O436" i="5"/>
  <c r="O438" i="5"/>
  <c r="O440" i="5"/>
  <c r="O442" i="5"/>
  <c r="O444" i="5"/>
  <c r="O446" i="5"/>
  <c r="O448" i="5"/>
  <c r="O450" i="5"/>
  <c r="O452" i="5"/>
  <c r="O454" i="5"/>
  <c r="O456" i="5"/>
  <c r="O458" i="5"/>
  <c r="O460" i="5"/>
  <c r="O462" i="5"/>
  <c r="O464" i="5"/>
  <c r="O466" i="5"/>
  <c r="O468" i="5"/>
  <c r="O470" i="5"/>
  <c r="O472" i="5"/>
  <c r="O474" i="5"/>
  <c r="O476" i="5"/>
  <c r="O478" i="5"/>
  <c r="O480" i="5"/>
  <c r="O490" i="5"/>
  <c r="O502" i="5"/>
  <c r="O504" i="5"/>
  <c r="O506" i="5"/>
  <c r="O508" i="5"/>
  <c r="O510" i="5"/>
  <c r="O530" i="5"/>
  <c r="O532" i="5"/>
  <c r="O538" i="5"/>
  <c r="O542" i="5"/>
  <c r="O544" i="5"/>
  <c r="O546" i="5"/>
  <c r="O548" i="5"/>
  <c r="O550" i="5"/>
  <c r="O552" i="5"/>
  <c r="O554" i="5"/>
  <c r="O556" i="5"/>
  <c r="O558" i="5"/>
  <c r="O560" i="5"/>
  <c r="O562" i="5"/>
  <c r="O564" i="5"/>
  <c r="O566" i="5"/>
  <c r="O568" i="5"/>
  <c r="O570" i="5"/>
  <c r="O572" i="5"/>
  <c r="O574" i="5"/>
  <c r="O576" i="5"/>
  <c r="O578" i="5"/>
  <c r="O580" i="5"/>
  <c r="O582" i="5"/>
  <c r="O584" i="5"/>
  <c r="O586" i="5"/>
  <c r="O588" i="5"/>
  <c r="O590" i="5"/>
  <c r="O592" i="5"/>
  <c r="O598" i="5"/>
  <c r="O604" i="5"/>
  <c r="S608" i="5"/>
  <c r="O612" i="5"/>
  <c r="O621" i="5"/>
  <c r="O625" i="5"/>
  <c r="O628" i="5"/>
  <c r="O633" i="5"/>
  <c r="O645" i="5"/>
  <c r="O653" i="5"/>
  <c r="R683" i="5"/>
  <c r="O684" i="5"/>
  <c r="O688" i="5"/>
  <c r="O690" i="5"/>
  <c r="O695" i="5"/>
  <c r="O698" i="5"/>
  <c r="R711" i="5"/>
  <c r="O712" i="5"/>
  <c r="R715" i="5"/>
  <c r="O716" i="5"/>
  <c r="R719" i="5"/>
  <c r="O720" i="5"/>
  <c r="R723" i="5"/>
  <c r="O724" i="5"/>
  <c r="R727" i="5"/>
  <c r="O728" i="5"/>
  <c r="R731" i="5"/>
  <c r="O732" i="5"/>
  <c r="O733" i="5"/>
  <c r="R735" i="5"/>
  <c r="O736" i="5"/>
  <c r="O737" i="5"/>
  <c r="R739" i="5"/>
  <c r="O740" i="5"/>
  <c r="O741" i="5"/>
  <c r="R743" i="5"/>
  <c r="O744" i="5"/>
  <c r="O745" i="5"/>
  <c r="R747" i="5"/>
  <c r="O748" i="5"/>
  <c r="O749" i="5"/>
  <c r="R751" i="5"/>
  <c r="O752" i="5"/>
  <c r="R755" i="5"/>
  <c r="O756" i="5"/>
  <c r="R759" i="5"/>
  <c r="O760" i="5"/>
  <c r="R763" i="5"/>
  <c r="O764" i="5"/>
  <c r="O765" i="5"/>
  <c r="O766" i="5"/>
  <c r="O819" i="5"/>
  <c r="O843" i="5"/>
  <c r="S882" i="5"/>
  <c r="O996" i="5"/>
  <c r="O6" i="5"/>
  <c r="O7" i="5"/>
  <c r="R10" i="5"/>
  <c r="S10" i="5"/>
  <c r="O11" i="5"/>
  <c r="S11" i="5"/>
  <c r="N14" i="5"/>
  <c r="S14" i="5"/>
  <c r="O15" i="5"/>
  <c r="S15" i="5"/>
  <c r="R18" i="5"/>
  <c r="S18" i="5"/>
  <c r="O19" i="5"/>
  <c r="S19" i="5"/>
  <c r="N22" i="5"/>
  <c r="S22" i="5"/>
  <c r="O23" i="5"/>
  <c r="S23" i="5"/>
  <c r="O25" i="5"/>
  <c r="S25" i="5"/>
  <c r="S27" i="5"/>
  <c r="O29" i="5"/>
  <c r="S29" i="5"/>
  <c r="O31" i="5"/>
  <c r="S32" i="5"/>
  <c r="R35" i="5"/>
  <c r="O36" i="5"/>
  <c r="O39" i="5"/>
  <c r="S39" i="5"/>
  <c r="O56" i="5"/>
  <c r="R59" i="5"/>
  <c r="S54" i="5"/>
  <c r="P224" i="5"/>
  <c r="S228" i="5"/>
  <c r="P229" i="5"/>
  <c r="P243" i="5"/>
  <c r="P405" i="5"/>
  <c r="P427" i="5"/>
  <c r="S596" i="5"/>
  <c r="T603" i="5"/>
  <c r="P607" i="5"/>
  <c r="P615" i="5"/>
  <c r="P620" i="5"/>
  <c r="P624" i="5"/>
  <c r="P631" i="5"/>
  <c r="P642" i="5"/>
  <c r="P644" i="5"/>
  <c r="P647" i="5"/>
  <c r="T647" i="5"/>
  <c r="P652" i="5"/>
  <c r="P677" i="5"/>
  <c r="P682" i="5"/>
  <c r="S686" i="5"/>
  <c r="P687" i="5"/>
  <c r="P693" i="5"/>
  <c r="P702" i="5"/>
  <c r="T702" i="5"/>
  <c r="P706" i="5"/>
  <c r="T706" i="5"/>
  <c r="P708" i="5"/>
  <c r="P766" i="5"/>
  <c r="P773" i="5"/>
  <c r="P812" i="5"/>
  <c r="P818" i="5"/>
  <c r="P834" i="5"/>
  <c r="P836" i="5"/>
  <c r="P840" i="5"/>
  <c r="P843" i="5"/>
  <c r="T843" i="5"/>
  <c r="S866" i="5"/>
  <c r="S874" i="5"/>
  <c r="T877" i="5"/>
  <c r="P880" i="5"/>
  <c r="P881" i="5"/>
  <c r="P887" i="5"/>
  <c r="P889" i="5"/>
  <c r="P894" i="5"/>
  <c r="P898" i="5"/>
  <c r="P903" i="5"/>
  <c r="P912" i="5"/>
  <c r="P913" i="5"/>
  <c r="P916" i="5"/>
  <c r="P957" i="5"/>
  <c r="P980" i="5"/>
  <c r="T987" i="5"/>
  <c r="L856" i="5"/>
  <c r="M857" i="5"/>
  <c r="L858" i="5"/>
  <c r="M859" i="5"/>
  <c r="L860" i="5"/>
  <c r="M861" i="5"/>
  <c r="L862" i="5"/>
  <c r="M863" i="5"/>
  <c r="L864" i="5"/>
  <c r="P865" i="5"/>
  <c r="P873" i="5"/>
  <c r="R879" i="5"/>
  <c r="T885" i="5"/>
  <c r="L886" i="5"/>
  <c r="M891" i="5"/>
  <c r="T893" i="5"/>
  <c r="P897" i="5"/>
  <c r="T901" i="5"/>
  <c r="L902" i="5"/>
  <c r="L906" i="5"/>
  <c r="L907" i="5"/>
  <c r="P908" i="5"/>
  <c r="T911" i="5"/>
  <c r="Q911" i="5"/>
  <c r="R914" i="5"/>
  <c r="L918" i="5"/>
  <c r="M919" i="5"/>
  <c r="M920" i="5"/>
  <c r="L921" i="5"/>
  <c r="T922" i="5"/>
  <c r="M923" i="5"/>
  <c r="M924" i="5"/>
  <c r="L925" i="5"/>
  <c r="T926" i="5"/>
  <c r="M927" i="5"/>
  <c r="M928" i="5"/>
  <c r="L929" i="5"/>
  <c r="T930" i="5"/>
  <c r="M931" i="5"/>
  <c r="M932" i="5"/>
  <c r="L933" i="5"/>
  <c r="T934" i="5"/>
  <c r="M935" i="5"/>
  <c r="M936" i="5"/>
  <c r="L937" i="5"/>
  <c r="T938" i="5"/>
  <c r="M939" i="5"/>
  <c r="M940" i="5"/>
  <c r="L941" i="5"/>
  <c r="T942" i="5"/>
  <c r="M943" i="5"/>
  <c r="M944" i="5"/>
  <c r="L945" i="5"/>
  <c r="T946" i="5"/>
  <c r="M947" i="5"/>
  <c r="M948" i="5"/>
  <c r="L949" i="5"/>
  <c r="T950" i="5"/>
  <c r="M951" i="5"/>
  <c r="M952" i="5"/>
  <c r="L953" i="5"/>
  <c r="L954" i="5"/>
  <c r="L956" i="5"/>
  <c r="S962" i="5"/>
  <c r="L963" i="5"/>
  <c r="T964" i="5"/>
  <c r="M965" i="5"/>
  <c r="M966" i="5"/>
  <c r="L967" i="5"/>
  <c r="T968" i="5"/>
  <c r="M969" i="5"/>
  <c r="M970" i="5"/>
  <c r="L971" i="5"/>
  <c r="T972" i="5"/>
  <c r="M973" i="5"/>
  <c r="M974" i="5"/>
  <c r="L975" i="5"/>
  <c r="T976" i="5"/>
  <c r="M977" i="5"/>
  <c r="L979" i="5"/>
  <c r="P988" i="5"/>
  <c r="P991" i="5"/>
  <c r="P992" i="5"/>
  <c r="O1011" i="5"/>
  <c r="N768" i="5"/>
  <c r="R773" i="5"/>
  <c r="N774" i="5"/>
  <c r="N822" i="5"/>
  <c r="R837" i="5"/>
  <c r="M838" i="5"/>
  <c r="T839" i="5"/>
  <c r="N872" i="5"/>
  <c r="N878" i="5"/>
  <c r="N882" i="5"/>
  <c r="N889" i="5"/>
  <c r="N891" i="5"/>
  <c r="N896" i="5"/>
  <c r="N915" i="5"/>
  <c r="R979" i="5"/>
  <c r="Q983" i="5"/>
  <c r="N984" i="5"/>
  <c r="N985" i="5"/>
  <c r="N986" i="5"/>
  <c r="P1006" i="5"/>
  <c r="P1010" i="5"/>
  <c r="P1015" i="5"/>
  <c r="P1022" i="5"/>
  <c r="T1029" i="5"/>
  <c r="S35" i="5"/>
  <c r="P2" i="5"/>
  <c r="T2" i="5"/>
  <c r="P5" i="5"/>
  <c r="T5" i="5"/>
  <c r="P6" i="5"/>
  <c r="T6" i="5"/>
  <c r="P9" i="5"/>
  <c r="T9" i="5"/>
  <c r="P10" i="5"/>
  <c r="T10" i="5"/>
  <c r="P13" i="5"/>
  <c r="T13" i="5"/>
  <c r="P14" i="5"/>
  <c r="T14" i="5"/>
  <c r="P17" i="5"/>
  <c r="T17" i="5"/>
  <c r="P18" i="5"/>
  <c r="T18" i="5"/>
  <c r="S21" i="5"/>
  <c r="T21" i="5"/>
  <c r="P22" i="5"/>
  <c r="T22" i="5"/>
  <c r="P25" i="5"/>
  <c r="P26" i="5"/>
  <c r="T26" i="5"/>
  <c r="P28" i="5"/>
  <c r="T28" i="5"/>
  <c r="P30" i="5"/>
  <c r="T30" i="5"/>
  <c r="P32" i="5"/>
  <c r="P34" i="5"/>
  <c r="T34" i="5"/>
  <c r="S38" i="5"/>
  <c r="T38" i="5"/>
  <c r="O40" i="5"/>
  <c r="R43" i="5"/>
  <c r="S43" i="5"/>
  <c r="O44" i="5"/>
  <c r="O47" i="5"/>
  <c r="S47" i="5"/>
  <c r="N48" i="5"/>
  <c r="R48" i="5"/>
  <c r="N50" i="5"/>
  <c r="Q53" i="5"/>
  <c r="M55" i="5"/>
  <c r="Q55" i="5"/>
  <c r="P58" i="5"/>
  <c r="T58" i="5"/>
  <c r="O60" i="5"/>
  <c r="R63" i="5"/>
  <c r="S63" i="5"/>
  <c r="O64" i="5"/>
  <c r="S64" i="5"/>
  <c r="R67" i="5"/>
  <c r="O68" i="5"/>
  <c r="S68" i="5"/>
  <c r="O69" i="5"/>
  <c r="S69" i="5"/>
  <c r="R71" i="5"/>
  <c r="O72" i="5"/>
  <c r="S72" i="5"/>
  <c r="O73" i="5"/>
  <c r="S73" i="5"/>
  <c r="R75" i="5"/>
  <c r="O76" i="5"/>
  <c r="S76" i="5"/>
  <c r="O77" i="5"/>
  <c r="S77" i="5"/>
  <c r="R79" i="5"/>
  <c r="S79" i="5"/>
  <c r="O80" i="5"/>
  <c r="S80" i="5"/>
  <c r="R83" i="5"/>
  <c r="S83" i="5"/>
  <c r="O84" i="5"/>
  <c r="S84" i="5"/>
  <c r="R87" i="5"/>
  <c r="S87" i="5"/>
  <c r="O88" i="5"/>
  <c r="S88" i="5"/>
  <c r="O89" i="5"/>
  <c r="S89" i="5"/>
  <c r="R91" i="5"/>
  <c r="S91" i="5"/>
  <c r="O92" i="5"/>
  <c r="S92" i="5"/>
  <c r="R95" i="5"/>
  <c r="S95" i="5"/>
  <c r="O96" i="5"/>
  <c r="S96" i="5"/>
  <c r="R99" i="5"/>
  <c r="S99" i="5"/>
  <c r="O100" i="5"/>
  <c r="S100" i="5"/>
  <c r="R103" i="5"/>
  <c r="S103" i="5"/>
  <c r="O104" i="5"/>
  <c r="S104" i="5"/>
  <c r="R107" i="5"/>
  <c r="S107" i="5"/>
  <c r="O108" i="5"/>
  <c r="S108" i="5"/>
  <c r="R111" i="5"/>
  <c r="S111" i="5"/>
  <c r="O112" i="5"/>
  <c r="S112" i="5"/>
  <c r="R115" i="5"/>
  <c r="S115" i="5"/>
  <c r="O116" i="5"/>
  <c r="S116" i="5"/>
  <c r="O117" i="5"/>
  <c r="S117" i="5"/>
  <c r="R119" i="5"/>
  <c r="S119" i="5"/>
  <c r="O120" i="5"/>
  <c r="S120" i="5"/>
  <c r="O121" i="5"/>
  <c r="S121" i="5"/>
  <c r="R123" i="5"/>
  <c r="S123" i="5"/>
  <c r="O124" i="5"/>
  <c r="S124" i="5"/>
  <c r="R127" i="5"/>
  <c r="S127" i="5"/>
  <c r="O128" i="5"/>
  <c r="S128" i="5"/>
  <c r="O129" i="5"/>
  <c r="S129" i="5"/>
  <c r="R131" i="5"/>
  <c r="S131" i="5"/>
  <c r="L2" i="5"/>
  <c r="T3" i="5"/>
  <c r="M4" i="5"/>
  <c r="Q4" i="5"/>
  <c r="M5" i="5"/>
  <c r="Q5" i="5"/>
  <c r="L6" i="5"/>
  <c r="T7" i="5"/>
  <c r="M8" i="5"/>
  <c r="Q8" i="5"/>
  <c r="M9" i="5"/>
  <c r="Q9" i="5"/>
  <c r="L10" i="5"/>
  <c r="T11" i="5"/>
  <c r="L12" i="5"/>
  <c r="Q12" i="5"/>
  <c r="M13" i="5"/>
  <c r="Q13" i="5"/>
  <c r="L14" i="5"/>
  <c r="T15" i="5"/>
  <c r="P16" i="5"/>
  <c r="Q16" i="5"/>
  <c r="M17" i="5"/>
  <c r="Q17" i="5"/>
  <c r="L18" i="5"/>
  <c r="T19" i="5"/>
  <c r="T20" i="5"/>
  <c r="Q20" i="5"/>
  <c r="M21" i="5"/>
  <c r="Q21" i="5"/>
  <c r="L22" i="5"/>
  <c r="T23" i="5"/>
  <c r="M24" i="5"/>
  <c r="Q24" i="5"/>
  <c r="M25" i="5"/>
  <c r="Q25" i="5"/>
  <c r="L26" i="5"/>
  <c r="R27" i="5"/>
  <c r="Q27" i="5"/>
  <c r="L28" i="5"/>
  <c r="M29" i="5"/>
  <c r="Q29" i="5"/>
  <c r="L30" i="5"/>
  <c r="R31" i="5"/>
  <c r="Q31" i="5"/>
  <c r="L32" i="5"/>
  <c r="Q32" i="5"/>
  <c r="M33" i="5"/>
  <c r="Q33" i="5"/>
  <c r="M35" i="5"/>
  <c r="Q35" i="5"/>
  <c r="O37" i="5"/>
  <c r="Q37" i="5"/>
  <c r="M39" i="5"/>
  <c r="Q39" i="5"/>
  <c r="P42" i="5"/>
  <c r="T42" i="5"/>
  <c r="S46" i="5"/>
  <c r="T46" i="5"/>
  <c r="O48" i="5"/>
  <c r="R51" i="5"/>
  <c r="S51" i="5"/>
  <c r="N52" i="5"/>
  <c r="N54" i="5"/>
  <c r="P57" i="5"/>
  <c r="Q57" i="5"/>
  <c r="M59" i="5"/>
  <c r="Q59" i="5"/>
  <c r="S62" i="5"/>
  <c r="T62" i="5"/>
  <c r="P63" i="5"/>
  <c r="P64" i="5"/>
  <c r="T64" i="5"/>
  <c r="P67" i="5"/>
  <c r="T67" i="5"/>
  <c r="P68" i="5"/>
  <c r="T68" i="5"/>
  <c r="P71" i="5"/>
  <c r="T71" i="5"/>
  <c r="P72" i="5"/>
  <c r="T72" i="5"/>
  <c r="P75" i="5"/>
  <c r="T75" i="5"/>
  <c r="P76" i="5"/>
  <c r="T76" i="5"/>
  <c r="O78" i="5"/>
  <c r="T78" i="5"/>
  <c r="P79" i="5"/>
  <c r="T79" i="5"/>
  <c r="P80" i="5"/>
  <c r="T80" i="5"/>
  <c r="P82" i="5"/>
  <c r="T82" i="5"/>
  <c r="P83" i="5"/>
  <c r="T83" i="5"/>
  <c r="P84" i="5"/>
  <c r="T84" i="5"/>
  <c r="P86" i="5"/>
  <c r="T86" i="5"/>
  <c r="P87" i="5"/>
  <c r="T87" i="5"/>
  <c r="P88" i="5"/>
  <c r="T88" i="5"/>
  <c r="P90" i="5"/>
  <c r="T90" i="5"/>
  <c r="P91" i="5"/>
  <c r="T91" i="5"/>
  <c r="P92" i="5"/>
  <c r="T92" i="5"/>
  <c r="S94" i="5"/>
  <c r="T94" i="5"/>
  <c r="P95" i="5"/>
  <c r="T95" i="5"/>
  <c r="S98" i="5"/>
  <c r="T98" i="5"/>
  <c r="P99" i="5"/>
  <c r="T99" i="5"/>
  <c r="S102" i="5"/>
  <c r="T102" i="5"/>
  <c r="P103" i="5"/>
  <c r="T103" i="5"/>
  <c r="S106" i="5"/>
  <c r="T106" i="5"/>
  <c r="P107" i="5"/>
  <c r="T107" i="5"/>
  <c r="O110" i="5"/>
  <c r="T110" i="5"/>
  <c r="P111" i="5"/>
  <c r="T111" i="5"/>
  <c r="P112" i="5"/>
  <c r="T112" i="5"/>
  <c r="S114" i="5"/>
  <c r="T114" i="5"/>
  <c r="P115" i="5"/>
  <c r="T115" i="5"/>
  <c r="P116" i="5"/>
  <c r="T116" i="5"/>
  <c r="P118" i="5"/>
  <c r="T118" i="5"/>
  <c r="P119" i="5"/>
  <c r="T119" i="5"/>
  <c r="P120" i="5"/>
  <c r="T120" i="5"/>
  <c r="O122" i="5"/>
  <c r="T122" i="5"/>
  <c r="P123" i="5"/>
  <c r="T123" i="5"/>
  <c r="P124" i="5"/>
  <c r="T124" i="5"/>
  <c r="O126" i="5"/>
  <c r="T126" i="5"/>
  <c r="P127" i="5"/>
  <c r="T127" i="5"/>
  <c r="P128" i="5"/>
  <c r="T128" i="5"/>
  <c r="O130" i="5"/>
  <c r="T130" i="5"/>
  <c r="P131" i="5"/>
  <c r="T131" i="5"/>
  <c r="P132" i="5"/>
  <c r="T132" i="5"/>
  <c r="S134" i="5"/>
  <c r="T134" i="5"/>
  <c r="P135" i="5"/>
  <c r="T135" i="5"/>
  <c r="P136" i="5"/>
  <c r="T136" i="5"/>
  <c r="S138" i="5"/>
  <c r="T138" i="5"/>
  <c r="P139" i="5"/>
  <c r="T139" i="5"/>
  <c r="P140" i="5"/>
  <c r="T140" i="5"/>
  <c r="P142" i="5"/>
  <c r="T142" i="5"/>
  <c r="P143" i="5"/>
  <c r="T143" i="5"/>
  <c r="P144" i="5"/>
  <c r="T144" i="5"/>
  <c r="O146" i="5"/>
  <c r="T146" i="5"/>
  <c r="P147" i="5"/>
  <c r="Q2" i="5"/>
  <c r="N3" i="5"/>
  <c r="R3" i="5"/>
  <c r="N4" i="5"/>
  <c r="R4" i="5"/>
  <c r="Q6" i="5"/>
  <c r="N7" i="5"/>
  <c r="R7" i="5"/>
  <c r="N8" i="5"/>
  <c r="R8" i="5"/>
  <c r="Q10" i="5"/>
  <c r="N11" i="5"/>
  <c r="R11" i="5"/>
  <c r="N12" i="5"/>
  <c r="R12" i="5"/>
  <c r="Q14" i="5"/>
  <c r="M15" i="5"/>
  <c r="R15" i="5"/>
  <c r="N16" i="5"/>
  <c r="R16" i="5"/>
  <c r="Q18" i="5"/>
  <c r="M19" i="5"/>
  <c r="R19" i="5"/>
  <c r="N20" i="5"/>
  <c r="R20" i="5"/>
  <c r="Q22" i="5"/>
  <c r="M23" i="5"/>
  <c r="R23" i="5"/>
  <c r="N24" i="5"/>
  <c r="R24" i="5"/>
  <c r="S26" i="5"/>
  <c r="R26" i="5"/>
  <c r="N28" i="5"/>
  <c r="R28" i="5"/>
  <c r="S30" i="5"/>
  <c r="R30" i="5"/>
  <c r="N32" i="5"/>
  <c r="R32" i="5"/>
  <c r="N34" i="5"/>
  <c r="N36" i="5"/>
  <c r="P41" i="5"/>
  <c r="Q41" i="5"/>
  <c r="M43" i="5"/>
  <c r="Q43" i="5"/>
  <c r="P45" i="5"/>
  <c r="Q45" i="5"/>
  <c r="M47" i="5"/>
  <c r="Q47" i="5"/>
  <c r="P50" i="5"/>
  <c r="T50" i="5"/>
  <c r="O52" i="5"/>
  <c r="O55" i="5"/>
  <c r="S55" i="5"/>
  <c r="N56" i="5"/>
  <c r="R56" i="5"/>
  <c r="N58" i="5"/>
  <c r="Q61" i="5"/>
  <c r="M63" i="5"/>
  <c r="Q63" i="5"/>
  <c r="L64" i="5"/>
  <c r="T65" i="5"/>
  <c r="S66" i="5"/>
  <c r="Q66" i="5"/>
  <c r="M67" i="5"/>
  <c r="Q67" i="5"/>
  <c r="L68" i="5"/>
  <c r="T69" i="5"/>
  <c r="S70" i="5"/>
  <c r="Q70" i="5"/>
  <c r="M71" i="5"/>
  <c r="Q71" i="5"/>
  <c r="L72" i="5"/>
  <c r="T73" i="5"/>
  <c r="S74" i="5"/>
  <c r="Q74" i="5"/>
  <c r="M75" i="5"/>
  <c r="Q75" i="5"/>
  <c r="L76" i="5"/>
  <c r="T77" i="5"/>
  <c r="Q77" i="5"/>
  <c r="S78" i="5"/>
  <c r="Q78" i="5"/>
  <c r="M79" i="5"/>
  <c r="Q79" i="5"/>
  <c r="L80" i="5"/>
  <c r="T81" i="5"/>
  <c r="Q81" i="5"/>
  <c r="S82" i="5"/>
  <c r="Q82" i="5"/>
  <c r="M83" i="5"/>
  <c r="Q83" i="5"/>
  <c r="L84" i="5"/>
  <c r="T85" i="5"/>
  <c r="Q85" i="5"/>
  <c r="S86" i="5"/>
  <c r="Q86" i="5"/>
  <c r="M87" i="5"/>
  <c r="Q87" i="5"/>
  <c r="L88" i="5"/>
  <c r="T89" i="5"/>
  <c r="Q89" i="5"/>
  <c r="S90" i="5"/>
  <c r="Q90" i="5"/>
  <c r="M91" i="5"/>
  <c r="Q91" i="5"/>
  <c r="L92" i="5"/>
  <c r="T93" i="5"/>
  <c r="Q93" i="5"/>
  <c r="M94" i="5"/>
  <c r="Q94" i="5"/>
  <c r="L95" i="5"/>
  <c r="T96" i="5"/>
  <c r="T97" i="5"/>
  <c r="Q97" i="5"/>
  <c r="R98" i="5"/>
  <c r="Q98" i="5"/>
  <c r="L99" i="5"/>
  <c r="T100" i="5"/>
  <c r="T101" i="5"/>
  <c r="Q101" i="5"/>
  <c r="R102" i="5"/>
  <c r="Q102" i="5"/>
  <c r="L103" i="5"/>
  <c r="T104" i="5"/>
  <c r="T105" i="5"/>
  <c r="Q105" i="5"/>
  <c r="R106" i="5"/>
  <c r="Q106" i="5"/>
  <c r="L107" i="5"/>
  <c r="T108" i="5"/>
  <c r="T109" i="5"/>
  <c r="Q109" i="5"/>
  <c r="S110" i="5"/>
  <c r="Q110" i="5"/>
  <c r="M111" i="5"/>
  <c r="Q111" i="5"/>
  <c r="L112" i="5"/>
  <c r="T113" i="5"/>
  <c r="Q113" i="5"/>
  <c r="M114" i="5"/>
  <c r="Q114" i="5"/>
  <c r="M115" i="5"/>
  <c r="Q115" i="5"/>
  <c r="L116" i="5"/>
  <c r="T117" i="5"/>
  <c r="Q117" i="5"/>
  <c r="S118" i="5"/>
  <c r="Q118" i="5"/>
  <c r="M119" i="5"/>
  <c r="Q119" i="5"/>
  <c r="L120" i="5"/>
  <c r="T121" i="5"/>
  <c r="Q121" i="5"/>
  <c r="S122" i="5"/>
  <c r="Q122" i="5"/>
  <c r="M123" i="5"/>
  <c r="Q123" i="5"/>
  <c r="L124" i="5"/>
  <c r="T125" i="5"/>
  <c r="Q125" i="5"/>
  <c r="S126" i="5"/>
  <c r="Q126" i="5"/>
  <c r="M127" i="5"/>
  <c r="Q127" i="5"/>
  <c r="L128" i="5"/>
  <c r="T129" i="5"/>
  <c r="Q129" i="5"/>
  <c r="S130" i="5"/>
  <c r="Q130" i="5"/>
  <c r="M131" i="5"/>
  <c r="Q131" i="5"/>
  <c r="L132" i="5"/>
  <c r="T133" i="5"/>
  <c r="Q133" i="5"/>
  <c r="M134" i="5"/>
  <c r="Q134" i="5"/>
  <c r="M135" i="5"/>
  <c r="Q135" i="5"/>
  <c r="L136" i="5"/>
  <c r="T137" i="5"/>
  <c r="Q137" i="5"/>
  <c r="M138" i="5"/>
  <c r="Q138" i="5"/>
  <c r="M139" i="5"/>
  <c r="Q139" i="5"/>
  <c r="L140" i="5"/>
  <c r="T141" i="5"/>
  <c r="Q141" i="5"/>
  <c r="S142" i="5"/>
  <c r="Q142" i="5"/>
  <c r="M143" i="5"/>
  <c r="Q143" i="5"/>
  <c r="L144" i="5"/>
  <c r="T145" i="5"/>
  <c r="Q145" i="5"/>
  <c r="S146" i="5"/>
  <c r="Q146" i="5"/>
  <c r="M147" i="5"/>
  <c r="Q147" i="5"/>
  <c r="L148" i="5"/>
  <c r="T149" i="5"/>
  <c r="Q149" i="5"/>
  <c r="S150" i="5"/>
  <c r="Q150" i="5"/>
  <c r="M151" i="5"/>
  <c r="Q151" i="5"/>
  <c r="L152" i="5"/>
  <c r="T153" i="5"/>
  <c r="Q153" i="5"/>
  <c r="M154" i="5"/>
  <c r="Q154" i="5"/>
  <c r="M155" i="5"/>
  <c r="Q155" i="5"/>
  <c r="L156" i="5"/>
  <c r="T157" i="5"/>
  <c r="Q157" i="5"/>
  <c r="M158" i="5"/>
  <c r="Q158" i="5"/>
  <c r="M159" i="5"/>
  <c r="S2" i="5"/>
  <c r="S3" i="5"/>
  <c r="S6" i="5"/>
  <c r="S7" i="5"/>
  <c r="S31" i="5"/>
  <c r="Q49" i="5"/>
  <c r="Q51" i="5"/>
  <c r="N51" i="5"/>
  <c r="T54" i="5"/>
  <c r="S59" i="5"/>
  <c r="R64" i="5"/>
  <c r="R65" i="5"/>
  <c r="R66" i="5"/>
  <c r="R69" i="5"/>
  <c r="R70" i="5"/>
  <c r="R73" i="5"/>
  <c r="R74" i="5"/>
  <c r="R77" i="5"/>
  <c r="R78" i="5"/>
  <c r="R80" i="5"/>
  <c r="R81" i="5"/>
  <c r="R82" i="5"/>
  <c r="R84" i="5"/>
  <c r="R85" i="5"/>
  <c r="R86" i="5"/>
  <c r="R88" i="5"/>
  <c r="R89" i="5"/>
  <c r="R90" i="5"/>
  <c r="R92" i="5"/>
  <c r="R93" i="5"/>
  <c r="R94" i="5"/>
  <c r="R96" i="5"/>
  <c r="R97" i="5"/>
  <c r="R100" i="5"/>
  <c r="R101" i="5"/>
  <c r="R104" i="5"/>
  <c r="R105" i="5"/>
  <c r="R108" i="5"/>
  <c r="R109" i="5"/>
  <c r="R110" i="5"/>
  <c r="R112" i="5"/>
  <c r="R113" i="5"/>
  <c r="R114" i="5"/>
  <c r="R116" i="5"/>
  <c r="R117" i="5"/>
  <c r="R118" i="5"/>
  <c r="R120" i="5"/>
  <c r="R121" i="5"/>
  <c r="R122" i="5"/>
  <c r="R124" i="5"/>
  <c r="R125" i="5"/>
  <c r="R126" i="5"/>
  <c r="R128" i="5"/>
  <c r="R129" i="5"/>
  <c r="R130" i="5"/>
  <c r="R132" i="5"/>
  <c r="R133" i="5"/>
  <c r="R134" i="5"/>
  <c r="R136" i="5"/>
  <c r="R137" i="5"/>
  <c r="R138" i="5"/>
  <c r="R140" i="5"/>
  <c r="R141" i="5"/>
  <c r="R142" i="5"/>
  <c r="R144" i="5"/>
  <c r="R145" i="5"/>
  <c r="R146" i="5"/>
  <c r="R148" i="5"/>
  <c r="R149" i="5"/>
  <c r="R150" i="5"/>
  <c r="R152" i="5"/>
  <c r="R153" i="5"/>
  <c r="R154" i="5"/>
  <c r="R156" i="5"/>
  <c r="R157" i="5"/>
  <c r="R158" i="5"/>
  <c r="R160" i="5"/>
  <c r="R161" i="5"/>
  <c r="R162" i="5"/>
  <c r="R164" i="5"/>
  <c r="R165" i="5"/>
  <c r="R166" i="5"/>
  <c r="R168" i="5"/>
  <c r="R169" i="5"/>
  <c r="R172" i="5"/>
  <c r="R173" i="5"/>
  <c r="R176" i="5"/>
  <c r="T147" i="5"/>
  <c r="P148" i="5"/>
  <c r="T148" i="5"/>
  <c r="O150" i="5"/>
  <c r="T150" i="5"/>
  <c r="P151" i="5"/>
  <c r="T151" i="5"/>
  <c r="P152" i="5"/>
  <c r="T152" i="5"/>
  <c r="S154" i="5"/>
  <c r="T154" i="5"/>
  <c r="P155" i="5"/>
  <c r="T155" i="5"/>
  <c r="P156" i="5"/>
  <c r="T156" i="5"/>
  <c r="S158" i="5"/>
  <c r="T158" i="5"/>
  <c r="P159" i="5"/>
  <c r="T159" i="5"/>
  <c r="P160" i="5"/>
  <c r="T160" i="5"/>
  <c r="S162" i="5"/>
  <c r="T162" i="5"/>
  <c r="P163" i="5"/>
  <c r="T163" i="5"/>
  <c r="P164" i="5"/>
  <c r="T164" i="5"/>
  <c r="S166" i="5"/>
  <c r="T166" i="5"/>
  <c r="P167" i="5"/>
  <c r="T167" i="5"/>
  <c r="O170" i="5"/>
  <c r="T170" i="5"/>
  <c r="P171" i="5"/>
  <c r="T171" i="5"/>
  <c r="S174" i="5"/>
  <c r="T174" i="5"/>
  <c r="P175" i="5"/>
  <c r="T175" i="5"/>
  <c r="S178" i="5"/>
  <c r="T178" i="5"/>
  <c r="P179" i="5"/>
  <c r="T179" i="5"/>
  <c r="P180" i="5"/>
  <c r="T180" i="5"/>
  <c r="S182" i="5"/>
  <c r="T182" i="5"/>
  <c r="P183" i="5"/>
  <c r="T183" i="5"/>
  <c r="P184" i="5"/>
  <c r="T184" i="5"/>
  <c r="S186" i="5"/>
  <c r="T186" i="5"/>
  <c r="P187" i="5"/>
  <c r="T187" i="5"/>
  <c r="P188" i="5"/>
  <c r="T188" i="5"/>
  <c r="S190" i="5"/>
  <c r="T190" i="5"/>
  <c r="P191" i="5"/>
  <c r="T191" i="5"/>
  <c r="P192" i="5"/>
  <c r="T192" i="5"/>
  <c r="S194" i="5"/>
  <c r="T194" i="5"/>
  <c r="P195" i="5"/>
  <c r="T195" i="5"/>
  <c r="P196" i="5"/>
  <c r="T196" i="5"/>
  <c r="S198" i="5"/>
  <c r="T198" i="5"/>
  <c r="P199" i="5"/>
  <c r="T199" i="5"/>
  <c r="P200" i="5"/>
  <c r="T200" i="5"/>
  <c r="S202" i="5"/>
  <c r="T202" i="5"/>
  <c r="P203" i="5"/>
  <c r="T203" i="5"/>
  <c r="P204" i="5"/>
  <c r="T204" i="5"/>
  <c r="P206" i="5"/>
  <c r="T206" i="5"/>
  <c r="P207" i="5"/>
  <c r="T207" i="5"/>
  <c r="P208" i="5"/>
  <c r="T208" i="5"/>
  <c r="P210" i="5"/>
  <c r="T210" i="5"/>
  <c r="P211" i="5"/>
  <c r="T211" i="5"/>
  <c r="P212" i="5"/>
  <c r="T212" i="5"/>
  <c r="P214" i="5"/>
  <c r="T214" i="5"/>
  <c r="P215" i="5"/>
  <c r="P216" i="5"/>
  <c r="T216" i="5"/>
  <c r="L221" i="5"/>
  <c r="Q221" i="5"/>
  <c r="O222" i="5"/>
  <c r="L226" i="5"/>
  <c r="M226" i="5"/>
  <c r="T232" i="5"/>
  <c r="Q234" i="5"/>
  <c r="R234" i="5"/>
  <c r="M235" i="5"/>
  <c r="P235" i="5"/>
  <c r="R237" i="5"/>
  <c r="S237" i="5"/>
  <c r="T239" i="5"/>
  <c r="Q239" i="5"/>
  <c r="M240" i="5"/>
  <c r="R241" i="5"/>
  <c r="S241" i="5"/>
  <c r="P244" i="5"/>
  <c r="Q159" i="5"/>
  <c r="L160" i="5"/>
  <c r="T161" i="5"/>
  <c r="Q161" i="5"/>
  <c r="M162" i="5"/>
  <c r="Q162" i="5"/>
  <c r="M163" i="5"/>
  <c r="Q163" i="5"/>
  <c r="L164" i="5"/>
  <c r="T165" i="5"/>
  <c r="Q165" i="5"/>
  <c r="M166" i="5"/>
  <c r="Q166" i="5"/>
  <c r="L167" i="5"/>
  <c r="T168" i="5"/>
  <c r="T169" i="5"/>
  <c r="Q169" i="5"/>
  <c r="S170" i="5"/>
  <c r="Q170" i="5"/>
  <c r="L171" i="5"/>
  <c r="T172" i="5"/>
  <c r="T173" i="5"/>
  <c r="Q173" i="5"/>
  <c r="R174" i="5"/>
  <c r="Q174" i="5"/>
  <c r="L175" i="5"/>
  <c r="T176" i="5"/>
  <c r="T177" i="5"/>
  <c r="Q177" i="5"/>
  <c r="R178" i="5"/>
  <c r="Q178" i="5"/>
  <c r="M179" i="5"/>
  <c r="Q179" i="5"/>
  <c r="L180" i="5"/>
  <c r="T181" i="5"/>
  <c r="Q181" i="5"/>
  <c r="M182" i="5"/>
  <c r="Q182" i="5"/>
  <c r="M183" i="5"/>
  <c r="Q183" i="5"/>
  <c r="L184" i="5"/>
  <c r="T185" i="5"/>
  <c r="Q185" i="5"/>
  <c r="M186" i="5"/>
  <c r="Q186" i="5"/>
  <c r="M187" i="5"/>
  <c r="Q187" i="5"/>
  <c r="L188" i="5"/>
  <c r="T189" i="5"/>
  <c r="Q189" i="5"/>
  <c r="M190" i="5"/>
  <c r="Q190" i="5"/>
  <c r="M191" i="5"/>
  <c r="Q191" i="5"/>
  <c r="L192" i="5"/>
  <c r="T193" i="5"/>
  <c r="Q193" i="5"/>
  <c r="M194" i="5"/>
  <c r="Q194" i="5"/>
  <c r="M195" i="5"/>
  <c r="Q195" i="5"/>
  <c r="L196" i="5"/>
  <c r="T197" i="5"/>
  <c r="Q197" i="5"/>
  <c r="M198" i="5"/>
  <c r="Q198" i="5"/>
  <c r="M199" i="5"/>
  <c r="Q199" i="5"/>
  <c r="L200" i="5"/>
  <c r="T201" i="5"/>
  <c r="Q201" i="5"/>
  <c r="M202" i="5"/>
  <c r="Q202" i="5"/>
  <c r="M203" i="5"/>
  <c r="Q203" i="5"/>
  <c r="L204" i="5"/>
  <c r="T205" i="5"/>
  <c r="Q205" i="5"/>
  <c r="S206" i="5"/>
  <c r="Q206" i="5"/>
  <c r="M207" i="5"/>
  <c r="Q207" i="5"/>
  <c r="L208" i="5"/>
  <c r="T209" i="5"/>
  <c r="Q209" i="5"/>
  <c r="S210" i="5"/>
  <c r="Q210" i="5"/>
  <c r="M211" i="5"/>
  <c r="Q211" i="5"/>
  <c r="L212" i="5"/>
  <c r="T213" i="5"/>
  <c r="Q213" i="5"/>
  <c r="O214" i="5"/>
  <c r="Q214" i="5"/>
  <c r="L215" i="5"/>
  <c r="Q215" i="5"/>
  <c r="L218" i="5"/>
  <c r="M218" i="5"/>
  <c r="O221" i="5"/>
  <c r="T224" i="5"/>
  <c r="Q226" i="5"/>
  <c r="R226" i="5"/>
  <c r="M227" i="5"/>
  <c r="P227" i="5"/>
  <c r="R229" i="5"/>
  <c r="S229" i="5"/>
  <c r="T231" i="5"/>
  <c r="Q231" i="5"/>
  <c r="M232" i="5"/>
  <c r="O232" i="5"/>
  <c r="R233" i="5"/>
  <c r="S233" i="5"/>
  <c r="N235" i="5"/>
  <c r="Q235" i="5"/>
  <c r="S236" i="5"/>
  <c r="T236" i="5"/>
  <c r="P237" i="5"/>
  <c r="N238" i="5"/>
  <c r="N240" i="5"/>
  <c r="R240" i="5"/>
  <c r="P240" i="5"/>
  <c r="O245" i="5"/>
  <c r="P248" i="5"/>
  <c r="T248" i="5"/>
  <c r="P249" i="5"/>
  <c r="T249" i="5"/>
  <c r="P250" i="5"/>
  <c r="T250" i="5"/>
  <c r="P252" i="5"/>
  <c r="T252" i="5"/>
  <c r="P253" i="5"/>
  <c r="T253" i="5"/>
  <c r="P254" i="5"/>
  <c r="T254" i="5"/>
  <c r="P257" i="5"/>
  <c r="T257" i="5"/>
  <c r="P258" i="5"/>
  <c r="T258" i="5"/>
  <c r="P260" i="5"/>
  <c r="T260" i="5"/>
  <c r="P261" i="5"/>
  <c r="T261" i="5"/>
  <c r="P262" i="5"/>
  <c r="T262" i="5"/>
  <c r="P264" i="5"/>
  <c r="T264" i="5"/>
  <c r="P265" i="5"/>
  <c r="T265" i="5"/>
  <c r="P266" i="5"/>
  <c r="T266" i="5"/>
  <c r="P268" i="5"/>
  <c r="T268" i="5"/>
  <c r="P269" i="5"/>
  <c r="T269" i="5"/>
  <c r="P270" i="5"/>
  <c r="T270" i="5"/>
  <c r="P272" i="5"/>
  <c r="T272" i="5"/>
  <c r="P273" i="5"/>
  <c r="T273" i="5"/>
  <c r="P274" i="5"/>
  <c r="T274" i="5"/>
  <c r="P277" i="5"/>
  <c r="T277" i="5"/>
  <c r="P278" i="5"/>
  <c r="T278" i="5"/>
  <c r="P281" i="5"/>
  <c r="T281" i="5"/>
  <c r="P282" i="5"/>
  <c r="T282" i="5"/>
  <c r="R177" i="5"/>
  <c r="R180" i="5"/>
  <c r="R181" i="5"/>
  <c r="R182" i="5"/>
  <c r="R184" i="5"/>
  <c r="R185" i="5"/>
  <c r="R186" i="5"/>
  <c r="R188" i="5"/>
  <c r="R189" i="5"/>
  <c r="R190" i="5"/>
  <c r="R192" i="5"/>
  <c r="R193" i="5"/>
  <c r="R194" i="5"/>
  <c r="R196" i="5"/>
  <c r="R197" i="5"/>
  <c r="R198" i="5"/>
  <c r="R200" i="5"/>
  <c r="R201" i="5"/>
  <c r="R202" i="5"/>
  <c r="R204" i="5"/>
  <c r="R205" i="5"/>
  <c r="R206" i="5"/>
  <c r="R208" i="5"/>
  <c r="R209" i="5"/>
  <c r="R210" i="5"/>
  <c r="R212" i="5"/>
  <c r="R213" i="5"/>
  <c r="R214" i="5"/>
  <c r="R218" i="5"/>
  <c r="S221" i="5"/>
  <c r="Q223" i="5"/>
  <c r="O224" i="5"/>
  <c r="S225" i="5"/>
  <c r="T228" i="5"/>
  <c r="R232" i="5"/>
  <c r="P232" i="5"/>
  <c r="S235" i="5"/>
  <c r="Q237" i="5"/>
  <c r="N237" i="5"/>
  <c r="M242" i="5"/>
  <c r="Q248" i="5"/>
  <c r="Q249" i="5"/>
  <c r="Q251" i="5"/>
  <c r="Q252" i="5"/>
  <c r="Q253" i="5"/>
  <c r="Q256" i="5"/>
  <c r="Q257" i="5"/>
  <c r="Q259" i="5"/>
  <c r="Q260" i="5"/>
  <c r="Q261" i="5"/>
  <c r="Q263" i="5"/>
  <c r="Q264" i="5"/>
  <c r="Q265" i="5"/>
  <c r="Q267" i="5"/>
  <c r="Q268" i="5"/>
  <c r="Q269" i="5"/>
  <c r="Q271" i="5"/>
  <c r="Q272" i="5"/>
  <c r="Q273" i="5"/>
  <c r="Q276" i="5"/>
  <c r="Q277" i="5"/>
  <c r="Q280" i="5"/>
  <c r="Q281" i="5"/>
  <c r="Q283" i="5"/>
  <c r="Q284" i="5"/>
  <c r="Q285" i="5"/>
  <c r="O132" i="5"/>
  <c r="S132" i="5"/>
  <c r="O133" i="5"/>
  <c r="S133" i="5"/>
  <c r="R135" i="5"/>
  <c r="S135" i="5"/>
  <c r="O136" i="5"/>
  <c r="S136" i="5"/>
  <c r="R139" i="5"/>
  <c r="S139" i="5"/>
  <c r="O140" i="5"/>
  <c r="S140" i="5"/>
  <c r="R143" i="5"/>
  <c r="S143" i="5"/>
  <c r="O144" i="5"/>
  <c r="S144" i="5"/>
  <c r="R147" i="5"/>
  <c r="S147" i="5"/>
  <c r="O148" i="5"/>
  <c r="S148" i="5"/>
  <c r="R151" i="5"/>
  <c r="S151" i="5"/>
  <c r="O152" i="5"/>
  <c r="S152" i="5"/>
  <c r="O153" i="5"/>
  <c r="S153" i="5"/>
  <c r="R155" i="5"/>
  <c r="S155" i="5"/>
  <c r="O156" i="5"/>
  <c r="S156" i="5"/>
  <c r="O157" i="5"/>
  <c r="S157" i="5"/>
  <c r="R159" i="5"/>
  <c r="S159" i="5"/>
  <c r="O160" i="5"/>
  <c r="S160" i="5"/>
  <c r="S161" i="5"/>
  <c r="R163" i="5"/>
  <c r="S163" i="5"/>
  <c r="O164" i="5"/>
  <c r="S164" i="5"/>
  <c r="R167" i="5"/>
  <c r="S167" i="5"/>
  <c r="O168" i="5"/>
  <c r="S168" i="5"/>
  <c r="R171" i="5"/>
  <c r="S171" i="5"/>
  <c r="O172" i="5"/>
  <c r="S172" i="5"/>
  <c r="R175" i="5"/>
  <c r="S175" i="5"/>
  <c r="O176" i="5"/>
  <c r="S176" i="5"/>
  <c r="R179" i="5"/>
  <c r="S179" i="5"/>
  <c r="O180" i="5"/>
  <c r="S180" i="5"/>
  <c r="S181" i="5"/>
  <c r="R183" i="5"/>
  <c r="S183" i="5"/>
  <c r="O184" i="5"/>
  <c r="S184" i="5"/>
  <c r="O185" i="5"/>
  <c r="S185" i="5"/>
  <c r="R187" i="5"/>
  <c r="S187" i="5"/>
  <c r="O188" i="5"/>
  <c r="S188" i="5"/>
  <c r="O189" i="5"/>
  <c r="S189" i="5"/>
  <c r="R191" i="5"/>
  <c r="S191" i="5"/>
  <c r="O192" i="5"/>
  <c r="S192" i="5"/>
  <c r="O193" i="5"/>
  <c r="S193" i="5"/>
  <c r="R195" i="5"/>
  <c r="S195" i="5"/>
  <c r="O196" i="5"/>
  <c r="S196" i="5"/>
  <c r="S197" i="5"/>
  <c r="R199" i="5"/>
  <c r="S199" i="5"/>
  <c r="O200" i="5"/>
  <c r="S200" i="5"/>
  <c r="R203" i="5"/>
  <c r="S203" i="5"/>
  <c r="O204" i="5"/>
  <c r="S204" i="5"/>
  <c r="R207" i="5"/>
  <c r="S207" i="5"/>
  <c r="O208" i="5"/>
  <c r="S208" i="5"/>
  <c r="R211" i="5"/>
  <c r="S211" i="5"/>
  <c r="O212" i="5"/>
  <c r="S212" i="5"/>
  <c r="O216" i="5"/>
  <c r="S216" i="5"/>
  <c r="R217" i="5"/>
  <c r="S217" i="5"/>
  <c r="S220" i="5"/>
  <c r="T220" i="5"/>
  <c r="P221" i="5"/>
  <c r="N222" i="5"/>
  <c r="N224" i="5"/>
  <c r="R224" i="5"/>
  <c r="O227" i="5"/>
  <c r="S227" i="5"/>
  <c r="L229" i="5"/>
  <c r="Q229" i="5"/>
  <c r="O230" i="5"/>
  <c r="L234" i="5"/>
  <c r="M234" i="5"/>
  <c r="O237" i="5"/>
  <c r="T240" i="5"/>
  <c r="Q242" i="5"/>
  <c r="R242" i="5"/>
  <c r="M243" i="5"/>
  <c r="R245" i="5"/>
  <c r="S245" i="5"/>
  <c r="P284" i="5"/>
  <c r="T284" i="5"/>
  <c r="P285" i="5"/>
  <c r="T285" i="5"/>
  <c r="P286" i="5"/>
  <c r="T286" i="5"/>
  <c r="P288" i="5"/>
  <c r="T288" i="5"/>
  <c r="P289" i="5"/>
  <c r="T289" i="5"/>
  <c r="P290" i="5"/>
  <c r="T290" i="5"/>
  <c r="P292" i="5"/>
  <c r="T292" i="5"/>
  <c r="P293" i="5"/>
  <c r="T293" i="5"/>
  <c r="P294" i="5"/>
  <c r="T294" i="5"/>
  <c r="P296" i="5"/>
  <c r="T296" i="5"/>
  <c r="P297" i="5"/>
  <c r="T297" i="5"/>
  <c r="P298" i="5"/>
  <c r="T298" i="5"/>
  <c r="P300" i="5"/>
  <c r="T300" i="5"/>
  <c r="P301" i="5"/>
  <c r="T301" i="5"/>
  <c r="P302" i="5"/>
  <c r="T302" i="5"/>
  <c r="P304" i="5"/>
  <c r="T304" i="5"/>
  <c r="P305" i="5"/>
  <c r="T305" i="5"/>
  <c r="P306" i="5"/>
  <c r="T306" i="5"/>
  <c r="P308" i="5"/>
  <c r="T308" i="5"/>
  <c r="P309" i="5"/>
  <c r="T309" i="5"/>
  <c r="P310" i="5"/>
  <c r="T310" i="5"/>
  <c r="P312" i="5"/>
  <c r="T312" i="5"/>
  <c r="P313" i="5"/>
  <c r="T313" i="5"/>
  <c r="P314" i="5"/>
  <c r="T314" i="5"/>
  <c r="P316" i="5"/>
  <c r="T316" i="5"/>
  <c r="P317" i="5"/>
  <c r="T317" i="5"/>
  <c r="P318" i="5"/>
  <c r="T318" i="5"/>
  <c r="P320" i="5"/>
  <c r="T320" i="5"/>
  <c r="P321" i="5"/>
  <c r="T321" i="5"/>
  <c r="P322" i="5"/>
  <c r="T322" i="5"/>
  <c r="P324" i="5"/>
  <c r="T324" i="5"/>
  <c r="P325" i="5"/>
  <c r="T325" i="5"/>
  <c r="P326" i="5"/>
  <c r="T326" i="5"/>
  <c r="P328" i="5"/>
  <c r="T328" i="5"/>
  <c r="P329" i="5"/>
  <c r="T329" i="5"/>
  <c r="P330" i="5"/>
  <c r="T330" i="5"/>
  <c r="P332" i="5"/>
  <c r="T332" i="5"/>
  <c r="P333" i="5"/>
  <c r="T333" i="5"/>
  <c r="P334" i="5"/>
  <c r="T334" i="5"/>
  <c r="P336" i="5"/>
  <c r="T336" i="5"/>
  <c r="P337" i="5"/>
  <c r="T337" i="5"/>
  <c r="P338" i="5"/>
  <c r="T338" i="5"/>
  <c r="P340" i="5"/>
  <c r="T340" i="5"/>
  <c r="P341" i="5"/>
  <c r="T341" i="5"/>
  <c r="P342" i="5"/>
  <c r="T342" i="5"/>
  <c r="P344" i="5"/>
  <c r="T344" i="5"/>
  <c r="P345" i="5"/>
  <c r="T345" i="5"/>
  <c r="P346" i="5"/>
  <c r="T346" i="5"/>
  <c r="P348" i="5"/>
  <c r="T348" i="5"/>
  <c r="P349" i="5"/>
  <c r="T349" i="5"/>
  <c r="P350" i="5"/>
  <c r="T350" i="5"/>
  <c r="P352" i="5"/>
  <c r="T352" i="5"/>
  <c r="P353" i="5"/>
  <c r="T353" i="5"/>
  <c r="P354" i="5"/>
  <c r="T354" i="5"/>
  <c r="P356" i="5"/>
  <c r="T356" i="5"/>
  <c r="P357" i="5"/>
  <c r="T357" i="5"/>
  <c r="P360" i="5"/>
  <c r="T360" i="5"/>
  <c r="P361" i="5"/>
  <c r="T361" i="5"/>
  <c r="P364" i="5"/>
  <c r="T364" i="5"/>
  <c r="P365" i="5"/>
  <c r="T365" i="5"/>
  <c r="P368" i="5"/>
  <c r="T368" i="5"/>
  <c r="P369" i="5"/>
  <c r="T369" i="5"/>
  <c r="P372" i="5"/>
  <c r="T372" i="5"/>
  <c r="P373" i="5"/>
  <c r="T373" i="5"/>
  <c r="P374" i="5"/>
  <c r="T374" i="5"/>
  <c r="P376" i="5"/>
  <c r="T376" i="5"/>
  <c r="P377" i="5"/>
  <c r="T377" i="5"/>
  <c r="P378" i="5"/>
  <c r="T378" i="5"/>
  <c r="P380" i="5"/>
  <c r="T380" i="5"/>
  <c r="P381" i="5"/>
  <c r="T381" i="5"/>
  <c r="P382" i="5"/>
  <c r="T382" i="5"/>
  <c r="P384" i="5"/>
  <c r="T384" i="5"/>
  <c r="P385" i="5"/>
  <c r="T385" i="5"/>
  <c r="P386" i="5"/>
  <c r="T386" i="5"/>
  <c r="P388" i="5"/>
  <c r="T388" i="5"/>
  <c r="P389" i="5"/>
  <c r="T389" i="5"/>
  <c r="P390" i="5"/>
  <c r="T390" i="5"/>
  <c r="P392" i="5"/>
  <c r="T392" i="5"/>
  <c r="P393" i="5"/>
  <c r="T393" i="5"/>
  <c r="P394" i="5"/>
  <c r="T394" i="5"/>
  <c r="P396" i="5"/>
  <c r="T396" i="5"/>
  <c r="P397" i="5"/>
  <c r="T397" i="5"/>
  <c r="P398" i="5"/>
  <c r="T398" i="5"/>
  <c r="P400" i="5"/>
  <c r="T400" i="5"/>
  <c r="P403" i="5"/>
  <c r="O404" i="5"/>
  <c r="Q287" i="5"/>
  <c r="Q288" i="5"/>
  <c r="Q289" i="5"/>
  <c r="Q291" i="5"/>
  <c r="Q292" i="5"/>
  <c r="Q293" i="5"/>
  <c r="Q295" i="5"/>
  <c r="Q296" i="5"/>
  <c r="Q297" i="5"/>
  <c r="Q299" i="5"/>
  <c r="Q300" i="5"/>
  <c r="Q301" i="5"/>
  <c r="Q303" i="5"/>
  <c r="Q304" i="5"/>
  <c r="Q305" i="5"/>
  <c r="Q307" i="5"/>
  <c r="Q308" i="5"/>
  <c r="Q309" i="5"/>
  <c r="Q311" i="5"/>
  <c r="Q312" i="5"/>
  <c r="Q313" i="5"/>
  <c r="Q315" i="5"/>
  <c r="Q316" i="5"/>
  <c r="Q317" i="5"/>
  <c r="Q319" i="5"/>
  <c r="Q320" i="5"/>
  <c r="Q321" i="5"/>
  <c r="Q323" i="5"/>
  <c r="Q324" i="5"/>
  <c r="Q325" i="5"/>
  <c r="Q327" i="5"/>
  <c r="Q328" i="5"/>
  <c r="Q329" i="5"/>
  <c r="Q331" i="5"/>
  <c r="Q332" i="5"/>
  <c r="Q333" i="5"/>
  <c r="Q335" i="5"/>
  <c r="Q336" i="5"/>
  <c r="Q337" i="5"/>
  <c r="Q339" i="5"/>
  <c r="Q340" i="5"/>
  <c r="Q341" i="5"/>
  <c r="Q343" i="5"/>
  <c r="Q344" i="5"/>
  <c r="Q345" i="5"/>
  <c r="Q347" i="5"/>
  <c r="Q348" i="5"/>
  <c r="Q349" i="5"/>
  <c r="Q351" i="5"/>
  <c r="Q352" i="5"/>
  <c r="Q353" i="5"/>
  <c r="Q355" i="5"/>
  <c r="Q356" i="5"/>
  <c r="Q357" i="5"/>
  <c r="Q359" i="5"/>
  <c r="Q360" i="5"/>
  <c r="Q363" i="5"/>
  <c r="Q364" i="5"/>
  <c r="Q367" i="5"/>
  <c r="Q368" i="5"/>
  <c r="Q371" i="5"/>
  <c r="Q372" i="5"/>
  <c r="Q373" i="5"/>
  <c r="Q375" i="5"/>
  <c r="Q376" i="5"/>
  <c r="Q377" i="5"/>
  <c r="Q379" i="5"/>
  <c r="Q380" i="5"/>
  <c r="Q381" i="5"/>
  <c r="Q383" i="5"/>
  <c r="Q384" i="5"/>
  <c r="Q385" i="5"/>
  <c r="Q387" i="5"/>
  <c r="Q388" i="5"/>
  <c r="Q389" i="5"/>
  <c r="Q391" i="5"/>
  <c r="Q392" i="5"/>
  <c r="Q393" i="5"/>
  <c r="Q395" i="5"/>
  <c r="Q396" i="5"/>
  <c r="Q397" i="5"/>
  <c r="Q399" i="5"/>
  <c r="Q400" i="5"/>
  <c r="M403" i="5"/>
  <c r="T244" i="5"/>
  <c r="N246" i="5"/>
  <c r="N248" i="5"/>
  <c r="R248" i="5"/>
  <c r="N250" i="5"/>
  <c r="R250" i="5"/>
  <c r="N251" i="5"/>
  <c r="R251" i="5"/>
  <c r="N252" i="5"/>
  <c r="R252" i="5"/>
  <c r="Q254" i="5"/>
  <c r="N255" i="5"/>
  <c r="R255" i="5"/>
  <c r="N256" i="5"/>
  <c r="R256" i="5"/>
  <c r="N258" i="5"/>
  <c r="R258" i="5"/>
  <c r="N259" i="5"/>
  <c r="R259" i="5"/>
  <c r="N260" i="5"/>
  <c r="R260" i="5"/>
  <c r="N262" i="5"/>
  <c r="R262" i="5"/>
  <c r="N263" i="5"/>
  <c r="R263" i="5"/>
  <c r="N264" i="5"/>
  <c r="R264" i="5"/>
  <c r="N266" i="5"/>
  <c r="R266" i="5"/>
  <c r="N267" i="5"/>
  <c r="R267" i="5"/>
  <c r="N268" i="5"/>
  <c r="R268" i="5"/>
  <c r="N270" i="5"/>
  <c r="R270" i="5"/>
  <c r="N271" i="5"/>
  <c r="R271" i="5"/>
  <c r="N272" i="5"/>
  <c r="R272" i="5"/>
  <c r="N274" i="5"/>
  <c r="R274" i="5"/>
  <c r="N275" i="5"/>
  <c r="R275" i="5"/>
  <c r="N276" i="5"/>
  <c r="R276" i="5"/>
  <c r="Q278" i="5"/>
  <c r="N279" i="5"/>
  <c r="R279" i="5"/>
  <c r="N280" i="5"/>
  <c r="R280" i="5"/>
  <c r="N282" i="5"/>
  <c r="R282" i="5"/>
  <c r="N283" i="5"/>
  <c r="R283" i="5"/>
  <c r="N284" i="5"/>
  <c r="R284" i="5"/>
  <c r="N286" i="5"/>
  <c r="R286" i="5"/>
  <c r="N287" i="5"/>
  <c r="R287" i="5"/>
  <c r="N288" i="5"/>
  <c r="R288" i="5"/>
  <c r="N290" i="5"/>
  <c r="R290" i="5"/>
  <c r="N291" i="5"/>
  <c r="R291" i="5"/>
  <c r="N292" i="5"/>
  <c r="R292" i="5"/>
  <c r="N294" i="5"/>
  <c r="R294" i="5"/>
  <c r="N295" i="5"/>
  <c r="R295" i="5"/>
  <c r="N296" i="5"/>
  <c r="R296" i="5"/>
  <c r="N298" i="5"/>
  <c r="R298" i="5"/>
  <c r="N299" i="5"/>
  <c r="R299" i="5"/>
  <c r="N300" i="5"/>
  <c r="R300" i="5"/>
  <c r="N302" i="5"/>
  <c r="R302" i="5"/>
  <c r="N303" i="5"/>
  <c r="R303" i="5"/>
  <c r="N304" i="5"/>
  <c r="R304" i="5"/>
  <c r="N306" i="5"/>
  <c r="R306" i="5"/>
  <c r="N307" i="5"/>
  <c r="R307" i="5"/>
  <c r="N308" i="5"/>
  <c r="R308" i="5"/>
  <c r="N310" i="5"/>
  <c r="R310" i="5"/>
  <c r="N311" i="5"/>
  <c r="R311" i="5"/>
  <c r="N312" i="5"/>
  <c r="R312" i="5"/>
  <c r="N314" i="5"/>
  <c r="R314" i="5"/>
  <c r="N315" i="5"/>
  <c r="R315" i="5"/>
  <c r="N316" i="5"/>
  <c r="R316" i="5"/>
  <c r="N318" i="5"/>
  <c r="R318" i="5"/>
  <c r="N319" i="5"/>
  <c r="R319" i="5"/>
  <c r="N320" i="5"/>
  <c r="R320" i="5"/>
  <c r="N322" i="5"/>
  <c r="R322" i="5"/>
  <c r="N323" i="5"/>
  <c r="R323" i="5"/>
  <c r="N324" i="5"/>
  <c r="R324" i="5"/>
  <c r="N326" i="5"/>
  <c r="R326" i="5"/>
  <c r="N327" i="5"/>
  <c r="R327" i="5"/>
  <c r="N328" i="5"/>
  <c r="R328" i="5"/>
  <c r="N330" i="5"/>
  <c r="R330" i="5"/>
  <c r="N331" i="5"/>
  <c r="R331" i="5"/>
  <c r="N332" i="5"/>
  <c r="R332" i="5"/>
  <c r="N334" i="5"/>
  <c r="R334" i="5"/>
  <c r="N335" i="5"/>
  <c r="R335" i="5"/>
  <c r="N336" i="5"/>
  <c r="R336" i="5"/>
  <c r="N338" i="5"/>
  <c r="R338" i="5"/>
  <c r="N339" i="5"/>
  <c r="R339" i="5"/>
  <c r="N340" i="5"/>
  <c r="R340" i="5"/>
  <c r="N342" i="5"/>
  <c r="R342" i="5"/>
  <c r="N343" i="5"/>
  <c r="R343" i="5"/>
  <c r="N344" i="5"/>
  <c r="R344" i="5"/>
  <c r="N346" i="5"/>
  <c r="R346" i="5"/>
  <c r="N347" i="5"/>
  <c r="R347" i="5"/>
  <c r="N348" i="5"/>
  <c r="R348" i="5"/>
  <c r="N350" i="5"/>
  <c r="R350" i="5"/>
  <c r="N351" i="5"/>
  <c r="R351" i="5"/>
  <c r="N352" i="5"/>
  <c r="R352" i="5"/>
  <c r="M353" i="5"/>
  <c r="N354" i="5"/>
  <c r="R354" i="5"/>
  <c r="N355" i="5"/>
  <c r="R355" i="5"/>
  <c r="M357" i="5"/>
  <c r="N358" i="5"/>
  <c r="R358" i="5"/>
  <c r="N359" i="5"/>
  <c r="R359" i="5"/>
  <c r="Q361" i="5"/>
  <c r="N362" i="5"/>
  <c r="R362" i="5"/>
  <c r="N363" i="5"/>
  <c r="R363" i="5"/>
  <c r="Q365" i="5"/>
  <c r="N366" i="5"/>
  <c r="R366" i="5"/>
  <c r="N367" i="5"/>
  <c r="R367" i="5"/>
  <c r="Q369" i="5"/>
  <c r="N370" i="5"/>
  <c r="R370" i="5"/>
  <c r="N371" i="5"/>
  <c r="R371" i="5"/>
  <c r="N374" i="5"/>
  <c r="R374" i="5"/>
  <c r="N375" i="5"/>
  <c r="R375" i="5"/>
  <c r="N376" i="5"/>
  <c r="O243" i="5"/>
  <c r="S243" i="5"/>
  <c r="L245" i="5"/>
  <c r="Q245" i="5"/>
  <c r="O246" i="5"/>
  <c r="O249" i="5"/>
  <c r="S249" i="5"/>
  <c r="O250" i="5"/>
  <c r="S250" i="5"/>
  <c r="R253" i="5"/>
  <c r="O254" i="5"/>
  <c r="S254" i="5"/>
  <c r="S255" i="5"/>
  <c r="R257" i="5"/>
  <c r="O258" i="5"/>
  <c r="S258" i="5"/>
  <c r="O261" i="5"/>
  <c r="S261" i="5"/>
  <c r="O262" i="5"/>
  <c r="S262" i="5"/>
  <c r="O263" i="5"/>
  <c r="S263" i="5"/>
  <c r="O265" i="5"/>
  <c r="S265" i="5"/>
  <c r="O266" i="5"/>
  <c r="S266" i="5"/>
  <c r="O269" i="5"/>
  <c r="S269" i="5"/>
  <c r="O270" i="5"/>
  <c r="S270" i="5"/>
  <c r="O271" i="5"/>
  <c r="S271" i="5"/>
  <c r="O273" i="5"/>
  <c r="S273" i="5"/>
  <c r="O274" i="5"/>
  <c r="S274" i="5"/>
  <c r="R277" i="5"/>
  <c r="O278" i="5"/>
  <c r="S278" i="5"/>
  <c r="O279" i="5"/>
  <c r="S279" i="5"/>
  <c r="R281" i="5"/>
  <c r="O282" i="5"/>
  <c r="S282" i="5"/>
  <c r="O285" i="5"/>
  <c r="S285" i="5"/>
  <c r="O286" i="5"/>
  <c r="S286" i="5"/>
  <c r="O287" i="5"/>
  <c r="S287" i="5"/>
  <c r="O289" i="5"/>
  <c r="S289" i="5"/>
  <c r="O290" i="5"/>
  <c r="S290" i="5"/>
  <c r="O291" i="5"/>
  <c r="S291" i="5"/>
  <c r="O293" i="5"/>
  <c r="S293" i="5"/>
  <c r="O294" i="5"/>
  <c r="S294" i="5"/>
  <c r="S295" i="5"/>
  <c r="O297" i="5"/>
  <c r="S297" i="5"/>
  <c r="O298" i="5"/>
  <c r="S298" i="5"/>
  <c r="O299" i="5"/>
  <c r="S299" i="5"/>
  <c r="O301" i="5"/>
  <c r="S301" i="5"/>
  <c r="O302" i="5"/>
  <c r="S302" i="5"/>
  <c r="O303" i="5"/>
  <c r="S303" i="5"/>
  <c r="O305" i="5"/>
  <c r="S305" i="5"/>
  <c r="O306" i="5"/>
  <c r="S306" i="5"/>
  <c r="O309" i="5"/>
  <c r="S309" i="5"/>
  <c r="O310" i="5"/>
  <c r="S310" i="5"/>
  <c r="O311" i="5"/>
  <c r="S311" i="5"/>
  <c r="O313" i="5"/>
  <c r="S313" i="5"/>
  <c r="O314" i="5"/>
  <c r="S314" i="5"/>
  <c r="O315" i="5"/>
  <c r="S315" i="5"/>
  <c r="O317" i="5"/>
  <c r="S317" i="5"/>
  <c r="O318" i="5"/>
  <c r="S318" i="5"/>
  <c r="O321" i="5"/>
  <c r="S321" i="5"/>
  <c r="O322" i="5"/>
  <c r="S322" i="5"/>
  <c r="O323" i="5"/>
  <c r="S323" i="5"/>
  <c r="O325" i="5"/>
  <c r="S325" i="5"/>
  <c r="O326" i="5"/>
  <c r="S326" i="5"/>
  <c r="O327" i="5"/>
  <c r="S327" i="5"/>
  <c r="O329" i="5"/>
  <c r="S329" i="5"/>
  <c r="O330" i="5"/>
  <c r="S330" i="5"/>
  <c r="O331" i="5"/>
  <c r="S331" i="5"/>
  <c r="O333" i="5"/>
  <c r="S333" i="5"/>
  <c r="O334" i="5"/>
  <c r="S334" i="5"/>
  <c r="O335" i="5"/>
  <c r="S335" i="5"/>
  <c r="O337" i="5"/>
  <c r="S337" i="5"/>
  <c r="O338" i="5"/>
  <c r="S338" i="5"/>
  <c r="O339" i="5"/>
  <c r="S339" i="5"/>
  <c r="O341" i="5"/>
  <c r="S341" i="5"/>
  <c r="O342" i="5"/>
  <c r="S342" i="5"/>
  <c r="O345" i="5"/>
  <c r="S345" i="5"/>
  <c r="O346" i="5"/>
  <c r="S346" i="5"/>
  <c r="O349" i="5"/>
  <c r="S349" i="5"/>
  <c r="O350" i="5"/>
  <c r="S350" i="5"/>
  <c r="O353" i="5"/>
  <c r="S353" i="5"/>
  <c r="O354" i="5"/>
  <c r="S354" i="5"/>
  <c r="O357" i="5"/>
  <c r="S357" i="5"/>
  <c r="O358" i="5"/>
  <c r="S358" i="5"/>
  <c r="O361" i="5"/>
  <c r="S361" i="5"/>
  <c r="O362" i="5"/>
  <c r="S362" i="5"/>
  <c r="O365" i="5"/>
  <c r="S365" i="5"/>
  <c r="O366" i="5"/>
  <c r="S366" i="5"/>
  <c r="O369" i="5"/>
  <c r="S369" i="5"/>
  <c r="O370" i="5"/>
  <c r="S370" i="5"/>
  <c r="O373" i="5"/>
  <c r="S373" i="5"/>
  <c r="O374" i="5"/>
  <c r="P413" i="5"/>
  <c r="N417" i="5"/>
  <c r="N418" i="5"/>
  <c r="P421" i="5"/>
  <c r="O428" i="5"/>
  <c r="S429" i="5"/>
  <c r="R429" i="5"/>
  <c r="N431" i="5"/>
  <c r="R431" i="5"/>
  <c r="S433" i="5"/>
  <c r="R433" i="5"/>
  <c r="N435" i="5"/>
  <c r="R435" i="5"/>
  <c r="N437" i="5"/>
  <c r="R437" i="5"/>
  <c r="N439" i="5"/>
  <c r="R439" i="5"/>
  <c r="N441" i="5"/>
  <c r="R441" i="5"/>
  <c r="N443" i="5"/>
  <c r="R443" i="5"/>
  <c r="N445" i="5"/>
  <c r="R445" i="5"/>
  <c r="N447" i="5"/>
  <c r="R447" i="5"/>
  <c r="S449" i="5"/>
  <c r="R449" i="5"/>
  <c r="N451" i="5"/>
  <c r="R451" i="5"/>
  <c r="S453" i="5"/>
  <c r="R453" i="5"/>
  <c r="N455" i="5"/>
  <c r="R455" i="5"/>
  <c r="S457" i="5"/>
  <c r="R457" i="5"/>
  <c r="N459" i="5"/>
  <c r="R459" i="5"/>
  <c r="S461" i="5"/>
  <c r="R461" i="5"/>
  <c r="N463" i="5"/>
  <c r="R463" i="5"/>
  <c r="S465" i="5"/>
  <c r="R465" i="5"/>
  <c r="N467" i="5"/>
  <c r="R467" i="5"/>
  <c r="S469" i="5"/>
  <c r="R469" i="5"/>
  <c r="N471" i="5"/>
  <c r="R471" i="5"/>
  <c r="S473" i="5"/>
  <c r="R473" i="5"/>
  <c r="N475" i="5"/>
  <c r="R475" i="5"/>
  <c r="S477" i="5"/>
  <c r="R477" i="5"/>
  <c r="N479" i="5"/>
  <c r="R479" i="5"/>
  <c r="S481" i="5"/>
  <c r="R481" i="5"/>
  <c r="R483" i="5"/>
  <c r="R485" i="5"/>
  <c r="R487" i="5"/>
  <c r="R489" i="5"/>
  <c r="R491" i="5"/>
  <c r="R493" i="5"/>
  <c r="R495" i="5"/>
  <c r="R497" i="5"/>
  <c r="R499" i="5"/>
  <c r="R501" i="5"/>
  <c r="R503" i="5"/>
  <c r="R505" i="5"/>
  <c r="R507" i="5"/>
  <c r="R509" i="5"/>
  <c r="R511" i="5"/>
  <c r="R513" i="5"/>
  <c r="R515" i="5"/>
  <c r="R517" i="5"/>
  <c r="M525" i="5"/>
  <c r="M529" i="5"/>
  <c r="M533" i="5"/>
  <c r="M537" i="5"/>
  <c r="S542" i="5"/>
  <c r="S544" i="5"/>
  <c r="S546" i="5"/>
  <c r="S548" i="5"/>
  <c r="S550" i="5"/>
  <c r="S552" i="5"/>
  <c r="S554" i="5"/>
  <c r="S556" i="5"/>
  <c r="S558" i="5"/>
  <c r="S560" i="5"/>
  <c r="S562" i="5"/>
  <c r="S564" i="5"/>
  <c r="S566" i="5"/>
  <c r="S568" i="5"/>
  <c r="S570" i="5"/>
  <c r="S572" i="5"/>
  <c r="S574" i="5"/>
  <c r="S576" i="5"/>
  <c r="Q411" i="5"/>
  <c r="S430" i="5"/>
  <c r="S432" i="5"/>
  <c r="S434" i="5"/>
  <c r="S436" i="5"/>
  <c r="S438" i="5"/>
  <c r="S440" i="5"/>
  <c r="S442" i="5"/>
  <c r="S444" i="5"/>
  <c r="S446" i="5"/>
  <c r="S448" i="5"/>
  <c r="S450" i="5"/>
  <c r="S452" i="5"/>
  <c r="S454" i="5"/>
  <c r="S456" i="5"/>
  <c r="S458" i="5"/>
  <c r="S460" i="5"/>
  <c r="S462" i="5"/>
  <c r="S464" i="5"/>
  <c r="S466" i="5"/>
  <c r="S468" i="5"/>
  <c r="S470" i="5"/>
  <c r="S472" i="5"/>
  <c r="S474" i="5"/>
  <c r="S476" i="5"/>
  <c r="S478" i="5"/>
  <c r="S480" i="5"/>
  <c r="O482" i="5"/>
  <c r="S482" i="5"/>
  <c r="O484" i="5"/>
  <c r="S484" i="5"/>
  <c r="O486" i="5"/>
  <c r="S486" i="5"/>
  <c r="O488" i="5"/>
  <c r="S488" i="5"/>
  <c r="S490" i="5"/>
  <c r="O492" i="5"/>
  <c r="S492" i="5"/>
  <c r="O494" i="5"/>
  <c r="S494" i="5"/>
  <c r="O496" i="5"/>
  <c r="S496" i="5"/>
  <c r="O498" i="5"/>
  <c r="S498" i="5"/>
  <c r="O500" i="5"/>
  <c r="S500" i="5"/>
  <c r="S502" i="5"/>
  <c r="S504" i="5"/>
  <c r="S506" i="5"/>
  <c r="S508" i="5"/>
  <c r="S510" i="5"/>
  <c r="O512" i="5"/>
  <c r="S512" i="5"/>
  <c r="O514" i="5"/>
  <c r="S514" i="5"/>
  <c r="O516" i="5"/>
  <c r="S516" i="5"/>
  <c r="O518" i="5"/>
  <c r="S518" i="5"/>
  <c r="S519" i="5"/>
  <c r="L521" i="5"/>
  <c r="M521" i="5"/>
  <c r="O522" i="5"/>
  <c r="N525" i="5"/>
  <c r="N529" i="5"/>
  <c r="P531" i="5"/>
  <c r="N533" i="5"/>
  <c r="N537" i="5"/>
  <c r="P539" i="5"/>
  <c r="P541" i="5"/>
  <c r="T541" i="5"/>
  <c r="P543" i="5"/>
  <c r="T543" i="5"/>
  <c r="P545" i="5"/>
  <c r="T545" i="5"/>
  <c r="P547" i="5"/>
  <c r="T547" i="5"/>
  <c r="P549" i="5"/>
  <c r="T549" i="5"/>
  <c r="P551" i="5"/>
  <c r="T551" i="5"/>
  <c r="P553" i="5"/>
  <c r="T553" i="5"/>
  <c r="P555" i="5"/>
  <c r="T555" i="5"/>
  <c r="P557" i="5"/>
  <c r="T557" i="5"/>
  <c r="P559" i="5"/>
  <c r="T559" i="5"/>
  <c r="P561" i="5"/>
  <c r="T561" i="5"/>
  <c r="P563" i="5"/>
  <c r="T563" i="5"/>
  <c r="P565" i="5"/>
  <c r="T565" i="5"/>
  <c r="P567" i="5"/>
  <c r="T567" i="5"/>
  <c r="P569" i="5"/>
  <c r="T569" i="5"/>
  <c r="P571" i="5"/>
  <c r="T571" i="5"/>
  <c r="P573" i="5"/>
  <c r="T573" i="5"/>
  <c r="P575" i="5"/>
  <c r="T575" i="5"/>
  <c r="R376" i="5"/>
  <c r="N378" i="5"/>
  <c r="R378" i="5"/>
  <c r="N379" i="5"/>
  <c r="R379" i="5"/>
  <c r="N380" i="5"/>
  <c r="R380" i="5"/>
  <c r="N382" i="5"/>
  <c r="R382" i="5"/>
  <c r="N383" i="5"/>
  <c r="R383" i="5"/>
  <c r="N384" i="5"/>
  <c r="R384" i="5"/>
  <c r="N386" i="5"/>
  <c r="R386" i="5"/>
  <c r="N387" i="5"/>
  <c r="R387" i="5"/>
  <c r="N388" i="5"/>
  <c r="R388" i="5"/>
  <c r="N390" i="5"/>
  <c r="R390" i="5"/>
  <c r="N391" i="5"/>
  <c r="R391" i="5"/>
  <c r="N392" i="5"/>
  <c r="R392" i="5"/>
  <c r="N394" i="5"/>
  <c r="R394" i="5"/>
  <c r="N395" i="5"/>
  <c r="R395" i="5"/>
  <c r="N396" i="5"/>
  <c r="R396" i="5"/>
  <c r="N398" i="5"/>
  <c r="R398" i="5"/>
  <c r="N399" i="5"/>
  <c r="R399" i="5"/>
  <c r="N400" i="5"/>
  <c r="R400" i="5"/>
  <c r="N401" i="5"/>
  <c r="Q403" i="5"/>
  <c r="O410" i="5"/>
  <c r="O412" i="5"/>
  <c r="M414" i="5"/>
  <c r="M416" i="5"/>
  <c r="O418" i="5"/>
  <c r="O420" i="5"/>
  <c r="M422" i="5"/>
  <c r="M424" i="5"/>
  <c r="T426" i="5"/>
  <c r="M428" i="5"/>
  <c r="Q428" i="5"/>
  <c r="P429" i="5"/>
  <c r="T429" i="5"/>
  <c r="P431" i="5"/>
  <c r="T431" i="5"/>
  <c r="P433" i="5"/>
  <c r="T433" i="5"/>
  <c r="P435" i="5"/>
  <c r="T435" i="5"/>
  <c r="P437" i="5"/>
  <c r="T437" i="5"/>
  <c r="P439" i="5"/>
  <c r="T439" i="5"/>
  <c r="P441" i="5"/>
  <c r="T441" i="5"/>
  <c r="P443" i="5"/>
  <c r="T443" i="5"/>
  <c r="P445" i="5"/>
  <c r="T445" i="5"/>
  <c r="P447" i="5"/>
  <c r="T447" i="5"/>
  <c r="P449" i="5"/>
  <c r="T449" i="5"/>
  <c r="P451" i="5"/>
  <c r="T451" i="5"/>
  <c r="P453" i="5"/>
  <c r="T453" i="5"/>
  <c r="P455" i="5"/>
  <c r="T455" i="5"/>
  <c r="P457" i="5"/>
  <c r="T457" i="5"/>
  <c r="P459" i="5"/>
  <c r="T459" i="5"/>
  <c r="P461" i="5"/>
  <c r="T461" i="5"/>
  <c r="P463" i="5"/>
  <c r="T463" i="5"/>
  <c r="P465" i="5"/>
  <c r="T465" i="5"/>
  <c r="P467" i="5"/>
  <c r="T467" i="5"/>
  <c r="P469" i="5"/>
  <c r="T469" i="5"/>
  <c r="P471" i="5"/>
  <c r="T471" i="5"/>
  <c r="P473" i="5"/>
  <c r="T473" i="5"/>
  <c r="P475" i="5"/>
  <c r="T475" i="5"/>
  <c r="P477" i="5"/>
  <c r="T477" i="5"/>
  <c r="P479" i="5"/>
  <c r="T479" i="5"/>
  <c r="P481" i="5"/>
  <c r="T481" i="5"/>
  <c r="P483" i="5"/>
  <c r="T483" i="5"/>
  <c r="P485" i="5"/>
  <c r="T485" i="5"/>
  <c r="P487" i="5"/>
  <c r="T487" i="5"/>
  <c r="P489" i="5"/>
  <c r="T489" i="5"/>
  <c r="P491" i="5"/>
  <c r="T491" i="5"/>
  <c r="P493" i="5"/>
  <c r="T493" i="5"/>
  <c r="P495" i="5"/>
  <c r="T495" i="5"/>
  <c r="P497" i="5"/>
  <c r="T497" i="5"/>
  <c r="P499" i="5"/>
  <c r="T499" i="5"/>
  <c r="P501" i="5"/>
  <c r="T501" i="5"/>
  <c r="P503" i="5"/>
  <c r="T503" i="5"/>
  <c r="P505" i="5"/>
  <c r="T505" i="5"/>
  <c r="P507" i="5"/>
  <c r="T507" i="5"/>
  <c r="P509" i="5"/>
  <c r="T509" i="5"/>
  <c r="P511" i="5"/>
  <c r="T511" i="5"/>
  <c r="P513" i="5"/>
  <c r="T513" i="5"/>
  <c r="P515" i="5"/>
  <c r="T515" i="5"/>
  <c r="P517" i="5"/>
  <c r="T517" i="5"/>
  <c r="P518" i="5"/>
  <c r="T518" i="5"/>
  <c r="N521" i="5"/>
  <c r="P523" i="5"/>
  <c r="M526" i="5"/>
  <c r="M528" i="5"/>
  <c r="N528" i="5"/>
  <c r="M532" i="5"/>
  <c r="N532" i="5"/>
  <c r="M534" i="5"/>
  <c r="M536" i="5"/>
  <c r="N536" i="5"/>
  <c r="L541" i="5"/>
  <c r="M542" i="5"/>
  <c r="Q542" i="5"/>
  <c r="L543" i="5"/>
  <c r="R544" i="5"/>
  <c r="Q544" i="5"/>
  <c r="L545" i="5"/>
  <c r="M546" i="5"/>
  <c r="Q546" i="5"/>
  <c r="L547" i="5"/>
  <c r="R548" i="5"/>
  <c r="Q548" i="5"/>
  <c r="L549" i="5"/>
  <c r="M550" i="5"/>
  <c r="S374" i="5"/>
  <c r="O375" i="5"/>
  <c r="S375" i="5"/>
  <c r="O377" i="5"/>
  <c r="S377" i="5"/>
  <c r="O378" i="5"/>
  <c r="S378" i="5"/>
  <c r="O379" i="5"/>
  <c r="S379" i="5"/>
  <c r="O381" i="5"/>
  <c r="S381" i="5"/>
  <c r="O382" i="5"/>
  <c r="S382" i="5"/>
  <c r="O383" i="5"/>
  <c r="S383" i="5"/>
  <c r="O385" i="5"/>
  <c r="S385" i="5"/>
  <c r="O386" i="5"/>
  <c r="S386" i="5"/>
  <c r="O389" i="5"/>
  <c r="S389" i="5"/>
  <c r="O390" i="5"/>
  <c r="S390" i="5"/>
  <c r="O393" i="5"/>
  <c r="S393" i="5"/>
  <c r="O394" i="5"/>
  <c r="S394" i="5"/>
  <c r="O395" i="5"/>
  <c r="S395" i="5"/>
  <c r="O397" i="5"/>
  <c r="S397" i="5"/>
  <c r="O398" i="5"/>
  <c r="S398" i="5"/>
  <c r="O399" i="5"/>
  <c r="S399" i="5"/>
  <c r="O402" i="5"/>
  <c r="M406" i="5"/>
  <c r="M408" i="5"/>
  <c r="L409" i="5"/>
  <c r="M409" i="5"/>
  <c r="P411" i="5"/>
  <c r="N415" i="5"/>
  <c r="L417" i="5"/>
  <c r="M417" i="5"/>
  <c r="P419" i="5"/>
  <c r="N423" i="5"/>
  <c r="N425" i="5"/>
  <c r="L429" i="5"/>
  <c r="R430" i="5"/>
  <c r="Q430" i="5"/>
  <c r="L431" i="5"/>
  <c r="M432" i="5"/>
  <c r="Q432" i="5"/>
  <c r="L433" i="5"/>
  <c r="R434" i="5"/>
  <c r="Q434" i="5"/>
  <c r="L435" i="5"/>
  <c r="M436" i="5"/>
  <c r="Q436" i="5"/>
  <c r="L437" i="5"/>
  <c r="M438" i="5"/>
  <c r="Q438" i="5"/>
  <c r="L439" i="5"/>
  <c r="M440" i="5"/>
  <c r="Q440" i="5"/>
  <c r="L441" i="5"/>
  <c r="M442" i="5"/>
  <c r="Q442" i="5"/>
  <c r="L443" i="5"/>
  <c r="M444" i="5"/>
  <c r="Q444" i="5"/>
  <c r="L445" i="5"/>
  <c r="M446" i="5"/>
  <c r="Q446" i="5"/>
  <c r="L447" i="5"/>
  <c r="M448" i="5"/>
  <c r="Q448" i="5"/>
  <c r="L449" i="5"/>
  <c r="R450" i="5"/>
  <c r="Q450" i="5"/>
  <c r="L451" i="5"/>
  <c r="M452" i="5"/>
  <c r="Q452" i="5"/>
  <c r="L453" i="5"/>
  <c r="R454" i="5"/>
  <c r="Q454" i="5"/>
  <c r="L455" i="5"/>
  <c r="M456" i="5"/>
  <c r="Q456" i="5"/>
  <c r="L457" i="5"/>
  <c r="R458" i="5"/>
  <c r="Q458" i="5"/>
  <c r="L459" i="5"/>
  <c r="M460" i="5"/>
  <c r="Q460" i="5"/>
  <c r="L461" i="5"/>
  <c r="R462" i="5"/>
  <c r="Q462" i="5"/>
  <c r="L463" i="5"/>
  <c r="M464" i="5"/>
  <c r="Q464" i="5"/>
  <c r="L465" i="5"/>
  <c r="R466" i="5"/>
  <c r="Q466" i="5"/>
  <c r="L467" i="5"/>
  <c r="M468" i="5"/>
  <c r="Q468" i="5"/>
  <c r="L469" i="5"/>
  <c r="R470" i="5"/>
  <c r="Q470" i="5"/>
  <c r="L471" i="5"/>
  <c r="M472" i="5"/>
  <c r="Q472" i="5"/>
  <c r="L473" i="5"/>
  <c r="R474" i="5"/>
  <c r="Q474" i="5"/>
  <c r="L475" i="5"/>
  <c r="M476" i="5"/>
  <c r="Q476" i="5"/>
  <c r="L477" i="5"/>
  <c r="R478" i="5"/>
  <c r="Q478" i="5"/>
  <c r="L479" i="5"/>
  <c r="M480" i="5"/>
  <c r="Q480" i="5"/>
  <c r="L481" i="5"/>
  <c r="R482" i="5"/>
  <c r="Q482" i="5"/>
  <c r="L483" i="5"/>
  <c r="M484" i="5"/>
  <c r="Q484" i="5"/>
  <c r="L485" i="5"/>
  <c r="R486" i="5"/>
  <c r="Q486" i="5"/>
  <c r="L487" i="5"/>
  <c r="M488" i="5"/>
  <c r="Q488" i="5"/>
  <c r="L489" i="5"/>
  <c r="R490" i="5"/>
  <c r="Q490" i="5"/>
  <c r="L491" i="5"/>
  <c r="M492" i="5"/>
  <c r="Q492" i="5"/>
  <c r="L493" i="5"/>
  <c r="R494" i="5"/>
  <c r="Q494" i="5"/>
  <c r="L495" i="5"/>
  <c r="M496" i="5"/>
  <c r="Q496" i="5"/>
  <c r="L497" i="5"/>
  <c r="R498" i="5"/>
  <c r="Q498" i="5"/>
  <c r="L499" i="5"/>
  <c r="M500" i="5"/>
  <c r="Q500" i="5"/>
  <c r="L501" i="5"/>
  <c r="M502" i="5"/>
  <c r="Q502" i="5"/>
  <c r="L503" i="5"/>
  <c r="M504" i="5"/>
  <c r="Q504" i="5"/>
  <c r="L505" i="5"/>
  <c r="M506" i="5"/>
  <c r="Q506" i="5"/>
  <c r="L507" i="5"/>
  <c r="M508" i="5"/>
  <c r="Q508" i="5"/>
  <c r="L509" i="5"/>
  <c r="M510" i="5"/>
  <c r="Q510" i="5"/>
  <c r="L511" i="5"/>
  <c r="M512" i="5"/>
  <c r="Q512" i="5"/>
  <c r="L513" i="5"/>
  <c r="M514" i="5"/>
  <c r="Q514" i="5"/>
  <c r="L515" i="5"/>
  <c r="M516" i="5"/>
  <c r="Q516" i="5"/>
  <c r="L517" i="5"/>
  <c r="Q517" i="5"/>
  <c r="M518" i="5"/>
  <c r="Q518" i="5"/>
  <c r="Q519" i="5"/>
  <c r="M520" i="5"/>
  <c r="M524" i="5"/>
  <c r="N527" i="5"/>
  <c r="N535" i="5"/>
  <c r="N541" i="5"/>
  <c r="R541" i="5"/>
  <c r="S578" i="5"/>
  <c r="S580" i="5"/>
  <c r="S582" i="5"/>
  <c r="S584" i="5"/>
  <c r="S586" i="5"/>
  <c r="S588" i="5"/>
  <c r="S590" i="5"/>
  <c r="S591" i="5"/>
  <c r="R594" i="5"/>
  <c r="Q595" i="5"/>
  <c r="P595" i="5"/>
  <c r="T596" i="5"/>
  <c r="S598" i="5"/>
  <c r="R599" i="5"/>
  <c r="Q601" i="5"/>
  <c r="M606" i="5"/>
  <c r="Q613" i="5"/>
  <c r="R613" i="5"/>
  <c r="M630" i="5"/>
  <c r="O636" i="5"/>
  <c r="T642" i="5"/>
  <c r="M646" i="5"/>
  <c r="R658" i="5"/>
  <c r="R662" i="5"/>
  <c r="R666" i="5"/>
  <c r="Q673" i="5"/>
  <c r="O674" i="5"/>
  <c r="Q679" i="5"/>
  <c r="N679" i="5"/>
  <c r="S683" i="5"/>
  <c r="Q685" i="5"/>
  <c r="P685" i="5"/>
  <c r="T686" i="5"/>
  <c r="R696" i="5"/>
  <c r="R698" i="5"/>
  <c r="M700" i="5"/>
  <c r="N704" i="5"/>
  <c r="T708" i="5"/>
  <c r="S712" i="5"/>
  <c r="S716" i="5"/>
  <c r="S717" i="5"/>
  <c r="S720" i="5"/>
  <c r="S724" i="5"/>
  <c r="S728" i="5"/>
  <c r="S732" i="5"/>
  <c r="S733" i="5"/>
  <c r="S736" i="5"/>
  <c r="S737" i="5"/>
  <c r="S740" i="5"/>
  <c r="S741" i="5"/>
  <c r="S744" i="5"/>
  <c r="P577" i="5"/>
  <c r="T577" i="5"/>
  <c r="P579" i="5"/>
  <c r="T579" i="5"/>
  <c r="P581" i="5"/>
  <c r="T581" i="5"/>
  <c r="P583" i="5"/>
  <c r="T583" i="5"/>
  <c r="P585" i="5"/>
  <c r="T585" i="5"/>
  <c r="P587" i="5"/>
  <c r="T587" i="5"/>
  <c r="P589" i="5"/>
  <c r="T589" i="5"/>
  <c r="P591" i="5"/>
  <c r="T591" i="5"/>
  <c r="P592" i="5"/>
  <c r="T592" i="5"/>
  <c r="R593" i="5"/>
  <c r="S593" i="5"/>
  <c r="O594" i="5"/>
  <c r="M597" i="5"/>
  <c r="Q597" i="5"/>
  <c r="N597" i="5"/>
  <c r="M603" i="5"/>
  <c r="P604" i="5"/>
  <c r="O605" i="5"/>
  <c r="N606" i="5"/>
  <c r="M607" i="5"/>
  <c r="P608" i="5"/>
  <c r="O609" i="5"/>
  <c r="L614" i="5"/>
  <c r="M614" i="5"/>
  <c r="O617" i="5"/>
  <c r="M618" i="5"/>
  <c r="L620" i="5"/>
  <c r="O620" i="5"/>
  <c r="P626" i="5"/>
  <c r="T626" i="5"/>
  <c r="P628" i="5"/>
  <c r="O629" i="5"/>
  <c r="T631" i="5"/>
  <c r="P632" i="5"/>
  <c r="O635" i="5"/>
  <c r="S635" i="5"/>
  <c r="N636" i="5"/>
  <c r="R636" i="5"/>
  <c r="M637" i="5"/>
  <c r="Q637" i="5"/>
  <c r="R637" i="5"/>
  <c r="N640" i="5"/>
  <c r="R640" i="5"/>
  <c r="T643" i="5"/>
  <c r="L644" i="5"/>
  <c r="O644" i="5"/>
  <c r="N646" i="5"/>
  <c r="O649" i="5"/>
  <c r="N650" i="5"/>
  <c r="L652" i="5"/>
  <c r="O652" i="5"/>
  <c r="R656" i="5"/>
  <c r="O657" i="5"/>
  <c r="S657" i="5"/>
  <c r="R660" i="5"/>
  <c r="O661" i="5"/>
  <c r="S661" i="5"/>
  <c r="R664" i="5"/>
  <c r="O665" i="5"/>
  <c r="S665" i="5"/>
  <c r="R668" i="5"/>
  <c r="O669" i="5"/>
  <c r="S669" i="5"/>
  <c r="T670" i="5"/>
  <c r="S670" i="5"/>
  <c r="O671" i="5"/>
  <c r="N672" i="5"/>
  <c r="R672" i="5"/>
  <c r="T676" i="5"/>
  <c r="M676" i="5"/>
  <c r="P681" i="5"/>
  <c r="Q681" i="5"/>
  <c r="M682" i="5"/>
  <c r="O682" i="5"/>
  <c r="P684" i="5"/>
  <c r="T684" i="5"/>
  <c r="N685" i="5"/>
  <c r="L687" i="5"/>
  <c r="Q687" i="5"/>
  <c r="N687" i="5"/>
  <c r="P690" i="5"/>
  <c r="R691" i="5"/>
  <c r="S691" i="5"/>
  <c r="O692" i="5"/>
  <c r="Q693" i="5"/>
  <c r="S694" i="5"/>
  <c r="T694" i="5"/>
  <c r="P695" i="5"/>
  <c r="O696" i="5"/>
  <c r="N700" i="5"/>
  <c r="R707" i="5"/>
  <c r="T709" i="5"/>
  <c r="M709" i="5"/>
  <c r="P711" i="5"/>
  <c r="T711" i="5"/>
  <c r="P712" i="5"/>
  <c r="T712" i="5"/>
  <c r="P715" i="5"/>
  <c r="T715" i="5"/>
  <c r="P716" i="5"/>
  <c r="T716" i="5"/>
  <c r="P719" i="5"/>
  <c r="T719" i="5"/>
  <c r="P720" i="5"/>
  <c r="T720" i="5"/>
  <c r="P723" i="5"/>
  <c r="T723" i="5"/>
  <c r="P724" i="5"/>
  <c r="T724" i="5"/>
  <c r="P727" i="5"/>
  <c r="T727" i="5"/>
  <c r="P728" i="5"/>
  <c r="T728" i="5"/>
  <c r="P731" i="5"/>
  <c r="T731" i="5"/>
  <c r="P732" i="5"/>
  <c r="T732" i="5"/>
  <c r="P735" i="5"/>
  <c r="T735" i="5"/>
  <c r="P736" i="5"/>
  <c r="T736" i="5"/>
  <c r="Q550" i="5"/>
  <c r="L551" i="5"/>
  <c r="R552" i="5"/>
  <c r="Q552" i="5"/>
  <c r="L553" i="5"/>
  <c r="M554" i="5"/>
  <c r="Q554" i="5"/>
  <c r="L555" i="5"/>
  <c r="R556" i="5"/>
  <c r="Q556" i="5"/>
  <c r="L557" i="5"/>
  <c r="M558" i="5"/>
  <c r="Q558" i="5"/>
  <c r="L559" i="5"/>
  <c r="R560" i="5"/>
  <c r="Q560" i="5"/>
  <c r="L561" i="5"/>
  <c r="M562" i="5"/>
  <c r="Q562" i="5"/>
  <c r="L563" i="5"/>
  <c r="R564" i="5"/>
  <c r="Q564" i="5"/>
  <c r="L565" i="5"/>
  <c r="M566" i="5"/>
  <c r="Q566" i="5"/>
  <c r="L567" i="5"/>
  <c r="R568" i="5"/>
  <c r="Q568" i="5"/>
  <c r="L569" i="5"/>
  <c r="M570" i="5"/>
  <c r="Q570" i="5"/>
  <c r="L571" i="5"/>
  <c r="R572" i="5"/>
  <c r="Q572" i="5"/>
  <c r="L573" i="5"/>
  <c r="M574" i="5"/>
  <c r="Q574" i="5"/>
  <c r="L575" i="5"/>
  <c r="R576" i="5"/>
  <c r="Q576" i="5"/>
  <c r="L577" i="5"/>
  <c r="M578" i="5"/>
  <c r="Q578" i="5"/>
  <c r="L579" i="5"/>
  <c r="M580" i="5"/>
  <c r="Q580" i="5"/>
  <c r="L581" i="5"/>
  <c r="M582" i="5"/>
  <c r="Q582" i="5"/>
  <c r="L583" i="5"/>
  <c r="M584" i="5"/>
  <c r="Q584" i="5"/>
  <c r="L585" i="5"/>
  <c r="M586" i="5"/>
  <c r="Q586" i="5"/>
  <c r="L587" i="5"/>
  <c r="M588" i="5"/>
  <c r="Q588" i="5"/>
  <c r="L589" i="5"/>
  <c r="M590" i="5"/>
  <c r="Q590" i="5"/>
  <c r="L591" i="5"/>
  <c r="O595" i="5"/>
  <c r="S595" i="5"/>
  <c r="L598" i="5"/>
  <c r="M598" i="5"/>
  <c r="O601" i="5"/>
  <c r="N602" i="5"/>
  <c r="L604" i="5"/>
  <c r="Q604" i="5"/>
  <c r="P605" i="5"/>
  <c r="T605" i="5"/>
  <c r="O606" i="5"/>
  <c r="S606" i="5"/>
  <c r="N607" i="5"/>
  <c r="R607" i="5"/>
  <c r="P610" i="5"/>
  <c r="T610" i="5"/>
  <c r="P612" i="5"/>
  <c r="O613" i="5"/>
  <c r="N614" i="5"/>
  <c r="T615" i="5"/>
  <c r="P616" i="5"/>
  <c r="O619" i="5"/>
  <c r="S619" i="5"/>
  <c r="N620" i="5"/>
  <c r="R620" i="5"/>
  <c r="M621" i="5"/>
  <c r="Q621" i="5"/>
  <c r="N624" i="5"/>
  <c r="R624" i="5"/>
  <c r="T627" i="5"/>
  <c r="L628" i="5"/>
  <c r="M633" i="5"/>
  <c r="Q633" i="5"/>
  <c r="L638" i="5"/>
  <c r="M638" i="5"/>
  <c r="N642" i="5"/>
  <c r="M645" i="5"/>
  <c r="Q645" i="5"/>
  <c r="P648" i="5"/>
  <c r="Q652" i="5"/>
  <c r="T653" i="5"/>
  <c r="P656" i="5"/>
  <c r="T656" i="5"/>
  <c r="P660" i="5"/>
  <c r="T660" i="5"/>
  <c r="P664" i="5"/>
  <c r="T664" i="5"/>
  <c r="P668" i="5"/>
  <c r="T668" i="5"/>
  <c r="P670" i="5"/>
  <c r="P671" i="5"/>
  <c r="O672" i="5"/>
  <c r="N676" i="5"/>
  <c r="O679" i="5"/>
  <c r="N680" i="5"/>
  <c r="R680" i="5"/>
  <c r="N682" i="5"/>
  <c r="R682" i="5"/>
  <c r="L684" i="5"/>
  <c r="M684" i="5"/>
  <c r="O685" i="5"/>
  <c r="S685" i="5"/>
  <c r="P689" i="5"/>
  <c r="Q689" i="5"/>
  <c r="M690" i="5"/>
  <c r="N693" i="5"/>
  <c r="L695" i="5"/>
  <c r="Q695" i="5"/>
  <c r="P698" i="5"/>
  <c r="R699" i="5"/>
  <c r="S699" i="5"/>
  <c r="O700" i="5"/>
  <c r="O704" i="5"/>
  <c r="N705" i="5"/>
  <c r="N706" i="5"/>
  <c r="R706" i="5"/>
  <c r="P707" i="5"/>
  <c r="N709" i="5"/>
  <c r="M710" i="5"/>
  <c r="Q710" i="5"/>
  <c r="L711" i="5"/>
  <c r="Q711" i="5"/>
  <c r="L712" i="5"/>
  <c r="T713" i="5"/>
  <c r="M714" i="5"/>
  <c r="Q714" i="5"/>
  <c r="L715" i="5"/>
  <c r="Q715" i="5"/>
  <c r="L716" i="5"/>
  <c r="T717" i="5"/>
  <c r="S543" i="5"/>
  <c r="R543" i="5"/>
  <c r="N545" i="5"/>
  <c r="R545" i="5"/>
  <c r="S547" i="5"/>
  <c r="R547" i="5"/>
  <c r="N549" i="5"/>
  <c r="R549" i="5"/>
  <c r="S551" i="5"/>
  <c r="R551" i="5"/>
  <c r="N553" i="5"/>
  <c r="R553" i="5"/>
  <c r="S555" i="5"/>
  <c r="R555" i="5"/>
  <c r="N557" i="5"/>
  <c r="R557" i="5"/>
  <c r="S559" i="5"/>
  <c r="R559" i="5"/>
  <c r="N561" i="5"/>
  <c r="R561" i="5"/>
  <c r="S563" i="5"/>
  <c r="R563" i="5"/>
  <c r="N565" i="5"/>
  <c r="R565" i="5"/>
  <c r="S567" i="5"/>
  <c r="R567" i="5"/>
  <c r="N569" i="5"/>
  <c r="R569" i="5"/>
  <c r="S571" i="5"/>
  <c r="R571" i="5"/>
  <c r="N573" i="5"/>
  <c r="R573" i="5"/>
  <c r="S575" i="5"/>
  <c r="R575" i="5"/>
  <c r="N577" i="5"/>
  <c r="R577" i="5"/>
  <c r="N579" i="5"/>
  <c r="R579" i="5"/>
  <c r="N581" i="5"/>
  <c r="R581" i="5"/>
  <c r="N583" i="5"/>
  <c r="R583" i="5"/>
  <c r="N585" i="5"/>
  <c r="R585" i="5"/>
  <c r="N587" i="5"/>
  <c r="R587" i="5"/>
  <c r="N589" i="5"/>
  <c r="R589" i="5"/>
  <c r="N591" i="5"/>
  <c r="N592" i="5"/>
  <c r="R592" i="5"/>
  <c r="L594" i="5"/>
  <c r="M594" i="5"/>
  <c r="O597" i="5"/>
  <c r="S597" i="5"/>
  <c r="N598" i="5"/>
  <c r="M599" i="5"/>
  <c r="P599" i="5"/>
  <c r="P600" i="5"/>
  <c r="O603" i="5"/>
  <c r="S603" i="5"/>
  <c r="N604" i="5"/>
  <c r="M605" i="5"/>
  <c r="Q605" i="5"/>
  <c r="N608" i="5"/>
  <c r="R608" i="5"/>
  <c r="M611" i="5"/>
  <c r="L612" i="5"/>
  <c r="Q612" i="5"/>
  <c r="P613" i="5"/>
  <c r="T613" i="5"/>
  <c r="O614" i="5"/>
  <c r="M617" i="5"/>
  <c r="Q617" i="5"/>
  <c r="L622" i="5"/>
  <c r="M622" i="5"/>
  <c r="N628" i="5"/>
  <c r="M629" i="5"/>
  <c r="Q629" i="5"/>
  <c r="P636" i="5"/>
  <c r="O637" i="5"/>
  <c r="N638" i="5"/>
  <c r="P640" i="5"/>
  <c r="O641" i="5"/>
  <c r="O647" i="5"/>
  <c r="S647" i="5"/>
  <c r="M649" i="5"/>
  <c r="Q649" i="5"/>
  <c r="R652" i="5"/>
  <c r="Q653" i="5"/>
  <c r="T654" i="5"/>
  <c r="M655" i="5"/>
  <c r="Q655" i="5"/>
  <c r="L656" i="5"/>
  <c r="T657" i="5"/>
  <c r="T658" i="5"/>
  <c r="M659" i="5"/>
  <c r="Q659" i="5"/>
  <c r="L660" i="5"/>
  <c r="T661" i="5"/>
  <c r="T662" i="5"/>
  <c r="M663" i="5"/>
  <c r="Q663" i="5"/>
  <c r="L664" i="5"/>
  <c r="T665" i="5"/>
  <c r="T666" i="5"/>
  <c r="M667" i="5"/>
  <c r="Q667" i="5"/>
  <c r="L668" i="5"/>
  <c r="T669" i="5"/>
  <c r="L671" i="5"/>
  <c r="P674" i="5"/>
  <c r="R675" i="5"/>
  <c r="S675" i="5"/>
  <c r="O676" i="5"/>
  <c r="Q677" i="5"/>
  <c r="S678" i="5"/>
  <c r="T678" i="5"/>
  <c r="P679" i="5"/>
  <c r="O680" i="5"/>
  <c r="N684" i="5"/>
  <c r="O687" i="5"/>
  <c r="N688" i="5"/>
  <c r="R688" i="5"/>
  <c r="N690" i="5"/>
  <c r="R690" i="5"/>
  <c r="T692" i="5"/>
  <c r="M692" i="5"/>
  <c r="P697" i="5"/>
  <c r="Q697" i="5"/>
  <c r="M698" i="5"/>
  <c r="P700" i="5"/>
  <c r="T700" i="5"/>
  <c r="N701" i="5"/>
  <c r="N702" i="5"/>
  <c r="R702" i="5"/>
  <c r="P703" i="5"/>
  <c r="T704" i="5"/>
  <c r="L707" i="5"/>
  <c r="Q707" i="5"/>
  <c r="O707" i="5"/>
  <c r="O708" i="5"/>
  <c r="N710" i="5"/>
  <c r="R710" i="5"/>
  <c r="Q712" i="5"/>
  <c r="N713" i="5"/>
  <c r="R713" i="5"/>
  <c r="N714" i="5"/>
  <c r="R714" i="5"/>
  <c r="Q716" i="5"/>
  <c r="N717" i="5"/>
  <c r="R717" i="5"/>
  <c r="N718" i="5"/>
  <c r="R718" i="5"/>
  <c r="Q720" i="5"/>
  <c r="N721" i="5"/>
  <c r="R721" i="5"/>
  <c r="M718" i="5"/>
  <c r="Q718" i="5"/>
  <c r="L719" i="5"/>
  <c r="Q719" i="5"/>
  <c r="L720" i="5"/>
  <c r="T721" i="5"/>
  <c r="M722" i="5"/>
  <c r="Q722" i="5"/>
  <c r="L723" i="5"/>
  <c r="Q723" i="5"/>
  <c r="L724" i="5"/>
  <c r="T725" i="5"/>
  <c r="M726" i="5"/>
  <c r="Q726" i="5"/>
  <c r="L727" i="5"/>
  <c r="Q727" i="5"/>
  <c r="L728" i="5"/>
  <c r="T729" i="5"/>
  <c r="M730" i="5"/>
  <c r="Q730" i="5"/>
  <c r="L731" i="5"/>
  <c r="Q731" i="5"/>
  <c r="L732" i="5"/>
  <c r="T733" i="5"/>
  <c r="M734" i="5"/>
  <c r="Q734" i="5"/>
  <c r="L735" i="5"/>
  <c r="Q735" i="5"/>
  <c r="L736" i="5"/>
  <c r="T737" i="5"/>
  <c r="M738" i="5"/>
  <c r="Q738" i="5"/>
  <c r="L739" i="5"/>
  <c r="Q739" i="5"/>
  <c r="L740" i="5"/>
  <c r="T741" i="5"/>
  <c r="M742" i="5"/>
  <c r="Q742" i="5"/>
  <c r="L743" i="5"/>
  <c r="Q743" i="5"/>
  <c r="L744" i="5"/>
  <c r="T745" i="5"/>
  <c r="M746" i="5"/>
  <c r="Q746" i="5"/>
  <c r="L747" i="5"/>
  <c r="Q747" i="5"/>
  <c r="L748" i="5"/>
  <c r="T749" i="5"/>
  <c r="M750" i="5"/>
  <c r="Q750" i="5"/>
  <c r="L751" i="5"/>
  <c r="Q751" i="5"/>
  <c r="L752" i="5"/>
  <c r="T753" i="5"/>
  <c r="M754" i="5"/>
  <c r="Q754" i="5"/>
  <c r="L755" i="5"/>
  <c r="Q755" i="5"/>
  <c r="L756" i="5"/>
  <c r="T757" i="5"/>
  <c r="M758" i="5"/>
  <c r="Q758" i="5"/>
  <c r="L759" i="5"/>
  <c r="T760" i="5"/>
  <c r="T761" i="5"/>
  <c r="M762" i="5"/>
  <c r="Q762" i="5"/>
  <c r="L763" i="5"/>
  <c r="T764" i="5"/>
  <c r="Q765" i="5"/>
  <c r="T766" i="5"/>
  <c r="Q766" i="5"/>
  <c r="S767" i="5"/>
  <c r="T767" i="5"/>
  <c r="P768" i="5"/>
  <c r="O769" i="5"/>
  <c r="N773" i="5"/>
  <c r="O776" i="5"/>
  <c r="S776" i="5"/>
  <c r="O777" i="5"/>
  <c r="S777" i="5"/>
  <c r="O778" i="5"/>
  <c r="S778" i="5"/>
  <c r="N722" i="5"/>
  <c r="R722" i="5"/>
  <c r="Q724" i="5"/>
  <c r="N725" i="5"/>
  <c r="R725" i="5"/>
  <c r="N726" i="5"/>
  <c r="R726" i="5"/>
  <c r="Q728" i="5"/>
  <c r="N729" i="5"/>
  <c r="R729" i="5"/>
  <c r="N730" i="5"/>
  <c r="R730" i="5"/>
  <c r="Q732" i="5"/>
  <c r="N733" i="5"/>
  <c r="R733" i="5"/>
  <c r="N734" i="5"/>
  <c r="R734" i="5"/>
  <c r="Q736" i="5"/>
  <c r="N737" i="5"/>
  <c r="R737" i="5"/>
  <c r="N738" i="5"/>
  <c r="R738" i="5"/>
  <c r="Q740" i="5"/>
  <c r="N741" i="5"/>
  <c r="R741" i="5"/>
  <c r="N742" i="5"/>
  <c r="R742" i="5"/>
  <c r="Q744" i="5"/>
  <c r="N745" i="5"/>
  <c r="R745" i="5"/>
  <c r="N746" i="5"/>
  <c r="R746" i="5"/>
  <c r="Q748" i="5"/>
  <c r="N749" i="5"/>
  <c r="R749" i="5"/>
  <c r="N750" i="5"/>
  <c r="R750" i="5"/>
  <c r="Q752" i="5"/>
  <c r="N753" i="5"/>
  <c r="R753" i="5"/>
  <c r="N754" i="5"/>
  <c r="R754" i="5"/>
  <c r="Q756" i="5"/>
  <c r="N757" i="5"/>
  <c r="R757" i="5"/>
  <c r="Q759" i="5"/>
  <c r="Q760" i="5"/>
  <c r="N761" i="5"/>
  <c r="R761" i="5"/>
  <c r="Q763" i="5"/>
  <c r="Q764" i="5"/>
  <c r="N765" i="5"/>
  <c r="R765" i="5"/>
  <c r="N766" i="5"/>
  <c r="M768" i="5"/>
  <c r="Q768" i="5"/>
  <c r="P771" i="5"/>
  <c r="R772" i="5"/>
  <c r="S772" i="5"/>
  <c r="O773" i="5"/>
  <c r="P775" i="5"/>
  <c r="T775" i="5"/>
  <c r="P776" i="5"/>
  <c r="T776" i="5"/>
  <c r="P777" i="5"/>
  <c r="T777" i="5"/>
  <c r="P779" i="5"/>
  <c r="T779" i="5"/>
  <c r="P780" i="5"/>
  <c r="T780" i="5"/>
  <c r="P781" i="5"/>
  <c r="T781" i="5"/>
  <c r="P783" i="5"/>
  <c r="T783" i="5"/>
  <c r="P784" i="5"/>
  <c r="T784" i="5"/>
  <c r="P785" i="5"/>
  <c r="T785" i="5"/>
  <c r="P787" i="5"/>
  <c r="S745" i="5"/>
  <c r="S748" i="5"/>
  <c r="S749" i="5"/>
  <c r="S752" i="5"/>
  <c r="S756" i="5"/>
  <c r="S760" i="5"/>
  <c r="S764" i="5"/>
  <c r="S766" i="5"/>
  <c r="Q770" i="5"/>
  <c r="O771" i="5"/>
  <c r="T773" i="5"/>
  <c r="Q775" i="5"/>
  <c r="Q776" i="5"/>
  <c r="Q778" i="5"/>
  <c r="Q779" i="5"/>
  <c r="Q780" i="5"/>
  <c r="Q782" i="5"/>
  <c r="Q783" i="5"/>
  <c r="Q784" i="5"/>
  <c r="Q786" i="5"/>
  <c r="Q787" i="5"/>
  <c r="Q788" i="5"/>
  <c r="Q790" i="5"/>
  <c r="Q791" i="5"/>
  <c r="Q792" i="5"/>
  <c r="Q794" i="5"/>
  <c r="Q795" i="5"/>
  <c r="Q796" i="5"/>
  <c r="Q798" i="5"/>
  <c r="Q799" i="5"/>
  <c r="Q800" i="5"/>
  <c r="P739" i="5"/>
  <c r="T739" i="5"/>
  <c r="P740" i="5"/>
  <c r="T740" i="5"/>
  <c r="P743" i="5"/>
  <c r="T743" i="5"/>
  <c r="P744" i="5"/>
  <c r="T744" i="5"/>
  <c r="P747" i="5"/>
  <c r="T747" i="5"/>
  <c r="P748" i="5"/>
  <c r="T748" i="5"/>
  <c r="P751" i="5"/>
  <c r="T751" i="5"/>
  <c r="P752" i="5"/>
  <c r="T752" i="5"/>
  <c r="P755" i="5"/>
  <c r="T755" i="5"/>
  <c r="P756" i="5"/>
  <c r="T756" i="5"/>
  <c r="P759" i="5"/>
  <c r="T759" i="5"/>
  <c r="P763" i="5"/>
  <c r="T763" i="5"/>
  <c r="O768" i="5"/>
  <c r="N769" i="5"/>
  <c r="R769" i="5"/>
  <c r="N771" i="5"/>
  <c r="R771" i="5"/>
  <c r="L773" i="5"/>
  <c r="M773" i="5"/>
  <c r="O774" i="5"/>
  <c r="S774" i="5"/>
  <c r="N775" i="5"/>
  <c r="R775" i="5"/>
  <c r="N777" i="5"/>
  <c r="R777" i="5"/>
  <c r="N778" i="5"/>
  <c r="R778" i="5"/>
  <c r="N779" i="5"/>
  <c r="R779" i="5"/>
  <c r="N781" i="5"/>
  <c r="R781" i="5"/>
  <c r="N782" i="5"/>
  <c r="R782" i="5"/>
  <c r="N783" i="5"/>
  <c r="R783" i="5"/>
  <c r="N785" i="5"/>
  <c r="R785" i="5"/>
  <c r="N786" i="5"/>
  <c r="R786" i="5"/>
  <c r="N787" i="5"/>
  <c r="R787" i="5"/>
  <c r="N789" i="5"/>
  <c r="R789" i="5"/>
  <c r="N790" i="5"/>
  <c r="R790" i="5"/>
  <c r="N791" i="5"/>
  <c r="R791" i="5"/>
  <c r="N793" i="5"/>
  <c r="Q802" i="5"/>
  <c r="Q803" i="5"/>
  <c r="M810" i="5"/>
  <c r="T834" i="5"/>
  <c r="S843" i="5"/>
  <c r="Q845" i="5"/>
  <c r="Q847" i="5"/>
  <c r="Q849" i="5"/>
  <c r="Q851" i="5"/>
  <c r="Q853" i="5"/>
  <c r="Q855" i="5"/>
  <c r="Q857" i="5"/>
  <c r="Q859" i="5"/>
  <c r="Q861" i="5"/>
  <c r="Q863" i="5"/>
  <c r="Q864" i="5"/>
  <c r="Q865" i="5"/>
  <c r="T866" i="5"/>
  <c r="R872" i="5"/>
  <c r="Q873" i="5"/>
  <c r="T874" i="5"/>
  <c r="R878" i="5"/>
  <c r="R882" i="5"/>
  <c r="Q886" i="5"/>
  <c r="O886" i="5"/>
  <c r="T887" i="5"/>
  <c r="S888" i="5"/>
  <c r="R889" i="5"/>
  <c r="Q891" i="5"/>
  <c r="S904" i="5"/>
  <c r="R793" i="5"/>
  <c r="N794" i="5"/>
  <c r="R794" i="5"/>
  <c r="N795" i="5"/>
  <c r="R795" i="5"/>
  <c r="N797" i="5"/>
  <c r="R797" i="5"/>
  <c r="N798" i="5"/>
  <c r="R798" i="5"/>
  <c r="N799" i="5"/>
  <c r="R799" i="5"/>
  <c r="N801" i="5"/>
  <c r="R801" i="5"/>
  <c r="N802" i="5"/>
  <c r="R802" i="5"/>
  <c r="N803" i="5"/>
  <c r="R803" i="5"/>
  <c r="M804" i="5"/>
  <c r="N805" i="5"/>
  <c r="R805" i="5"/>
  <c r="N806" i="5"/>
  <c r="N808" i="5"/>
  <c r="R811" i="5"/>
  <c r="M813" i="5"/>
  <c r="M815" i="5"/>
  <c r="L818" i="5"/>
  <c r="M818" i="5"/>
  <c r="P820" i="5"/>
  <c r="N824" i="5"/>
  <c r="M828" i="5"/>
  <c r="M829" i="5"/>
  <c r="M831" i="5"/>
  <c r="T835" i="5"/>
  <c r="M837" i="5"/>
  <c r="Q837" i="5"/>
  <c r="N837" i="5"/>
  <c r="O839" i="5"/>
  <c r="S839" i="5"/>
  <c r="M841" i="5"/>
  <c r="Q841" i="5"/>
  <c r="N841" i="5"/>
  <c r="N844" i="5"/>
  <c r="R844" i="5"/>
  <c r="N846" i="5"/>
  <c r="R846" i="5"/>
  <c r="N848" i="5"/>
  <c r="R848" i="5"/>
  <c r="N850" i="5"/>
  <c r="R850" i="5"/>
  <c r="N852" i="5"/>
  <c r="R852" i="5"/>
  <c r="N854" i="5"/>
  <c r="R854" i="5"/>
  <c r="N856" i="5"/>
  <c r="R856" i="5"/>
  <c r="N858" i="5"/>
  <c r="R858" i="5"/>
  <c r="N860" i="5"/>
  <c r="R860" i="5"/>
  <c r="N862" i="5"/>
  <c r="R862" i="5"/>
  <c r="N864" i="5"/>
  <c r="R864" i="5"/>
  <c r="M867" i="5"/>
  <c r="Q867" i="5"/>
  <c r="N867" i="5"/>
  <c r="P870" i="5"/>
  <c r="T870" i="5"/>
  <c r="R871" i="5"/>
  <c r="S871" i="5"/>
  <c r="O872" i="5"/>
  <c r="M875" i="5"/>
  <c r="Q875" i="5"/>
  <c r="N875" i="5"/>
  <c r="L880" i="5"/>
  <c r="M880" i="5"/>
  <c r="N884" i="5"/>
  <c r="N886" i="5"/>
  <c r="M887" i="5"/>
  <c r="Q887" i="5"/>
  <c r="R887" i="5"/>
  <c r="Q902" i="5"/>
  <c r="O902" i="5"/>
  <c r="T903" i="5"/>
  <c r="O780" i="5"/>
  <c r="S780" i="5"/>
  <c r="O781" i="5"/>
  <c r="S781" i="5"/>
  <c r="O782" i="5"/>
  <c r="S782" i="5"/>
  <c r="O784" i="5"/>
  <c r="S784" i="5"/>
  <c r="O785" i="5"/>
  <c r="S785" i="5"/>
  <c r="O788" i="5"/>
  <c r="S788" i="5"/>
  <c r="O789" i="5"/>
  <c r="S789" i="5"/>
  <c r="O792" i="5"/>
  <c r="S792" i="5"/>
  <c r="O793" i="5"/>
  <c r="S793" i="5"/>
  <c r="O796" i="5"/>
  <c r="S796" i="5"/>
  <c r="O797" i="5"/>
  <c r="S797" i="5"/>
  <c r="O800" i="5"/>
  <c r="S800" i="5"/>
  <c r="O801" i="5"/>
  <c r="S801" i="5"/>
  <c r="O804" i="5"/>
  <c r="S804" i="5"/>
  <c r="O805" i="5"/>
  <c r="S805" i="5"/>
  <c r="O809" i="5"/>
  <c r="M812" i="5"/>
  <c r="N814" i="5"/>
  <c r="N816" i="5"/>
  <c r="R819" i="5"/>
  <c r="O825" i="5"/>
  <c r="O827" i="5"/>
  <c r="N830" i="5"/>
  <c r="O832" i="5"/>
  <c r="M834" i="5"/>
  <c r="O845" i="5"/>
  <c r="S845" i="5"/>
  <c r="O847" i="5"/>
  <c r="S847" i="5"/>
  <c r="O849" i="5"/>
  <c r="S849" i="5"/>
  <c r="O851" i="5"/>
  <c r="S851" i="5"/>
  <c r="O853" i="5"/>
  <c r="S853" i="5"/>
  <c r="O855" i="5"/>
  <c r="S855" i="5"/>
  <c r="O857" i="5"/>
  <c r="S857" i="5"/>
  <c r="O859" i="5"/>
  <c r="S859" i="5"/>
  <c r="O861" i="5"/>
  <c r="S861" i="5"/>
  <c r="O863" i="5"/>
  <c r="S863" i="5"/>
  <c r="P869" i="5"/>
  <c r="Q869" i="5"/>
  <c r="P878" i="5"/>
  <c r="O879" i="5"/>
  <c r="N880" i="5"/>
  <c r="P882" i="5"/>
  <c r="O883" i="5"/>
  <c r="L888" i="5"/>
  <c r="M888" i="5"/>
  <c r="O891" i="5"/>
  <c r="N892" i="5"/>
  <c r="L894" i="5"/>
  <c r="M895" i="5"/>
  <c r="Q895" i="5"/>
  <c r="R895" i="5"/>
  <c r="N898" i="5"/>
  <c r="R898" i="5"/>
  <c r="T904" i="5"/>
  <c r="M905" i="5"/>
  <c r="Q905" i="5"/>
  <c r="Q906" i="5"/>
  <c r="T787" i="5"/>
  <c r="P788" i="5"/>
  <c r="T788" i="5"/>
  <c r="P789" i="5"/>
  <c r="T789" i="5"/>
  <c r="P791" i="5"/>
  <c r="T791" i="5"/>
  <c r="P792" i="5"/>
  <c r="T792" i="5"/>
  <c r="P793" i="5"/>
  <c r="T793" i="5"/>
  <c r="P795" i="5"/>
  <c r="T795" i="5"/>
  <c r="P796" i="5"/>
  <c r="T796" i="5"/>
  <c r="P797" i="5"/>
  <c r="T797" i="5"/>
  <c r="P799" i="5"/>
  <c r="T799" i="5"/>
  <c r="P800" i="5"/>
  <c r="T800" i="5"/>
  <c r="P801" i="5"/>
  <c r="T801" i="5"/>
  <c r="P803" i="5"/>
  <c r="T803" i="5"/>
  <c r="P804" i="5"/>
  <c r="T804" i="5"/>
  <c r="P810" i="5"/>
  <c r="O811" i="5"/>
  <c r="O817" i="5"/>
  <c r="M820" i="5"/>
  <c r="M821" i="5"/>
  <c r="P826" i="5"/>
  <c r="P828" i="5"/>
  <c r="O833" i="5"/>
  <c r="O837" i="5"/>
  <c r="O841" i="5"/>
  <c r="M842" i="5"/>
  <c r="P844" i="5"/>
  <c r="P846" i="5"/>
  <c r="T846" i="5"/>
  <c r="P848" i="5"/>
  <c r="T848" i="5"/>
  <c r="P850" i="5"/>
  <c r="T850" i="5"/>
  <c r="P852" i="5"/>
  <c r="T852" i="5"/>
  <c r="P854" i="5"/>
  <c r="T854" i="5"/>
  <c r="P856" i="5"/>
  <c r="T856" i="5"/>
  <c r="P858" i="5"/>
  <c r="T858" i="5"/>
  <c r="P860" i="5"/>
  <c r="T860" i="5"/>
  <c r="P862" i="5"/>
  <c r="T862" i="5"/>
  <c r="O867" i="5"/>
  <c r="S867" i="5"/>
  <c r="N868" i="5"/>
  <c r="R868" i="5"/>
  <c r="N870" i="5"/>
  <c r="R870" i="5"/>
  <c r="T872" i="5"/>
  <c r="M872" i="5"/>
  <c r="O875" i="5"/>
  <c r="S875" i="5"/>
  <c r="N876" i="5"/>
  <c r="L878" i="5"/>
  <c r="Q878" i="5"/>
  <c r="P879" i="5"/>
  <c r="T879" i="5"/>
  <c r="O880" i="5"/>
  <c r="S880" i="5"/>
  <c r="N881" i="5"/>
  <c r="R881" i="5"/>
  <c r="P884" i="5"/>
  <c r="T884" i="5"/>
  <c r="P886" i="5"/>
  <c r="O887" i="5"/>
  <c r="N888" i="5"/>
  <c r="T889" i="5"/>
  <c r="P890" i="5"/>
  <c r="N894" i="5"/>
  <c r="L896" i="5"/>
  <c r="M896" i="5"/>
  <c r="S898" i="5"/>
  <c r="O899" i="5"/>
  <c r="R903" i="5"/>
  <c r="O907" i="5"/>
  <c r="S907" i="5"/>
  <c r="O908" i="5"/>
  <c r="S908" i="5"/>
  <c r="R909" i="5"/>
  <c r="N917" i="5"/>
  <c r="O918" i="5"/>
  <c r="S918" i="5"/>
  <c r="O919" i="5"/>
  <c r="S919" i="5"/>
  <c r="O921" i="5"/>
  <c r="S921" i="5"/>
  <c r="O922" i="5"/>
  <c r="S922" i="5"/>
  <c r="O925" i="5"/>
  <c r="S925" i="5"/>
  <c r="O926" i="5"/>
  <c r="S926" i="5"/>
  <c r="O929" i="5"/>
  <c r="S929" i="5"/>
  <c r="O930" i="5"/>
  <c r="S930" i="5"/>
  <c r="O933" i="5"/>
  <c r="S933" i="5"/>
  <c r="O934" i="5"/>
  <c r="S934" i="5"/>
  <c r="O937" i="5"/>
  <c r="S937" i="5"/>
  <c r="O938" i="5"/>
  <c r="S938" i="5"/>
  <c r="O941" i="5"/>
  <c r="S941" i="5"/>
  <c r="O942" i="5"/>
  <c r="Q965" i="5"/>
  <c r="Q966" i="5"/>
  <c r="Q969" i="5"/>
  <c r="Q970" i="5"/>
  <c r="Q973" i="5"/>
  <c r="Q974" i="5"/>
  <c r="Q977" i="5"/>
  <c r="M979" i="5"/>
  <c r="R1001" i="5"/>
  <c r="P1005" i="5"/>
  <c r="M1026" i="5"/>
  <c r="O1026" i="5"/>
  <c r="Q1026" i="5"/>
  <c r="N900" i="5"/>
  <c r="N902" i="5"/>
  <c r="P906" i="5"/>
  <c r="T906" i="5"/>
  <c r="P907" i="5"/>
  <c r="T907" i="5"/>
  <c r="T908" i="5"/>
  <c r="P909" i="5"/>
  <c r="R913" i="5"/>
  <c r="M914" i="5"/>
  <c r="M916" i="5"/>
  <c r="P917" i="5"/>
  <c r="P920" i="5"/>
  <c r="T920" i="5"/>
  <c r="P921" i="5"/>
  <c r="T921" i="5"/>
  <c r="P924" i="5"/>
  <c r="T924" i="5"/>
  <c r="P925" i="5"/>
  <c r="T925" i="5"/>
  <c r="P928" i="5"/>
  <c r="T928" i="5"/>
  <c r="P929" i="5"/>
  <c r="T929" i="5"/>
  <c r="P932" i="5"/>
  <c r="T932" i="5"/>
  <c r="P933" i="5"/>
  <c r="T933" i="5"/>
  <c r="P936" i="5"/>
  <c r="T936" i="5"/>
  <c r="P937" i="5"/>
  <c r="T937" i="5"/>
  <c r="P940" i="5"/>
  <c r="T940" i="5"/>
  <c r="P941" i="5"/>
  <c r="T941" i="5"/>
  <c r="Q963" i="5"/>
  <c r="N964" i="5"/>
  <c r="R964" i="5"/>
  <c r="N965" i="5"/>
  <c r="R965" i="5"/>
  <c r="Q967" i="5"/>
  <c r="N968" i="5"/>
  <c r="R968" i="5"/>
  <c r="N969" i="5"/>
  <c r="T991" i="5"/>
  <c r="T992" i="5"/>
  <c r="R1005" i="5"/>
  <c r="T1015" i="5"/>
  <c r="S1018" i="5"/>
  <c r="Q919" i="5"/>
  <c r="Q920" i="5"/>
  <c r="Q921" i="5"/>
  <c r="Q923" i="5"/>
  <c r="Q924" i="5"/>
  <c r="Q927" i="5"/>
  <c r="Q928" i="5"/>
  <c r="Q931" i="5"/>
  <c r="Q932" i="5"/>
  <c r="Q935" i="5"/>
  <c r="Q936" i="5"/>
  <c r="Q939" i="5"/>
  <c r="Q940" i="5"/>
  <c r="Q943" i="5"/>
  <c r="Q944" i="5"/>
  <c r="Q947" i="5"/>
  <c r="Q948" i="5"/>
  <c r="Q951" i="5"/>
  <c r="Q952" i="5"/>
  <c r="M956" i="5"/>
  <c r="S959" i="5"/>
  <c r="R984" i="5"/>
  <c r="R985" i="5"/>
  <c r="R986" i="5"/>
  <c r="S992" i="5"/>
  <c r="S999" i="5"/>
  <c r="P999" i="5"/>
  <c r="T999" i="5"/>
  <c r="O1005" i="5"/>
  <c r="P1017" i="5"/>
  <c r="Q894" i="5"/>
  <c r="P895" i="5"/>
  <c r="T895" i="5"/>
  <c r="O896" i="5"/>
  <c r="S896" i="5"/>
  <c r="N897" i="5"/>
  <c r="R897" i="5"/>
  <c r="P900" i="5"/>
  <c r="T900" i="5"/>
  <c r="P902" i="5"/>
  <c r="O903" i="5"/>
  <c r="N904" i="5"/>
  <c r="R904" i="5"/>
  <c r="N905" i="5"/>
  <c r="R905" i="5"/>
  <c r="Q907" i="5"/>
  <c r="N908" i="5"/>
  <c r="Q910" i="5"/>
  <c r="R910" i="5"/>
  <c r="M912" i="5"/>
  <c r="L913" i="5"/>
  <c r="O913" i="5"/>
  <c r="P914" i="5"/>
  <c r="T914" i="5"/>
  <c r="N919" i="5"/>
  <c r="R919" i="5"/>
  <c r="N920" i="5"/>
  <c r="R920" i="5"/>
  <c r="N922" i="5"/>
  <c r="R922" i="5"/>
  <c r="N923" i="5"/>
  <c r="R923" i="5"/>
  <c r="Q925" i="5"/>
  <c r="N926" i="5"/>
  <c r="R926" i="5"/>
  <c r="N927" i="5"/>
  <c r="R927" i="5"/>
  <c r="Q929" i="5"/>
  <c r="N930" i="5"/>
  <c r="R930" i="5"/>
  <c r="N931" i="5"/>
  <c r="R931" i="5"/>
  <c r="Q933" i="5"/>
  <c r="N934" i="5"/>
  <c r="R934" i="5"/>
  <c r="N935" i="5"/>
  <c r="R935" i="5"/>
  <c r="Q937" i="5"/>
  <c r="N938" i="5"/>
  <c r="R938" i="5"/>
  <c r="N939" i="5"/>
  <c r="R939" i="5"/>
  <c r="Q941" i="5"/>
  <c r="N942" i="5"/>
  <c r="R942" i="5"/>
  <c r="N943" i="5"/>
  <c r="R943" i="5"/>
  <c r="Q945" i="5"/>
  <c r="N946" i="5"/>
  <c r="R946" i="5"/>
  <c r="N947" i="5"/>
  <c r="R947" i="5"/>
  <c r="Q949" i="5"/>
  <c r="N950" i="5"/>
  <c r="R950" i="5"/>
  <c r="N951" i="5"/>
  <c r="R951" i="5"/>
  <c r="Q953" i="5"/>
  <c r="N956" i="5"/>
  <c r="M957" i="5"/>
  <c r="Q957" i="5"/>
  <c r="S958" i="5"/>
  <c r="T958" i="5"/>
  <c r="P961" i="5"/>
  <c r="O987" i="5"/>
  <c r="R993" i="5"/>
  <c r="O999" i="5"/>
  <c r="Q1002" i="5"/>
  <c r="P1002" i="5"/>
  <c r="T1004" i="5"/>
  <c r="R1015" i="5"/>
  <c r="P1021" i="5"/>
  <c r="R969" i="5"/>
  <c r="Q971" i="5"/>
  <c r="N972" i="5"/>
  <c r="R972" i="5"/>
  <c r="N973" i="5"/>
  <c r="R973" i="5"/>
  <c r="Q975" i="5"/>
  <c r="N976" i="5"/>
  <c r="R976" i="5"/>
  <c r="N977" i="5"/>
  <c r="R977" i="5"/>
  <c r="N978" i="5"/>
  <c r="N979" i="5"/>
  <c r="R982" i="5"/>
  <c r="O983" i="5"/>
  <c r="S983" i="5"/>
  <c r="M988" i="5"/>
  <c r="T990" i="5"/>
  <c r="Q990" i="5"/>
  <c r="L991" i="5"/>
  <c r="Q991" i="5"/>
  <c r="N992" i="5"/>
  <c r="O993" i="5"/>
  <c r="O994" i="5"/>
  <c r="R996" i="5"/>
  <c r="S996" i="5"/>
  <c r="M998" i="5"/>
  <c r="Q998" i="5"/>
  <c r="R1000" i="5"/>
  <c r="S1000" i="5"/>
  <c r="P1003" i="5"/>
  <c r="T1003" i="5"/>
  <c r="M1010" i="5"/>
  <c r="Q1010" i="5"/>
  <c r="O1010" i="5"/>
  <c r="N1012" i="5"/>
  <c r="L1015" i="5"/>
  <c r="N1015" i="5"/>
  <c r="N1017" i="5"/>
  <c r="R1017" i="5"/>
  <c r="P1018" i="5"/>
  <c r="O1019" i="5"/>
  <c r="N1021" i="5"/>
  <c r="R1021" i="5"/>
  <c r="M1022" i="5"/>
  <c r="Q1022" i="5"/>
  <c r="O1022" i="5"/>
  <c r="M1027" i="5"/>
  <c r="Q1027" i="5"/>
  <c r="N1027" i="5"/>
  <c r="O1029" i="5"/>
  <c r="S1029" i="5"/>
  <c r="S942" i="5"/>
  <c r="O945" i="5"/>
  <c r="S945" i="5"/>
  <c r="O946" i="5"/>
  <c r="S946" i="5"/>
  <c r="O949" i="5"/>
  <c r="S949" i="5"/>
  <c r="O950" i="5"/>
  <c r="S950" i="5"/>
  <c r="O953" i="5"/>
  <c r="S953" i="5"/>
  <c r="O954" i="5"/>
  <c r="S954" i="5"/>
  <c r="R955" i="5"/>
  <c r="S955" i="5"/>
  <c r="O956" i="5"/>
  <c r="L959" i="5"/>
  <c r="Q959" i="5"/>
  <c r="T960" i="5"/>
  <c r="M960" i="5"/>
  <c r="O963" i="5"/>
  <c r="S963" i="5"/>
  <c r="O964" i="5"/>
  <c r="S964" i="5"/>
  <c r="O967" i="5"/>
  <c r="S967" i="5"/>
  <c r="O968" i="5"/>
  <c r="S968" i="5"/>
  <c r="O971" i="5"/>
  <c r="S971" i="5"/>
  <c r="O972" i="5"/>
  <c r="S972" i="5"/>
  <c r="O975" i="5"/>
  <c r="S975" i="5"/>
  <c r="O976" i="5"/>
  <c r="S976" i="5"/>
  <c r="O978" i="5"/>
  <c r="S978" i="5"/>
  <c r="O979" i="5"/>
  <c r="Q980" i="5"/>
  <c r="P981" i="5"/>
  <c r="P982" i="5"/>
  <c r="T982" i="5"/>
  <c r="P983" i="5"/>
  <c r="T983" i="5"/>
  <c r="P984" i="5"/>
  <c r="T984" i="5"/>
  <c r="P986" i="5"/>
  <c r="T986" i="5"/>
  <c r="P987" i="5"/>
  <c r="N989" i="5"/>
  <c r="N990" i="5"/>
  <c r="R990" i="5"/>
  <c r="P993" i="5"/>
  <c r="S995" i="5"/>
  <c r="T995" i="5"/>
  <c r="N997" i="5"/>
  <c r="N999" i="5"/>
  <c r="R999" i="5"/>
  <c r="O1002" i="5"/>
  <c r="S1002" i="5"/>
  <c r="S1003" i="5"/>
  <c r="P1004" i="5"/>
  <c r="S1005" i="5"/>
  <c r="T1005" i="5"/>
  <c r="Q1007" i="5"/>
  <c r="L1011" i="5"/>
  <c r="N1011" i="5"/>
  <c r="Q1015" i="5"/>
  <c r="P1019" i="5"/>
  <c r="T1019" i="5"/>
  <c r="P1020" i="5"/>
  <c r="T1020" i="5"/>
  <c r="N1022" i="5"/>
  <c r="R1022" i="5"/>
  <c r="S1022" i="5"/>
  <c r="P1024" i="5"/>
  <c r="T1024" i="5"/>
  <c r="P944" i="5"/>
  <c r="T944" i="5"/>
  <c r="P945" i="5"/>
  <c r="T945" i="5"/>
  <c r="P948" i="5"/>
  <c r="T948" i="5"/>
  <c r="P949" i="5"/>
  <c r="T949" i="5"/>
  <c r="P952" i="5"/>
  <c r="T952" i="5"/>
  <c r="P953" i="5"/>
  <c r="T953" i="5"/>
  <c r="P954" i="5"/>
  <c r="P956" i="5"/>
  <c r="T956" i="5"/>
  <c r="O957" i="5"/>
  <c r="S957" i="5"/>
  <c r="Q960" i="5"/>
  <c r="R960" i="5"/>
  <c r="Q961" i="5"/>
  <c r="P962" i="5"/>
  <c r="T962" i="5"/>
  <c r="P963" i="5"/>
  <c r="T963" i="5"/>
  <c r="P966" i="5"/>
  <c r="T966" i="5"/>
  <c r="P967" i="5"/>
  <c r="T967" i="5"/>
  <c r="P970" i="5"/>
  <c r="T970" i="5"/>
  <c r="P971" i="5"/>
  <c r="T971" i="5"/>
  <c r="P974" i="5"/>
  <c r="T974" i="5"/>
  <c r="P975" i="5"/>
  <c r="T975" i="5"/>
  <c r="P978" i="5"/>
  <c r="P979" i="5"/>
  <c r="T979" i="5"/>
  <c r="N980" i="5"/>
  <c r="L982" i="5"/>
  <c r="Q982" i="5"/>
  <c r="L983" i="5"/>
  <c r="L984" i="5"/>
  <c r="M985" i="5"/>
  <c r="Q985" i="5"/>
  <c r="L986" i="5"/>
  <c r="Q986" i="5"/>
  <c r="S987" i="5"/>
  <c r="Q987" i="5"/>
  <c r="O988" i="5"/>
  <c r="S988" i="5"/>
  <c r="Q989" i="5"/>
  <c r="S989" i="5"/>
  <c r="O992" i="5"/>
  <c r="M994" i="5"/>
  <c r="Q994" i="5"/>
  <c r="O995" i="5"/>
  <c r="M996" i="5"/>
  <c r="Q996" i="5"/>
  <c r="O997" i="5"/>
  <c r="L1001" i="5"/>
  <c r="M1001" i="5"/>
  <c r="S1006" i="5"/>
  <c r="O1008" i="5"/>
  <c r="S1008" i="5"/>
  <c r="Q1011" i="5"/>
  <c r="O1015" i="5"/>
  <c r="N1018" i="5"/>
  <c r="R1018" i="5"/>
  <c r="L1020" i="5"/>
  <c r="M1020" i="5"/>
  <c r="L1024" i="5"/>
  <c r="M1024" i="5"/>
  <c r="P1026" i="5"/>
  <c r="O1027" i="5"/>
  <c r="M1029" i="5"/>
  <c r="N2" i="5"/>
  <c r="Q3" i="5"/>
  <c r="L4" i="5"/>
  <c r="R6" i="5"/>
  <c r="M7" i="5"/>
  <c r="P8" i="5"/>
  <c r="T8" i="5"/>
  <c r="S9" i="5"/>
  <c r="M11" i="5"/>
  <c r="P12" i="5"/>
  <c r="S13" i="5"/>
  <c r="M2" i="5"/>
  <c r="L3" i="5"/>
  <c r="P3" i="5"/>
  <c r="O4" i="5"/>
  <c r="S4" i="5"/>
  <c r="N5" i="5"/>
  <c r="R5" i="5"/>
  <c r="M6" i="5"/>
  <c r="L7" i="5"/>
  <c r="P7" i="5"/>
  <c r="O8" i="5"/>
  <c r="S8" i="5"/>
  <c r="N9" i="5"/>
  <c r="R9" i="5"/>
  <c r="M10" i="5"/>
  <c r="L11" i="5"/>
  <c r="P11" i="5"/>
  <c r="O12" i="5"/>
  <c r="S12" i="5"/>
  <c r="N13" i="5"/>
  <c r="R13" i="5"/>
  <c r="M14" i="5"/>
  <c r="L15" i="5"/>
  <c r="P15" i="5"/>
  <c r="O16" i="5"/>
  <c r="S16" i="5"/>
  <c r="N17" i="5"/>
  <c r="R17" i="5"/>
  <c r="M18" i="5"/>
  <c r="L19" i="5"/>
  <c r="P19" i="5"/>
  <c r="O20" i="5"/>
  <c r="S20" i="5"/>
  <c r="N21" i="5"/>
  <c r="R21" i="5"/>
  <c r="M22" i="5"/>
  <c r="L23" i="5"/>
  <c r="P23" i="5"/>
  <c r="O24" i="5"/>
  <c r="S24" i="5"/>
  <c r="N25" i="5"/>
  <c r="R25" i="5"/>
  <c r="M26" i="5"/>
  <c r="Q26" i="5"/>
  <c r="L27" i="5"/>
  <c r="P27" i="5"/>
  <c r="T27" i="5"/>
  <c r="O28" i="5"/>
  <c r="S28" i="5"/>
  <c r="N29" i="5"/>
  <c r="R29" i="5"/>
  <c r="M30" i="5"/>
  <c r="Q30" i="5"/>
  <c r="L31" i="5"/>
  <c r="P31" i="5"/>
  <c r="T31" i="5"/>
  <c r="T32" i="5"/>
  <c r="O32" i="5"/>
  <c r="O33" i="5"/>
  <c r="S33" i="5"/>
  <c r="P33" i="5"/>
  <c r="S34" i="5"/>
  <c r="N35" i="5"/>
  <c r="S36" i="5"/>
  <c r="Q36" i="5"/>
  <c r="L37" i="5"/>
  <c r="T37" i="5"/>
  <c r="N38" i="5"/>
  <c r="R38" i="5"/>
  <c r="O38" i="5"/>
  <c r="R39" i="5"/>
  <c r="L40" i="5"/>
  <c r="M40" i="5"/>
  <c r="S42" i="5"/>
  <c r="N43" i="5"/>
  <c r="S44" i="5"/>
  <c r="Q44" i="5"/>
  <c r="L45" i="5"/>
  <c r="T45" i="5"/>
  <c r="R46" i="5"/>
  <c r="O46" i="5"/>
  <c r="R47" i="5"/>
  <c r="L48" i="5"/>
  <c r="M48" i="5"/>
  <c r="S49" i="5"/>
  <c r="P49" i="5"/>
  <c r="S50" i="5"/>
  <c r="S52" i="5"/>
  <c r="Q52" i="5"/>
  <c r="S53" i="5"/>
  <c r="O53" i="5"/>
  <c r="L53" i="5"/>
  <c r="T53" i="5"/>
  <c r="R54" i="5"/>
  <c r="O54" i="5"/>
  <c r="R55" i="5"/>
  <c r="L56" i="5"/>
  <c r="M56" i="5"/>
  <c r="S58" i="5"/>
  <c r="S60" i="5"/>
  <c r="Q60" i="5"/>
  <c r="S61" i="5"/>
  <c r="O61" i="5"/>
  <c r="L61" i="5"/>
  <c r="T61" i="5"/>
  <c r="R62" i="5"/>
  <c r="O62" i="5"/>
  <c r="N26" i="5"/>
  <c r="M27" i="5"/>
  <c r="N30" i="5"/>
  <c r="M31" i="5"/>
  <c r="M34" i="5"/>
  <c r="Q34" i="5"/>
  <c r="L34" i="5"/>
  <c r="O35" i="5"/>
  <c r="P36" i="5"/>
  <c r="T36" i="5"/>
  <c r="R36" i="5"/>
  <c r="N37" i="5"/>
  <c r="R37" i="5"/>
  <c r="M37" i="5"/>
  <c r="P38" i="5"/>
  <c r="P39" i="5"/>
  <c r="T39" i="5"/>
  <c r="M42" i="5"/>
  <c r="Q42" i="5"/>
  <c r="L42" i="5"/>
  <c r="O43" i="5"/>
  <c r="P44" i="5"/>
  <c r="T44" i="5"/>
  <c r="N45" i="5"/>
  <c r="R45" i="5"/>
  <c r="M45" i="5"/>
  <c r="P46" i="5"/>
  <c r="P47" i="5"/>
  <c r="T47" i="5"/>
  <c r="M50" i="5"/>
  <c r="Q50" i="5"/>
  <c r="L50" i="5"/>
  <c r="O51" i="5"/>
  <c r="P52" i="5"/>
  <c r="T52" i="5"/>
  <c r="R52" i="5"/>
  <c r="N53" i="5"/>
  <c r="R53" i="5"/>
  <c r="M53" i="5"/>
  <c r="P54" i="5"/>
  <c r="P55" i="5"/>
  <c r="T55" i="5"/>
  <c r="M58" i="5"/>
  <c r="Q58" i="5"/>
  <c r="L58" i="5"/>
  <c r="O59" i="5"/>
  <c r="P60" i="5"/>
  <c r="T60" i="5"/>
  <c r="R60" i="5"/>
  <c r="N61" i="5"/>
  <c r="R61" i="5"/>
  <c r="M61" i="5"/>
  <c r="P62" i="5"/>
  <c r="T63" i="5"/>
  <c r="R2" i="5"/>
  <c r="M3" i="5"/>
  <c r="P4" i="5"/>
  <c r="T4" i="5"/>
  <c r="O5" i="5"/>
  <c r="S5" i="5"/>
  <c r="N6" i="5"/>
  <c r="Q7" i="5"/>
  <c r="L8" i="5"/>
  <c r="O9" i="5"/>
  <c r="N10" i="5"/>
  <c r="Q11" i="5"/>
  <c r="T12" i="5"/>
  <c r="O13" i="5"/>
  <c r="R14" i="5"/>
  <c r="Q15" i="5"/>
  <c r="L16" i="5"/>
  <c r="T16" i="5"/>
  <c r="O17" i="5"/>
  <c r="S17" i="5"/>
  <c r="N18" i="5"/>
  <c r="Q19" i="5"/>
  <c r="P20" i="5"/>
  <c r="R22" i="5"/>
  <c r="Q23" i="5"/>
  <c r="L24" i="5"/>
  <c r="P24" i="5"/>
  <c r="T24" i="5"/>
  <c r="L9" i="5"/>
  <c r="O10" i="5"/>
  <c r="M12" i="5"/>
  <c r="L13" i="5"/>
  <c r="O14" i="5"/>
  <c r="N15" i="5"/>
  <c r="M16" i="5"/>
  <c r="L17" i="5"/>
  <c r="O18" i="5"/>
  <c r="N19" i="5"/>
  <c r="M20" i="5"/>
  <c r="L21" i="5"/>
  <c r="P21" i="5"/>
  <c r="O22" i="5"/>
  <c r="N23" i="5"/>
  <c r="L25" i="5"/>
  <c r="T25" i="5"/>
  <c r="O26" i="5"/>
  <c r="N27" i="5"/>
  <c r="M28" i="5"/>
  <c r="Q28" i="5"/>
  <c r="L29" i="5"/>
  <c r="P29" i="5"/>
  <c r="T29" i="5"/>
  <c r="O30" i="5"/>
  <c r="N31" i="5"/>
  <c r="M32" i="5"/>
  <c r="L33" i="5"/>
  <c r="T33" i="5"/>
  <c r="R34" i="5"/>
  <c r="O34" i="5"/>
  <c r="L36" i="5"/>
  <c r="M36" i="5"/>
  <c r="S37" i="5"/>
  <c r="P37" i="5"/>
  <c r="S40" i="5"/>
  <c r="Q40" i="5"/>
  <c r="S41" i="5"/>
  <c r="O41" i="5"/>
  <c r="L41" i="5"/>
  <c r="T41" i="5"/>
  <c r="N42" i="5"/>
  <c r="R42" i="5"/>
  <c r="O42" i="5"/>
  <c r="L44" i="5"/>
  <c r="M44" i="5"/>
  <c r="O45" i="5"/>
  <c r="S45" i="5"/>
  <c r="S48" i="5"/>
  <c r="Q48" i="5"/>
  <c r="L49" i="5"/>
  <c r="T49" i="5"/>
  <c r="R50" i="5"/>
  <c r="O50" i="5"/>
  <c r="L52" i="5"/>
  <c r="M52" i="5"/>
  <c r="P53" i="5"/>
  <c r="S56" i="5"/>
  <c r="Q56" i="5"/>
  <c r="S57" i="5"/>
  <c r="O57" i="5"/>
  <c r="L57" i="5"/>
  <c r="T57" i="5"/>
  <c r="R58" i="5"/>
  <c r="O58" i="5"/>
  <c r="L60" i="5"/>
  <c r="M60" i="5"/>
  <c r="P61" i="5"/>
  <c r="L20" i="5"/>
  <c r="O21" i="5"/>
  <c r="L5" i="5"/>
  <c r="N33" i="5"/>
  <c r="R33" i="5"/>
  <c r="P35" i="5"/>
  <c r="T35" i="5"/>
  <c r="M38" i="5"/>
  <c r="Q38" i="5"/>
  <c r="L38" i="5"/>
  <c r="P40" i="5"/>
  <c r="T40" i="5"/>
  <c r="N41" i="5"/>
  <c r="R41" i="5"/>
  <c r="M41" i="5"/>
  <c r="P43" i="5"/>
  <c r="T43" i="5"/>
  <c r="M46" i="5"/>
  <c r="Q46" i="5"/>
  <c r="L46" i="5"/>
  <c r="P48" i="5"/>
  <c r="T48" i="5"/>
  <c r="N49" i="5"/>
  <c r="R49" i="5"/>
  <c r="M49" i="5"/>
  <c r="P51" i="5"/>
  <c r="T51" i="5"/>
  <c r="M54" i="5"/>
  <c r="Q54" i="5"/>
  <c r="L54" i="5"/>
  <c r="P56" i="5"/>
  <c r="T56" i="5"/>
  <c r="N57" i="5"/>
  <c r="R57" i="5"/>
  <c r="M57" i="5"/>
  <c r="P59" i="5"/>
  <c r="T59" i="5"/>
  <c r="M62" i="5"/>
  <c r="Q62" i="5"/>
  <c r="L62" i="5"/>
  <c r="O63" i="5"/>
  <c r="N64" i="5"/>
  <c r="M65" i="5"/>
  <c r="Q65" i="5"/>
  <c r="L66" i="5"/>
  <c r="P66" i="5"/>
  <c r="T66" i="5"/>
  <c r="O67" i="5"/>
  <c r="S67" i="5"/>
  <c r="N68" i="5"/>
  <c r="R68" i="5"/>
  <c r="M69" i="5"/>
  <c r="Q69" i="5"/>
  <c r="L70" i="5"/>
  <c r="P70" i="5"/>
  <c r="T70" i="5"/>
  <c r="O71" i="5"/>
  <c r="S71" i="5"/>
  <c r="N72" i="5"/>
  <c r="R72" i="5"/>
  <c r="M73" i="5"/>
  <c r="Q73" i="5"/>
  <c r="L74" i="5"/>
  <c r="P74" i="5"/>
  <c r="T74" i="5"/>
  <c r="O75" i="5"/>
  <c r="S75" i="5"/>
  <c r="N76" i="5"/>
  <c r="R76" i="5"/>
  <c r="M77" i="5"/>
  <c r="L78" i="5"/>
  <c r="P78" i="5"/>
  <c r="O79" i="5"/>
  <c r="N80" i="5"/>
  <c r="M81" i="5"/>
  <c r="L82" i="5"/>
  <c r="O83" i="5"/>
  <c r="N84" i="5"/>
  <c r="M85" i="5"/>
  <c r="L86" i="5"/>
  <c r="O87" i="5"/>
  <c r="N88" i="5"/>
  <c r="M89" i="5"/>
  <c r="L90" i="5"/>
  <c r="O91" i="5"/>
  <c r="N92" i="5"/>
  <c r="M93" i="5"/>
  <c r="L94" i="5"/>
  <c r="P94" i="5"/>
  <c r="O95" i="5"/>
  <c r="N96" i="5"/>
  <c r="M97" i="5"/>
  <c r="L98" i="5"/>
  <c r="P98" i="5"/>
  <c r="O99" i="5"/>
  <c r="N100" i="5"/>
  <c r="M101" i="5"/>
  <c r="L102" i="5"/>
  <c r="P102" i="5"/>
  <c r="O103" i="5"/>
  <c r="N104" i="5"/>
  <c r="M105" i="5"/>
  <c r="L106" i="5"/>
  <c r="P106" i="5"/>
  <c r="O107" i="5"/>
  <c r="N108" i="5"/>
  <c r="M109" i="5"/>
  <c r="L110" i="5"/>
  <c r="P110" i="5"/>
  <c r="O111" i="5"/>
  <c r="N112" i="5"/>
  <c r="M113" i="5"/>
  <c r="L114" i="5"/>
  <c r="P114" i="5"/>
  <c r="O115" i="5"/>
  <c r="N116" i="5"/>
  <c r="M117" i="5"/>
  <c r="L118" i="5"/>
  <c r="O119" i="5"/>
  <c r="N120" i="5"/>
  <c r="M121" i="5"/>
  <c r="L122" i="5"/>
  <c r="P122" i="5"/>
  <c r="O123" i="5"/>
  <c r="N124" i="5"/>
  <c r="M125" i="5"/>
  <c r="L126" i="5"/>
  <c r="P126" i="5"/>
  <c r="O127" i="5"/>
  <c r="N128" i="5"/>
  <c r="M129" i="5"/>
  <c r="L130" i="5"/>
  <c r="P130" i="5"/>
  <c r="O131" i="5"/>
  <c r="N132" i="5"/>
  <c r="M133" i="5"/>
  <c r="L134" i="5"/>
  <c r="P134" i="5"/>
  <c r="O135" i="5"/>
  <c r="N136" i="5"/>
  <c r="M137" i="5"/>
  <c r="L138" i="5"/>
  <c r="P138" i="5"/>
  <c r="O139" i="5"/>
  <c r="N140" i="5"/>
  <c r="M141" i="5"/>
  <c r="L142" i="5"/>
  <c r="O143" i="5"/>
  <c r="N144" i="5"/>
  <c r="M145" i="5"/>
  <c r="L146" i="5"/>
  <c r="P146" i="5"/>
  <c r="O147" i="5"/>
  <c r="N148" i="5"/>
  <c r="M149" i="5"/>
  <c r="L150" i="5"/>
  <c r="P150" i="5"/>
  <c r="O151" i="5"/>
  <c r="N152" i="5"/>
  <c r="M153" i="5"/>
  <c r="L154" i="5"/>
  <c r="P154" i="5"/>
  <c r="O155" i="5"/>
  <c r="N156" i="5"/>
  <c r="M157" i="5"/>
  <c r="L158" i="5"/>
  <c r="P158" i="5"/>
  <c r="O159" i="5"/>
  <c r="N160" i="5"/>
  <c r="M161" i="5"/>
  <c r="L162" i="5"/>
  <c r="P162" i="5"/>
  <c r="O163" i="5"/>
  <c r="N164" i="5"/>
  <c r="M165" i="5"/>
  <c r="L166" i="5"/>
  <c r="P166" i="5"/>
  <c r="O167" i="5"/>
  <c r="N168" i="5"/>
  <c r="M169" i="5"/>
  <c r="L170" i="5"/>
  <c r="P170" i="5"/>
  <c r="O171" i="5"/>
  <c r="N172" i="5"/>
  <c r="M173" i="5"/>
  <c r="L174" i="5"/>
  <c r="P174" i="5"/>
  <c r="O175" i="5"/>
  <c r="N176" i="5"/>
  <c r="M177" i="5"/>
  <c r="L178" i="5"/>
  <c r="P178" i="5"/>
  <c r="O179" i="5"/>
  <c r="N180" i="5"/>
  <c r="M181" i="5"/>
  <c r="L182" i="5"/>
  <c r="P182" i="5"/>
  <c r="O183" i="5"/>
  <c r="N184" i="5"/>
  <c r="M185" i="5"/>
  <c r="L186" i="5"/>
  <c r="P186" i="5"/>
  <c r="O187" i="5"/>
  <c r="N188" i="5"/>
  <c r="M189" i="5"/>
  <c r="L190" i="5"/>
  <c r="P190" i="5"/>
  <c r="O191" i="5"/>
  <c r="N192" i="5"/>
  <c r="M193" i="5"/>
  <c r="L194" i="5"/>
  <c r="P194" i="5"/>
  <c r="O195" i="5"/>
  <c r="N196" i="5"/>
  <c r="M197" i="5"/>
  <c r="L198" i="5"/>
  <c r="P198" i="5"/>
  <c r="O199" i="5"/>
  <c r="N200" i="5"/>
  <c r="M201" i="5"/>
  <c r="L202" i="5"/>
  <c r="P202" i="5"/>
  <c r="O203" i="5"/>
  <c r="N204" i="5"/>
  <c r="M205" i="5"/>
  <c r="L206" i="5"/>
  <c r="O207" i="5"/>
  <c r="N208" i="5"/>
  <c r="M209" i="5"/>
  <c r="L210" i="5"/>
  <c r="O211" i="5"/>
  <c r="N212" i="5"/>
  <c r="M213" i="5"/>
  <c r="L214" i="5"/>
  <c r="N215" i="5"/>
  <c r="R215" i="5"/>
  <c r="M215" i="5"/>
  <c r="S215" i="5"/>
  <c r="P217" i="5"/>
  <c r="T217" i="5"/>
  <c r="N218" i="5"/>
  <c r="M220" i="5"/>
  <c r="Q220" i="5"/>
  <c r="L220" i="5"/>
  <c r="P222" i="5"/>
  <c r="T222" i="5"/>
  <c r="R222" i="5"/>
  <c r="N223" i="5"/>
  <c r="R223" i="5"/>
  <c r="M223" i="5"/>
  <c r="P225" i="5"/>
  <c r="T225" i="5"/>
  <c r="N226" i="5"/>
  <c r="M228" i="5"/>
  <c r="Q228" i="5"/>
  <c r="L228" i="5"/>
  <c r="P230" i="5"/>
  <c r="T230" i="5"/>
  <c r="R230" i="5"/>
  <c r="N231" i="5"/>
  <c r="R231" i="5"/>
  <c r="M231" i="5"/>
  <c r="P233" i="5"/>
  <c r="T233" i="5"/>
  <c r="N234" i="5"/>
  <c r="M236" i="5"/>
  <c r="Q236" i="5"/>
  <c r="L236" i="5"/>
  <c r="P238" i="5"/>
  <c r="T238" i="5"/>
  <c r="R238" i="5"/>
  <c r="N239" i="5"/>
  <c r="R239" i="5"/>
  <c r="M239" i="5"/>
  <c r="P241" i="5"/>
  <c r="T241" i="5"/>
  <c r="N242" i="5"/>
  <c r="M244" i="5"/>
  <c r="Q244" i="5"/>
  <c r="L244" i="5"/>
  <c r="P246" i="5"/>
  <c r="T246" i="5"/>
  <c r="R246" i="5"/>
  <c r="N247" i="5"/>
  <c r="R247" i="5"/>
  <c r="L35" i="5"/>
  <c r="L39" i="5"/>
  <c r="L43" i="5"/>
  <c r="L47" i="5"/>
  <c r="L51" i="5"/>
  <c r="L55" i="5"/>
  <c r="L59" i="5"/>
  <c r="L63" i="5"/>
  <c r="M66" i="5"/>
  <c r="L67" i="5"/>
  <c r="M70" i="5"/>
  <c r="L71" i="5"/>
  <c r="M74" i="5"/>
  <c r="L75" i="5"/>
  <c r="M78" i="5"/>
  <c r="L79" i="5"/>
  <c r="M82" i="5"/>
  <c r="L83" i="5"/>
  <c r="M86" i="5"/>
  <c r="L87" i="5"/>
  <c r="M90" i="5"/>
  <c r="L91" i="5"/>
  <c r="M98" i="5"/>
  <c r="M102" i="5"/>
  <c r="M106" i="5"/>
  <c r="M110" i="5"/>
  <c r="L111" i="5"/>
  <c r="L115" i="5"/>
  <c r="M118" i="5"/>
  <c r="L119" i="5"/>
  <c r="M122" i="5"/>
  <c r="L123" i="5"/>
  <c r="M126" i="5"/>
  <c r="L127" i="5"/>
  <c r="M130" i="5"/>
  <c r="L131" i="5"/>
  <c r="L135" i="5"/>
  <c r="L139" i="5"/>
  <c r="M142" i="5"/>
  <c r="L143" i="5"/>
  <c r="M146" i="5"/>
  <c r="L147" i="5"/>
  <c r="M150" i="5"/>
  <c r="L151" i="5"/>
  <c r="L155" i="5"/>
  <c r="L159" i="5"/>
  <c r="L163" i="5"/>
  <c r="M170" i="5"/>
  <c r="M174" i="5"/>
  <c r="M178" i="5"/>
  <c r="L179" i="5"/>
  <c r="L183" i="5"/>
  <c r="L187" i="5"/>
  <c r="L191" i="5"/>
  <c r="L195" i="5"/>
  <c r="L199" i="5"/>
  <c r="L203" i="5"/>
  <c r="M206" i="5"/>
  <c r="L207" i="5"/>
  <c r="M210" i="5"/>
  <c r="L211" i="5"/>
  <c r="M214" i="5"/>
  <c r="O215" i="5"/>
  <c r="T215" i="5"/>
  <c r="M216" i="5"/>
  <c r="R216" i="5"/>
  <c r="Q216" i="5"/>
  <c r="L216" i="5"/>
  <c r="L217" i="5"/>
  <c r="Q217" i="5"/>
  <c r="N217" i="5"/>
  <c r="O218" i="5"/>
  <c r="S218" i="5"/>
  <c r="S219" i="5"/>
  <c r="O219" i="5"/>
  <c r="L219" i="5"/>
  <c r="T219" i="5"/>
  <c r="N220" i="5"/>
  <c r="R220" i="5"/>
  <c r="O220" i="5"/>
  <c r="L222" i="5"/>
  <c r="M222" i="5"/>
  <c r="O223" i="5"/>
  <c r="S223" i="5"/>
  <c r="P223" i="5"/>
  <c r="S224" i="5"/>
  <c r="L225" i="5"/>
  <c r="Q225" i="5"/>
  <c r="N225" i="5"/>
  <c r="O226" i="5"/>
  <c r="S226" i="5"/>
  <c r="L227" i="5"/>
  <c r="T227" i="5"/>
  <c r="N228" i="5"/>
  <c r="R228" i="5"/>
  <c r="O228" i="5"/>
  <c r="L230" i="5"/>
  <c r="M230" i="5"/>
  <c r="O231" i="5"/>
  <c r="S231" i="5"/>
  <c r="P231" i="5"/>
  <c r="S232" i="5"/>
  <c r="L233" i="5"/>
  <c r="Q233" i="5"/>
  <c r="N233" i="5"/>
  <c r="O234" i="5"/>
  <c r="S234" i="5"/>
  <c r="L235" i="5"/>
  <c r="T235" i="5"/>
  <c r="N236" i="5"/>
  <c r="R236" i="5"/>
  <c r="O236" i="5"/>
  <c r="L238" i="5"/>
  <c r="M238" i="5"/>
  <c r="O239" i="5"/>
  <c r="S239" i="5"/>
  <c r="P239" i="5"/>
  <c r="S240" i="5"/>
  <c r="L241" i="5"/>
  <c r="Q241" i="5"/>
  <c r="N241" i="5"/>
  <c r="O242" i="5"/>
  <c r="S242" i="5"/>
  <c r="L243" i="5"/>
  <c r="T243" i="5"/>
  <c r="N244" i="5"/>
  <c r="R244" i="5"/>
  <c r="O244" i="5"/>
  <c r="L246" i="5"/>
  <c r="M246" i="5"/>
  <c r="O247" i="5"/>
  <c r="S247" i="5"/>
  <c r="O65" i="5"/>
  <c r="S65" i="5"/>
  <c r="O81" i="5"/>
  <c r="S81" i="5"/>
  <c r="O85" i="5"/>
  <c r="S85" i="5"/>
  <c r="O93" i="5"/>
  <c r="S93" i="5"/>
  <c r="M95" i="5"/>
  <c r="L96" i="5"/>
  <c r="P96" i="5"/>
  <c r="O97" i="5"/>
  <c r="S97" i="5"/>
  <c r="N98" i="5"/>
  <c r="M99" i="5"/>
  <c r="L100" i="5"/>
  <c r="P100" i="5"/>
  <c r="O101" i="5"/>
  <c r="S101" i="5"/>
  <c r="N102" i="5"/>
  <c r="M103" i="5"/>
  <c r="L104" i="5"/>
  <c r="P104" i="5"/>
  <c r="O105" i="5"/>
  <c r="S105" i="5"/>
  <c r="N106" i="5"/>
  <c r="M107" i="5"/>
  <c r="L108" i="5"/>
  <c r="P108" i="5"/>
  <c r="O109" i="5"/>
  <c r="S109" i="5"/>
  <c r="O113" i="5"/>
  <c r="S113" i="5"/>
  <c r="O125" i="5"/>
  <c r="S125" i="5"/>
  <c r="O137" i="5"/>
  <c r="S137" i="5"/>
  <c r="O141" i="5"/>
  <c r="S141" i="5"/>
  <c r="O145" i="5"/>
  <c r="S145" i="5"/>
  <c r="O149" i="5"/>
  <c r="S149" i="5"/>
  <c r="O161" i="5"/>
  <c r="O165" i="5"/>
  <c r="S165" i="5"/>
  <c r="M167" i="5"/>
  <c r="L168" i="5"/>
  <c r="P168" i="5"/>
  <c r="O169" i="5"/>
  <c r="S169" i="5"/>
  <c r="N170" i="5"/>
  <c r="R170" i="5"/>
  <c r="M171" i="5"/>
  <c r="L172" i="5"/>
  <c r="P172" i="5"/>
  <c r="O173" i="5"/>
  <c r="S173" i="5"/>
  <c r="N174" i="5"/>
  <c r="M175" i="5"/>
  <c r="L176" i="5"/>
  <c r="P176" i="5"/>
  <c r="O177" i="5"/>
  <c r="S177" i="5"/>
  <c r="N178" i="5"/>
  <c r="O181" i="5"/>
  <c r="O197" i="5"/>
  <c r="O201" i="5"/>
  <c r="S201" i="5"/>
  <c r="O205" i="5"/>
  <c r="S205" i="5"/>
  <c r="O209" i="5"/>
  <c r="S209" i="5"/>
  <c r="O213" i="5"/>
  <c r="S213" i="5"/>
  <c r="S214" i="5"/>
  <c r="N216" i="5"/>
  <c r="O217" i="5"/>
  <c r="P218" i="5"/>
  <c r="T218" i="5"/>
  <c r="N219" i="5"/>
  <c r="R219" i="5"/>
  <c r="M219" i="5"/>
  <c r="P220" i="5"/>
  <c r="T221" i="5"/>
  <c r="Q224" i="5"/>
  <c r="L224" i="5"/>
  <c r="O225" i="5"/>
  <c r="P226" i="5"/>
  <c r="T226" i="5"/>
  <c r="N227" i="5"/>
  <c r="R227" i="5"/>
  <c r="P228" i="5"/>
  <c r="T229" i="5"/>
  <c r="Q232" i="5"/>
  <c r="L232" i="5"/>
  <c r="O233" i="5"/>
  <c r="P234" i="5"/>
  <c r="T234" i="5"/>
  <c r="R235" i="5"/>
  <c r="P236" i="5"/>
  <c r="T237" i="5"/>
  <c r="Q240" i="5"/>
  <c r="L240" i="5"/>
  <c r="O241" i="5"/>
  <c r="P242" i="5"/>
  <c r="T242" i="5"/>
  <c r="N243" i="5"/>
  <c r="R243" i="5"/>
  <c r="P245" i="5"/>
  <c r="T245" i="5"/>
  <c r="N63" i="5"/>
  <c r="M64" i="5"/>
  <c r="W64" i="5" s="1"/>
  <c r="L65" i="5"/>
  <c r="P65" i="5"/>
  <c r="O66" i="5"/>
  <c r="N67" i="5"/>
  <c r="M68" i="5"/>
  <c r="L69" i="5"/>
  <c r="P69" i="5"/>
  <c r="O70" i="5"/>
  <c r="N71" i="5"/>
  <c r="M72" i="5"/>
  <c r="L73" i="5"/>
  <c r="P73" i="5"/>
  <c r="O74" i="5"/>
  <c r="N75" i="5"/>
  <c r="M76" i="5"/>
  <c r="L77" i="5"/>
  <c r="P77" i="5"/>
  <c r="N79" i="5"/>
  <c r="M80" i="5"/>
  <c r="L81" i="5"/>
  <c r="P81" i="5"/>
  <c r="O82" i="5"/>
  <c r="N83" i="5"/>
  <c r="M84" i="5"/>
  <c r="B84" i="5" s="1"/>
  <c r="L85" i="5"/>
  <c r="P85" i="5"/>
  <c r="O86" i="5"/>
  <c r="N87" i="5"/>
  <c r="M88" i="5"/>
  <c r="L89" i="5"/>
  <c r="P89" i="5"/>
  <c r="O90" i="5"/>
  <c r="N91" i="5"/>
  <c r="M92" i="5"/>
  <c r="L93" i="5"/>
  <c r="P93" i="5"/>
  <c r="O94" i="5"/>
  <c r="N95" i="5"/>
  <c r="M96" i="5"/>
  <c r="L97" i="5"/>
  <c r="P97" i="5"/>
  <c r="O98" i="5"/>
  <c r="N99" i="5"/>
  <c r="M100" i="5"/>
  <c r="L101" i="5"/>
  <c r="P101" i="5"/>
  <c r="O102" i="5"/>
  <c r="N103" i="5"/>
  <c r="M104" i="5"/>
  <c r="L105" i="5"/>
  <c r="P105" i="5"/>
  <c r="O106" i="5"/>
  <c r="N107" i="5"/>
  <c r="M108" i="5"/>
  <c r="L109" i="5"/>
  <c r="P109" i="5"/>
  <c r="N111" i="5"/>
  <c r="M112" i="5"/>
  <c r="L113" i="5"/>
  <c r="P113" i="5"/>
  <c r="O114" i="5"/>
  <c r="N115" i="5"/>
  <c r="M116" i="5"/>
  <c r="L117" i="5"/>
  <c r="P117" i="5"/>
  <c r="O118" i="5"/>
  <c r="N119" i="5"/>
  <c r="M120" i="5"/>
  <c r="L121" i="5"/>
  <c r="P121" i="5"/>
  <c r="N123" i="5"/>
  <c r="M124" i="5"/>
  <c r="L125" i="5"/>
  <c r="P125" i="5"/>
  <c r="N127" i="5"/>
  <c r="M128" i="5"/>
  <c r="W128" i="5" s="1"/>
  <c r="L129" i="5"/>
  <c r="P129" i="5"/>
  <c r="N131" i="5"/>
  <c r="M132" i="5"/>
  <c r="L133" i="5"/>
  <c r="P133" i="5"/>
  <c r="O134" i="5"/>
  <c r="N135" i="5"/>
  <c r="M136" i="5"/>
  <c r="L137" i="5"/>
  <c r="P137" i="5"/>
  <c r="O138" i="5"/>
  <c r="N139" i="5"/>
  <c r="M140" i="5"/>
  <c r="L141" i="5"/>
  <c r="P141" i="5"/>
  <c r="O142" i="5"/>
  <c r="N143" i="5"/>
  <c r="M144" i="5"/>
  <c r="W144" i="5" s="1"/>
  <c r="L145" i="5"/>
  <c r="P145" i="5"/>
  <c r="N147" i="5"/>
  <c r="M148" i="5"/>
  <c r="L149" i="5"/>
  <c r="P149" i="5"/>
  <c r="N151" i="5"/>
  <c r="M152" i="5"/>
  <c r="L153" i="5"/>
  <c r="P153" i="5"/>
  <c r="O154" i="5"/>
  <c r="N155" i="5"/>
  <c r="M156" i="5"/>
  <c r="L157" i="5"/>
  <c r="P157" i="5"/>
  <c r="O158" i="5"/>
  <c r="N159" i="5"/>
  <c r="M160" i="5"/>
  <c r="L161" i="5"/>
  <c r="P161" i="5"/>
  <c r="O162" i="5"/>
  <c r="N163" i="5"/>
  <c r="M164" i="5"/>
  <c r="L165" i="5"/>
  <c r="P165" i="5"/>
  <c r="O166" i="5"/>
  <c r="N167" i="5"/>
  <c r="M168" i="5"/>
  <c r="L169" i="5"/>
  <c r="P169" i="5"/>
  <c r="N171" i="5"/>
  <c r="M172" i="5"/>
  <c r="L173" i="5"/>
  <c r="P173" i="5"/>
  <c r="O174" i="5"/>
  <c r="N175" i="5"/>
  <c r="M176" i="5"/>
  <c r="L177" i="5"/>
  <c r="P177" i="5"/>
  <c r="O178" i="5"/>
  <c r="N179" i="5"/>
  <c r="M180" i="5"/>
  <c r="L181" i="5"/>
  <c r="P181" i="5"/>
  <c r="O182" i="5"/>
  <c r="N183" i="5"/>
  <c r="M184" i="5"/>
  <c r="L185" i="5"/>
  <c r="P185" i="5"/>
  <c r="O186" i="5"/>
  <c r="N187" i="5"/>
  <c r="M188" i="5"/>
  <c r="L189" i="5"/>
  <c r="P189" i="5"/>
  <c r="O190" i="5"/>
  <c r="N191" i="5"/>
  <c r="M192" i="5"/>
  <c r="W192" i="5" s="1"/>
  <c r="L193" i="5"/>
  <c r="P193" i="5"/>
  <c r="O194" i="5"/>
  <c r="N195" i="5"/>
  <c r="M196" i="5"/>
  <c r="L197" i="5"/>
  <c r="P197" i="5"/>
  <c r="O198" i="5"/>
  <c r="N199" i="5"/>
  <c r="M200" i="5"/>
  <c r="L201" i="5"/>
  <c r="P201" i="5"/>
  <c r="O202" i="5"/>
  <c r="N203" i="5"/>
  <c r="M204" i="5"/>
  <c r="L205" i="5"/>
  <c r="P205" i="5"/>
  <c r="O206" i="5"/>
  <c r="N207" i="5"/>
  <c r="M208" i="5"/>
  <c r="L209" i="5"/>
  <c r="P209" i="5"/>
  <c r="O210" i="5"/>
  <c r="N211" i="5"/>
  <c r="M212" i="5"/>
  <c r="L213" i="5"/>
  <c r="P213" i="5"/>
  <c r="S222" i="5"/>
  <c r="Q222" i="5"/>
  <c r="L223" i="5"/>
  <c r="S230" i="5"/>
  <c r="Q230" i="5"/>
  <c r="L231" i="5"/>
  <c r="S238" i="5"/>
  <c r="Q238" i="5"/>
  <c r="L239" i="5"/>
  <c r="S244" i="5"/>
  <c r="S246" i="5"/>
  <c r="Q246" i="5"/>
  <c r="M247" i="5"/>
  <c r="T247" i="5"/>
  <c r="P247" i="5"/>
  <c r="Q247" i="5"/>
  <c r="L247" i="5"/>
  <c r="M217" i="5"/>
  <c r="M221" i="5"/>
  <c r="M225" i="5"/>
  <c r="M229" i="5"/>
  <c r="M233" i="5"/>
  <c r="M237" i="5"/>
  <c r="M241" i="5"/>
  <c r="M245" i="5"/>
  <c r="M249" i="5"/>
  <c r="O251" i="5"/>
  <c r="S251" i="5"/>
  <c r="M253" i="5"/>
  <c r="O255" i="5"/>
  <c r="M257" i="5"/>
  <c r="O259" i="5"/>
  <c r="S259" i="5"/>
  <c r="M261" i="5"/>
  <c r="M265" i="5"/>
  <c r="O267" i="5"/>
  <c r="S267" i="5"/>
  <c r="M269" i="5"/>
  <c r="M273" i="5"/>
  <c r="O275" i="5"/>
  <c r="S275" i="5"/>
  <c r="M277" i="5"/>
  <c r="M281" i="5"/>
  <c r="O283" i="5"/>
  <c r="S283" i="5"/>
  <c r="M285" i="5"/>
  <c r="M289" i="5"/>
  <c r="M293" i="5"/>
  <c r="O295" i="5"/>
  <c r="M297" i="5"/>
  <c r="M301" i="5"/>
  <c r="M305" i="5"/>
  <c r="O307" i="5"/>
  <c r="S307" i="5"/>
  <c r="M309" i="5"/>
  <c r="M313" i="5"/>
  <c r="M317" i="5"/>
  <c r="O319" i="5"/>
  <c r="S319" i="5"/>
  <c r="M321" i="5"/>
  <c r="M325" i="5"/>
  <c r="M329" i="5"/>
  <c r="M333" i="5"/>
  <c r="M337" i="5"/>
  <c r="M341" i="5"/>
  <c r="O343" i="5"/>
  <c r="S343" i="5"/>
  <c r="M345" i="5"/>
  <c r="O347" i="5"/>
  <c r="S347" i="5"/>
  <c r="M349" i="5"/>
  <c r="O351" i="5"/>
  <c r="S351" i="5"/>
  <c r="O355" i="5"/>
  <c r="S355" i="5"/>
  <c r="N356" i="5"/>
  <c r="R356" i="5"/>
  <c r="L358" i="5"/>
  <c r="P358" i="5"/>
  <c r="O359" i="5"/>
  <c r="S359" i="5"/>
  <c r="N360" i="5"/>
  <c r="R360" i="5"/>
  <c r="M361" i="5"/>
  <c r="L362" i="5"/>
  <c r="P362" i="5"/>
  <c r="O363" i="5"/>
  <c r="S363" i="5"/>
  <c r="N364" i="5"/>
  <c r="R364" i="5"/>
  <c r="M365" i="5"/>
  <c r="L366" i="5"/>
  <c r="P366" i="5"/>
  <c r="O367" i="5"/>
  <c r="S367" i="5"/>
  <c r="N368" i="5"/>
  <c r="R368" i="5"/>
  <c r="M369" i="5"/>
  <c r="L370" i="5"/>
  <c r="P370" i="5"/>
  <c r="O371" i="5"/>
  <c r="S371" i="5"/>
  <c r="N372" i="5"/>
  <c r="R372" i="5"/>
  <c r="M373" i="5"/>
  <c r="M377" i="5"/>
  <c r="M381" i="5"/>
  <c r="M385" i="5"/>
  <c r="O387" i="5"/>
  <c r="S387" i="5"/>
  <c r="M389" i="5"/>
  <c r="O391" i="5"/>
  <c r="S391" i="5"/>
  <c r="M393" i="5"/>
  <c r="M397" i="5"/>
  <c r="P401" i="5"/>
  <c r="T401" i="5"/>
  <c r="S401" i="5"/>
  <c r="M404" i="5"/>
  <c r="Q404" i="5"/>
  <c r="L404" i="5"/>
  <c r="T404" i="5"/>
  <c r="N405" i="5"/>
  <c r="R405" i="5"/>
  <c r="O405" i="5"/>
  <c r="R406" i="5"/>
  <c r="L407" i="5"/>
  <c r="M407" i="5"/>
  <c r="O408" i="5"/>
  <c r="S408" i="5"/>
  <c r="P408" i="5"/>
  <c r="P409" i="5"/>
  <c r="T409" i="5"/>
  <c r="S409" i="5"/>
  <c r="M412" i="5"/>
  <c r="Q412" i="5"/>
  <c r="L412" i="5"/>
  <c r="T412" i="5"/>
  <c r="N413" i="5"/>
  <c r="R413" i="5"/>
  <c r="O413" i="5"/>
  <c r="R414" i="5"/>
  <c r="L415" i="5"/>
  <c r="M415" i="5"/>
  <c r="O416" i="5"/>
  <c r="S416" i="5"/>
  <c r="P416" i="5"/>
  <c r="P417" i="5"/>
  <c r="T417" i="5"/>
  <c r="S417" i="5"/>
  <c r="M420" i="5"/>
  <c r="Q420" i="5"/>
  <c r="L420" i="5"/>
  <c r="T420" i="5"/>
  <c r="N421" i="5"/>
  <c r="R421" i="5"/>
  <c r="O421" i="5"/>
  <c r="R422" i="5"/>
  <c r="L423" i="5"/>
  <c r="M423" i="5"/>
  <c r="O424" i="5"/>
  <c r="S424" i="5"/>
  <c r="P424" i="5"/>
  <c r="P425" i="5"/>
  <c r="T425" i="5"/>
  <c r="S425" i="5"/>
  <c r="O426" i="5"/>
  <c r="S426" i="5"/>
  <c r="O248" i="5"/>
  <c r="S248" i="5"/>
  <c r="N249" i="5"/>
  <c r="R249" i="5"/>
  <c r="M250" i="5"/>
  <c r="Q250" i="5"/>
  <c r="L251" i="5"/>
  <c r="P251" i="5"/>
  <c r="T251" i="5"/>
  <c r="O252" i="5"/>
  <c r="S252" i="5"/>
  <c r="N253" i="5"/>
  <c r="M254" i="5"/>
  <c r="L255" i="5"/>
  <c r="P255" i="5"/>
  <c r="O256" i="5"/>
  <c r="S256" i="5"/>
  <c r="N257" i="5"/>
  <c r="M258" i="5"/>
  <c r="Q258" i="5"/>
  <c r="L259" i="5"/>
  <c r="P259" i="5"/>
  <c r="T259" i="5"/>
  <c r="O260" i="5"/>
  <c r="S260" i="5"/>
  <c r="N261" i="5"/>
  <c r="R261" i="5"/>
  <c r="M262" i="5"/>
  <c r="Q262" i="5"/>
  <c r="L263" i="5"/>
  <c r="P263" i="5"/>
  <c r="T263" i="5"/>
  <c r="O264" i="5"/>
  <c r="S264" i="5"/>
  <c r="N265" i="5"/>
  <c r="R265" i="5"/>
  <c r="M266" i="5"/>
  <c r="Q266" i="5"/>
  <c r="L267" i="5"/>
  <c r="P267" i="5"/>
  <c r="T267" i="5"/>
  <c r="O268" i="5"/>
  <c r="S268" i="5"/>
  <c r="N269" i="5"/>
  <c r="R269" i="5"/>
  <c r="M270" i="5"/>
  <c r="Q270" i="5"/>
  <c r="L271" i="5"/>
  <c r="P271" i="5"/>
  <c r="T271" i="5"/>
  <c r="O272" i="5"/>
  <c r="S272" i="5"/>
  <c r="N273" i="5"/>
  <c r="R273" i="5"/>
  <c r="M274" i="5"/>
  <c r="Q274" i="5"/>
  <c r="L275" i="5"/>
  <c r="P275" i="5"/>
  <c r="T275" i="5"/>
  <c r="O276" i="5"/>
  <c r="S276" i="5"/>
  <c r="N277" i="5"/>
  <c r="M278" i="5"/>
  <c r="L279" i="5"/>
  <c r="P279" i="5"/>
  <c r="O280" i="5"/>
  <c r="S280" i="5"/>
  <c r="N281" i="5"/>
  <c r="M282" i="5"/>
  <c r="Q282" i="5"/>
  <c r="L283" i="5"/>
  <c r="P283" i="5"/>
  <c r="T283" i="5"/>
  <c r="O284" i="5"/>
  <c r="S284" i="5"/>
  <c r="N285" i="5"/>
  <c r="R285" i="5"/>
  <c r="M286" i="5"/>
  <c r="Q286" i="5"/>
  <c r="L287" i="5"/>
  <c r="P287" i="5"/>
  <c r="T287" i="5"/>
  <c r="O288" i="5"/>
  <c r="S288" i="5"/>
  <c r="N289" i="5"/>
  <c r="R289" i="5"/>
  <c r="M290" i="5"/>
  <c r="Q290" i="5"/>
  <c r="L291" i="5"/>
  <c r="P291" i="5"/>
  <c r="T291" i="5"/>
  <c r="O292" i="5"/>
  <c r="S292" i="5"/>
  <c r="N293" i="5"/>
  <c r="R293" i="5"/>
  <c r="M294" i="5"/>
  <c r="Q294" i="5"/>
  <c r="L295" i="5"/>
  <c r="P295" i="5"/>
  <c r="T295" i="5"/>
  <c r="O296" i="5"/>
  <c r="S296" i="5"/>
  <c r="N297" i="5"/>
  <c r="R297" i="5"/>
  <c r="M298" i="5"/>
  <c r="Q298" i="5"/>
  <c r="L299" i="5"/>
  <c r="P299" i="5"/>
  <c r="T299" i="5"/>
  <c r="O300" i="5"/>
  <c r="S300" i="5"/>
  <c r="N301" i="5"/>
  <c r="R301" i="5"/>
  <c r="M302" i="5"/>
  <c r="Q302" i="5"/>
  <c r="L303" i="5"/>
  <c r="P303" i="5"/>
  <c r="T303" i="5"/>
  <c r="O304" i="5"/>
  <c r="S304" i="5"/>
  <c r="N305" i="5"/>
  <c r="R305" i="5"/>
  <c r="M306" i="5"/>
  <c r="Q306" i="5"/>
  <c r="L307" i="5"/>
  <c r="P307" i="5"/>
  <c r="T307" i="5"/>
  <c r="O308" i="5"/>
  <c r="S308" i="5"/>
  <c r="N309" i="5"/>
  <c r="R309" i="5"/>
  <c r="M310" i="5"/>
  <c r="Q310" i="5"/>
  <c r="L311" i="5"/>
  <c r="P311" i="5"/>
  <c r="T311" i="5"/>
  <c r="O312" i="5"/>
  <c r="S312" i="5"/>
  <c r="N313" i="5"/>
  <c r="R313" i="5"/>
  <c r="M314" i="5"/>
  <c r="Q314" i="5"/>
  <c r="L315" i="5"/>
  <c r="P315" i="5"/>
  <c r="T315" i="5"/>
  <c r="O316" i="5"/>
  <c r="S316" i="5"/>
  <c r="N317" i="5"/>
  <c r="R317" i="5"/>
  <c r="M318" i="5"/>
  <c r="Q318" i="5"/>
  <c r="L319" i="5"/>
  <c r="P319" i="5"/>
  <c r="T319" i="5"/>
  <c r="O320" i="5"/>
  <c r="S320" i="5"/>
  <c r="N321" i="5"/>
  <c r="R321" i="5"/>
  <c r="M322" i="5"/>
  <c r="Q322" i="5"/>
  <c r="L323" i="5"/>
  <c r="P323" i="5"/>
  <c r="T323" i="5"/>
  <c r="O324" i="5"/>
  <c r="S324" i="5"/>
  <c r="N325" i="5"/>
  <c r="R325" i="5"/>
  <c r="M326" i="5"/>
  <c r="Q326" i="5"/>
  <c r="L327" i="5"/>
  <c r="P327" i="5"/>
  <c r="T327" i="5"/>
  <c r="O328" i="5"/>
  <c r="S328" i="5"/>
  <c r="N329" i="5"/>
  <c r="R329" i="5"/>
  <c r="M330" i="5"/>
  <c r="Q330" i="5"/>
  <c r="L331" i="5"/>
  <c r="P331" i="5"/>
  <c r="T331" i="5"/>
  <c r="O332" i="5"/>
  <c r="S332" i="5"/>
  <c r="N333" i="5"/>
  <c r="R333" i="5"/>
  <c r="M334" i="5"/>
  <c r="Q334" i="5"/>
  <c r="L335" i="5"/>
  <c r="P335" i="5"/>
  <c r="T335" i="5"/>
  <c r="O336" i="5"/>
  <c r="S336" i="5"/>
  <c r="N337" i="5"/>
  <c r="R337" i="5"/>
  <c r="M338" i="5"/>
  <c r="Q338" i="5"/>
  <c r="L339" i="5"/>
  <c r="P339" i="5"/>
  <c r="T339" i="5"/>
  <c r="O340" i="5"/>
  <c r="S340" i="5"/>
  <c r="N341" i="5"/>
  <c r="R341" i="5"/>
  <c r="M342" i="5"/>
  <c r="Q342" i="5"/>
  <c r="L343" i="5"/>
  <c r="P343" i="5"/>
  <c r="T343" i="5"/>
  <c r="O344" i="5"/>
  <c r="S344" i="5"/>
  <c r="N345" i="5"/>
  <c r="R345" i="5"/>
  <c r="M346" i="5"/>
  <c r="Q346" i="5"/>
  <c r="L347" i="5"/>
  <c r="P347" i="5"/>
  <c r="T347" i="5"/>
  <c r="O348" i="5"/>
  <c r="S348" i="5"/>
  <c r="N349" i="5"/>
  <c r="R349" i="5"/>
  <c r="M350" i="5"/>
  <c r="Q350" i="5"/>
  <c r="L351" i="5"/>
  <c r="P351" i="5"/>
  <c r="T351" i="5"/>
  <c r="O352" i="5"/>
  <c r="S352" i="5"/>
  <c r="N353" i="5"/>
  <c r="B353" i="5" s="1"/>
  <c r="R353" i="5"/>
  <c r="M354" i="5"/>
  <c r="Q354" i="5"/>
  <c r="L355" i="5"/>
  <c r="P355" i="5"/>
  <c r="T355" i="5"/>
  <c r="O356" i="5"/>
  <c r="S356" i="5"/>
  <c r="N357" i="5"/>
  <c r="R357" i="5"/>
  <c r="M358" i="5"/>
  <c r="Q358" i="5"/>
  <c r="L359" i="5"/>
  <c r="P359" i="5"/>
  <c r="T359" i="5"/>
  <c r="O360" i="5"/>
  <c r="S360" i="5"/>
  <c r="N361" i="5"/>
  <c r="R361" i="5"/>
  <c r="M362" i="5"/>
  <c r="Q362" i="5"/>
  <c r="L363" i="5"/>
  <c r="P363" i="5"/>
  <c r="T363" i="5"/>
  <c r="O364" i="5"/>
  <c r="S364" i="5"/>
  <c r="N365" i="5"/>
  <c r="R365" i="5"/>
  <c r="M366" i="5"/>
  <c r="Q366" i="5"/>
  <c r="L367" i="5"/>
  <c r="P367" i="5"/>
  <c r="T367" i="5"/>
  <c r="O368" i="5"/>
  <c r="S368" i="5"/>
  <c r="N369" i="5"/>
  <c r="R369" i="5"/>
  <c r="M370" i="5"/>
  <c r="Q370" i="5"/>
  <c r="L371" i="5"/>
  <c r="P371" i="5"/>
  <c r="T371" i="5"/>
  <c r="O372" i="5"/>
  <c r="S372" i="5"/>
  <c r="N373" i="5"/>
  <c r="R373" i="5"/>
  <c r="M374" i="5"/>
  <c r="Q374" i="5"/>
  <c r="L375" i="5"/>
  <c r="P375" i="5"/>
  <c r="T375" i="5"/>
  <c r="O376" i="5"/>
  <c r="S376" i="5"/>
  <c r="N377" i="5"/>
  <c r="R377" i="5"/>
  <c r="M378" i="5"/>
  <c r="Q378" i="5"/>
  <c r="L379" i="5"/>
  <c r="P379" i="5"/>
  <c r="T379" i="5"/>
  <c r="O380" i="5"/>
  <c r="S380" i="5"/>
  <c r="N381" i="5"/>
  <c r="R381" i="5"/>
  <c r="M382" i="5"/>
  <c r="Q382" i="5"/>
  <c r="L383" i="5"/>
  <c r="P383" i="5"/>
  <c r="T383" i="5"/>
  <c r="O384" i="5"/>
  <c r="S384" i="5"/>
  <c r="N385" i="5"/>
  <c r="R385" i="5"/>
  <c r="M386" i="5"/>
  <c r="Q386" i="5"/>
  <c r="L387" i="5"/>
  <c r="P387" i="5"/>
  <c r="T387" i="5"/>
  <c r="O388" i="5"/>
  <c r="S388" i="5"/>
  <c r="N389" i="5"/>
  <c r="R389" i="5"/>
  <c r="M390" i="5"/>
  <c r="Q390" i="5"/>
  <c r="L391" i="5"/>
  <c r="P391" i="5"/>
  <c r="T391" i="5"/>
  <c r="O392" i="5"/>
  <c r="S392" i="5"/>
  <c r="N393" i="5"/>
  <c r="R393" i="5"/>
  <c r="M394" i="5"/>
  <c r="Q394" i="5"/>
  <c r="L395" i="5"/>
  <c r="P395" i="5"/>
  <c r="T395" i="5"/>
  <c r="O396" i="5"/>
  <c r="S396" i="5"/>
  <c r="N397" i="5"/>
  <c r="R397" i="5"/>
  <c r="M398" i="5"/>
  <c r="Q398" i="5"/>
  <c r="L399" i="5"/>
  <c r="P399" i="5"/>
  <c r="T399" i="5"/>
  <c r="O400" i="5"/>
  <c r="S400" i="5"/>
  <c r="L401" i="5"/>
  <c r="M401" i="5"/>
  <c r="S402" i="5"/>
  <c r="P402" i="5"/>
  <c r="T403" i="5"/>
  <c r="S403" i="5"/>
  <c r="N404" i="5"/>
  <c r="Q406" i="5"/>
  <c r="L406" i="5"/>
  <c r="T406" i="5"/>
  <c r="R407" i="5"/>
  <c r="O407" i="5"/>
  <c r="R408" i="5"/>
  <c r="S410" i="5"/>
  <c r="P410" i="5"/>
  <c r="T411" i="5"/>
  <c r="S411" i="5"/>
  <c r="Q414" i="5"/>
  <c r="L414" i="5"/>
  <c r="T414" i="5"/>
  <c r="R415" i="5"/>
  <c r="O415" i="5"/>
  <c r="S418" i="5"/>
  <c r="P418" i="5"/>
  <c r="T419" i="5"/>
  <c r="S419" i="5"/>
  <c r="Q422" i="5"/>
  <c r="L422" i="5"/>
  <c r="T422" i="5"/>
  <c r="R423" i="5"/>
  <c r="O423" i="5"/>
  <c r="R424" i="5"/>
  <c r="L425" i="5"/>
  <c r="M425" i="5"/>
  <c r="T427" i="5"/>
  <c r="L248" i="5"/>
  <c r="L252" i="5"/>
  <c r="O253" i="5"/>
  <c r="S253" i="5"/>
  <c r="N254" i="5"/>
  <c r="R254" i="5"/>
  <c r="M255" i="5"/>
  <c r="Q255" i="5"/>
  <c r="L256" i="5"/>
  <c r="P256" i="5"/>
  <c r="T256" i="5"/>
  <c r="O257" i="5"/>
  <c r="S257" i="5"/>
  <c r="L260" i="5"/>
  <c r="L264" i="5"/>
  <c r="L268" i="5"/>
  <c r="L272" i="5"/>
  <c r="M275" i="5"/>
  <c r="L276" i="5"/>
  <c r="P276" i="5"/>
  <c r="T276" i="5"/>
  <c r="O277" i="5"/>
  <c r="S277" i="5"/>
  <c r="N278" i="5"/>
  <c r="R278" i="5"/>
  <c r="M279" i="5"/>
  <c r="Q279" i="5"/>
  <c r="L280" i="5"/>
  <c r="P280" i="5"/>
  <c r="T280" i="5"/>
  <c r="O281" i="5"/>
  <c r="S281" i="5"/>
  <c r="L284" i="5"/>
  <c r="L288" i="5"/>
  <c r="L292" i="5"/>
  <c r="L296" i="5"/>
  <c r="L300" i="5"/>
  <c r="L304" i="5"/>
  <c r="L308" i="5"/>
  <c r="L312" i="5"/>
  <c r="L316" i="5"/>
  <c r="L320" i="5"/>
  <c r="L324" i="5"/>
  <c r="L328" i="5"/>
  <c r="L332" i="5"/>
  <c r="L336" i="5"/>
  <c r="L340" i="5"/>
  <c r="L344" i="5"/>
  <c r="L348" i="5"/>
  <c r="L352" i="5"/>
  <c r="L356" i="5"/>
  <c r="L360" i="5"/>
  <c r="L364" i="5"/>
  <c r="L368" i="5"/>
  <c r="L372" i="5"/>
  <c r="L376" i="5"/>
  <c r="L380" i="5"/>
  <c r="L384" i="5"/>
  <c r="L388" i="5"/>
  <c r="L392" i="5"/>
  <c r="L396" i="5"/>
  <c r="L400" i="5"/>
  <c r="R401" i="5"/>
  <c r="O401" i="5"/>
  <c r="R402" i="5"/>
  <c r="S404" i="5"/>
  <c r="P404" i="5"/>
  <c r="T405" i="5"/>
  <c r="S405" i="5"/>
  <c r="N406" i="5"/>
  <c r="Q407" i="5"/>
  <c r="Q408" i="5"/>
  <c r="L408" i="5"/>
  <c r="T408" i="5"/>
  <c r="R409" i="5"/>
  <c r="O409" i="5"/>
  <c r="R410" i="5"/>
  <c r="L411" i="5"/>
  <c r="M411" i="5"/>
  <c r="S412" i="5"/>
  <c r="P412" i="5"/>
  <c r="T413" i="5"/>
  <c r="S413" i="5"/>
  <c r="N414" i="5"/>
  <c r="Q415" i="5"/>
  <c r="Q416" i="5"/>
  <c r="L416" i="5"/>
  <c r="T416" i="5"/>
  <c r="R417" i="5"/>
  <c r="O417" i="5"/>
  <c r="R418" i="5"/>
  <c r="L419" i="5"/>
  <c r="M419" i="5"/>
  <c r="S420" i="5"/>
  <c r="P420" i="5"/>
  <c r="T421" i="5"/>
  <c r="S421" i="5"/>
  <c r="N422" i="5"/>
  <c r="Q423" i="5"/>
  <c r="Q424" i="5"/>
  <c r="L424" i="5"/>
  <c r="T424" i="5"/>
  <c r="R425" i="5"/>
  <c r="O425" i="5"/>
  <c r="R426" i="5"/>
  <c r="N426" i="5"/>
  <c r="M426" i="5"/>
  <c r="Q426" i="5"/>
  <c r="L426" i="5"/>
  <c r="L427" i="5"/>
  <c r="O427" i="5"/>
  <c r="Q401" i="5"/>
  <c r="M402" i="5"/>
  <c r="Q402" i="5"/>
  <c r="L402" i="5"/>
  <c r="T402" i="5"/>
  <c r="N403" i="5"/>
  <c r="R403" i="5"/>
  <c r="O403" i="5"/>
  <c r="R404" i="5"/>
  <c r="L405" i="5"/>
  <c r="M405" i="5"/>
  <c r="O406" i="5"/>
  <c r="S406" i="5"/>
  <c r="P406" i="5"/>
  <c r="P407" i="5"/>
  <c r="T407" i="5"/>
  <c r="S407" i="5"/>
  <c r="N408" i="5"/>
  <c r="Q409" i="5"/>
  <c r="M410" i="5"/>
  <c r="Q410" i="5"/>
  <c r="L410" i="5"/>
  <c r="T410" i="5"/>
  <c r="N411" i="5"/>
  <c r="R411" i="5"/>
  <c r="O411" i="5"/>
  <c r="R412" i="5"/>
  <c r="L413" i="5"/>
  <c r="M413" i="5"/>
  <c r="O414" i="5"/>
  <c r="S414" i="5"/>
  <c r="P414" i="5"/>
  <c r="P415" i="5"/>
  <c r="T415" i="5"/>
  <c r="S415" i="5"/>
  <c r="N416" i="5"/>
  <c r="Q417" i="5"/>
  <c r="M418" i="5"/>
  <c r="Q418" i="5"/>
  <c r="L418" i="5"/>
  <c r="T418" i="5"/>
  <c r="N419" i="5"/>
  <c r="R419" i="5"/>
  <c r="O419" i="5"/>
  <c r="R420" i="5"/>
  <c r="L421" i="5"/>
  <c r="M421" i="5"/>
  <c r="O422" i="5"/>
  <c r="S422" i="5"/>
  <c r="P422" i="5"/>
  <c r="P423" i="5"/>
  <c r="T423" i="5"/>
  <c r="S423" i="5"/>
  <c r="N424" i="5"/>
  <c r="Q425" i="5"/>
  <c r="P426" i="5"/>
  <c r="N427" i="5"/>
  <c r="R427" i="5"/>
  <c r="S427" i="5"/>
  <c r="S428" i="5"/>
  <c r="R428" i="5"/>
  <c r="M429" i="5"/>
  <c r="Q429" i="5"/>
  <c r="L430" i="5"/>
  <c r="P430" i="5"/>
  <c r="T430" i="5"/>
  <c r="O431" i="5"/>
  <c r="S431" i="5"/>
  <c r="N432" i="5"/>
  <c r="R432" i="5"/>
  <c r="M433" i="5"/>
  <c r="Q433" i="5"/>
  <c r="L434" i="5"/>
  <c r="P434" i="5"/>
  <c r="T434" i="5"/>
  <c r="O435" i="5"/>
  <c r="S435" i="5"/>
  <c r="N436" i="5"/>
  <c r="R436" i="5"/>
  <c r="M437" i="5"/>
  <c r="Q437" i="5"/>
  <c r="L438" i="5"/>
  <c r="P438" i="5"/>
  <c r="T438" i="5"/>
  <c r="O439" i="5"/>
  <c r="S439" i="5"/>
  <c r="N440" i="5"/>
  <c r="R440" i="5"/>
  <c r="M441" i="5"/>
  <c r="Q441" i="5"/>
  <c r="L442" i="5"/>
  <c r="P442" i="5"/>
  <c r="T442" i="5"/>
  <c r="O443" i="5"/>
  <c r="S443" i="5"/>
  <c r="N444" i="5"/>
  <c r="R444" i="5"/>
  <c r="M445" i="5"/>
  <c r="Q445" i="5"/>
  <c r="L446" i="5"/>
  <c r="P446" i="5"/>
  <c r="T446" i="5"/>
  <c r="O447" i="5"/>
  <c r="S447" i="5"/>
  <c r="N448" i="5"/>
  <c r="R448" i="5"/>
  <c r="M449" i="5"/>
  <c r="Q449" i="5"/>
  <c r="L450" i="5"/>
  <c r="P450" i="5"/>
  <c r="T450" i="5"/>
  <c r="O451" i="5"/>
  <c r="S451" i="5"/>
  <c r="N452" i="5"/>
  <c r="R452" i="5"/>
  <c r="M453" i="5"/>
  <c r="Q453" i="5"/>
  <c r="L454" i="5"/>
  <c r="P454" i="5"/>
  <c r="T454" i="5"/>
  <c r="O455" i="5"/>
  <c r="S455" i="5"/>
  <c r="N456" i="5"/>
  <c r="R456" i="5"/>
  <c r="M457" i="5"/>
  <c r="Q457" i="5"/>
  <c r="L458" i="5"/>
  <c r="P458" i="5"/>
  <c r="T458" i="5"/>
  <c r="O459" i="5"/>
  <c r="S459" i="5"/>
  <c r="N460" i="5"/>
  <c r="R460" i="5"/>
  <c r="M461" i="5"/>
  <c r="Q461" i="5"/>
  <c r="L462" i="5"/>
  <c r="P462" i="5"/>
  <c r="T462" i="5"/>
  <c r="O463" i="5"/>
  <c r="S463" i="5"/>
  <c r="N464" i="5"/>
  <c r="R464" i="5"/>
  <c r="M465" i="5"/>
  <c r="Q465" i="5"/>
  <c r="L466" i="5"/>
  <c r="P466" i="5"/>
  <c r="T466" i="5"/>
  <c r="O467" i="5"/>
  <c r="S467" i="5"/>
  <c r="N468" i="5"/>
  <c r="R468" i="5"/>
  <c r="M469" i="5"/>
  <c r="Q469" i="5"/>
  <c r="L470" i="5"/>
  <c r="P470" i="5"/>
  <c r="T470" i="5"/>
  <c r="O471" i="5"/>
  <c r="S471" i="5"/>
  <c r="N472" i="5"/>
  <c r="R472" i="5"/>
  <c r="M473" i="5"/>
  <c r="Q473" i="5"/>
  <c r="L474" i="5"/>
  <c r="P474" i="5"/>
  <c r="T474" i="5"/>
  <c r="O475" i="5"/>
  <c r="S475" i="5"/>
  <c r="N476" i="5"/>
  <c r="R476" i="5"/>
  <c r="M477" i="5"/>
  <c r="Q477" i="5"/>
  <c r="L478" i="5"/>
  <c r="P478" i="5"/>
  <c r="T478" i="5"/>
  <c r="O479" i="5"/>
  <c r="S479" i="5"/>
  <c r="N480" i="5"/>
  <c r="R480" i="5"/>
  <c r="M481" i="5"/>
  <c r="Q481" i="5"/>
  <c r="L482" i="5"/>
  <c r="P482" i="5"/>
  <c r="T482" i="5"/>
  <c r="O483" i="5"/>
  <c r="S483" i="5"/>
  <c r="N484" i="5"/>
  <c r="R484" i="5"/>
  <c r="M485" i="5"/>
  <c r="Q485" i="5"/>
  <c r="L486" i="5"/>
  <c r="P486" i="5"/>
  <c r="T486" i="5"/>
  <c r="O487" i="5"/>
  <c r="S487" i="5"/>
  <c r="N488" i="5"/>
  <c r="R488" i="5"/>
  <c r="M489" i="5"/>
  <c r="Q489" i="5"/>
  <c r="L490" i="5"/>
  <c r="P490" i="5"/>
  <c r="T490" i="5"/>
  <c r="O491" i="5"/>
  <c r="S491" i="5"/>
  <c r="N492" i="5"/>
  <c r="R492" i="5"/>
  <c r="M493" i="5"/>
  <c r="Q493" i="5"/>
  <c r="L494" i="5"/>
  <c r="P494" i="5"/>
  <c r="T494" i="5"/>
  <c r="O495" i="5"/>
  <c r="S495" i="5"/>
  <c r="N496" i="5"/>
  <c r="R496" i="5"/>
  <c r="M497" i="5"/>
  <c r="Q497" i="5"/>
  <c r="L498" i="5"/>
  <c r="P498" i="5"/>
  <c r="T498" i="5"/>
  <c r="O499" i="5"/>
  <c r="S499" i="5"/>
  <c r="N500" i="5"/>
  <c r="R500" i="5"/>
  <c r="M501" i="5"/>
  <c r="Q501" i="5"/>
  <c r="L502" i="5"/>
  <c r="P502" i="5"/>
  <c r="T502" i="5"/>
  <c r="O503" i="5"/>
  <c r="S503" i="5"/>
  <c r="N504" i="5"/>
  <c r="R504" i="5"/>
  <c r="M505" i="5"/>
  <c r="Q505" i="5"/>
  <c r="L506" i="5"/>
  <c r="P506" i="5"/>
  <c r="T506" i="5"/>
  <c r="O507" i="5"/>
  <c r="S507" i="5"/>
  <c r="N508" i="5"/>
  <c r="R508" i="5"/>
  <c r="M509" i="5"/>
  <c r="Q509" i="5"/>
  <c r="L510" i="5"/>
  <c r="P510" i="5"/>
  <c r="T510" i="5"/>
  <c r="O511" i="5"/>
  <c r="S511" i="5"/>
  <c r="N512" i="5"/>
  <c r="R512" i="5"/>
  <c r="M513" i="5"/>
  <c r="Q513" i="5"/>
  <c r="L514" i="5"/>
  <c r="P514" i="5"/>
  <c r="T514" i="5"/>
  <c r="O515" i="5"/>
  <c r="S515" i="5"/>
  <c r="N516" i="5"/>
  <c r="R516" i="5"/>
  <c r="M517" i="5"/>
  <c r="L518" i="5"/>
  <c r="P519" i="5"/>
  <c r="T519" i="5"/>
  <c r="M522" i="5"/>
  <c r="Q522" i="5"/>
  <c r="L522" i="5"/>
  <c r="T522" i="5"/>
  <c r="N523" i="5"/>
  <c r="R523" i="5"/>
  <c r="O523" i="5"/>
  <c r="R524" i="5"/>
  <c r="O526" i="5"/>
  <c r="S526" i="5"/>
  <c r="P526" i="5"/>
  <c r="P527" i="5"/>
  <c r="T527" i="5"/>
  <c r="S527" i="5"/>
  <c r="M530" i="5"/>
  <c r="Q530" i="5"/>
  <c r="L530" i="5"/>
  <c r="T530" i="5"/>
  <c r="N531" i="5"/>
  <c r="R531" i="5"/>
  <c r="O531" i="5"/>
  <c r="O534" i="5"/>
  <c r="S534" i="5"/>
  <c r="P534" i="5"/>
  <c r="P535" i="5"/>
  <c r="T535" i="5"/>
  <c r="S535" i="5"/>
  <c r="M538" i="5"/>
  <c r="Q538" i="5"/>
  <c r="L538" i="5"/>
  <c r="T538" i="5"/>
  <c r="N539" i="5"/>
  <c r="R539" i="5"/>
  <c r="O539" i="5"/>
  <c r="N429" i="5"/>
  <c r="M430" i="5"/>
  <c r="N433" i="5"/>
  <c r="M434" i="5"/>
  <c r="N449" i="5"/>
  <c r="M450" i="5"/>
  <c r="N453" i="5"/>
  <c r="M454" i="5"/>
  <c r="N457" i="5"/>
  <c r="M458" i="5"/>
  <c r="N461" i="5"/>
  <c r="M462" i="5"/>
  <c r="N465" i="5"/>
  <c r="M466" i="5"/>
  <c r="N469" i="5"/>
  <c r="M470" i="5"/>
  <c r="N473" i="5"/>
  <c r="M474" i="5"/>
  <c r="N477" i="5"/>
  <c r="M478" i="5"/>
  <c r="N481" i="5"/>
  <c r="M482" i="5"/>
  <c r="N485" i="5"/>
  <c r="M486" i="5"/>
  <c r="N489" i="5"/>
  <c r="M490" i="5"/>
  <c r="N493" i="5"/>
  <c r="M494" i="5"/>
  <c r="N497" i="5"/>
  <c r="M498" i="5"/>
  <c r="L519" i="5"/>
  <c r="M519" i="5"/>
  <c r="O520" i="5"/>
  <c r="S520" i="5"/>
  <c r="P520" i="5"/>
  <c r="P521" i="5"/>
  <c r="T521" i="5"/>
  <c r="S521" i="5"/>
  <c r="N522" i="5"/>
  <c r="Q523" i="5"/>
  <c r="Q524" i="5"/>
  <c r="L524" i="5"/>
  <c r="T524" i="5"/>
  <c r="R525" i="5"/>
  <c r="O525" i="5"/>
  <c r="R526" i="5"/>
  <c r="L527" i="5"/>
  <c r="M527" i="5"/>
  <c r="O528" i="5"/>
  <c r="S528" i="5"/>
  <c r="P528" i="5"/>
  <c r="P529" i="5"/>
  <c r="T529" i="5"/>
  <c r="S529" i="5"/>
  <c r="N530" i="5"/>
  <c r="Q531" i="5"/>
  <c r="Q532" i="5"/>
  <c r="L532" i="5"/>
  <c r="T532" i="5"/>
  <c r="R533" i="5"/>
  <c r="O533" i="5"/>
  <c r="R534" i="5"/>
  <c r="L535" i="5"/>
  <c r="M535" i="5"/>
  <c r="O536" i="5"/>
  <c r="S536" i="5"/>
  <c r="P536" i="5"/>
  <c r="P537" i="5"/>
  <c r="T537" i="5"/>
  <c r="S537" i="5"/>
  <c r="N538" i="5"/>
  <c r="Q539" i="5"/>
  <c r="R540" i="5"/>
  <c r="N540" i="5"/>
  <c r="M540" i="5"/>
  <c r="T540" i="5"/>
  <c r="P540" i="5"/>
  <c r="L540" i="5"/>
  <c r="Q540" i="5"/>
  <c r="M427" i="5"/>
  <c r="Q427" i="5"/>
  <c r="L428" i="5"/>
  <c r="P428" i="5"/>
  <c r="T428" i="5"/>
  <c r="O429" i="5"/>
  <c r="N430" i="5"/>
  <c r="M431" i="5"/>
  <c r="Q431" i="5"/>
  <c r="L432" i="5"/>
  <c r="P432" i="5"/>
  <c r="T432" i="5"/>
  <c r="O433" i="5"/>
  <c r="N434" i="5"/>
  <c r="M435" i="5"/>
  <c r="Q435" i="5"/>
  <c r="L436" i="5"/>
  <c r="P436" i="5"/>
  <c r="T436" i="5"/>
  <c r="O437" i="5"/>
  <c r="S437" i="5"/>
  <c r="N438" i="5"/>
  <c r="R438" i="5"/>
  <c r="M439" i="5"/>
  <c r="Q439" i="5"/>
  <c r="L440" i="5"/>
  <c r="P440" i="5"/>
  <c r="T440" i="5"/>
  <c r="O441" i="5"/>
  <c r="S441" i="5"/>
  <c r="N442" i="5"/>
  <c r="R442" i="5"/>
  <c r="M443" i="5"/>
  <c r="Q443" i="5"/>
  <c r="L444" i="5"/>
  <c r="P444" i="5"/>
  <c r="T444" i="5"/>
  <c r="O445" i="5"/>
  <c r="S445" i="5"/>
  <c r="N446" i="5"/>
  <c r="R446" i="5"/>
  <c r="M447" i="5"/>
  <c r="Q447" i="5"/>
  <c r="L448" i="5"/>
  <c r="P448" i="5"/>
  <c r="T448" i="5"/>
  <c r="O449" i="5"/>
  <c r="N450" i="5"/>
  <c r="M451" i="5"/>
  <c r="Q451" i="5"/>
  <c r="L452" i="5"/>
  <c r="P452" i="5"/>
  <c r="T452" i="5"/>
  <c r="O453" i="5"/>
  <c r="N454" i="5"/>
  <c r="M455" i="5"/>
  <c r="Q455" i="5"/>
  <c r="L456" i="5"/>
  <c r="P456" i="5"/>
  <c r="T456" i="5"/>
  <c r="O457" i="5"/>
  <c r="N458" i="5"/>
  <c r="M459" i="5"/>
  <c r="Q459" i="5"/>
  <c r="L460" i="5"/>
  <c r="P460" i="5"/>
  <c r="T460" i="5"/>
  <c r="O461" i="5"/>
  <c r="N462" i="5"/>
  <c r="M463" i="5"/>
  <c r="Q463" i="5"/>
  <c r="L464" i="5"/>
  <c r="P464" i="5"/>
  <c r="T464" i="5"/>
  <c r="O465" i="5"/>
  <c r="N466" i="5"/>
  <c r="M467" i="5"/>
  <c r="Q467" i="5"/>
  <c r="L468" i="5"/>
  <c r="P468" i="5"/>
  <c r="T468" i="5"/>
  <c r="O469" i="5"/>
  <c r="N470" i="5"/>
  <c r="M471" i="5"/>
  <c r="Q471" i="5"/>
  <c r="L472" i="5"/>
  <c r="P472" i="5"/>
  <c r="T472" i="5"/>
  <c r="O473" i="5"/>
  <c r="N474" i="5"/>
  <c r="M475" i="5"/>
  <c r="Q475" i="5"/>
  <c r="L476" i="5"/>
  <c r="P476" i="5"/>
  <c r="T476" i="5"/>
  <c r="O477" i="5"/>
  <c r="N478" i="5"/>
  <c r="M479" i="5"/>
  <c r="Q479" i="5"/>
  <c r="L480" i="5"/>
  <c r="P480" i="5"/>
  <c r="T480" i="5"/>
  <c r="O481" i="5"/>
  <c r="N482" i="5"/>
  <c r="M483" i="5"/>
  <c r="Q483" i="5"/>
  <c r="L484" i="5"/>
  <c r="P484" i="5"/>
  <c r="T484" i="5"/>
  <c r="O485" i="5"/>
  <c r="N486" i="5"/>
  <c r="M487" i="5"/>
  <c r="Q487" i="5"/>
  <c r="L488" i="5"/>
  <c r="P488" i="5"/>
  <c r="T488" i="5"/>
  <c r="O489" i="5"/>
  <c r="N490" i="5"/>
  <c r="M491" i="5"/>
  <c r="Q491" i="5"/>
  <c r="L492" i="5"/>
  <c r="P492" i="5"/>
  <c r="T492" i="5"/>
  <c r="O493" i="5"/>
  <c r="N494" i="5"/>
  <c r="M495" i="5"/>
  <c r="Q495" i="5"/>
  <c r="L496" i="5"/>
  <c r="P496" i="5"/>
  <c r="T496" i="5"/>
  <c r="O497" i="5"/>
  <c r="N498" i="5"/>
  <c r="M499" i="5"/>
  <c r="Q499" i="5"/>
  <c r="L500" i="5"/>
  <c r="P500" i="5"/>
  <c r="T500" i="5"/>
  <c r="O501" i="5"/>
  <c r="S501" i="5"/>
  <c r="N502" i="5"/>
  <c r="R502" i="5"/>
  <c r="M503" i="5"/>
  <c r="Q503" i="5"/>
  <c r="L504" i="5"/>
  <c r="P504" i="5"/>
  <c r="T504" i="5"/>
  <c r="O505" i="5"/>
  <c r="S505" i="5"/>
  <c r="N506" i="5"/>
  <c r="R506" i="5"/>
  <c r="M507" i="5"/>
  <c r="Q507" i="5"/>
  <c r="L508" i="5"/>
  <c r="P508" i="5"/>
  <c r="T508" i="5"/>
  <c r="O509" i="5"/>
  <c r="S509" i="5"/>
  <c r="N510" i="5"/>
  <c r="R510" i="5"/>
  <c r="M511" i="5"/>
  <c r="Q511" i="5"/>
  <c r="L512" i="5"/>
  <c r="P512" i="5"/>
  <c r="T512" i="5"/>
  <c r="O513" i="5"/>
  <c r="S513" i="5"/>
  <c r="N514" i="5"/>
  <c r="R514" i="5"/>
  <c r="M515" i="5"/>
  <c r="Q515" i="5"/>
  <c r="L516" i="5"/>
  <c r="P516" i="5"/>
  <c r="T516" i="5"/>
  <c r="O517" i="5"/>
  <c r="S517" i="5"/>
  <c r="N518" i="5"/>
  <c r="R518" i="5"/>
  <c r="R519" i="5"/>
  <c r="O519" i="5"/>
  <c r="S522" i="5"/>
  <c r="P522" i="5"/>
  <c r="T523" i="5"/>
  <c r="S523" i="5"/>
  <c r="Q526" i="5"/>
  <c r="L526" i="5"/>
  <c r="T526" i="5"/>
  <c r="R527" i="5"/>
  <c r="O527" i="5"/>
  <c r="S530" i="5"/>
  <c r="P530" i="5"/>
  <c r="T531" i="5"/>
  <c r="S531" i="5"/>
  <c r="Q534" i="5"/>
  <c r="L534" i="5"/>
  <c r="T534" i="5"/>
  <c r="R535" i="5"/>
  <c r="O535" i="5"/>
  <c r="S538" i="5"/>
  <c r="P538" i="5"/>
  <c r="T539" i="5"/>
  <c r="S539" i="5"/>
  <c r="Q520" i="5"/>
  <c r="L520" i="5"/>
  <c r="T520" i="5"/>
  <c r="R521" i="5"/>
  <c r="O521" i="5"/>
  <c r="R522" i="5"/>
  <c r="L523" i="5"/>
  <c r="M523" i="5"/>
  <c r="O524" i="5"/>
  <c r="S524" i="5"/>
  <c r="P524" i="5"/>
  <c r="P525" i="5"/>
  <c r="T525" i="5"/>
  <c r="S525" i="5"/>
  <c r="N526" i="5"/>
  <c r="Q527" i="5"/>
  <c r="Q528" i="5"/>
  <c r="L528" i="5"/>
  <c r="T528" i="5"/>
  <c r="R529" i="5"/>
  <c r="O529" i="5"/>
  <c r="R530" i="5"/>
  <c r="L531" i="5"/>
  <c r="M531" i="5"/>
  <c r="S532" i="5"/>
  <c r="P532" i="5"/>
  <c r="P533" i="5"/>
  <c r="T533" i="5"/>
  <c r="S533" i="5"/>
  <c r="N534" i="5"/>
  <c r="Q535" i="5"/>
  <c r="Q536" i="5"/>
  <c r="L536" i="5"/>
  <c r="T536" i="5"/>
  <c r="R537" i="5"/>
  <c r="O537" i="5"/>
  <c r="R538" i="5"/>
  <c r="L539" i="5"/>
  <c r="M539" i="5"/>
  <c r="O540" i="5"/>
  <c r="S540" i="5"/>
  <c r="O541" i="5"/>
  <c r="S541" i="5"/>
  <c r="N542" i="5"/>
  <c r="R542" i="5"/>
  <c r="M543" i="5"/>
  <c r="Q543" i="5"/>
  <c r="L544" i="5"/>
  <c r="P544" i="5"/>
  <c r="T544" i="5"/>
  <c r="O545" i="5"/>
  <c r="S545" i="5"/>
  <c r="N546" i="5"/>
  <c r="R546" i="5"/>
  <c r="M547" i="5"/>
  <c r="Q547" i="5"/>
  <c r="L548" i="5"/>
  <c r="P548" i="5"/>
  <c r="T548" i="5"/>
  <c r="O549" i="5"/>
  <c r="S549" i="5"/>
  <c r="N550" i="5"/>
  <c r="R550" i="5"/>
  <c r="M551" i="5"/>
  <c r="Q551" i="5"/>
  <c r="L552" i="5"/>
  <c r="P552" i="5"/>
  <c r="T552" i="5"/>
  <c r="O553" i="5"/>
  <c r="S553" i="5"/>
  <c r="N554" i="5"/>
  <c r="R554" i="5"/>
  <c r="M555" i="5"/>
  <c r="Q555" i="5"/>
  <c r="L556" i="5"/>
  <c r="P556" i="5"/>
  <c r="T556" i="5"/>
  <c r="O557" i="5"/>
  <c r="S557" i="5"/>
  <c r="N558" i="5"/>
  <c r="R558" i="5"/>
  <c r="M559" i="5"/>
  <c r="Q559" i="5"/>
  <c r="L560" i="5"/>
  <c r="P560" i="5"/>
  <c r="T560" i="5"/>
  <c r="O561" i="5"/>
  <c r="S561" i="5"/>
  <c r="N562" i="5"/>
  <c r="R562" i="5"/>
  <c r="M563" i="5"/>
  <c r="Q563" i="5"/>
  <c r="L564" i="5"/>
  <c r="P564" i="5"/>
  <c r="T564" i="5"/>
  <c r="O565" i="5"/>
  <c r="S565" i="5"/>
  <c r="N566" i="5"/>
  <c r="R566" i="5"/>
  <c r="M567" i="5"/>
  <c r="Q567" i="5"/>
  <c r="L568" i="5"/>
  <c r="P568" i="5"/>
  <c r="T568" i="5"/>
  <c r="O569" i="5"/>
  <c r="S569" i="5"/>
  <c r="N570" i="5"/>
  <c r="R570" i="5"/>
  <c r="M571" i="5"/>
  <c r="Q571" i="5"/>
  <c r="L572" i="5"/>
  <c r="P572" i="5"/>
  <c r="T572" i="5"/>
  <c r="O573" i="5"/>
  <c r="S573" i="5"/>
  <c r="N574" i="5"/>
  <c r="R574" i="5"/>
  <c r="M575" i="5"/>
  <c r="Q575" i="5"/>
  <c r="L576" i="5"/>
  <c r="P576" i="5"/>
  <c r="T576" i="5"/>
  <c r="O577" i="5"/>
  <c r="S577" i="5"/>
  <c r="N578" i="5"/>
  <c r="R578" i="5"/>
  <c r="M579" i="5"/>
  <c r="Q579" i="5"/>
  <c r="L580" i="5"/>
  <c r="P580" i="5"/>
  <c r="T580" i="5"/>
  <c r="O581" i="5"/>
  <c r="S581" i="5"/>
  <c r="N582" i="5"/>
  <c r="R582" i="5"/>
  <c r="M583" i="5"/>
  <c r="Q583" i="5"/>
  <c r="L584" i="5"/>
  <c r="P584" i="5"/>
  <c r="T584" i="5"/>
  <c r="O585" i="5"/>
  <c r="S585" i="5"/>
  <c r="N586" i="5"/>
  <c r="R586" i="5"/>
  <c r="M587" i="5"/>
  <c r="Q587" i="5"/>
  <c r="L588" i="5"/>
  <c r="P588" i="5"/>
  <c r="T588" i="5"/>
  <c r="O589" i="5"/>
  <c r="S589" i="5"/>
  <c r="N590" i="5"/>
  <c r="R590" i="5"/>
  <c r="R591" i="5"/>
  <c r="M591" i="5"/>
  <c r="Q591" i="5"/>
  <c r="S592" i="5"/>
  <c r="M593" i="5"/>
  <c r="Q593" i="5"/>
  <c r="N593" i="5"/>
  <c r="S594" i="5"/>
  <c r="Q594" i="5"/>
  <c r="L595" i="5"/>
  <c r="T595" i="5"/>
  <c r="N596" i="5"/>
  <c r="R596" i="5"/>
  <c r="O596" i="5"/>
  <c r="R597" i="5"/>
  <c r="N600" i="5"/>
  <c r="R600" i="5"/>
  <c r="S600" i="5"/>
  <c r="S601" i="5"/>
  <c r="P602" i="5"/>
  <c r="T602" i="5"/>
  <c r="Q603" i="5"/>
  <c r="L603" i="5"/>
  <c r="T608" i="5"/>
  <c r="M609" i="5"/>
  <c r="Q609" i="5"/>
  <c r="N609" i="5"/>
  <c r="R610" i="5"/>
  <c r="Q610" i="5"/>
  <c r="O611" i="5"/>
  <c r="S611" i="5"/>
  <c r="T611" i="5"/>
  <c r="N616" i="5"/>
  <c r="R616" i="5"/>
  <c r="S616" i="5"/>
  <c r="S617" i="5"/>
  <c r="P618" i="5"/>
  <c r="T618" i="5"/>
  <c r="M619" i="5"/>
  <c r="R619" i="5"/>
  <c r="N619" i="5"/>
  <c r="Q619" i="5"/>
  <c r="L619" i="5"/>
  <c r="T624" i="5"/>
  <c r="M625" i="5"/>
  <c r="Q625" i="5"/>
  <c r="N625" i="5"/>
  <c r="N626" i="5"/>
  <c r="S626" i="5"/>
  <c r="O626" i="5"/>
  <c r="R626" i="5"/>
  <c r="Q626" i="5"/>
  <c r="O627" i="5"/>
  <c r="S627" i="5"/>
  <c r="N632" i="5"/>
  <c r="R632" i="5"/>
  <c r="S632" i="5"/>
  <c r="S633" i="5"/>
  <c r="P634" i="5"/>
  <c r="T634" i="5"/>
  <c r="M635" i="5"/>
  <c r="R635" i="5"/>
  <c r="N635" i="5"/>
  <c r="Q635" i="5"/>
  <c r="L635" i="5"/>
  <c r="T640" i="5"/>
  <c r="M641" i="5"/>
  <c r="Q641" i="5"/>
  <c r="N641" i="5"/>
  <c r="R642" i="5"/>
  <c r="Q642" i="5"/>
  <c r="O643" i="5"/>
  <c r="S643" i="5"/>
  <c r="N648" i="5"/>
  <c r="R648" i="5"/>
  <c r="S648" i="5"/>
  <c r="S649" i="5"/>
  <c r="P650" i="5"/>
  <c r="T650" i="5"/>
  <c r="M651" i="5"/>
  <c r="S651" i="5"/>
  <c r="O651" i="5"/>
  <c r="R651" i="5"/>
  <c r="N651" i="5"/>
  <c r="Q651" i="5"/>
  <c r="L651" i="5"/>
  <c r="N543" i="5"/>
  <c r="M544" i="5"/>
  <c r="N547" i="5"/>
  <c r="M548" i="5"/>
  <c r="N551" i="5"/>
  <c r="M552" i="5"/>
  <c r="N555" i="5"/>
  <c r="M556" i="5"/>
  <c r="N559" i="5"/>
  <c r="M560" i="5"/>
  <c r="N563" i="5"/>
  <c r="M564" i="5"/>
  <c r="N567" i="5"/>
  <c r="M568" i="5"/>
  <c r="N571" i="5"/>
  <c r="M572" i="5"/>
  <c r="N575" i="5"/>
  <c r="M576" i="5"/>
  <c r="M592" i="5"/>
  <c r="Q592" i="5"/>
  <c r="L592" i="5"/>
  <c r="O593" i="5"/>
  <c r="P594" i="5"/>
  <c r="T594" i="5"/>
  <c r="N595" i="5"/>
  <c r="R595" i="5"/>
  <c r="P596" i="5"/>
  <c r="P597" i="5"/>
  <c r="T597" i="5"/>
  <c r="R598" i="5"/>
  <c r="Q598" i="5"/>
  <c r="O599" i="5"/>
  <c r="S599" i="5"/>
  <c r="T599" i="5"/>
  <c r="P601" i="5"/>
  <c r="T601" i="5"/>
  <c r="L602" i="5"/>
  <c r="M602" i="5"/>
  <c r="N603" i="5"/>
  <c r="R603" i="5"/>
  <c r="P603" i="5"/>
  <c r="R604" i="5"/>
  <c r="S604" i="5"/>
  <c r="S605" i="5"/>
  <c r="P606" i="5"/>
  <c r="T606" i="5"/>
  <c r="Q607" i="5"/>
  <c r="L607" i="5"/>
  <c r="L608" i="5"/>
  <c r="Q608" i="5"/>
  <c r="O608" i="5"/>
  <c r="R609" i="5"/>
  <c r="O610" i="5"/>
  <c r="S610" i="5"/>
  <c r="T612" i="5"/>
  <c r="N613" i="5"/>
  <c r="R614" i="5"/>
  <c r="Q614" i="5"/>
  <c r="O615" i="5"/>
  <c r="S615" i="5"/>
  <c r="L618" i="5"/>
  <c r="P619" i="5"/>
  <c r="S620" i="5"/>
  <c r="S621" i="5"/>
  <c r="P622" i="5"/>
  <c r="T622" i="5"/>
  <c r="M623" i="5"/>
  <c r="R623" i="5"/>
  <c r="N623" i="5"/>
  <c r="Q623" i="5"/>
  <c r="L623" i="5"/>
  <c r="L624" i="5"/>
  <c r="O624" i="5"/>
  <c r="R625" i="5"/>
  <c r="T628" i="5"/>
  <c r="N629" i="5"/>
  <c r="N630" i="5"/>
  <c r="O630" i="5"/>
  <c r="R630" i="5"/>
  <c r="Q630" i="5"/>
  <c r="O631" i="5"/>
  <c r="S631" i="5"/>
  <c r="L634" i="5"/>
  <c r="M634" i="5"/>
  <c r="P635" i="5"/>
  <c r="S636" i="5"/>
  <c r="S637" i="5"/>
  <c r="P638" i="5"/>
  <c r="T638" i="5"/>
  <c r="M639" i="5"/>
  <c r="R639" i="5"/>
  <c r="N639" i="5"/>
  <c r="Q639" i="5"/>
  <c r="L639" i="5"/>
  <c r="L640" i="5"/>
  <c r="O640" i="5"/>
  <c r="R641" i="5"/>
  <c r="T644" i="5"/>
  <c r="R646" i="5"/>
  <c r="Q646" i="5"/>
  <c r="L650" i="5"/>
  <c r="M650" i="5"/>
  <c r="P651" i="5"/>
  <c r="S652" i="5"/>
  <c r="S653" i="5"/>
  <c r="M541" i="5"/>
  <c r="Q541" i="5"/>
  <c r="L542" i="5"/>
  <c r="P542" i="5"/>
  <c r="T542" i="5"/>
  <c r="O543" i="5"/>
  <c r="N544" i="5"/>
  <c r="M545" i="5"/>
  <c r="Q545" i="5"/>
  <c r="L546" i="5"/>
  <c r="P546" i="5"/>
  <c r="T546" i="5"/>
  <c r="O547" i="5"/>
  <c r="N548" i="5"/>
  <c r="M549" i="5"/>
  <c r="Q549" i="5"/>
  <c r="L550" i="5"/>
  <c r="P550" i="5"/>
  <c r="T550" i="5"/>
  <c r="O551" i="5"/>
  <c r="N552" i="5"/>
  <c r="M553" i="5"/>
  <c r="Q553" i="5"/>
  <c r="L554" i="5"/>
  <c r="P554" i="5"/>
  <c r="T554" i="5"/>
  <c r="O555" i="5"/>
  <c r="N556" i="5"/>
  <c r="M557" i="5"/>
  <c r="Q557" i="5"/>
  <c r="L558" i="5"/>
  <c r="P558" i="5"/>
  <c r="T558" i="5"/>
  <c r="O559" i="5"/>
  <c r="N560" i="5"/>
  <c r="M561" i="5"/>
  <c r="Q561" i="5"/>
  <c r="L562" i="5"/>
  <c r="P562" i="5"/>
  <c r="T562" i="5"/>
  <c r="O563" i="5"/>
  <c r="N564" i="5"/>
  <c r="M565" i="5"/>
  <c r="Q565" i="5"/>
  <c r="L566" i="5"/>
  <c r="P566" i="5"/>
  <c r="T566" i="5"/>
  <c r="O567" i="5"/>
  <c r="N568" i="5"/>
  <c r="M569" i="5"/>
  <c r="Q569" i="5"/>
  <c r="L570" i="5"/>
  <c r="P570" i="5"/>
  <c r="T570" i="5"/>
  <c r="O571" i="5"/>
  <c r="N572" i="5"/>
  <c r="M573" i="5"/>
  <c r="Q573" i="5"/>
  <c r="L574" i="5"/>
  <c r="P574" i="5"/>
  <c r="T574" i="5"/>
  <c r="O575" i="5"/>
  <c r="N576" i="5"/>
  <c r="M577" i="5"/>
  <c r="Q577" i="5"/>
  <c r="L578" i="5"/>
  <c r="P578" i="5"/>
  <c r="T578" i="5"/>
  <c r="O579" i="5"/>
  <c r="S579" i="5"/>
  <c r="N580" i="5"/>
  <c r="R580" i="5"/>
  <c r="M581" i="5"/>
  <c r="Q581" i="5"/>
  <c r="L582" i="5"/>
  <c r="P582" i="5"/>
  <c r="T582" i="5"/>
  <c r="O583" i="5"/>
  <c r="S583" i="5"/>
  <c r="N584" i="5"/>
  <c r="R584" i="5"/>
  <c r="M585" i="5"/>
  <c r="Q585" i="5"/>
  <c r="L586" i="5"/>
  <c r="P586" i="5"/>
  <c r="T586" i="5"/>
  <c r="O587" i="5"/>
  <c r="S587" i="5"/>
  <c r="N588" i="5"/>
  <c r="R588" i="5"/>
  <c r="M589" i="5"/>
  <c r="Q589" i="5"/>
  <c r="L590" i="5"/>
  <c r="P590" i="5"/>
  <c r="T590" i="5"/>
  <c r="O591" i="5"/>
  <c r="T600" i="5"/>
  <c r="R602" i="5"/>
  <c r="Q602" i="5"/>
  <c r="S609" i="5"/>
  <c r="Q611" i="5"/>
  <c r="L611" i="5"/>
  <c r="T616" i="5"/>
  <c r="N618" i="5"/>
  <c r="O618" i="5"/>
  <c r="R618" i="5"/>
  <c r="Q618" i="5"/>
  <c r="S625" i="5"/>
  <c r="M627" i="5"/>
  <c r="R627" i="5"/>
  <c r="N627" i="5"/>
  <c r="Q627" i="5"/>
  <c r="L627" i="5"/>
  <c r="T632" i="5"/>
  <c r="R634" i="5"/>
  <c r="Q634" i="5"/>
  <c r="S641" i="5"/>
  <c r="M643" i="5"/>
  <c r="R643" i="5"/>
  <c r="N643" i="5"/>
  <c r="Q643" i="5"/>
  <c r="L643" i="5"/>
  <c r="T648" i="5"/>
  <c r="R650" i="5"/>
  <c r="Q650" i="5"/>
  <c r="P593" i="5"/>
  <c r="T593" i="5"/>
  <c r="M596" i="5"/>
  <c r="Q596" i="5"/>
  <c r="L596" i="5"/>
  <c r="P598" i="5"/>
  <c r="T598" i="5"/>
  <c r="Q599" i="5"/>
  <c r="L599" i="5"/>
  <c r="L600" i="5"/>
  <c r="Q600" i="5"/>
  <c r="O600" i="5"/>
  <c r="R601" i="5"/>
  <c r="O602" i="5"/>
  <c r="S602" i="5"/>
  <c r="T604" i="5"/>
  <c r="N605" i="5"/>
  <c r="R606" i="5"/>
  <c r="Q606" i="5"/>
  <c r="O607" i="5"/>
  <c r="S607" i="5"/>
  <c r="T607" i="5"/>
  <c r="P609" i="5"/>
  <c r="T609" i="5"/>
  <c r="L610" i="5"/>
  <c r="M610" i="5"/>
  <c r="N611" i="5"/>
  <c r="R611" i="5"/>
  <c r="P611" i="5"/>
  <c r="R612" i="5"/>
  <c r="S612" i="5"/>
  <c r="S613" i="5"/>
  <c r="P614" i="5"/>
  <c r="T614" i="5"/>
  <c r="M615" i="5"/>
  <c r="R615" i="5"/>
  <c r="N615" i="5"/>
  <c r="Q615" i="5"/>
  <c r="L615" i="5"/>
  <c r="L616" i="5"/>
  <c r="O616" i="5"/>
  <c r="R617" i="5"/>
  <c r="T620" i="5"/>
  <c r="N621" i="5"/>
  <c r="N622" i="5"/>
  <c r="O622" i="5"/>
  <c r="R622" i="5"/>
  <c r="Q622" i="5"/>
  <c r="O623" i="5"/>
  <c r="S623" i="5"/>
  <c r="T623" i="5"/>
  <c r="L626" i="5"/>
  <c r="M626" i="5"/>
  <c r="P627" i="5"/>
  <c r="R628" i="5"/>
  <c r="S628" i="5"/>
  <c r="S629" i="5"/>
  <c r="P630" i="5"/>
  <c r="T630" i="5"/>
  <c r="M631" i="5"/>
  <c r="R631" i="5"/>
  <c r="N631" i="5"/>
  <c r="Q631" i="5"/>
  <c r="L631" i="5"/>
  <c r="L632" i="5"/>
  <c r="O632" i="5"/>
  <c r="R633" i="5"/>
  <c r="T636" i="5"/>
  <c r="N637" i="5"/>
  <c r="R638" i="5"/>
  <c r="Q638" i="5"/>
  <c r="O639" i="5"/>
  <c r="S639" i="5"/>
  <c r="T639" i="5"/>
  <c r="L642" i="5"/>
  <c r="M642" i="5"/>
  <c r="P643" i="5"/>
  <c r="N644" i="5"/>
  <c r="R644" i="5"/>
  <c r="S644" i="5"/>
  <c r="S645" i="5"/>
  <c r="P646" i="5"/>
  <c r="T646" i="5"/>
  <c r="M647" i="5"/>
  <c r="R647" i="5"/>
  <c r="N647" i="5"/>
  <c r="Q647" i="5"/>
  <c r="L647" i="5"/>
  <c r="L648" i="5"/>
  <c r="O648" i="5"/>
  <c r="R649" i="5"/>
  <c r="T652" i="5"/>
  <c r="N653" i="5"/>
  <c r="N654" i="5"/>
  <c r="Q654" i="5"/>
  <c r="M654" i="5"/>
  <c r="R654" i="5"/>
  <c r="L593" i="5"/>
  <c r="L597" i="5"/>
  <c r="M600" i="5"/>
  <c r="L601" i="5"/>
  <c r="M604" i="5"/>
  <c r="L605" i="5"/>
  <c r="M608" i="5"/>
  <c r="L609" i="5"/>
  <c r="M612" i="5"/>
  <c r="L613" i="5"/>
  <c r="S614" i="5"/>
  <c r="M616" i="5"/>
  <c r="Q616" i="5"/>
  <c r="L617" i="5"/>
  <c r="P617" i="5"/>
  <c r="T617" i="5"/>
  <c r="S618" i="5"/>
  <c r="M620" i="5"/>
  <c r="Q620" i="5"/>
  <c r="L621" i="5"/>
  <c r="P621" i="5"/>
  <c r="T621" i="5"/>
  <c r="S622" i="5"/>
  <c r="M624" i="5"/>
  <c r="Q624" i="5"/>
  <c r="L625" i="5"/>
  <c r="P625" i="5"/>
  <c r="T625" i="5"/>
  <c r="M628" i="5"/>
  <c r="Q628" i="5"/>
  <c r="L629" i="5"/>
  <c r="P629" i="5"/>
  <c r="T629" i="5"/>
  <c r="S630" i="5"/>
  <c r="M632" i="5"/>
  <c r="Q632" i="5"/>
  <c r="L633" i="5"/>
  <c r="P633" i="5"/>
  <c r="T633" i="5"/>
  <c r="O634" i="5"/>
  <c r="S634" i="5"/>
  <c r="M636" i="5"/>
  <c r="Q636" i="5"/>
  <c r="L637" i="5"/>
  <c r="P637" i="5"/>
  <c r="T637" i="5"/>
  <c r="O638" i="5"/>
  <c r="S638" i="5"/>
  <c r="M640" i="5"/>
  <c r="Q640" i="5"/>
  <c r="L641" i="5"/>
  <c r="P641" i="5"/>
  <c r="T641" i="5"/>
  <c r="O642" i="5"/>
  <c r="S642" i="5"/>
  <c r="M644" i="5"/>
  <c r="Q644" i="5"/>
  <c r="L645" i="5"/>
  <c r="P645" i="5"/>
  <c r="T645" i="5"/>
  <c r="O646" i="5"/>
  <c r="S646" i="5"/>
  <c r="M648" i="5"/>
  <c r="Q648" i="5"/>
  <c r="L649" i="5"/>
  <c r="P649" i="5"/>
  <c r="T649" i="5"/>
  <c r="O650" i="5"/>
  <c r="S650" i="5"/>
  <c r="M652" i="5"/>
  <c r="L653" i="5"/>
  <c r="P653" i="5"/>
  <c r="O654" i="5"/>
  <c r="S654" i="5"/>
  <c r="N655" i="5"/>
  <c r="R655" i="5"/>
  <c r="M656" i="5"/>
  <c r="L657" i="5"/>
  <c r="P657" i="5"/>
  <c r="O658" i="5"/>
  <c r="S658" i="5"/>
  <c r="N659" i="5"/>
  <c r="R659" i="5"/>
  <c r="M660" i="5"/>
  <c r="L661" i="5"/>
  <c r="P661" i="5"/>
  <c r="O662" i="5"/>
  <c r="S662" i="5"/>
  <c r="N663" i="5"/>
  <c r="R663" i="5"/>
  <c r="M664" i="5"/>
  <c r="L665" i="5"/>
  <c r="P665" i="5"/>
  <c r="O666" i="5"/>
  <c r="S666" i="5"/>
  <c r="N667" i="5"/>
  <c r="R667" i="5"/>
  <c r="M668" i="5"/>
  <c r="L669" i="5"/>
  <c r="P669" i="5"/>
  <c r="M670" i="5"/>
  <c r="Q670" i="5"/>
  <c r="L670" i="5"/>
  <c r="R670" i="5"/>
  <c r="R671" i="5"/>
  <c r="T672" i="5"/>
  <c r="M672" i="5"/>
  <c r="L675" i="5"/>
  <c r="N675" i="5"/>
  <c r="S676" i="5"/>
  <c r="Q676" i="5"/>
  <c r="S677" i="5"/>
  <c r="O677" i="5"/>
  <c r="L677" i="5"/>
  <c r="T677" i="5"/>
  <c r="N678" i="5"/>
  <c r="R678" i="5"/>
  <c r="O678" i="5"/>
  <c r="R679" i="5"/>
  <c r="L680" i="5"/>
  <c r="M680" i="5"/>
  <c r="S682" i="5"/>
  <c r="L683" i="5"/>
  <c r="Q683" i="5"/>
  <c r="N683" i="5"/>
  <c r="S684" i="5"/>
  <c r="Q684" i="5"/>
  <c r="L685" i="5"/>
  <c r="N686" i="5"/>
  <c r="R686" i="5"/>
  <c r="O686" i="5"/>
  <c r="R687" i="5"/>
  <c r="L688" i="5"/>
  <c r="M688" i="5"/>
  <c r="S690" i="5"/>
  <c r="L691" i="5"/>
  <c r="Q691" i="5"/>
  <c r="N691" i="5"/>
  <c r="S692" i="5"/>
  <c r="Q692" i="5"/>
  <c r="S693" i="5"/>
  <c r="O693" i="5"/>
  <c r="L693" i="5"/>
  <c r="T693" i="5"/>
  <c r="N694" i="5"/>
  <c r="R694" i="5"/>
  <c r="O694" i="5"/>
  <c r="R695" i="5"/>
  <c r="L696" i="5"/>
  <c r="M696" i="5"/>
  <c r="S698" i="5"/>
  <c r="L699" i="5"/>
  <c r="Q699" i="5"/>
  <c r="N699" i="5"/>
  <c r="S700" i="5"/>
  <c r="Q700" i="5"/>
  <c r="B700" i="5" s="1"/>
  <c r="T701" i="5"/>
  <c r="M701" i="5"/>
  <c r="S703" i="5"/>
  <c r="S704" i="5"/>
  <c r="M706" i="5"/>
  <c r="S706" i="5"/>
  <c r="O706" i="5"/>
  <c r="Q706" i="5"/>
  <c r="L706" i="5"/>
  <c r="Q708" i="5"/>
  <c r="R708" i="5"/>
  <c r="N652" i="5"/>
  <c r="M653" i="5"/>
  <c r="L654" i="5"/>
  <c r="P654" i="5"/>
  <c r="O655" i="5"/>
  <c r="S655" i="5"/>
  <c r="N656" i="5"/>
  <c r="M657" i="5"/>
  <c r="L658" i="5"/>
  <c r="P658" i="5"/>
  <c r="O659" i="5"/>
  <c r="S659" i="5"/>
  <c r="N660" i="5"/>
  <c r="M661" i="5"/>
  <c r="L662" i="5"/>
  <c r="P662" i="5"/>
  <c r="O663" i="5"/>
  <c r="S663" i="5"/>
  <c r="N664" i="5"/>
  <c r="M665" i="5"/>
  <c r="L666" i="5"/>
  <c r="P666" i="5"/>
  <c r="O667" i="5"/>
  <c r="S667" i="5"/>
  <c r="N668" i="5"/>
  <c r="M669" i="5"/>
  <c r="N670" i="5"/>
  <c r="T671" i="5"/>
  <c r="S671" i="5"/>
  <c r="M674" i="5"/>
  <c r="R674" i="5"/>
  <c r="N674" i="5"/>
  <c r="Q674" i="5"/>
  <c r="L674" i="5"/>
  <c r="T674" i="5"/>
  <c r="Q675" i="5"/>
  <c r="O675" i="5"/>
  <c r="R677" i="5"/>
  <c r="M677" i="5"/>
  <c r="P678" i="5"/>
  <c r="T679" i="5"/>
  <c r="S679" i="5"/>
  <c r="Q682" i="5"/>
  <c r="L682" i="5"/>
  <c r="T682" i="5"/>
  <c r="O683" i="5"/>
  <c r="R685" i="5"/>
  <c r="M685" i="5"/>
  <c r="P686" i="5"/>
  <c r="T687" i="5"/>
  <c r="S687" i="5"/>
  <c r="Q690" i="5"/>
  <c r="L690" i="5"/>
  <c r="T690" i="5"/>
  <c r="O691" i="5"/>
  <c r="R693" i="5"/>
  <c r="M693" i="5"/>
  <c r="P694" i="5"/>
  <c r="T695" i="5"/>
  <c r="S695" i="5"/>
  <c r="Q698" i="5"/>
  <c r="L698" i="5"/>
  <c r="T698" i="5"/>
  <c r="O699" i="5"/>
  <c r="R701" i="5"/>
  <c r="Q701" i="5"/>
  <c r="R703" i="5"/>
  <c r="T705" i="5"/>
  <c r="M705" i="5"/>
  <c r="S708" i="5"/>
  <c r="L655" i="5"/>
  <c r="P655" i="5"/>
  <c r="T655" i="5"/>
  <c r="O656" i="5"/>
  <c r="S656" i="5"/>
  <c r="N657" i="5"/>
  <c r="R657" i="5"/>
  <c r="M658" i="5"/>
  <c r="Q658" i="5"/>
  <c r="L659" i="5"/>
  <c r="P659" i="5"/>
  <c r="T659" i="5"/>
  <c r="O660" i="5"/>
  <c r="S660" i="5"/>
  <c r="N661" i="5"/>
  <c r="R661" i="5"/>
  <c r="M662" i="5"/>
  <c r="Q662" i="5"/>
  <c r="L663" i="5"/>
  <c r="P663" i="5"/>
  <c r="T663" i="5"/>
  <c r="O664" i="5"/>
  <c r="S664" i="5"/>
  <c r="N665" i="5"/>
  <c r="R665" i="5"/>
  <c r="M666" i="5"/>
  <c r="Q666" i="5"/>
  <c r="L667" i="5"/>
  <c r="P667" i="5"/>
  <c r="T667" i="5"/>
  <c r="O668" i="5"/>
  <c r="S668" i="5"/>
  <c r="N669" i="5"/>
  <c r="R669" i="5"/>
  <c r="O670" i="5"/>
  <c r="S672" i="5"/>
  <c r="Q672" i="5"/>
  <c r="S673" i="5"/>
  <c r="O673" i="5"/>
  <c r="L673" i="5"/>
  <c r="T673" i="5"/>
  <c r="S680" i="5"/>
  <c r="Q680" i="5"/>
  <c r="S681" i="5"/>
  <c r="O681" i="5"/>
  <c r="L681" i="5"/>
  <c r="T681" i="5"/>
  <c r="S688" i="5"/>
  <c r="Q688" i="5"/>
  <c r="S689" i="5"/>
  <c r="O689" i="5"/>
  <c r="L689" i="5"/>
  <c r="T689" i="5"/>
  <c r="S696" i="5"/>
  <c r="Q696" i="5"/>
  <c r="S697" i="5"/>
  <c r="O697" i="5"/>
  <c r="L697" i="5"/>
  <c r="T697" i="5"/>
  <c r="T703" i="5"/>
  <c r="R705" i="5"/>
  <c r="Q705" i="5"/>
  <c r="Q671" i="5"/>
  <c r="M671" i="5"/>
  <c r="N673" i="5"/>
  <c r="R673" i="5"/>
  <c r="M673" i="5"/>
  <c r="P675" i="5"/>
  <c r="T675" i="5"/>
  <c r="M678" i="5"/>
  <c r="Q678" i="5"/>
  <c r="L678" i="5"/>
  <c r="P680" i="5"/>
  <c r="T680" i="5"/>
  <c r="N681" i="5"/>
  <c r="R681" i="5"/>
  <c r="M681" i="5"/>
  <c r="P683" i="5"/>
  <c r="T683" i="5"/>
  <c r="M686" i="5"/>
  <c r="Q686" i="5"/>
  <c r="L686" i="5"/>
  <c r="P688" i="5"/>
  <c r="T688" i="5"/>
  <c r="N689" i="5"/>
  <c r="R689" i="5"/>
  <c r="M689" i="5"/>
  <c r="P691" i="5"/>
  <c r="T691" i="5"/>
  <c r="M694" i="5"/>
  <c r="Q694" i="5"/>
  <c r="L694" i="5"/>
  <c r="P696" i="5"/>
  <c r="T696" i="5"/>
  <c r="N697" i="5"/>
  <c r="R697" i="5"/>
  <c r="M697" i="5"/>
  <c r="P699" i="5"/>
  <c r="T699" i="5"/>
  <c r="M702" i="5"/>
  <c r="S702" i="5"/>
  <c r="O702" i="5"/>
  <c r="Q702" i="5"/>
  <c r="L702" i="5"/>
  <c r="L703" i="5"/>
  <c r="Q703" i="5"/>
  <c r="O703" i="5"/>
  <c r="Q704" i="5"/>
  <c r="R704" i="5"/>
  <c r="T707" i="5"/>
  <c r="L708" i="5"/>
  <c r="N708" i="5"/>
  <c r="R709" i="5"/>
  <c r="Q709" i="5"/>
  <c r="L672" i="5"/>
  <c r="P672" i="5"/>
  <c r="M675" i="5"/>
  <c r="L676" i="5"/>
  <c r="P676" i="5"/>
  <c r="M679" i="5"/>
  <c r="M683" i="5"/>
  <c r="M687" i="5"/>
  <c r="M691" i="5"/>
  <c r="L692" i="5"/>
  <c r="P692" i="5"/>
  <c r="M695" i="5"/>
  <c r="M699" i="5"/>
  <c r="O701" i="5"/>
  <c r="S701" i="5"/>
  <c r="M703" i="5"/>
  <c r="L704" i="5"/>
  <c r="O705" i="5"/>
  <c r="S705" i="5"/>
  <c r="M707" i="5"/>
  <c r="O709" i="5"/>
  <c r="S709" i="5"/>
  <c r="M711" i="5"/>
  <c r="O713" i="5"/>
  <c r="S713" i="5"/>
  <c r="M715" i="5"/>
  <c r="O717" i="5"/>
  <c r="M719" i="5"/>
  <c r="O721" i="5"/>
  <c r="S721" i="5"/>
  <c r="M723" i="5"/>
  <c r="O725" i="5"/>
  <c r="S725" i="5"/>
  <c r="M727" i="5"/>
  <c r="O729" i="5"/>
  <c r="S729" i="5"/>
  <c r="M731" i="5"/>
  <c r="M735" i="5"/>
  <c r="M739" i="5"/>
  <c r="M743" i="5"/>
  <c r="M747" i="5"/>
  <c r="M751" i="5"/>
  <c r="O753" i="5"/>
  <c r="S753" i="5"/>
  <c r="M755" i="5"/>
  <c r="O757" i="5"/>
  <c r="S757" i="5"/>
  <c r="N758" i="5"/>
  <c r="R758" i="5"/>
  <c r="M759" i="5"/>
  <c r="L760" i="5"/>
  <c r="P760" i="5"/>
  <c r="O761" i="5"/>
  <c r="S761" i="5"/>
  <c r="N762" i="5"/>
  <c r="R762" i="5"/>
  <c r="M763" i="5"/>
  <c r="L764" i="5"/>
  <c r="P764" i="5"/>
  <c r="P765" i="5"/>
  <c r="T765" i="5"/>
  <c r="L766" i="5"/>
  <c r="N767" i="5"/>
  <c r="R767" i="5"/>
  <c r="O767" i="5"/>
  <c r="R768" i="5"/>
  <c r="L769" i="5"/>
  <c r="M769" i="5"/>
  <c r="O770" i="5"/>
  <c r="S770" i="5"/>
  <c r="P770" i="5"/>
  <c r="S771" i="5"/>
  <c r="M772" i="5"/>
  <c r="Q772" i="5"/>
  <c r="N772" i="5"/>
  <c r="S773" i="5"/>
  <c r="Q773" i="5"/>
  <c r="M774" i="5"/>
  <c r="Q774" i="5"/>
  <c r="L774" i="5"/>
  <c r="L701" i="5"/>
  <c r="P701" i="5"/>
  <c r="N703" i="5"/>
  <c r="M704" i="5"/>
  <c r="L705" i="5"/>
  <c r="P705" i="5"/>
  <c r="N707" i="5"/>
  <c r="M708" i="5"/>
  <c r="L709" i="5"/>
  <c r="P709" i="5"/>
  <c r="O710" i="5"/>
  <c r="S710" i="5"/>
  <c r="N711" i="5"/>
  <c r="M712" i="5"/>
  <c r="L713" i="5"/>
  <c r="P713" i="5"/>
  <c r="O714" i="5"/>
  <c r="S714" i="5"/>
  <c r="N715" i="5"/>
  <c r="M716" i="5"/>
  <c r="L717" i="5"/>
  <c r="P717" i="5"/>
  <c r="O718" i="5"/>
  <c r="S718" i="5"/>
  <c r="N719" i="5"/>
  <c r="M720" i="5"/>
  <c r="L721" i="5"/>
  <c r="P721" i="5"/>
  <c r="O722" i="5"/>
  <c r="S722" i="5"/>
  <c r="N723" i="5"/>
  <c r="M724" i="5"/>
  <c r="L725" i="5"/>
  <c r="P725" i="5"/>
  <c r="O726" i="5"/>
  <c r="S726" i="5"/>
  <c r="N727" i="5"/>
  <c r="M728" i="5"/>
  <c r="L729" i="5"/>
  <c r="P729" i="5"/>
  <c r="O730" i="5"/>
  <c r="S730" i="5"/>
  <c r="N731" i="5"/>
  <c r="M732" i="5"/>
  <c r="L733" i="5"/>
  <c r="P733" i="5"/>
  <c r="O734" i="5"/>
  <c r="S734" i="5"/>
  <c r="N735" i="5"/>
  <c r="M736" i="5"/>
  <c r="L737" i="5"/>
  <c r="P737" i="5"/>
  <c r="O738" i="5"/>
  <c r="S738" i="5"/>
  <c r="N739" i="5"/>
  <c r="M740" i="5"/>
  <c r="L741" i="5"/>
  <c r="P741" i="5"/>
  <c r="O742" i="5"/>
  <c r="S742" i="5"/>
  <c r="N743" i="5"/>
  <c r="M744" i="5"/>
  <c r="L745" i="5"/>
  <c r="P745" i="5"/>
  <c r="O746" i="5"/>
  <c r="S746" i="5"/>
  <c r="N747" i="5"/>
  <c r="M748" i="5"/>
  <c r="L749" i="5"/>
  <c r="P749" i="5"/>
  <c r="O750" i="5"/>
  <c r="S750" i="5"/>
  <c r="N751" i="5"/>
  <c r="M752" i="5"/>
  <c r="L753" i="5"/>
  <c r="P753" i="5"/>
  <c r="O754" i="5"/>
  <c r="S754" i="5"/>
  <c r="N755" i="5"/>
  <c r="M756" i="5"/>
  <c r="L757" i="5"/>
  <c r="P757" i="5"/>
  <c r="O758" i="5"/>
  <c r="S758" i="5"/>
  <c r="N759" i="5"/>
  <c r="M760" i="5"/>
  <c r="L761" i="5"/>
  <c r="P761" i="5"/>
  <c r="O762" i="5"/>
  <c r="S762" i="5"/>
  <c r="N763" i="5"/>
  <c r="M764" i="5"/>
  <c r="L765" i="5"/>
  <c r="M765" i="5"/>
  <c r="R766" i="5"/>
  <c r="M766" i="5"/>
  <c r="P767" i="5"/>
  <c r="T768" i="5"/>
  <c r="S768" i="5"/>
  <c r="Q771" i="5"/>
  <c r="L771" i="5"/>
  <c r="T771" i="5"/>
  <c r="O772" i="5"/>
  <c r="R774" i="5"/>
  <c r="P774" i="5"/>
  <c r="L710" i="5"/>
  <c r="P710" i="5"/>
  <c r="T710" i="5"/>
  <c r="O711" i="5"/>
  <c r="S711" i="5"/>
  <c r="N712" i="5"/>
  <c r="R712" i="5"/>
  <c r="M713" i="5"/>
  <c r="Q713" i="5"/>
  <c r="L714" i="5"/>
  <c r="P714" i="5"/>
  <c r="T714" i="5"/>
  <c r="O715" i="5"/>
  <c r="S715" i="5"/>
  <c r="N716" i="5"/>
  <c r="R716" i="5"/>
  <c r="M717" i="5"/>
  <c r="Q717" i="5"/>
  <c r="L718" i="5"/>
  <c r="P718" i="5"/>
  <c r="T718" i="5"/>
  <c r="O719" i="5"/>
  <c r="S719" i="5"/>
  <c r="N720" i="5"/>
  <c r="W720" i="5" s="1"/>
  <c r="R720" i="5"/>
  <c r="M721" i="5"/>
  <c r="Q721" i="5"/>
  <c r="L722" i="5"/>
  <c r="P722" i="5"/>
  <c r="T722" i="5"/>
  <c r="O723" i="5"/>
  <c r="S723" i="5"/>
  <c r="N724" i="5"/>
  <c r="R724" i="5"/>
  <c r="M725" i="5"/>
  <c r="Q725" i="5"/>
  <c r="L726" i="5"/>
  <c r="P726" i="5"/>
  <c r="T726" i="5"/>
  <c r="O727" i="5"/>
  <c r="S727" i="5"/>
  <c r="N728" i="5"/>
  <c r="R728" i="5"/>
  <c r="M729" i="5"/>
  <c r="Q729" i="5"/>
  <c r="L730" i="5"/>
  <c r="P730" i="5"/>
  <c r="T730" i="5"/>
  <c r="O731" i="5"/>
  <c r="S731" i="5"/>
  <c r="N732" i="5"/>
  <c r="R732" i="5"/>
  <c r="M733" i="5"/>
  <c r="Q733" i="5"/>
  <c r="L734" i="5"/>
  <c r="P734" i="5"/>
  <c r="T734" i="5"/>
  <c r="O735" i="5"/>
  <c r="S735" i="5"/>
  <c r="N736" i="5"/>
  <c r="W736" i="5" s="1"/>
  <c r="R736" i="5"/>
  <c r="M737" i="5"/>
  <c r="Q737" i="5"/>
  <c r="L738" i="5"/>
  <c r="P738" i="5"/>
  <c r="T738" i="5"/>
  <c r="O739" i="5"/>
  <c r="S739" i="5"/>
  <c r="N740" i="5"/>
  <c r="R740" i="5"/>
  <c r="M741" i="5"/>
  <c r="Q741" i="5"/>
  <c r="L742" i="5"/>
  <c r="P742" i="5"/>
  <c r="T742" i="5"/>
  <c r="O743" i="5"/>
  <c r="S743" i="5"/>
  <c r="N744" i="5"/>
  <c r="R744" i="5"/>
  <c r="M745" i="5"/>
  <c r="Q745" i="5"/>
  <c r="L746" i="5"/>
  <c r="P746" i="5"/>
  <c r="T746" i="5"/>
  <c r="O747" i="5"/>
  <c r="S747" i="5"/>
  <c r="N748" i="5"/>
  <c r="R748" i="5"/>
  <c r="M749" i="5"/>
  <c r="Q749" i="5"/>
  <c r="L750" i="5"/>
  <c r="P750" i="5"/>
  <c r="T750" i="5"/>
  <c r="O751" i="5"/>
  <c r="S751" i="5"/>
  <c r="N752" i="5"/>
  <c r="W752" i="5" s="1"/>
  <c r="R752" i="5"/>
  <c r="M753" i="5"/>
  <c r="Q753" i="5"/>
  <c r="L754" i="5"/>
  <c r="P754" i="5"/>
  <c r="T754" i="5"/>
  <c r="O755" i="5"/>
  <c r="S755" i="5"/>
  <c r="N756" i="5"/>
  <c r="R756" i="5"/>
  <c r="M757" i="5"/>
  <c r="Q757" i="5"/>
  <c r="L758" i="5"/>
  <c r="P758" i="5"/>
  <c r="T758" i="5"/>
  <c r="O759" i="5"/>
  <c r="S759" i="5"/>
  <c r="N760" i="5"/>
  <c r="R760" i="5"/>
  <c r="M761" i="5"/>
  <c r="Q761" i="5"/>
  <c r="L762" i="5"/>
  <c r="P762" i="5"/>
  <c r="T762" i="5"/>
  <c r="O763" i="5"/>
  <c r="S763" i="5"/>
  <c r="N764" i="5"/>
  <c r="R764" i="5"/>
  <c r="S769" i="5"/>
  <c r="Q769" i="5"/>
  <c r="L770" i="5"/>
  <c r="T770" i="5"/>
  <c r="S765" i="5"/>
  <c r="M767" i="5"/>
  <c r="Q767" i="5"/>
  <c r="L767" i="5"/>
  <c r="P769" i="5"/>
  <c r="T769" i="5"/>
  <c r="N770" i="5"/>
  <c r="R770" i="5"/>
  <c r="P772" i="5"/>
  <c r="T772" i="5"/>
  <c r="L768" i="5"/>
  <c r="L772" i="5"/>
  <c r="M775" i="5"/>
  <c r="L776" i="5"/>
  <c r="M779" i="5"/>
  <c r="L780" i="5"/>
  <c r="M783" i="5"/>
  <c r="L784" i="5"/>
  <c r="M787" i="5"/>
  <c r="L788" i="5"/>
  <c r="M791" i="5"/>
  <c r="L792" i="5"/>
  <c r="M795" i="5"/>
  <c r="L796" i="5"/>
  <c r="M799" i="5"/>
  <c r="L800" i="5"/>
  <c r="M803" i="5"/>
  <c r="L804" i="5"/>
  <c r="P806" i="5"/>
  <c r="T806" i="5"/>
  <c r="S806" i="5"/>
  <c r="N807" i="5"/>
  <c r="Q808" i="5"/>
  <c r="M809" i="5"/>
  <c r="Q809" i="5"/>
  <c r="L809" i="5"/>
  <c r="T809" i="5"/>
  <c r="N810" i="5"/>
  <c r="R810" i="5"/>
  <c r="O810" i="5"/>
  <c r="L812" i="5"/>
  <c r="O813" i="5"/>
  <c r="S813" i="5"/>
  <c r="P813" i="5"/>
  <c r="P814" i="5"/>
  <c r="T814" i="5"/>
  <c r="S814" i="5"/>
  <c r="N815" i="5"/>
  <c r="Q816" i="5"/>
  <c r="M817" i="5"/>
  <c r="Q817" i="5"/>
  <c r="L817" i="5"/>
  <c r="T817" i="5"/>
  <c r="N818" i="5"/>
  <c r="R818" i="5"/>
  <c r="O818" i="5"/>
  <c r="L820" i="5"/>
  <c r="O821" i="5"/>
  <c r="S821" i="5"/>
  <c r="P821" i="5"/>
  <c r="P822" i="5"/>
  <c r="T822" i="5"/>
  <c r="S822" i="5"/>
  <c r="N823" i="5"/>
  <c r="Q824" i="5"/>
  <c r="M825" i="5"/>
  <c r="Q825" i="5"/>
  <c r="L825" i="5"/>
  <c r="T825" i="5"/>
  <c r="N826" i="5"/>
  <c r="R826" i="5"/>
  <c r="O826" i="5"/>
  <c r="L828" i="5"/>
  <c r="O829" i="5"/>
  <c r="S829" i="5"/>
  <c r="P829" i="5"/>
  <c r="P830" i="5"/>
  <c r="T830" i="5"/>
  <c r="S830" i="5"/>
  <c r="N831" i="5"/>
  <c r="L834" i="5"/>
  <c r="P835" i="5"/>
  <c r="N836" i="5"/>
  <c r="R836" i="5"/>
  <c r="S836" i="5"/>
  <c r="S837" i="5"/>
  <c r="P838" i="5"/>
  <c r="T838" i="5"/>
  <c r="M839" i="5"/>
  <c r="R839" i="5"/>
  <c r="N839" i="5"/>
  <c r="Q839" i="5"/>
  <c r="L839" i="5"/>
  <c r="L840" i="5"/>
  <c r="O840" i="5"/>
  <c r="R841" i="5"/>
  <c r="T844" i="5"/>
  <c r="O786" i="5"/>
  <c r="S786" i="5"/>
  <c r="O790" i="5"/>
  <c r="S790" i="5"/>
  <c r="O794" i="5"/>
  <c r="S794" i="5"/>
  <c r="O798" i="5"/>
  <c r="S798" i="5"/>
  <c r="O802" i="5"/>
  <c r="S802" i="5"/>
  <c r="L805" i="5"/>
  <c r="P805" i="5"/>
  <c r="L806" i="5"/>
  <c r="M806" i="5"/>
  <c r="O807" i="5"/>
  <c r="S807" i="5"/>
  <c r="P807" i="5"/>
  <c r="P808" i="5"/>
  <c r="T808" i="5"/>
  <c r="S808" i="5"/>
  <c r="N809" i="5"/>
  <c r="Q810" i="5"/>
  <c r="M811" i="5"/>
  <c r="Q811" i="5"/>
  <c r="L811" i="5"/>
  <c r="T811" i="5"/>
  <c r="N812" i="5"/>
  <c r="R812" i="5"/>
  <c r="O812" i="5"/>
  <c r="R813" i="5"/>
  <c r="L814" i="5"/>
  <c r="M814" i="5"/>
  <c r="O815" i="5"/>
  <c r="S815" i="5"/>
  <c r="P815" i="5"/>
  <c r="P816" i="5"/>
  <c r="T816" i="5"/>
  <c r="S816" i="5"/>
  <c r="N817" i="5"/>
  <c r="Q818" i="5"/>
  <c r="M819" i="5"/>
  <c r="Q819" i="5"/>
  <c r="L819" i="5"/>
  <c r="T819" i="5"/>
  <c r="N820" i="5"/>
  <c r="R820" i="5"/>
  <c r="O820" i="5"/>
  <c r="R821" i="5"/>
  <c r="L822" i="5"/>
  <c r="M822" i="5"/>
  <c r="O823" i="5"/>
  <c r="S823" i="5"/>
  <c r="P823" i="5"/>
  <c r="P824" i="5"/>
  <c r="T824" i="5"/>
  <c r="S824" i="5"/>
  <c r="N825" i="5"/>
  <c r="Q826" i="5"/>
  <c r="M827" i="5"/>
  <c r="Q827" i="5"/>
  <c r="L827" i="5"/>
  <c r="T827" i="5"/>
  <c r="N828" i="5"/>
  <c r="R828" i="5"/>
  <c r="O828" i="5"/>
  <c r="R829" i="5"/>
  <c r="L830" i="5"/>
  <c r="M830" i="5"/>
  <c r="O831" i="5"/>
  <c r="S831" i="5"/>
  <c r="P831" i="5"/>
  <c r="P832" i="5"/>
  <c r="T832" i="5"/>
  <c r="M833" i="5"/>
  <c r="Q833" i="5"/>
  <c r="N833" i="5"/>
  <c r="N834" i="5"/>
  <c r="S834" i="5"/>
  <c r="O834" i="5"/>
  <c r="R834" i="5"/>
  <c r="Q834" i="5"/>
  <c r="O835" i="5"/>
  <c r="S835" i="5"/>
  <c r="L838" i="5"/>
  <c r="N840" i="5"/>
  <c r="R840" i="5"/>
  <c r="S840" i="5"/>
  <c r="S841" i="5"/>
  <c r="P842" i="5"/>
  <c r="T842" i="5"/>
  <c r="M843" i="5"/>
  <c r="R843" i="5"/>
  <c r="N843" i="5"/>
  <c r="Q843" i="5"/>
  <c r="L843" i="5"/>
  <c r="L844" i="5"/>
  <c r="O844" i="5"/>
  <c r="O775" i="5"/>
  <c r="S775" i="5"/>
  <c r="N776" i="5"/>
  <c r="R776" i="5"/>
  <c r="M777" i="5"/>
  <c r="Q777" i="5"/>
  <c r="L778" i="5"/>
  <c r="P778" i="5"/>
  <c r="T778" i="5"/>
  <c r="O779" i="5"/>
  <c r="S779" i="5"/>
  <c r="N780" i="5"/>
  <c r="R780" i="5"/>
  <c r="M781" i="5"/>
  <c r="Q781" i="5"/>
  <c r="L782" i="5"/>
  <c r="P782" i="5"/>
  <c r="T782" i="5"/>
  <c r="O783" i="5"/>
  <c r="S783" i="5"/>
  <c r="N784" i="5"/>
  <c r="R784" i="5"/>
  <c r="M785" i="5"/>
  <c r="Q785" i="5"/>
  <c r="L786" i="5"/>
  <c r="P786" i="5"/>
  <c r="T786" i="5"/>
  <c r="O787" i="5"/>
  <c r="S787" i="5"/>
  <c r="N788" i="5"/>
  <c r="R788" i="5"/>
  <c r="M789" i="5"/>
  <c r="Q789" i="5"/>
  <c r="L790" i="5"/>
  <c r="P790" i="5"/>
  <c r="T790" i="5"/>
  <c r="O791" i="5"/>
  <c r="S791" i="5"/>
  <c r="N792" i="5"/>
  <c r="R792" i="5"/>
  <c r="M793" i="5"/>
  <c r="Q793" i="5"/>
  <c r="L794" i="5"/>
  <c r="P794" i="5"/>
  <c r="T794" i="5"/>
  <c r="O795" i="5"/>
  <c r="S795" i="5"/>
  <c r="N796" i="5"/>
  <c r="R796" i="5"/>
  <c r="M797" i="5"/>
  <c r="Q797" i="5"/>
  <c r="L798" i="5"/>
  <c r="P798" i="5"/>
  <c r="T798" i="5"/>
  <c r="O799" i="5"/>
  <c r="S799" i="5"/>
  <c r="N800" i="5"/>
  <c r="R800" i="5"/>
  <c r="M801" i="5"/>
  <c r="Q801" i="5"/>
  <c r="L802" i="5"/>
  <c r="P802" i="5"/>
  <c r="T802" i="5"/>
  <c r="O803" i="5"/>
  <c r="S803" i="5"/>
  <c r="N804" i="5"/>
  <c r="R804" i="5"/>
  <c r="M805" i="5"/>
  <c r="Q805" i="5"/>
  <c r="R806" i="5"/>
  <c r="O806" i="5"/>
  <c r="R807" i="5"/>
  <c r="L808" i="5"/>
  <c r="M808" i="5"/>
  <c r="S809" i="5"/>
  <c r="P809" i="5"/>
  <c r="T810" i="5"/>
  <c r="S810" i="5"/>
  <c r="N811" i="5"/>
  <c r="Q812" i="5"/>
  <c r="Q813" i="5"/>
  <c r="L813" i="5"/>
  <c r="T813" i="5"/>
  <c r="R814" i="5"/>
  <c r="O814" i="5"/>
  <c r="R815" i="5"/>
  <c r="L816" i="5"/>
  <c r="M816" i="5"/>
  <c r="S817" i="5"/>
  <c r="P817" i="5"/>
  <c r="T818" i="5"/>
  <c r="S818" i="5"/>
  <c r="N819" i="5"/>
  <c r="Q821" i="5"/>
  <c r="L821" i="5"/>
  <c r="T821" i="5"/>
  <c r="R822" i="5"/>
  <c r="O822" i="5"/>
  <c r="R823" i="5"/>
  <c r="L824" i="5"/>
  <c r="M824" i="5"/>
  <c r="S825" i="5"/>
  <c r="P825" i="5"/>
  <c r="T826" i="5"/>
  <c r="S826" i="5"/>
  <c r="N827" i="5"/>
  <c r="Q829" i="5"/>
  <c r="L829" i="5"/>
  <c r="T829" i="5"/>
  <c r="R830" i="5"/>
  <c r="O830" i="5"/>
  <c r="R831" i="5"/>
  <c r="L832" i="5"/>
  <c r="R833" i="5"/>
  <c r="T836" i="5"/>
  <c r="N838" i="5"/>
  <c r="S838" i="5"/>
  <c r="O838" i="5"/>
  <c r="R838" i="5"/>
  <c r="Q838" i="5"/>
  <c r="L842" i="5"/>
  <c r="S844" i="5"/>
  <c r="Q806" i="5"/>
  <c r="Q807" i="5"/>
  <c r="L807" i="5"/>
  <c r="T807" i="5"/>
  <c r="R808" i="5"/>
  <c r="O808" i="5"/>
  <c r="R809" i="5"/>
  <c r="S811" i="5"/>
  <c r="P811" i="5"/>
  <c r="T812" i="5"/>
  <c r="S812" i="5"/>
  <c r="N813" i="5"/>
  <c r="Q814" i="5"/>
  <c r="Q815" i="5"/>
  <c r="L815" i="5"/>
  <c r="T815" i="5"/>
  <c r="R816" i="5"/>
  <c r="O816" i="5"/>
  <c r="R817" i="5"/>
  <c r="S819" i="5"/>
  <c r="P819" i="5"/>
  <c r="T820" i="5"/>
  <c r="S820" i="5"/>
  <c r="N821" i="5"/>
  <c r="Q823" i="5"/>
  <c r="L823" i="5"/>
  <c r="T823" i="5"/>
  <c r="R824" i="5"/>
  <c r="O824" i="5"/>
  <c r="R825" i="5"/>
  <c r="M826" i="5"/>
  <c r="S827" i="5"/>
  <c r="P827" i="5"/>
  <c r="T828" i="5"/>
  <c r="S828" i="5"/>
  <c r="N829" i="5"/>
  <c r="Q830" i="5"/>
  <c r="Q831" i="5"/>
  <c r="L831" i="5"/>
  <c r="T831" i="5"/>
  <c r="N832" i="5"/>
  <c r="Q832" i="5"/>
  <c r="M832" i="5"/>
  <c r="R832" i="5"/>
  <c r="S832" i="5"/>
  <c r="S833" i="5"/>
  <c r="M835" i="5"/>
  <c r="R835" i="5"/>
  <c r="N835" i="5"/>
  <c r="Q835" i="5"/>
  <c r="L835" i="5"/>
  <c r="L836" i="5"/>
  <c r="O836" i="5"/>
  <c r="T840" i="5"/>
  <c r="N842" i="5"/>
  <c r="S842" i="5"/>
  <c r="O842" i="5"/>
  <c r="R842" i="5"/>
  <c r="Q842" i="5"/>
  <c r="L833" i="5"/>
  <c r="P833" i="5"/>
  <c r="T833" i="5"/>
  <c r="M836" i="5"/>
  <c r="Q836" i="5"/>
  <c r="L837" i="5"/>
  <c r="P837" i="5"/>
  <c r="T837" i="5"/>
  <c r="M840" i="5"/>
  <c r="Q840" i="5"/>
  <c r="L841" i="5"/>
  <c r="P841" i="5"/>
  <c r="T841" i="5"/>
  <c r="M844" i="5"/>
  <c r="Q844" i="5"/>
  <c r="L845" i="5"/>
  <c r="P845" i="5"/>
  <c r="T845" i="5"/>
  <c r="O846" i="5"/>
  <c r="S846" i="5"/>
  <c r="N847" i="5"/>
  <c r="R847" i="5"/>
  <c r="M848" i="5"/>
  <c r="Q848" i="5"/>
  <c r="L849" i="5"/>
  <c r="P849" i="5"/>
  <c r="T849" i="5"/>
  <c r="O850" i="5"/>
  <c r="S850" i="5"/>
  <c r="N851" i="5"/>
  <c r="R851" i="5"/>
  <c r="M852" i="5"/>
  <c r="Q852" i="5"/>
  <c r="L853" i="5"/>
  <c r="P853" i="5"/>
  <c r="T853" i="5"/>
  <c r="O854" i="5"/>
  <c r="S854" i="5"/>
  <c r="N855" i="5"/>
  <c r="R855" i="5"/>
  <c r="M856" i="5"/>
  <c r="Q856" i="5"/>
  <c r="L857" i="5"/>
  <c r="P857" i="5"/>
  <c r="T857" i="5"/>
  <c r="O858" i="5"/>
  <c r="S858" i="5"/>
  <c r="N859" i="5"/>
  <c r="R859" i="5"/>
  <c r="M860" i="5"/>
  <c r="Q860" i="5"/>
  <c r="L861" i="5"/>
  <c r="P861" i="5"/>
  <c r="T861" i="5"/>
  <c r="O862" i="5"/>
  <c r="S862" i="5"/>
  <c r="N863" i="5"/>
  <c r="R863" i="5"/>
  <c r="O864" i="5"/>
  <c r="S864" i="5"/>
  <c r="S865" i="5"/>
  <c r="O865" i="5"/>
  <c r="L865" i="5"/>
  <c r="T865" i="5"/>
  <c r="N866" i="5"/>
  <c r="R866" i="5"/>
  <c r="O866" i="5"/>
  <c r="R867" i="5"/>
  <c r="L868" i="5"/>
  <c r="M868" i="5"/>
  <c r="S870" i="5"/>
  <c r="M871" i="5"/>
  <c r="Q871" i="5"/>
  <c r="N871" i="5"/>
  <c r="S872" i="5"/>
  <c r="Q872" i="5"/>
  <c r="S873" i="5"/>
  <c r="O873" i="5"/>
  <c r="L873" i="5"/>
  <c r="T873" i="5"/>
  <c r="N874" i="5"/>
  <c r="R874" i="5"/>
  <c r="O874" i="5"/>
  <c r="R875" i="5"/>
  <c r="L876" i="5"/>
  <c r="M876" i="5"/>
  <c r="M877" i="5"/>
  <c r="S877" i="5"/>
  <c r="O877" i="5"/>
  <c r="Q877" i="5"/>
  <c r="L877" i="5"/>
  <c r="T882" i="5"/>
  <c r="M883" i="5"/>
  <c r="Q883" i="5"/>
  <c r="N883" i="5"/>
  <c r="R884" i="5"/>
  <c r="Q884" i="5"/>
  <c r="N890" i="5"/>
  <c r="R890" i="5"/>
  <c r="S890" i="5"/>
  <c r="S891" i="5"/>
  <c r="P892" i="5"/>
  <c r="T892" i="5"/>
  <c r="M893" i="5"/>
  <c r="S893" i="5"/>
  <c r="O893" i="5"/>
  <c r="Q893" i="5"/>
  <c r="L893" i="5"/>
  <c r="T898" i="5"/>
  <c r="M899" i="5"/>
  <c r="Q899" i="5"/>
  <c r="N899" i="5"/>
  <c r="R900" i="5"/>
  <c r="Q900" i="5"/>
  <c r="P864" i="5"/>
  <c r="T864" i="5"/>
  <c r="N865" i="5"/>
  <c r="R865" i="5"/>
  <c r="M865" i="5"/>
  <c r="P866" i="5"/>
  <c r="P867" i="5"/>
  <c r="T867" i="5"/>
  <c r="M870" i="5"/>
  <c r="Q870" i="5"/>
  <c r="L870" i="5"/>
  <c r="O871" i="5"/>
  <c r="N873" i="5"/>
  <c r="R873" i="5"/>
  <c r="M873" i="5"/>
  <c r="P874" i="5"/>
  <c r="P875" i="5"/>
  <c r="T875" i="5"/>
  <c r="R876" i="5"/>
  <c r="N877" i="5"/>
  <c r="R877" i="5"/>
  <c r="P877" i="5"/>
  <c r="S878" i="5"/>
  <c r="S879" i="5"/>
  <c r="T880" i="5"/>
  <c r="M881" i="5"/>
  <c r="S881" i="5"/>
  <c r="O881" i="5"/>
  <c r="Q881" i="5"/>
  <c r="L881" i="5"/>
  <c r="L882" i="5"/>
  <c r="Q882" i="5"/>
  <c r="O882" i="5"/>
  <c r="R883" i="5"/>
  <c r="O884" i="5"/>
  <c r="S884" i="5"/>
  <c r="T886" i="5"/>
  <c r="N887" i="5"/>
  <c r="R888" i="5"/>
  <c r="Q888" i="5"/>
  <c r="P891" i="5"/>
  <c r="T891" i="5"/>
  <c r="L892" i="5"/>
  <c r="M892" i="5"/>
  <c r="N893" i="5"/>
  <c r="R893" i="5"/>
  <c r="P893" i="5"/>
  <c r="R894" i="5"/>
  <c r="S894" i="5"/>
  <c r="S895" i="5"/>
  <c r="P896" i="5"/>
  <c r="T896" i="5"/>
  <c r="M897" i="5"/>
  <c r="S897" i="5"/>
  <c r="O897" i="5"/>
  <c r="Q897" i="5"/>
  <c r="L897" i="5"/>
  <c r="L898" i="5"/>
  <c r="Q898" i="5"/>
  <c r="O898" i="5"/>
  <c r="R899" i="5"/>
  <c r="O900" i="5"/>
  <c r="S900" i="5"/>
  <c r="T902" i="5"/>
  <c r="M903" i="5"/>
  <c r="Q903" i="5"/>
  <c r="N903" i="5"/>
  <c r="N845" i="5"/>
  <c r="R845" i="5"/>
  <c r="M846" i="5"/>
  <c r="Q846" i="5"/>
  <c r="L847" i="5"/>
  <c r="P847" i="5"/>
  <c r="T847" i="5"/>
  <c r="O848" i="5"/>
  <c r="S848" i="5"/>
  <c r="N849" i="5"/>
  <c r="R849" i="5"/>
  <c r="M850" i="5"/>
  <c r="Q850" i="5"/>
  <c r="L851" i="5"/>
  <c r="P851" i="5"/>
  <c r="T851" i="5"/>
  <c r="O852" i="5"/>
  <c r="S852" i="5"/>
  <c r="N853" i="5"/>
  <c r="R853" i="5"/>
  <c r="M854" i="5"/>
  <c r="Q854" i="5"/>
  <c r="L855" i="5"/>
  <c r="P855" i="5"/>
  <c r="T855" i="5"/>
  <c r="O856" i="5"/>
  <c r="S856" i="5"/>
  <c r="N857" i="5"/>
  <c r="R857" i="5"/>
  <c r="M858" i="5"/>
  <c r="Q858" i="5"/>
  <c r="L859" i="5"/>
  <c r="P859" i="5"/>
  <c r="T859" i="5"/>
  <c r="O860" i="5"/>
  <c r="S860" i="5"/>
  <c r="N861" i="5"/>
  <c r="R861" i="5"/>
  <c r="M862" i="5"/>
  <c r="Q862" i="5"/>
  <c r="L863" i="5"/>
  <c r="P863" i="5"/>
  <c r="T863" i="5"/>
  <c r="M864" i="5"/>
  <c r="S868" i="5"/>
  <c r="Q868" i="5"/>
  <c r="S869" i="5"/>
  <c r="O869" i="5"/>
  <c r="L869" i="5"/>
  <c r="T869" i="5"/>
  <c r="S876" i="5"/>
  <c r="Q876" i="5"/>
  <c r="S883" i="5"/>
  <c r="M885" i="5"/>
  <c r="S885" i="5"/>
  <c r="O885" i="5"/>
  <c r="Q885" i="5"/>
  <c r="L885" i="5"/>
  <c r="T890" i="5"/>
  <c r="R892" i="5"/>
  <c r="Q892" i="5"/>
  <c r="S899" i="5"/>
  <c r="M901" i="5"/>
  <c r="S901" i="5"/>
  <c r="O901" i="5"/>
  <c r="Q901" i="5"/>
  <c r="L901" i="5"/>
  <c r="M866" i="5"/>
  <c r="Q866" i="5"/>
  <c r="L866" i="5"/>
  <c r="P868" i="5"/>
  <c r="T868" i="5"/>
  <c r="N869" i="5"/>
  <c r="R869" i="5"/>
  <c r="M869" i="5"/>
  <c r="P871" i="5"/>
  <c r="T871" i="5"/>
  <c r="M874" i="5"/>
  <c r="Q874" i="5"/>
  <c r="L874" i="5"/>
  <c r="P876" i="5"/>
  <c r="T876" i="5"/>
  <c r="T878" i="5"/>
  <c r="M879" i="5"/>
  <c r="Q879" i="5"/>
  <c r="N879" i="5"/>
  <c r="R880" i="5"/>
  <c r="Q880" i="5"/>
  <c r="T881" i="5"/>
  <c r="P883" i="5"/>
  <c r="T883" i="5"/>
  <c r="L884" i="5"/>
  <c r="M884" i="5"/>
  <c r="N885" i="5"/>
  <c r="R885" i="5"/>
  <c r="P885" i="5"/>
  <c r="R886" i="5"/>
  <c r="S886" i="5"/>
  <c r="S887" i="5"/>
  <c r="P888" i="5"/>
  <c r="T888" i="5"/>
  <c r="M889" i="5"/>
  <c r="S889" i="5"/>
  <c r="O889" i="5"/>
  <c r="Q889" i="5"/>
  <c r="L889" i="5"/>
  <c r="L890" i="5"/>
  <c r="Q890" i="5"/>
  <c r="O890" i="5"/>
  <c r="R891" i="5"/>
  <c r="O892" i="5"/>
  <c r="S892" i="5"/>
  <c r="T894" i="5"/>
  <c r="N895" i="5"/>
  <c r="R896" i="5"/>
  <c r="Q896" i="5"/>
  <c r="T897" i="5"/>
  <c r="P899" i="5"/>
  <c r="T899" i="5"/>
  <c r="L900" i="5"/>
  <c r="M900" i="5"/>
  <c r="N901" i="5"/>
  <c r="R901" i="5"/>
  <c r="P901" i="5"/>
  <c r="R902" i="5"/>
  <c r="S902" i="5"/>
  <c r="S903" i="5"/>
  <c r="L867" i="5"/>
  <c r="L871" i="5"/>
  <c r="L875" i="5"/>
  <c r="M878" i="5"/>
  <c r="L879" i="5"/>
  <c r="M882" i="5"/>
  <c r="L883" i="5"/>
  <c r="M886" i="5"/>
  <c r="L887" i="5"/>
  <c r="M890" i="5"/>
  <c r="L891" i="5"/>
  <c r="M894" i="5"/>
  <c r="L895" i="5"/>
  <c r="M898" i="5"/>
  <c r="L899" i="5"/>
  <c r="M902" i="5"/>
  <c r="L903" i="5"/>
  <c r="M906" i="5"/>
  <c r="O909" i="5"/>
  <c r="P910" i="5"/>
  <c r="T910" i="5"/>
  <c r="N911" i="5"/>
  <c r="R911" i="5"/>
  <c r="M911" i="5"/>
  <c r="T913" i="5"/>
  <c r="S913" i="5"/>
  <c r="N914" i="5"/>
  <c r="Q915" i="5"/>
  <c r="Q916" i="5"/>
  <c r="L916" i="5"/>
  <c r="T916" i="5"/>
  <c r="O917" i="5"/>
  <c r="L872" i="5"/>
  <c r="P872" i="5"/>
  <c r="L904" i="5"/>
  <c r="P904" i="5"/>
  <c r="O905" i="5"/>
  <c r="S905" i="5"/>
  <c r="N906" i="5"/>
  <c r="R906" i="5"/>
  <c r="M907" i="5"/>
  <c r="L908" i="5"/>
  <c r="L910" i="5"/>
  <c r="M910" i="5"/>
  <c r="O911" i="5"/>
  <c r="S911" i="5"/>
  <c r="P911" i="5"/>
  <c r="S912" i="5"/>
  <c r="Q913" i="5"/>
  <c r="N913" i="5"/>
  <c r="O914" i="5"/>
  <c r="S914" i="5"/>
  <c r="Q914" i="5"/>
  <c r="S915" i="5"/>
  <c r="O915" i="5"/>
  <c r="L915" i="5"/>
  <c r="T915" i="5"/>
  <c r="N916" i="5"/>
  <c r="R916" i="5"/>
  <c r="O916" i="5"/>
  <c r="R917" i="5"/>
  <c r="N918" i="5"/>
  <c r="Q918" i="5"/>
  <c r="M918" i="5"/>
  <c r="R918" i="5"/>
  <c r="M904" i="5"/>
  <c r="Q904" i="5"/>
  <c r="L905" i="5"/>
  <c r="P905" i="5"/>
  <c r="T905" i="5"/>
  <c r="O906" i="5"/>
  <c r="S906" i="5"/>
  <c r="N907" i="5"/>
  <c r="R907" i="5"/>
  <c r="R908" i="5"/>
  <c r="M908" i="5"/>
  <c r="Q908" i="5"/>
  <c r="T909" i="5"/>
  <c r="S909" i="5"/>
  <c r="N910" i="5"/>
  <c r="Q912" i="5"/>
  <c r="L912" i="5"/>
  <c r="T912" i="5"/>
  <c r="R915" i="5"/>
  <c r="M915" i="5"/>
  <c r="T917" i="5"/>
  <c r="S917" i="5"/>
  <c r="L909" i="5"/>
  <c r="Q909" i="5"/>
  <c r="N909" i="5"/>
  <c r="O910" i="5"/>
  <c r="S910" i="5"/>
  <c r="L911" i="5"/>
  <c r="N912" i="5"/>
  <c r="R912" i="5"/>
  <c r="O912" i="5"/>
  <c r="L914" i="5"/>
  <c r="P915" i="5"/>
  <c r="S916" i="5"/>
  <c r="L917" i="5"/>
  <c r="Q917" i="5"/>
  <c r="P918" i="5"/>
  <c r="T918" i="5"/>
  <c r="M909" i="5"/>
  <c r="M913" i="5"/>
  <c r="M917" i="5"/>
  <c r="M921" i="5"/>
  <c r="L922" i="5"/>
  <c r="P922" i="5"/>
  <c r="O923" i="5"/>
  <c r="S923" i="5"/>
  <c r="N924" i="5"/>
  <c r="R924" i="5"/>
  <c r="M925" i="5"/>
  <c r="L926" i="5"/>
  <c r="P926" i="5"/>
  <c r="O927" i="5"/>
  <c r="S927" i="5"/>
  <c r="N928" i="5"/>
  <c r="R928" i="5"/>
  <c r="M929" i="5"/>
  <c r="L930" i="5"/>
  <c r="P930" i="5"/>
  <c r="O931" i="5"/>
  <c r="S931" i="5"/>
  <c r="N932" i="5"/>
  <c r="R932" i="5"/>
  <c r="M933" i="5"/>
  <c r="L934" i="5"/>
  <c r="P934" i="5"/>
  <c r="O935" i="5"/>
  <c r="S935" i="5"/>
  <c r="N936" i="5"/>
  <c r="R936" i="5"/>
  <c r="M937" i="5"/>
  <c r="L938" i="5"/>
  <c r="P938" i="5"/>
  <c r="O939" i="5"/>
  <c r="S939" i="5"/>
  <c r="N940" i="5"/>
  <c r="R940" i="5"/>
  <c r="M941" i="5"/>
  <c r="L942" i="5"/>
  <c r="P942" i="5"/>
  <c r="O943" i="5"/>
  <c r="S943" i="5"/>
  <c r="N944" i="5"/>
  <c r="R944" i="5"/>
  <c r="M945" i="5"/>
  <c r="L946" i="5"/>
  <c r="P946" i="5"/>
  <c r="O947" i="5"/>
  <c r="S947" i="5"/>
  <c r="N948" i="5"/>
  <c r="R948" i="5"/>
  <c r="M949" i="5"/>
  <c r="L950" i="5"/>
  <c r="P950" i="5"/>
  <c r="O951" i="5"/>
  <c r="S951" i="5"/>
  <c r="N952" i="5"/>
  <c r="R952" i="5"/>
  <c r="M953" i="5"/>
  <c r="Q954" i="5"/>
  <c r="L955" i="5"/>
  <c r="Q955" i="5"/>
  <c r="N955" i="5"/>
  <c r="S956" i="5"/>
  <c r="Q956" i="5"/>
  <c r="L957" i="5"/>
  <c r="T957" i="5"/>
  <c r="N958" i="5"/>
  <c r="R958" i="5"/>
  <c r="O958" i="5"/>
  <c r="R959" i="5"/>
  <c r="L919" i="5"/>
  <c r="P919" i="5"/>
  <c r="T919" i="5"/>
  <c r="O920" i="5"/>
  <c r="S920" i="5"/>
  <c r="N921" i="5"/>
  <c r="R921" i="5"/>
  <c r="M922" i="5"/>
  <c r="Q922" i="5"/>
  <c r="L923" i="5"/>
  <c r="P923" i="5"/>
  <c r="T923" i="5"/>
  <c r="O924" i="5"/>
  <c r="S924" i="5"/>
  <c r="N925" i="5"/>
  <c r="R925" i="5"/>
  <c r="M926" i="5"/>
  <c r="Q926" i="5"/>
  <c r="L927" i="5"/>
  <c r="P927" i="5"/>
  <c r="T927" i="5"/>
  <c r="O928" i="5"/>
  <c r="S928" i="5"/>
  <c r="N929" i="5"/>
  <c r="R929" i="5"/>
  <c r="M930" i="5"/>
  <c r="Q930" i="5"/>
  <c r="L931" i="5"/>
  <c r="P931" i="5"/>
  <c r="T931" i="5"/>
  <c r="O932" i="5"/>
  <c r="S932" i="5"/>
  <c r="N933" i="5"/>
  <c r="R933" i="5"/>
  <c r="M934" i="5"/>
  <c r="Q934" i="5"/>
  <c r="L935" i="5"/>
  <c r="P935" i="5"/>
  <c r="T935" i="5"/>
  <c r="O936" i="5"/>
  <c r="S936" i="5"/>
  <c r="N937" i="5"/>
  <c r="R937" i="5"/>
  <c r="M938" i="5"/>
  <c r="Q938" i="5"/>
  <c r="L939" i="5"/>
  <c r="P939" i="5"/>
  <c r="T939" i="5"/>
  <c r="O940" i="5"/>
  <c r="S940" i="5"/>
  <c r="N941" i="5"/>
  <c r="R941" i="5"/>
  <c r="M942" i="5"/>
  <c r="Q942" i="5"/>
  <c r="L943" i="5"/>
  <c r="P943" i="5"/>
  <c r="T943" i="5"/>
  <c r="O944" i="5"/>
  <c r="S944" i="5"/>
  <c r="N945" i="5"/>
  <c r="R945" i="5"/>
  <c r="M946" i="5"/>
  <c r="Q946" i="5"/>
  <c r="L947" i="5"/>
  <c r="P947" i="5"/>
  <c r="T947" i="5"/>
  <c r="O948" i="5"/>
  <c r="S948" i="5"/>
  <c r="N949" i="5"/>
  <c r="R949" i="5"/>
  <c r="M950" i="5"/>
  <c r="Q950" i="5"/>
  <c r="L951" i="5"/>
  <c r="P951" i="5"/>
  <c r="T951" i="5"/>
  <c r="O952" i="5"/>
  <c r="S952" i="5"/>
  <c r="N953" i="5"/>
  <c r="R953" i="5"/>
  <c r="N954" i="5"/>
  <c r="R954" i="5"/>
  <c r="M954" i="5"/>
  <c r="T954" i="5"/>
  <c r="O955" i="5"/>
  <c r="R956" i="5"/>
  <c r="N957" i="5"/>
  <c r="R957" i="5"/>
  <c r="P958" i="5"/>
  <c r="P959" i="5"/>
  <c r="T959" i="5"/>
  <c r="N960" i="5"/>
  <c r="M962" i="5"/>
  <c r="R962" i="5"/>
  <c r="N962" i="5"/>
  <c r="Q962" i="5"/>
  <c r="L962" i="5"/>
  <c r="L920" i="5"/>
  <c r="L924" i="5"/>
  <c r="L928" i="5"/>
  <c r="L932" i="5"/>
  <c r="L936" i="5"/>
  <c r="L940" i="5"/>
  <c r="L944" i="5"/>
  <c r="L948" i="5"/>
  <c r="L952" i="5"/>
  <c r="N959" i="5"/>
  <c r="S960" i="5"/>
  <c r="S961" i="5"/>
  <c r="O961" i="5"/>
  <c r="L961" i="5"/>
  <c r="T961" i="5"/>
  <c r="O962" i="5"/>
  <c r="P955" i="5"/>
  <c r="T955" i="5"/>
  <c r="M958" i="5"/>
  <c r="Q958" i="5"/>
  <c r="L958" i="5"/>
  <c r="M959" i="5"/>
  <c r="N961" i="5"/>
  <c r="R961" i="5"/>
  <c r="M961" i="5"/>
  <c r="M955" i="5"/>
  <c r="L960" i="5"/>
  <c r="P960" i="5"/>
  <c r="M963" i="5"/>
  <c r="L964" i="5"/>
  <c r="P964" i="5"/>
  <c r="O965" i="5"/>
  <c r="S965" i="5"/>
  <c r="N966" i="5"/>
  <c r="R966" i="5"/>
  <c r="M967" i="5"/>
  <c r="L968" i="5"/>
  <c r="P968" i="5"/>
  <c r="O969" i="5"/>
  <c r="S969" i="5"/>
  <c r="N970" i="5"/>
  <c r="R970" i="5"/>
  <c r="M971" i="5"/>
  <c r="L972" i="5"/>
  <c r="P972" i="5"/>
  <c r="O973" i="5"/>
  <c r="S973" i="5"/>
  <c r="N974" i="5"/>
  <c r="R974" i="5"/>
  <c r="M975" i="5"/>
  <c r="L976" i="5"/>
  <c r="P976" i="5"/>
  <c r="O977" i="5"/>
  <c r="S977" i="5"/>
  <c r="S979" i="5"/>
  <c r="Q979" i="5"/>
  <c r="S980" i="5"/>
  <c r="O980" i="5"/>
  <c r="L980" i="5"/>
  <c r="T980" i="5"/>
  <c r="N981" i="5"/>
  <c r="R981" i="5"/>
  <c r="N963" i="5"/>
  <c r="R963" i="5"/>
  <c r="M964" i="5"/>
  <c r="Q964" i="5"/>
  <c r="L965" i="5"/>
  <c r="P965" i="5"/>
  <c r="T965" i="5"/>
  <c r="O966" i="5"/>
  <c r="S966" i="5"/>
  <c r="N967" i="5"/>
  <c r="R967" i="5"/>
  <c r="M968" i="5"/>
  <c r="Q968" i="5"/>
  <c r="L969" i="5"/>
  <c r="P969" i="5"/>
  <c r="T969" i="5"/>
  <c r="O970" i="5"/>
  <c r="S970" i="5"/>
  <c r="N971" i="5"/>
  <c r="R971" i="5"/>
  <c r="M972" i="5"/>
  <c r="Q972" i="5"/>
  <c r="L973" i="5"/>
  <c r="P973" i="5"/>
  <c r="T973" i="5"/>
  <c r="O974" i="5"/>
  <c r="S974" i="5"/>
  <c r="N975" i="5"/>
  <c r="R975" i="5"/>
  <c r="M976" i="5"/>
  <c r="Q976" i="5"/>
  <c r="L977" i="5"/>
  <c r="P977" i="5"/>
  <c r="T977" i="5"/>
  <c r="T978" i="5"/>
  <c r="R980" i="5"/>
  <c r="M980" i="5"/>
  <c r="L966" i="5"/>
  <c r="L970" i="5"/>
  <c r="L974" i="5"/>
  <c r="M978" i="5"/>
  <c r="Q978" i="5"/>
  <c r="L978" i="5"/>
  <c r="R978" i="5"/>
  <c r="T981" i="5"/>
  <c r="M981" i="5"/>
  <c r="Q981" i="5"/>
  <c r="M982" i="5"/>
  <c r="O984" i="5"/>
  <c r="S984" i="5"/>
  <c r="M986" i="5"/>
  <c r="L987" i="5"/>
  <c r="T988" i="5"/>
  <c r="L989" i="5"/>
  <c r="M989" i="5"/>
  <c r="R989" i="5"/>
  <c r="P990" i="5"/>
  <c r="N991" i="5"/>
  <c r="R991" i="5"/>
  <c r="M991" i="5"/>
  <c r="S991" i="5"/>
  <c r="N993" i="5"/>
  <c r="S993" i="5"/>
  <c r="L994" i="5"/>
  <c r="T994" i="5"/>
  <c r="N995" i="5"/>
  <c r="R995" i="5"/>
  <c r="L997" i="5"/>
  <c r="M997" i="5"/>
  <c r="O998" i="5"/>
  <c r="S998" i="5"/>
  <c r="P998" i="5"/>
  <c r="M1000" i="5"/>
  <c r="Q1000" i="5"/>
  <c r="N1000" i="5"/>
  <c r="O1001" i="5"/>
  <c r="S1001" i="5"/>
  <c r="Q1001" i="5"/>
  <c r="L1002" i="5"/>
  <c r="T1002" i="5"/>
  <c r="N1003" i="5"/>
  <c r="R1003" i="5"/>
  <c r="O1003" i="5"/>
  <c r="Q1004" i="5"/>
  <c r="L1004" i="5"/>
  <c r="R1006" i="5"/>
  <c r="P1014" i="5"/>
  <c r="S1014" i="5"/>
  <c r="O1014" i="5"/>
  <c r="T1014" i="5"/>
  <c r="N1016" i="5"/>
  <c r="M1016" i="5"/>
  <c r="R1016" i="5"/>
  <c r="O981" i="5"/>
  <c r="S981" i="5"/>
  <c r="N982" i="5"/>
  <c r="M983" i="5"/>
  <c r="O985" i="5"/>
  <c r="S985" i="5"/>
  <c r="N987" i="5"/>
  <c r="R987" i="5"/>
  <c r="M987" i="5"/>
  <c r="L990" i="5"/>
  <c r="O991" i="5"/>
  <c r="M992" i="5"/>
  <c r="Q992" i="5"/>
  <c r="L992" i="5"/>
  <c r="R992" i="5"/>
  <c r="N994" i="5"/>
  <c r="R994" i="5"/>
  <c r="P995" i="5"/>
  <c r="P996" i="5"/>
  <c r="T996" i="5"/>
  <c r="M999" i="5"/>
  <c r="Q999" i="5"/>
  <c r="L999" i="5"/>
  <c r="O1000" i="5"/>
  <c r="P1001" i="5"/>
  <c r="T1001" i="5"/>
  <c r="N1002" i="5"/>
  <c r="R1002" i="5"/>
  <c r="N1004" i="5"/>
  <c r="R1004" i="5"/>
  <c r="M1004" i="5"/>
  <c r="L981" i="5"/>
  <c r="O982" i="5"/>
  <c r="S982" i="5"/>
  <c r="N983" i="5"/>
  <c r="R983" i="5"/>
  <c r="M984" i="5"/>
  <c r="Q984" i="5"/>
  <c r="L985" i="5"/>
  <c r="P985" i="5"/>
  <c r="T985" i="5"/>
  <c r="O986" i="5"/>
  <c r="S986" i="5"/>
  <c r="Q988" i="5"/>
  <c r="L988" i="5"/>
  <c r="R988" i="5"/>
  <c r="O989" i="5"/>
  <c r="M990" i="5"/>
  <c r="T993" i="5"/>
  <c r="Q993" i="5"/>
  <c r="S994" i="5"/>
  <c r="P994" i="5"/>
  <c r="S997" i="5"/>
  <c r="Q997" i="5"/>
  <c r="L998" i="5"/>
  <c r="T998" i="5"/>
  <c r="O1006" i="5"/>
  <c r="N1006" i="5"/>
  <c r="L1007" i="5"/>
  <c r="M1007" i="5"/>
  <c r="S1009" i="5"/>
  <c r="O1009" i="5"/>
  <c r="M1009" i="5"/>
  <c r="T1009" i="5"/>
  <c r="P1009" i="5"/>
  <c r="Q1009" i="5"/>
  <c r="L1009" i="5"/>
  <c r="O1023" i="5"/>
  <c r="R1023" i="5"/>
  <c r="N1023" i="5"/>
  <c r="S1023" i="5"/>
  <c r="M1025" i="5"/>
  <c r="T1025" i="5"/>
  <c r="P1025" i="5"/>
  <c r="Q1025" i="5"/>
  <c r="L1025" i="5"/>
  <c r="N988" i="5"/>
  <c r="P989" i="5"/>
  <c r="T989" i="5"/>
  <c r="O990" i="5"/>
  <c r="S990" i="5"/>
  <c r="L993" i="5"/>
  <c r="M995" i="5"/>
  <c r="Q995" i="5"/>
  <c r="L995" i="5"/>
  <c r="P997" i="5"/>
  <c r="T997" i="5"/>
  <c r="R997" i="5"/>
  <c r="N998" i="5"/>
  <c r="R998" i="5"/>
  <c r="P1000" i="5"/>
  <c r="T1000" i="5"/>
  <c r="M1003" i="5"/>
  <c r="Q1003" i="5"/>
  <c r="L1003" i="5"/>
  <c r="T1006" i="5"/>
  <c r="R1007" i="5"/>
  <c r="N1007" i="5"/>
  <c r="L996" i="5"/>
  <c r="L1000" i="5"/>
  <c r="O1004" i="5"/>
  <c r="S1004" i="5"/>
  <c r="M1006" i="5"/>
  <c r="Q1006" i="5"/>
  <c r="O1007" i="5"/>
  <c r="S1007" i="5"/>
  <c r="T1008" i="5"/>
  <c r="P1008" i="5"/>
  <c r="L1008" i="5"/>
  <c r="M1008" i="5"/>
  <c r="N1009" i="5"/>
  <c r="R1009" i="5"/>
  <c r="S1010" i="5"/>
  <c r="S1011" i="5"/>
  <c r="S1013" i="5"/>
  <c r="O1013" i="5"/>
  <c r="M1013" i="5"/>
  <c r="Q1013" i="5"/>
  <c r="L1013" i="5"/>
  <c r="M1014" i="5"/>
  <c r="Q1014" i="5"/>
  <c r="O1016" i="5"/>
  <c r="S1016" i="5"/>
  <c r="T1018" i="5"/>
  <c r="M1019" i="5"/>
  <c r="Q1019" i="5"/>
  <c r="N1019" i="5"/>
  <c r="R1020" i="5"/>
  <c r="Q1020" i="5"/>
  <c r="O1021" i="5"/>
  <c r="S1021" i="5"/>
  <c r="T1021" i="5"/>
  <c r="P1023" i="5"/>
  <c r="T1023" i="5"/>
  <c r="N1025" i="5"/>
  <c r="R1025" i="5"/>
  <c r="N1026" i="5"/>
  <c r="R1026" i="5"/>
  <c r="S1026" i="5"/>
  <c r="S1027" i="5"/>
  <c r="P1028" i="5"/>
  <c r="T1028" i="5"/>
  <c r="Q1029" i="5"/>
  <c r="L1029" i="5"/>
  <c r="M1005" i="5"/>
  <c r="Q1005" i="5"/>
  <c r="L1005" i="5"/>
  <c r="P1007" i="5"/>
  <c r="T1007" i="5"/>
  <c r="N1008" i="5"/>
  <c r="R1008" i="5"/>
  <c r="Q1008" i="5"/>
  <c r="R1010" i="5"/>
  <c r="P1011" i="5"/>
  <c r="T1011" i="5"/>
  <c r="T1012" i="5"/>
  <c r="M1012" i="5"/>
  <c r="N1013" i="5"/>
  <c r="R1013" i="5"/>
  <c r="P1013" i="5"/>
  <c r="S1015" i="5"/>
  <c r="S1017" i="5"/>
  <c r="O1017" i="5"/>
  <c r="M1017" i="5"/>
  <c r="Q1017" i="5"/>
  <c r="L1017" i="5"/>
  <c r="M1018" i="5"/>
  <c r="Q1018" i="5"/>
  <c r="O1018" i="5"/>
  <c r="R1019" i="5"/>
  <c r="T1022" i="5"/>
  <c r="M1023" i="5"/>
  <c r="Q1023" i="5"/>
  <c r="R1024" i="5"/>
  <c r="Q1024" i="5"/>
  <c r="O1025" i="5"/>
  <c r="S1025" i="5"/>
  <c r="L1028" i="5"/>
  <c r="N1029" i="5"/>
  <c r="R1029" i="5"/>
  <c r="P1029" i="5"/>
  <c r="T1010" i="5"/>
  <c r="R1012" i="5"/>
  <c r="Q1012" i="5"/>
  <c r="R1014" i="5"/>
  <c r="T1016" i="5"/>
  <c r="S1019" i="5"/>
  <c r="Q1021" i="5"/>
  <c r="L1021" i="5"/>
  <c r="T1026" i="5"/>
  <c r="S1028" i="5"/>
  <c r="O1028" i="5"/>
  <c r="N1028" i="5"/>
  <c r="R1028" i="5"/>
  <c r="Q1028" i="5"/>
  <c r="L1006" i="5"/>
  <c r="L1010" i="5"/>
  <c r="L1014" i="5"/>
  <c r="L1018" i="5"/>
  <c r="L1022" i="5"/>
  <c r="L1026" i="5"/>
  <c r="O1012" i="5"/>
  <c r="S1012" i="5"/>
  <c r="L1019" i="5"/>
  <c r="O1020" i="5"/>
  <c r="S1020" i="5"/>
  <c r="L1023" i="5"/>
  <c r="O1024" i="5"/>
  <c r="S1024" i="5"/>
  <c r="L1027" i="5"/>
  <c r="P1027" i="5"/>
  <c r="T1027" i="5"/>
  <c r="N1010" i="5"/>
  <c r="M1011" i="5"/>
  <c r="L1012" i="5"/>
  <c r="P1012" i="5"/>
  <c r="N1014" i="5"/>
  <c r="M1015" i="5"/>
  <c r="L1016" i="5"/>
  <c r="P1016" i="5"/>
  <c r="B789" i="5" l="1"/>
  <c r="B967" i="5"/>
  <c r="W979" i="5"/>
  <c r="W684" i="5"/>
  <c r="B212" i="5"/>
  <c r="W160" i="5"/>
  <c r="W880" i="5"/>
  <c r="B864" i="5"/>
  <c r="W773" i="5"/>
  <c r="B196" i="5"/>
  <c r="B180" i="5"/>
  <c r="B68" i="5"/>
  <c r="B242" i="5"/>
  <c r="B234" i="5"/>
  <c r="W700" i="5"/>
  <c r="B148" i="5"/>
  <c r="W80" i="5"/>
  <c r="W638" i="5"/>
  <c r="B986" i="5"/>
  <c r="W983" i="5"/>
  <c r="B979" i="5"/>
  <c r="W854" i="5"/>
  <c r="B801" i="5"/>
  <c r="B785" i="5"/>
  <c r="W537" i="5"/>
  <c r="W525" i="5"/>
  <c r="W489" i="5"/>
  <c r="W473" i="5"/>
  <c r="W441" i="5"/>
  <c r="W237" i="5"/>
  <c r="B221" i="5"/>
  <c r="B164" i="5"/>
  <c r="W112" i="5"/>
  <c r="B218" i="5"/>
  <c r="B99" i="5"/>
  <c r="W215" i="5"/>
  <c r="W28" i="5"/>
  <c r="B30" i="5"/>
  <c r="W18" i="5"/>
  <c r="W2" i="5"/>
  <c r="W967" i="5"/>
  <c r="B953" i="5"/>
  <c r="B937" i="5"/>
  <c r="B921" i="5"/>
  <c r="B756" i="5"/>
  <c r="W744" i="5"/>
  <c r="B740" i="5"/>
  <c r="W728" i="5"/>
  <c r="B724" i="5"/>
  <c r="W712" i="5"/>
  <c r="W583" i="5"/>
  <c r="B594" i="5"/>
  <c r="W505" i="5"/>
  <c r="B245" i="5"/>
  <c r="B229" i="5"/>
  <c r="B116" i="5"/>
  <c r="W783" i="5"/>
  <c r="W234" i="5"/>
  <c r="B888" i="5"/>
  <c r="B1015" i="5"/>
  <c r="B984" i="5"/>
  <c r="W963" i="5"/>
  <c r="B959" i="5"/>
  <c r="B956" i="5"/>
  <c r="B949" i="5"/>
  <c r="B933" i="5"/>
  <c r="B902" i="5"/>
  <c r="B894" i="5"/>
  <c r="B886" i="5"/>
  <c r="B878" i="5"/>
  <c r="B748" i="5"/>
  <c r="B732" i="5"/>
  <c r="B716" i="5"/>
  <c r="W646" i="5"/>
  <c r="W644" i="5"/>
  <c r="B628" i="5"/>
  <c r="B612" i="5"/>
  <c r="W604" i="5"/>
  <c r="W218" i="5"/>
  <c r="W208" i="5"/>
  <c r="B132" i="5"/>
  <c r="W226" i="5"/>
  <c r="B983" i="5"/>
  <c r="W956" i="5"/>
  <c r="B907" i="5"/>
  <c r="W906" i="5"/>
  <c r="B896" i="5"/>
  <c r="W902" i="5"/>
  <c r="W848" i="5"/>
  <c r="W803" i="5"/>
  <c r="W795" i="5"/>
  <c r="W787" i="5"/>
  <c r="W779" i="5"/>
  <c r="W763" i="5"/>
  <c r="B755" i="5"/>
  <c r="B747" i="5"/>
  <c r="B731" i="5"/>
  <c r="W656" i="5"/>
  <c r="W614" i="5"/>
  <c r="B598" i="5"/>
  <c r="W575" i="5"/>
  <c r="W559" i="5"/>
  <c r="W543" i="5"/>
  <c r="W513" i="5"/>
  <c r="W497" i="5"/>
  <c r="W481" i="5"/>
  <c r="W465" i="5"/>
  <c r="W449" i="5"/>
  <c r="W433" i="5"/>
  <c r="W417" i="5"/>
  <c r="W254" i="5"/>
  <c r="W373" i="5"/>
  <c r="W341" i="5"/>
  <c r="W325" i="5"/>
  <c r="W317" i="5"/>
  <c r="W253" i="5"/>
  <c r="W945" i="5"/>
  <c r="B929" i="5"/>
  <c r="W933" i="5"/>
  <c r="W1011" i="5"/>
  <c r="B1024" i="5"/>
  <c r="B982" i="5"/>
  <c r="W991" i="5"/>
  <c r="W982" i="5"/>
  <c r="B954" i="5"/>
  <c r="W929" i="5"/>
  <c r="B918" i="5"/>
  <c r="W896" i="5"/>
  <c r="W888" i="5"/>
  <c r="B862" i="5"/>
  <c r="W860" i="5"/>
  <c r="B846" i="5"/>
  <c r="W789" i="5"/>
  <c r="W826" i="5"/>
  <c r="W818" i="5"/>
  <c r="W801" i="5"/>
  <c r="W695" i="5"/>
  <c r="W660" i="5"/>
  <c r="B644" i="5"/>
  <c r="W594" i="5"/>
  <c r="B581" i="5"/>
  <c r="B573" i="5"/>
  <c r="B557" i="5"/>
  <c r="B541" i="5"/>
  <c r="B630" i="5"/>
  <c r="B587" i="5"/>
  <c r="B571" i="5"/>
  <c r="B555" i="5"/>
  <c r="W529" i="5"/>
  <c r="W521" i="5"/>
  <c r="B503" i="5"/>
  <c r="B495" i="5"/>
  <c r="B479" i="5"/>
  <c r="B463" i="5"/>
  <c r="B447" i="5"/>
  <c r="B533" i="5"/>
  <c r="B525" i="5"/>
  <c r="W457" i="5"/>
  <c r="B509" i="5"/>
  <c r="B493" i="5"/>
  <c r="B477" i="5"/>
  <c r="B461" i="5"/>
  <c r="B445" i="5"/>
  <c r="B429" i="5"/>
  <c r="W390" i="5"/>
  <c r="W374" i="5"/>
  <c r="W342" i="5"/>
  <c r="W326" i="5"/>
  <c r="W310" i="5"/>
  <c r="W294" i="5"/>
  <c r="W262" i="5"/>
  <c r="B385" i="5"/>
  <c r="W361" i="5"/>
  <c r="B345" i="5"/>
  <c r="B337" i="5"/>
  <c r="B321" i="5"/>
  <c r="B313" i="5"/>
  <c r="B305" i="5"/>
  <c r="W293" i="5"/>
  <c r="W242" i="5"/>
  <c r="B226" i="5"/>
  <c r="B12" i="5"/>
  <c r="W30" i="5"/>
  <c r="B22" i="5"/>
  <c r="B18" i="5"/>
  <c r="W856" i="5"/>
  <c r="B854" i="5"/>
  <c r="B799" i="5"/>
  <c r="B791" i="5"/>
  <c r="B783" i="5"/>
  <c r="B775" i="5"/>
  <c r="W799" i="5"/>
  <c r="W755" i="5"/>
  <c r="W747" i="5"/>
  <c r="W739" i="5"/>
  <c r="W731" i="5"/>
  <c r="W723" i="5"/>
  <c r="W715" i="5"/>
  <c r="W711" i="5"/>
  <c r="W664" i="5"/>
  <c r="B664" i="5"/>
  <c r="W567" i="5"/>
  <c r="W551" i="5"/>
  <c r="B583" i="5"/>
  <c r="B567" i="5"/>
  <c r="B551" i="5"/>
  <c r="B505" i="5"/>
  <c r="B489" i="5"/>
  <c r="B473" i="5"/>
  <c r="B457" i="5"/>
  <c r="B441" i="5"/>
  <c r="B409" i="5"/>
  <c r="W278" i="5"/>
  <c r="W397" i="5"/>
  <c r="W389" i="5"/>
  <c r="W381" i="5"/>
  <c r="B365" i="5"/>
  <c r="W349" i="5"/>
  <c r="W333" i="5"/>
  <c r="W309" i="5"/>
  <c r="W301" i="5"/>
  <c r="B289" i="5"/>
  <c r="B281" i="5"/>
  <c r="B273" i="5"/>
  <c r="B265" i="5"/>
  <c r="B257" i="5"/>
  <c r="W95" i="5"/>
  <c r="B10" i="5"/>
  <c r="B1020" i="5"/>
  <c r="W949" i="5"/>
  <c r="W1024" i="5"/>
  <c r="W1020" i="5"/>
  <c r="W1001" i="5"/>
  <c r="B1001" i="5"/>
  <c r="B991" i="5"/>
  <c r="W984" i="5"/>
  <c r="B971" i="5"/>
  <c r="W975" i="5"/>
  <c r="W918" i="5"/>
  <c r="W907" i="5"/>
  <c r="W864" i="5"/>
  <c r="W852" i="5"/>
  <c r="W793" i="5"/>
  <c r="W791" i="5"/>
  <c r="W777" i="5"/>
  <c r="W775" i="5"/>
  <c r="W785" i="5"/>
  <c r="B773" i="5"/>
  <c r="B752" i="5"/>
  <c r="B744" i="5"/>
  <c r="B736" i="5"/>
  <c r="B728" i="5"/>
  <c r="B720" i="5"/>
  <c r="B712" i="5"/>
  <c r="W759" i="5"/>
  <c r="W751" i="5"/>
  <c r="W735" i="5"/>
  <c r="W727" i="5"/>
  <c r="B671" i="5"/>
  <c r="B684" i="5"/>
  <c r="W668" i="5"/>
  <c r="W606" i="5"/>
  <c r="B589" i="5"/>
  <c r="B565" i="5"/>
  <c r="B549" i="5"/>
  <c r="W591" i="5"/>
  <c r="B579" i="5"/>
  <c r="B563" i="5"/>
  <c r="B547" i="5"/>
  <c r="B511" i="5"/>
  <c r="B487" i="5"/>
  <c r="B471" i="5"/>
  <c r="B455" i="5"/>
  <c r="B439" i="5"/>
  <c r="B431" i="5"/>
  <c r="B517" i="5"/>
  <c r="B501" i="5"/>
  <c r="B485" i="5"/>
  <c r="B469" i="5"/>
  <c r="B453" i="5"/>
  <c r="B437" i="5"/>
  <c r="W398" i="5"/>
  <c r="W382" i="5"/>
  <c r="W357" i="5"/>
  <c r="W350" i="5"/>
  <c r="W334" i="5"/>
  <c r="W318" i="5"/>
  <c r="W302" i="5"/>
  <c r="W286" i="5"/>
  <c r="W270" i="5"/>
  <c r="B393" i="5"/>
  <c r="B377" i="5"/>
  <c r="B329" i="5"/>
  <c r="B297" i="5"/>
  <c r="W285" i="5"/>
  <c r="W277" i="5"/>
  <c r="W269" i="5"/>
  <c r="W261" i="5"/>
  <c r="B249" i="5"/>
  <c r="W175" i="5"/>
  <c r="W14" i="5"/>
  <c r="B2" i="5"/>
  <c r="W1012" i="5"/>
  <c r="B1012" i="5"/>
  <c r="B1000" i="5"/>
  <c r="W1000" i="5"/>
  <c r="W992" i="5"/>
  <c r="B992" i="5"/>
  <c r="W977" i="5"/>
  <c r="B977" i="5"/>
  <c r="W948" i="5"/>
  <c r="B948" i="5"/>
  <c r="W957" i="5"/>
  <c r="B957" i="5"/>
  <c r="W946" i="5"/>
  <c r="B946" i="5"/>
  <c r="W954" i="5"/>
  <c r="W903" i="5"/>
  <c r="B903" i="5"/>
  <c r="W867" i="5"/>
  <c r="B867" i="5"/>
  <c r="W855" i="5"/>
  <c r="B855" i="5"/>
  <c r="W881" i="5"/>
  <c r="B881" i="5"/>
  <c r="W973" i="5"/>
  <c r="B973" i="5"/>
  <c r="B963" i="5"/>
  <c r="W971" i="5"/>
  <c r="B955" i="5"/>
  <c r="W955" i="5"/>
  <c r="W950" i="5"/>
  <c r="B950" i="5"/>
  <c r="W934" i="5"/>
  <c r="B934" i="5"/>
  <c r="W913" i="5"/>
  <c r="B913" i="5"/>
  <c r="W914" i="5"/>
  <c r="B914" i="5"/>
  <c r="W911" i="5"/>
  <c r="B911" i="5"/>
  <c r="W912" i="5"/>
  <c r="B912" i="5"/>
  <c r="W910" i="5"/>
  <c r="B910" i="5"/>
  <c r="W904" i="5"/>
  <c r="B904" i="5"/>
  <c r="W953" i="5"/>
  <c r="B941" i="5"/>
  <c r="W937" i="5"/>
  <c r="B925" i="5"/>
  <c r="W921" i="5"/>
  <c r="W894" i="5"/>
  <c r="W878" i="5"/>
  <c r="W884" i="5"/>
  <c r="B884" i="5"/>
  <c r="W851" i="5"/>
  <c r="B851" i="5"/>
  <c r="W897" i="5"/>
  <c r="B897" i="5"/>
  <c r="W886" i="5"/>
  <c r="W877" i="5"/>
  <c r="B877" i="5"/>
  <c r="W873" i="5"/>
  <c r="B873" i="5"/>
  <c r="W865" i="5"/>
  <c r="B865" i="5"/>
  <c r="W857" i="5"/>
  <c r="B857" i="5"/>
  <c r="W841" i="5"/>
  <c r="B841" i="5"/>
  <c r="B858" i="5"/>
  <c r="B856" i="5"/>
  <c r="B850" i="5"/>
  <c r="B848" i="5"/>
  <c r="B836" i="5"/>
  <c r="W836" i="5"/>
  <c r="W821" i="5"/>
  <c r="B821" i="5"/>
  <c r="B810" i="5"/>
  <c r="W808" i="5"/>
  <c r="B808" i="5"/>
  <c r="W802" i="5"/>
  <c r="B802" i="5"/>
  <c r="W786" i="5"/>
  <c r="B786" i="5"/>
  <c r="B820" i="5"/>
  <c r="W820" i="5"/>
  <c r="W768" i="5"/>
  <c r="B768" i="5"/>
  <c r="B803" i="5"/>
  <c r="B797" i="5"/>
  <c r="B795" i="5"/>
  <c r="B787" i="5"/>
  <c r="B781" i="5"/>
  <c r="B779" i="5"/>
  <c r="W758" i="5"/>
  <c r="B758" i="5"/>
  <c r="W742" i="5"/>
  <c r="B742" i="5"/>
  <c r="W726" i="5"/>
  <c r="B726" i="5"/>
  <c r="W710" i="5"/>
  <c r="B710" i="5"/>
  <c r="W769" i="5"/>
  <c r="B769" i="5"/>
  <c r="W760" i="5"/>
  <c r="B760" i="5"/>
  <c r="B707" i="5"/>
  <c r="W679" i="5"/>
  <c r="W681" i="5"/>
  <c r="B681" i="5"/>
  <c r="W667" i="5"/>
  <c r="B667" i="5"/>
  <c r="B759" i="5"/>
  <c r="W756" i="5"/>
  <c r="B751" i="5"/>
  <c r="W748" i="5"/>
  <c r="B743" i="5"/>
  <c r="W740" i="5"/>
  <c r="B735" i="5"/>
  <c r="W732" i="5"/>
  <c r="B727" i="5"/>
  <c r="W724" i="5"/>
  <c r="B719" i="5"/>
  <c r="W716" i="5"/>
  <c r="B711" i="5"/>
  <c r="W682" i="5"/>
  <c r="B682" i="5"/>
  <c r="B699" i="5"/>
  <c r="W699" i="5"/>
  <c r="B691" i="5"/>
  <c r="W691" i="5"/>
  <c r="W685" i="5"/>
  <c r="B685" i="5"/>
  <c r="W680" i="5"/>
  <c r="B680" i="5"/>
  <c r="B675" i="5"/>
  <c r="W675" i="5"/>
  <c r="W665" i="5"/>
  <c r="B665" i="5"/>
  <c r="W637" i="5"/>
  <c r="B637" i="5"/>
  <c r="W621" i="5"/>
  <c r="B621" i="5"/>
  <c r="W609" i="5"/>
  <c r="B609" i="5"/>
  <c r="W601" i="5"/>
  <c r="B601" i="5"/>
  <c r="B679" i="5"/>
  <c r="W642" i="5"/>
  <c r="B642" i="5"/>
  <c r="B636" i="5"/>
  <c r="W631" i="5"/>
  <c r="B631" i="5"/>
  <c r="W626" i="5"/>
  <c r="B626" i="5"/>
  <c r="W610" i="5"/>
  <c r="B610" i="5"/>
  <c r="B600" i="5"/>
  <c r="W600" i="5"/>
  <c r="B668" i="5"/>
  <c r="B606" i="5"/>
  <c r="W586" i="5"/>
  <c r="B586" i="5"/>
  <c r="W570" i="5"/>
  <c r="B570" i="5"/>
  <c r="W554" i="5"/>
  <c r="B554" i="5"/>
  <c r="B695" i="5"/>
  <c r="W639" i="5"/>
  <c r="B639" i="5"/>
  <c r="W651" i="5"/>
  <c r="B651" i="5"/>
  <c r="W612" i="5"/>
  <c r="W598" i="5"/>
  <c r="W580" i="5"/>
  <c r="B580" i="5"/>
  <c r="W564" i="5"/>
  <c r="B564" i="5"/>
  <c r="W548" i="5"/>
  <c r="B548" i="5"/>
  <c r="B531" i="5"/>
  <c r="W531" i="5"/>
  <c r="B523" i="5"/>
  <c r="W523" i="5"/>
  <c r="W526" i="5"/>
  <c r="B526" i="5"/>
  <c r="W512" i="5"/>
  <c r="B512" i="5"/>
  <c r="W488" i="5"/>
  <c r="B488" i="5"/>
  <c r="W472" i="5"/>
  <c r="B472" i="5"/>
  <c r="W456" i="5"/>
  <c r="B456" i="5"/>
  <c r="W440" i="5"/>
  <c r="B440" i="5"/>
  <c r="W432" i="5"/>
  <c r="B432" i="5"/>
  <c r="B591" i="5"/>
  <c r="W589" i="5"/>
  <c r="W587" i="5"/>
  <c r="W581" i="5"/>
  <c r="W579" i="5"/>
  <c r="W573" i="5"/>
  <c r="W571" i="5"/>
  <c r="W565" i="5"/>
  <c r="W563" i="5"/>
  <c r="W557" i="5"/>
  <c r="W555" i="5"/>
  <c r="W549" i="5"/>
  <c r="W547" i="5"/>
  <c r="W541" i="5"/>
  <c r="B529" i="5"/>
  <c r="W522" i="5"/>
  <c r="B522" i="5"/>
  <c r="W502" i="5"/>
  <c r="B502" i="5"/>
  <c r="W486" i="5"/>
  <c r="B486" i="5"/>
  <c r="W470" i="5"/>
  <c r="B470" i="5"/>
  <c r="W454" i="5"/>
  <c r="B454" i="5"/>
  <c r="W438" i="5"/>
  <c r="B438" i="5"/>
  <c r="B421" i="5"/>
  <c r="W421" i="5"/>
  <c r="W410" i="5"/>
  <c r="B410" i="5"/>
  <c r="B405" i="5"/>
  <c r="W405" i="5"/>
  <c r="W517" i="5"/>
  <c r="W511" i="5"/>
  <c r="W509" i="5"/>
  <c r="W503" i="5"/>
  <c r="W501" i="5"/>
  <c r="W495" i="5"/>
  <c r="W493" i="5"/>
  <c r="W487" i="5"/>
  <c r="W485" i="5"/>
  <c r="W479" i="5"/>
  <c r="W477" i="5"/>
  <c r="W471" i="5"/>
  <c r="W469" i="5"/>
  <c r="W463" i="5"/>
  <c r="W461" i="5"/>
  <c r="W455" i="5"/>
  <c r="W453" i="5"/>
  <c r="W447" i="5"/>
  <c r="W445" i="5"/>
  <c r="W439" i="5"/>
  <c r="W437" i="5"/>
  <c r="W431" i="5"/>
  <c r="W429" i="5"/>
  <c r="W419" i="5"/>
  <c r="B419" i="5"/>
  <c r="W396" i="5"/>
  <c r="B396" i="5"/>
  <c r="W380" i="5"/>
  <c r="B380" i="5"/>
  <c r="W364" i="5"/>
  <c r="B364" i="5"/>
  <c r="W348" i="5"/>
  <c r="B348" i="5"/>
  <c r="W332" i="5"/>
  <c r="B332" i="5"/>
  <c r="W316" i="5"/>
  <c r="B316" i="5"/>
  <c r="W300" i="5"/>
  <c r="B300" i="5"/>
  <c r="W284" i="5"/>
  <c r="B284" i="5"/>
  <c r="W272" i="5"/>
  <c r="B272" i="5"/>
  <c r="W256" i="5"/>
  <c r="B256" i="5"/>
  <c r="W248" i="5"/>
  <c r="B248" i="5"/>
  <c r="W422" i="5"/>
  <c r="B422" i="5"/>
  <c r="W395" i="5"/>
  <c r="B395" i="5"/>
  <c r="W379" i="5"/>
  <c r="B379" i="5"/>
  <c r="W363" i="5"/>
  <c r="B363" i="5"/>
  <c r="W347" i="5"/>
  <c r="B347" i="5"/>
  <c r="W331" i="5"/>
  <c r="B331" i="5"/>
  <c r="W315" i="5"/>
  <c r="B315" i="5"/>
  <c r="W299" i="5"/>
  <c r="B299" i="5"/>
  <c r="W283" i="5"/>
  <c r="B283" i="5"/>
  <c r="W267" i="5"/>
  <c r="B267" i="5"/>
  <c r="W251" i="5"/>
  <c r="B251" i="5"/>
  <c r="W412" i="5"/>
  <c r="B412" i="5"/>
  <c r="W358" i="5"/>
  <c r="B358" i="5"/>
  <c r="W231" i="5"/>
  <c r="B231" i="5"/>
  <c r="W209" i="5"/>
  <c r="B209" i="5"/>
  <c r="W193" i="5"/>
  <c r="B193" i="5"/>
  <c r="W177" i="5"/>
  <c r="B177" i="5"/>
  <c r="W157" i="5"/>
  <c r="B157" i="5"/>
  <c r="W133" i="5"/>
  <c r="B133" i="5"/>
  <c r="W129" i="5"/>
  <c r="B129" i="5"/>
  <c r="W125" i="5"/>
  <c r="B125" i="5"/>
  <c r="W121" i="5"/>
  <c r="B121" i="5"/>
  <c r="W101" i="5"/>
  <c r="B101" i="5"/>
  <c r="W85" i="5"/>
  <c r="B85" i="5"/>
  <c r="W65" i="5"/>
  <c r="B65" i="5"/>
  <c r="W409" i="5"/>
  <c r="W240" i="5"/>
  <c r="B240" i="5"/>
  <c r="W232" i="5"/>
  <c r="B232" i="5"/>
  <c r="W168" i="5"/>
  <c r="B168" i="5"/>
  <c r="W108" i="5"/>
  <c r="B108" i="5"/>
  <c r="W100" i="5"/>
  <c r="B100" i="5"/>
  <c r="W243" i="5"/>
  <c r="B243" i="5"/>
  <c r="W235" i="5"/>
  <c r="B235" i="5"/>
  <c r="W227" i="5"/>
  <c r="B227" i="5"/>
  <c r="W219" i="5"/>
  <c r="B219" i="5"/>
  <c r="W216" i="5"/>
  <c r="B216" i="5"/>
  <c r="W199" i="5"/>
  <c r="B199" i="5"/>
  <c r="W183" i="5"/>
  <c r="B183" i="5"/>
  <c r="W151" i="5"/>
  <c r="B151" i="5"/>
  <c r="W143" i="5"/>
  <c r="B143" i="5"/>
  <c r="W131" i="5"/>
  <c r="B131" i="5"/>
  <c r="W123" i="5"/>
  <c r="B123" i="5"/>
  <c r="W115" i="5"/>
  <c r="B115" i="5"/>
  <c r="W87" i="5"/>
  <c r="B87" i="5"/>
  <c r="W79" i="5"/>
  <c r="B79" i="5"/>
  <c r="W71" i="5"/>
  <c r="B71" i="5"/>
  <c r="W63" i="5"/>
  <c r="B63" i="5"/>
  <c r="W47" i="5"/>
  <c r="B47" i="5"/>
  <c r="W403" i="5"/>
  <c r="B394" i="5"/>
  <c r="W393" i="5"/>
  <c r="B386" i="5"/>
  <c r="W385" i="5"/>
  <c r="B378" i="5"/>
  <c r="W377" i="5"/>
  <c r="B369" i="5"/>
  <c r="W365" i="5"/>
  <c r="B354" i="5"/>
  <c r="W353" i="5"/>
  <c r="B346" i="5"/>
  <c r="W345" i="5"/>
  <c r="B338" i="5"/>
  <c r="W337" i="5"/>
  <c r="B330" i="5"/>
  <c r="W329" i="5"/>
  <c r="B322" i="5"/>
  <c r="W321" i="5"/>
  <c r="B314" i="5"/>
  <c r="W313" i="5"/>
  <c r="B306" i="5"/>
  <c r="W305" i="5"/>
  <c r="B298" i="5"/>
  <c r="W297" i="5"/>
  <c r="B290" i="5"/>
  <c r="W289" i="5"/>
  <c r="B282" i="5"/>
  <c r="W281" i="5"/>
  <c r="B274" i="5"/>
  <c r="W273" i="5"/>
  <c r="B266" i="5"/>
  <c r="W265" i="5"/>
  <c r="B258" i="5"/>
  <c r="W257" i="5"/>
  <c r="B250" i="5"/>
  <c r="W249" i="5"/>
  <c r="B236" i="5"/>
  <c r="W236" i="5"/>
  <c r="W229" i="5"/>
  <c r="W214" i="5"/>
  <c r="B214" i="5"/>
  <c r="W210" i="5"/>
  <c r="B210" i="5"/>
  <c r="W206" i="5"/>
  <c r="B206" i="5"/>
  <c r="W190" i="5"/>
  <c r="B190" i="5"/>
  <c r="W174" i="5"/>
  <c r="B174" i="5"/>
  <c r="W158" i="5"/>
  <c r="B158" i="5"/>
  <c r="W138" i="5"/>
  <c r="B138" i="5"/>
  <c r="W122" i="5"/>
  <c r="B122" i="5"/>
  <c r="W118" i="5"/>
  <c r="B118" i="5"/>
  <c r="W102" i="5"/>
  <c r="B102" i="5"/>
  <c r="W70" i="5"/>
  <c r="B70" i="5"/>
  <c r="W5" i="5"/>
  <c r="B5" i="5"/>
  <c r="B215" i="5"/>
  <c r="W212" i="5"/>
  <c r="B200" i="5"/>
  <c r="W196" i="5"/>
  <c r="B184" i="5"/>
  <c r="W180" i="5"/>
  <c r="B167" i="5"/>
  <c r="W164" i="5"/>
  <c r="B152" i="5"/>
  <c r="W148" i="5"/>
  <c r="B136" i="5"/>
  <c r="W132" i="5"/>
  <c r="B120" i="5"/>
  <c r="W116" i="5"/>
  <c r="B103" i="5"/>
  <c r="W99" i="5"/>
  <c r="B88" i="5"/>
  <c r="W84" i="5"/>
  <c r="B72" i="5"/>
  <c r="W68" i="5"/>
  <c r="W44" i="5"/>
  <c r="B44" i="5"/>
  <c r="W9" i="5"/>
  <c r="B9" i="5"/>
  <c r="W16" i="5"/>
  <c r="B16" i="5"/>
  <c r="W8" i="5"/>
  <c r="B8" i="5"/>
  <c r="W50" i="5"/>
  <c r="B50" i="5"/>
  <c r="W42" i="5"/>
  <c r="B42" i="5"/>
  <c r="W61" i="5"/>
  <c r="B61" i="5"/>
  <c r="W53" i="5"/>
  <c r="B53" i="5"/>
  <c r="W40" i="5"/>
  <c r="B40" i="5"/>
  <c r="W11" i="5"/>
  <c r="B11" i="5"/>
  <c r="W4" i="5"/>
  <c r="B4" i="5"/>
  <c r="B6" i="5"/>
  <c r="W32" i="5"/>
  <c r="B28" i="5"/>
  <c r="B26" i="5"/>
  <c r="W22" i="5"/>
  <c r="W12" i="5"/>
  <c r="W10" i="5"/>
  <c r="W1016" i="5"/>
  <c r="B1016" i="5"/>
  <c r="W1023" i="5"/>
  <c r="B1023" i="5"/>
  <c r="W1025" i="5"/>
  <c r="B1025" i="5"/>
  <c r="W998" i="5"/>
  <c r="B998" i="5"/>
  <c r="W964" i="5"/>
  <c r="B964" i="5"/>
  <c r="W962" i="5"/>
  <c r="B962" i="5"/>
  <c r="W947" i="5"/>
  <c r="B947" i="5"/>
  <c r="W887" i="5"/>
  <c r="B887" i="5"/>
  <c r="W900" i="5"/>
  <c r="B900" i="5"/>
  <c r="W893" i="5"/>
  <c r="B893" i="5"/>
  <c r="W862" i="5"/>
  <c r="W846" i="5"/>
  <c r="W829" i="5"/>
  <c r="B829" i="5"/>
  <c r="W824" i="5"/>
  <c r="B824" i="5"/>
  <c r="W790" i="5"/>
  <c r="B790" i="5"/>
  <c r="W1027" i="5"/>
  <c r="B1027" i="5"/>
  <c r="W1014" i="5"/>
  <c r="B1014" i="5"/>
  <c r="B1011" i="5"/>
  <c r="W1013" i="5"/>
  <c r="B1013" i="5"/>
  <c r="W996" i="5"/>
  <c r="B996" i="5"/>
  <c r="W1003" i="5"/>
  <c r="B1003" i="5"/>
  <c r="W1009" i="5"/>
  <c r="B1009" i="5"/>
  <c r="W1007" i="5"/>
  <c r="B1007" i="5"/>
  <c r="W1015" i="5"/>
  <c r="W1004" i="5"/>
  <c r="B1004" i="5"/>
  <c r="W986" i="5"/>
  <c r="W974" i="5"/>
  <c r="B974" i="5"/>
  <c r="W968" i="5"/>
  <c r="B968" i="5"/>
  <c r="W959" i="5"/>
  <c r="W944" i="5"/>
  <c r="B944" i="5"/>
  <c r="W928" i="5"/>
  <c r="B928" i="5"/>
  <c r="W943" i="5"/>
  <c r="B943" i="5"/>
  <c r="W927" i="5"/>
  <c r="B927" i="5"/>
  <c r="B975" i="5"/>
  <c r="B1026" i="5"/>
  <c r="W1026" i="5"/>
  <c r="B1010" i="5"/>
  <c r="W1010" i="5"/>
  <c r="W1021" i="5"/>
  <c r="B1021" i="5"/>
  <c r="W1029" i="5"/>
  <c r="B1029" i="5"/>
  <c r="W993" i="5"/>
  <c r="B993" i="5"/>
  <c r="W988" i="5"/>
  <c r="B988" i="5"/>
  <c r="W997" i="5"/>
  <c r="B997" i="5"/>
  <c r="W994" i="5"/>
  <c r="B994" i="5"/>
  <c r="B987" i="5"/>
  <c r="W987" i="5"/>
  <c r="W978" i="5"/>
  <c r="B978" i="5"/>
  <c r="W970" i="5"/>
  <c r="B970" i="5"/>
  <c r="W969" i="5"/>
  <c r="B969" i="5"/>
  <c r="W972" i="5"/>
  <c r="B972" i="5"/>
  <c r="W961" i="5"/>
  <c r="B961" i="5"/>
  <c r="W940" i="5"/>
  <c r="B940" i="5"/>
  <c r="W924" i="5"/>
  <c r="B924" i="5"/>
  <c r="W939" i="5"/>
  <c r="B939" i="5"/>
  <c r="W923" i="5"/>
  <c r="B923" i="5"/>
  <c r="W938" i="5"/>
  <c r="B938" i="5"/>
  <c r="W922" i="5"/>
  <c r="B922" i="5"/>
  <c r="W917" i="5"/>
  <c r="B917" i="5"/>
  <c r="B909" i="5"/>
  <c r="W909" i="5"/>
  <c r="W908" i="5"/>
  <c r="B908" i="5"/>
  <c r="B945" i="5"/>
  <c r="W941" i="5"/>
  <c r="W925" i="5"/>
  <c r="W899" i="5"/>
  <c r="B899" i="5"/>
  <c r="W891" i="5"/>
  <c r="B891" i="5"/>
  <c r="W883" i="5"/>
  <c r="B883" i="5"/>
  <c r="W875" i="5"/>
  <c r="B875" i="5"/>
  <c r="B890" i="5"/>
  <c r="W890" i="5"/>
  <c r="B874" i="5"/>
  <c r="W874" i="5"/>
  <c r="B880" i="5"/>
  <c r="W863" i="5"/>
  <c r="B863" i="5"/>
  <c r="W847" i="5"/>
  <c r="B847" i="5"/>
  <c r="B906" i="5"/>
  <c r="W853" i="5"/>
  <c r="B853" i="5"/>
  <c r="W837" i="5"/>
  <c r="B837" i="5"/>
  <c r="W858" i="5"/>
  <c r="W850" i="5"/>
  <c r="W835" i="5"/>
  <c r="B835" i="5"/>
  <c r="W831" i="5"/>
  <c r="B831" i="5"/>
  <c r="B826" i="5"/>
  <c r="W815" i="5"/>
  <c r="B815" i="5"/>
  <c r="W807" i="5"/>
  <c r="B807" i="5"/>
  <c r="B818" i="5"/>
  <c r="W816" i="5"/>
  <c r="B816" i="5"/>
  <c r="W798" i="5"/>
  <c r="B798" i="5"/>
  <c r="W782" i="5"/>
  <c r="B782" i="5"/>
  <c r="W827" i="5"/>
  <c r="B827" i="5"/>
  <c r="W822" i="5"/>
  <c r="B822" i="5"/>
  <c r="W811" i="5"/>
  <c r="B811" i="5"/>
  <c r="W806" i="5"/>
  <c r="B806" i="5"/>
  <c r="W825" i="5"/>
  <c r="B825" i="5"/>
  <c r="B812" i="5"/>
  <c r="W812" i="5"/>
  <c r="W800" i="5"/>
  <c r="B800" i="5"/>
  <c r="W792" i="5"/>
  <c r="B792" i="5"/>
  <c r="W784" i="5"/>
  <c r="B784" i="5"/>
  <c r="W776" i="5"/>
  <c r="B776" i="5"/>
  <c r="W797" i="5"/>
  <c r="W781" i="5"/>
  <c r="W754" i="5"/>
  <c r="B754" i="5"/>
  <c r="W738" i="5"/>
  <c r="B738" i="5"/>
  <c r="W722" i="5"/>
  <c r="B722" i="5"/>
  <c r="W771" i="5"/>
  <c r="B771" i="5"/>
  <c r="W765" i="5"/>
  <c r="B765" i="5"/>
  <c r="W757" i="5"/>
  <c r="B757" i="5"/>
  <c r="W749" i="5"/>
  <c r="B749" i="5"/>
  <c r="W741" i="5"/>
  <c r="B741" i="5"/>
  <c r="W733" i="5"/>
  <c r="B733" i="5"/>
  <c r="W725" i="5"/>
  <c r="B725" i="5"/>
  <c r="W717" i="5"/>
  <c r="B717" i="5"/>
  <c r="W709" i="5"/>
  <c r="B709" i="5"/>
  <c r="W705" i="5"/>
  <c r="B705" i="5"/>
  <c r="W701" i="5"/>
  <c r="B701" i="5"/>
  <c r="W766" i="5"/>
  <c r="B766" i="5"/>
  <c r="W764" i="5"/>
  <c r="B764" i="5"/>
  <c r="W692" i="5"/>
  <c r="B692" i="5"/>
  <c r="B703" i="5"/>
  <c r="W703" i="5"/>
  <c r="W687" i="5"/>
  <c r="B678" i="5"/>
  <c r="W678" i="5"/>
  <c r="W671" i="5"/>
  <c r="W663" i="5"/>
  <c r="B663" i="5"/>
  <c r="B763" i="5"/>
  <c r="W743" i="5"/>
  <c r="W719" i="5"/>
  <c r="W662" i="5"/>
  <c r="B662" i="5"/>
  <c r="W654" i="5"/>
  <c r="B654" i="5"/>
  <c r="W693" i="5"/>
  <c r="B693" i="5"/>
  <c r="B683" i="5"/>
  <c r="W683" i="5"/>
  <c r="B670" i="5"/>
  <c r="W670" i="5"/>
  <c r="B669" i="5"/>
  <c r="W669" i="5"/>
  <c r="W653" i="5"/>
  <c r="B653" i="5"/>
  <c r="W641" i="5"/>
  <c r="B641" i="5"/>
  <c r="W629" i="5"/>
  <c r="B629" i="5"/>
  <c r="B616" i="5"/>
  <c r="W616" i="5"/>
  <c r="W599" i="5"/>
  <c r="B599" i="5"/>
  <c r="B596" i="5"/>
  <c r="W596" i="5"/>
  <c r="B656" i="5"/>
  <c r="B638" i="5"/>
  <c r="B622" i="5"/>
  <c r="W611" i="5"/>
  <c r="B611" i="5"/>
  <c r="W582" i="5"/>
  <c r="B582" i="5"/>
  <c r="W574" i="5"/>
  <c r="B574" i="5"/>
  <c r="W558" i="5"/>
  <c r="B558" i="5"/>
  <c r="W542" i="5"/>
  <c r="B542" i="5"/>
  <c r="W650" i="5"/>
  <c r="B650" i="5"/>
  <c r="W618" i="5"/>
  <c r="B618" i="5"/>
  <c r="W608" i="5"/>
  <c r="B608" i="5"/>
  <c r="W602" i="5"/>
  <c r="B602" i="5"/>
  <c r="W592" i="5"/>
  <c r="B592" i="5"/>
  <c r="B646" i="5"/>
  <c r="W635" i="5"/>
  <c r="B635" i="5"/>
  <c r="W630" i="5"/>
  <c r="W576" i="5"/>
  <c r="B576" i="5"/>
  <c r="W560" i="5"/>
  <c r="B560" i="5"/>
  <c r="W544" i="5"/>
  <c r="B544" i="5"/>
  <c r="B539" i="5"/>
  <c r="W539" i="5"/>
  <c r="W528" i="5"/>
  <c r="B528" i="5"/>
  <c r="W520" i="5"/>
  <c r="B520" i="5"/>
  <c r="W508" i="5"/>
  <c r="B508" i="5"/>
  <c r="W492" i="5"/>
  <c r="B492" i="5"/>
  <c r="W476" i="5"/>
  <c r="B476" i="5"/>
  <c r="W460" i="5"/>
  <c r="B460" i="5"/>
  <c r="W436" i="5"/>
  <c r="B436" i="5"/>
  <c r="B585" i="5"/>
  <c r="B577" i="5"/>
  <c r="B575" i="5"/>
  <c r="B569" i="5"/>
  <c r="B561" i="5"/>
  <c r="B559" i="5"/>
  <c r="B553" i="5"/>
  <c r="B545" i="5"/>
  <c r="B543" i="5"/>
  <c r="W533" i="5"/>
  <c r="W532" i="5"/>
  <c r="B532" i="5"/>
  <c r="W527" i="5"/>
  <c r="B527" i="5"/>
  <c r="W530" i="5"/>
  <c r="B530" i="5"/>
  <c r="W518" i="5"/>
  <c r="B518" i="5"/>
  <c r="W514" i="5"/>
  <c r="B514" i="5"/>
  <c r="W498" i="5"/>
  <c r="B498" i="5"/>
  <c r="W482" i="5"/>
  <c r="B482" i="5"/>
  <c r="W466" i="5"/>
  <c r="B466" i="5"/>
  <c r="W450" i="5"/>
  <c r="B450" i="5"/>
  <c r="W434" i="5"/>
  <c r="B434" i="5"/>
  <c r="B515" i="5"/>
  <c r="B513" i="5"/>
  <c r="B507" i="5"/>
  <c r="B499" i="5"/>
  <c r="B497" i="5"/>
  <c r="B491" i="5"/>
  <c r="B483" i="5"/>
  <c r="B481" i="5"/>
  <c r="B475" i="5"/>
  <c r="B467" i="5"/>
  <c r="B465" i="5"/>
  <c r="B459" i="5"/>
  <c r="B451" i="5"/>
  <c r="B449" i="5"/>
  <c r="B443" i="5"/>
  <c r="B435" i="5"/>
  <c r="B433" i="5"/>
  <c r="W416" i="5"/>
  <c r="B416" i="5"/>
  <c r="W392" i="5"/>
  <c r="B392" i="5"/>
  <c r="W376" i="5"/>
  <c r="B376" i="5"/>
  <c r="W360" i="5"/>
  <c r="B360" i="5"/>
  <c r="W344" i="5"/>
  <c r="B344" i="5"/>
  <c r="W328" i="5"/>
  <c r="B328" i="5"/>
  <c r="W312" i="5"/>
  <c r="B312" i="5"/>
  <c r="W296" i="5"/>
  <c r="B296" i="5"/>
  <c r="W280" i="5"/>
  <c r="B280" i="5"/>
  <c r="W268" i="5"/>
  <c r="B268" i="5"/>
  <c r="W406" i="5"/>
  <c r="B406" i="5"/>
  <c r="W391" i="5"/>
  <c r="B391" i="5"/>
  <c r="W375" i="5"/>
  <c r="B375" i="5"/>
  <c r="W359" i="5"/>
  <c r="B359" i="5"/>
  <c r="W343" i="5"/>
  <c r="B343" i="5"/>
  <c r="W327" i="5"/>
  <c r="B327" i="5"/>
  <c r="W311" i="5"/>
  <c r="B311" i="5"/>
  <c r="W295" i="5"/>
  <c r="B295" i="5"/>
  <c r="W263" i="5"/>
  <c r="B263" i="5"/>
  <c r="W255" i="5"/>
  <c r="B255" i="5"/>
  <c r="B423" i="5"/>
  <c r="W423" i="5"/>
  <c r="B417" i="5"/>
  <c r="W404" i="5"/>
  <c r="B404" i="5"/>
  <c r="W362" i="5"/>
  <c r="B362" i="5"/>
  <c r="W247" i="5"/>
  <c r="B247" i="5"/>
  <c r="W239" i="5"/>
  <c r="B239" i="5"/>
  <c r="W205" i="5"/>
  <c r="B205" i="5"/>
  <c r="W189" i="5"/>
  <c r="B189" i="5"/>
  <c r="W173" i="5"/>
  <c r="B173" i="5"/>
  <c r="W169" i="5"/>
  <c r="B169" i="5"/>
  <c r="W153" i="5"/>
  <c r="B153" i="5"/>
  <c r="W149" i="5"/>
  <c r="B149" i="5"/>
  <c r="W145" i="5"/>
  <c r="B145" i="5"/>
  <c r="W117" i="5"/>
  <c r="B117" i="5"/>
  <c r="W97" i="5"/>
  <c r="B97" i="5"/>
  <c r="W81" i="5"/>
  <c r="B81" i="5"/>
  <c r="W77" i="5"/>
  <c r="B77" i="5"/>
  <c r="W224" i="5"/>
  <c r="B224" i="5"/>
  <c r="W172" i="5"/>
  <c r="B172" i="5"/>
  <c r="W241" i="5"/>
  <c r="B241" i="5"/>
  <c r="W233" i="5"/>
  <c r="B233" i="5"/>
  <c r="W225" i="5"/>
  <c r="B225" i="5"/>
  <c r="W207" i="5"/>
  <c r="B207" i="5"/>
  <c r="W195" i="5"/>
  <c r="B195" i="5"/>
  <c r="W179" i="5"/>
  <c r="B179" i="5"/>
  <c r="W163" i="5"/>
  <c r="B163" i="5"/>
  <c r="W111" i="5"/>
  <c r="B111" i="5"/>
  <c r="B59" i="5"/>
  <c r="W59" i="5"/>
  <c r="B43" i="5"/>
  <c r="W43" i="5"/>
  <c r="B397" i="5"/>
  <c r="W394" i="5"/>
  <c r="B389" i="5"/>
  <c r="W386" i="5"/>
  <c r="B381" i="5"/>
  <c r="W378" i="5"/>
  <c r="B373" i="5"/>
  <c r="W369" i="5"/>
  <c r="B357" i="5"/>
  <c r="W354" i="5"/>
  <c r="B349" i="5"/>
  <c r="W346" i="5"/>
  <c r="B341" i="5"/>
  <c r="W338" i="5"/>
  <c r="B333" i="5"/>
  <c r="W330" i="5"/>
  <c r="B325" i="5"/>
  <c r="W322" i="5"/>
  <c r="B317" i="5"/>
  <c r="W314" i="5"/>
  <c r="B309" i="5"/>
  <c r="W306" i="5"/>
  <c r="B301" i="5"/>
  <c r="W298" i="5"/>
  <c r="B293" i="5"/>
  <c r="W290" i="5"/>
  <c r="B285" i="5"/>
  <c r="W282" i="5"/>
  <c r="B277" i="5"/>
  <c r="W274" i="5"/>
  <c r="B269" i="5"/>
  <c r="W266" i="5"/>
  <c r="B261" i="5"/>
  <c r="W258" i="5"/>
  <c r="B253" i="5"/>
  <c r="W250" i="5"/>
  <c r="B228" i="5"/>
  <c r="W228" i="5"/>
  <c r="W221" i="5"/>
  <c r="W202" i="5"/>
  <c r="B202" i="5"/>
  <c r="W186" i="5"/>
  <c r="B186" i="5"/>
  <c r="W170" i="5"/>
  <c r="B170" i="5"/>
  <c r="W154" i="5"/>
  <c r="B154" i="5"/>
  <c r="W134" i="5"/>
  <c r="B134" i="5"/>
  <c r="W114" i="5"/>
  <c r="B114" i="5"/>
  <c r="W98" i="5"/>
  <c r="B98" i="5"/>
  <c r="W66" i="5"/>
  <c r="B66" i="5"/>
  <c r="B54" i="5"/>
  <c r="W54" i="5"/>
  <c r="B38" i="5"/>
  <c r="W38" i="5"/>
  <c r="B204" i="5"/>
  <c r="W200" i="5"/>
  <c r="B188" i="5"/>
  <c r="W184" i="5"/>
  <c r="B171" i="5"/>
  <c r="W167" i="5"/>
  <c r="B156" i="5"/>
  <c r="W152" i="5"/>
  <c r="B140" i="5"/>
  <c r="W136" i="5"/>
  <c r="B124" i="5"/>
  <c r="W120" i="5"/>
  <c r="B107" i="5"/>
  <c r="W103" i="5"/>
  <c r="B92" i="5"/>
  <c r="W88" i="5"/>
  <c r="B76" i="5"/>
  <c r="W72" i="5"/>
  <c r="W41" i="5"/>
  <c r="B41" i="5"/>
  <c r="W36" i="5"/>
  <c r="B36" i="5"/>
  <c r="W33" i="5"/>
  <c r="B33" i="5"/>
  <c r="B25" i="5"/>
  <c r="W25" i="5"/>
  <c r="W21" i="5"/>
  <c r="B21" i="5"/>
  <c r="W17" i="5"/>
  <c r="B17" i="5"/>
  <c r="W13" i="5"/>
  <c r="B13" i="5"/>
  <c r="W34" i="5"/>
  <c r="B34" i="5"/>
  <c r="W48" i="5"/>
  <c r="B48" i="5"/>
  <c r="W15" i="5"/>
  <c r="B15" i="5"/>
  <c r="W6" i="5"/>
  <c r="W26" i="5"/>
  <c r="B14" i="5"/>
  <c r="W1017" i="5"/>
  <c r="B1017" i="5"/>
  <c r="W990" i="5"/>
  <c r="B990" i="5"/>
  <c r="B989" i="5"/>
  <c r="W989" i="5"/>
  <c r="W895" i="5"/>
  <c r="B895" i="5"/>
  <c r="B866" i="5"/>
  <c r="W866" i="5"/>
  <c r="W885" i="5"/>
  <c r="B885" i="5"/>
  <c r="W898" i="5"/>
  <c r="B898" i="5"/>
  <c r="W861" i="5"/>
  <c r="B861" i="5"/>
  <c r="W1019" i="5"/>
  <c r="B1019" i="5"/>
  <c r="B1022" i="5"/>
  <c r="W1022" i="5"/>
  <c r="W1006" i="5"/>
  <c r="B1006" i="5"/>
  <c r="B1005" i="5"/>
  <c r="W1005" i="5"/>
  <c r="W1008" i="5"/>
  <c r="B1008" i="5"/>
  <c r="B995" i="5"/>
  <c r="W995" i="5"/>
  <c r="W981" i="5"/>
  <c r="B981" i="5"/>
  <c r="W999" i="5"/>
  <c r="B999" i="5"/>
  <c r="W1002" i="5"/>
  <c r="B1002" i="5"/>
  <c r="W966" i="5"/>
  <c r="B966" i="5"/>
  <c r="W965" i="5"/>
  <c r="B965" i="5"/>
  <c r="W980" i="5"/>
  <c r="B980" i="5"/>
  <c r="W976" i="5"/>
  <c r="B976" i="5"/>
  <c r="W960" i="5"/>
  <c r="B960" i="5"/>
  <c r="B958" i="5"/>
  <c r="W958" i="5"/>
  <c r="W952" i="5"/>
  <c r="B952" i="5"/>
  <c r="W936" i="5"/>
  <c r="B936" i="5"/>
  <c r="W920" i="5"/>
  <c r="B920" i="5"/>
  <c r="W951" i="5"/>
  <c r="B951" i="5"/>
  <c r="W935" i="5"/>
  <c r="B935" i="5"/>
  <c r="W919" i="5"/>
  <c r="B919" i="5"/>
  <c r="W942" i="5"/>
  <c r="B942" i="5"/>
  <c r="W926" i="5"/>
  <c r="B926" i="5"/>
  <c r="W905" i="5"/>
  <c r="B905" i="5"/>
  <c r="W915" i="5"/>
  <c r="B915" i="5"/>
  <c r="W872" i="5"/>
  <c r="B872" i="5"/>
  <c r="B916" i="5"/>
  <c r="W916" i="5"/>
  <c r="B871" i="5"/>
  <c r="W871" i="5"/>
  <c r="W889" i="5"/>
  <c r="B889" i="5"/>
  <c r="W869" i="5"/>
  <c r="B869" i="5"/>
  <c r="W859" i="5"/>
  <c r="B859" i="5"/>
  <c r="W892" i="5"/>
  <c r="B892" i="5"/>
  <c r="W882" i="5"/>
  <c r="B882" i="5"/>
  <c r="W870" i="5"/>
  <c r="B870" i="5"/>
  <c r="W876" i="5"/>
  <c r="B876" i="5"/>
  <c r="W868" i="5"/>
  <c r="B868" i="5"/>
  <c r="W849" i="5"/>
  <c r="B849" i="5"/>
  <c r="W833" i="5"/>
  <c r="B833" i="5"/>
  <c r="B860" i="5"/>
  <c r="B852" i="5"/>
  <c r="W823" i="5"/>
  <c r="B823" i="5"/>
  <c r="W842" i="5"/>
  <c r="B842" i="5"/>
  <c r="B832" i="5"/>
  <c r="W832" i="5"/>
  <c r="W813" i="5"/>
  <c r="B813" i="5"/>
  <c r="W794" i="5"/>
  <c r="B794" i="5"/>
  <c r="W778" i="5"/>
  <c r="B778" i="5"/>
  <c r="W844" i="5"/>
  <c r="B844" i="5"/>
  <c r="W838" i="5"/>
  <c r="B838" i="5"/>
  <c r="B840" i="5"/>
  <c r="W840" i="5"/>
  <c r="W817" i="5"/>
  <c r="B817" i="5"/>
  <c r="W810" i="5"/>
  <c r="B793" i="5"/>
  <c r="B777" i="5"/>
  <c r="B767" i="5"/>
  <c r="W767" i="5"/>
  <c r="W770" i="5"/>
  <c r="B770" i="5"/>
  <c r="W750" i="5"/>
  <c r="B750" i="5"/>
  <c r="W734" i="5"/>
  <c r="B734" i="5"/>
  <c r="W718" i="5"/>
  <c r="B718" i="5"/>
  <c r="W704" i="5"/>
  <c r="B704" i="5"/>
  <c r="W672" i="5"/>
  <c r="B672" i="5"/>
  <c r="W708" i="5"/>
  <c r="B708" i="5"/>
  <c r="W702" i="5"/>
  <c r="B702" i="5"/>
  <c r="B686" i="5"/>
  <c r="W686" i="5"/>
  <c r="W689" i="5"/>
  <c r="B689" i="5"/>
  <c r="W659" i="5"/>
  <c r="B659" i="5"/>
  <c r="B739" i="5"/>
  <c r="B723" i="5"/>
  <c r="B715" i="5"/>
  <c r="W698" i="5"/>
  <c r="B698" i="5"/>
  <c r="W674" i="5"/>
  <c r="B674" i="5"/>
  <c r="W677" i="5"/>
  <c r="B677" i="5"/>
  <c r="W657" i="5"/>
  <c r="B657" i="5"/>
  <c r="W652" i="5"/>
  <c r="W645" i="5"/>
  <c r="B645" i="5"/>
  <c r="W636" i="5"/>
  <c r="W625" i="5"/>
  <c r="B625" i="5"/>
  <c r="W620" i="5"/>
  <c r="W617" i="5"/>
  <c r="B617" i="5"/>
  <c r="W613" i="5"/>
  <c r="B613" i="5"/>
  <c r="W605" i="5"/>
  <c r="B605" i="5"/>
  <c r="W597" i="5"/>
  <c r="B597" i="5"/>
  <c r="B648" i="5"/>
  <c r="W648" i="5"/>
  <c r="B620" i="5"/>
  <c r="W615" i="5"/>
  <c r="B615" i="5"/>
  <c r="B604" i="5"/>
  <c r="B660" i="5"/>
  <c r="W622" i="5"/>
  <c r="W578" i="5"/>
  <c r="B578" i="5"/>
  <c r="W562" i="5"/>
  <c r="B562" i="5"/>
  <c r="W546" i="5"/>
  <c r="B546" i="5"/>
  <c r="W624" i="5"/>
  <c r="B624" i="5"/>
  <c r="W607" i="5"/>
  <c r="B607" i="5"/>
  <c r="B687" i="5"/>
  <c r="W628" i="5"/>
  <c r="B614" i="5"/>
  <c r="W595" i="5"/>
  <c r="B595" i="5"/>
  <c r="W588" i="5"/>
  <c r="B588" i="5"/>
  <c r="W572" i="5"/>
  <c r="B572" i="5"/>
  <c r="W556" i="5"/>
  <c r="B556" i="5"/>
  <c r="W536" i="5"/>
  <c r="B536" i="5"/>
  <c r="W534" i="5"/>
  <c r="B534" i="5"/>
  <c r="W504" i="5"/>
  <c r="B504" i="5"/>
  <c r="W496" i="5"/>
  <c r="B496" i="5"/>
  <c r="W480" i="5"/>
  <c r="B480" i="5"/>
  <c r="W464" i="5"/>
  <c r="B464" i="5"/>
  <c r="W448" i="5"/>
  <c r="B448" i="5"/>
  <c r="W585" i="5"/>
  <c r="W577" i="5"/>
  <c r="W569" i="5"/>
  <c r="W561" i="5"/>
  <c r="W553" i="5"/>
  <c r="W545" i="5"/>
  <c r="B537" i="5"/>
  <c r="B521" i="5"/>
  <c r="W510" i="5"/>
  <c r="B510" i="5"/>
  <c r="W494" i="5"/>
  <c r="B494" i="5"/>
  <c r="W478" i="5"/>
  <c r="B478" i="5"/>
  <c r="W462" i="5"/>
  <c r="B462" i="5"/>
  <c r="W446" i="5"/>
  <c r="B446" i="5"/>
  <c r="W430" i="5"/>
  <c r="B430" i="5"/>
  <c r="W418" i="5"/>
  <c r="B418" i="5"/>
  <c r="B413" i="5"/>
  <c r="W413" i="5"/>
  <c r="W402" i="5"/>
  <c r="B402" i="5"/>
  <c r="W515" i="5"/>
  <c r="W507" i="5"/>
  <c r="W499" i="5"/>
  <c r="W491" i="5"/>
  <c r="W483" i="5"/>
  <c r="W475" i="5"/>
  <c r="W467" i="5"/>
  <c r="W459" i="5"/>
  <c r="W451" i="5"/>
  <c r="W443" i="5"/>
  <c r="W435" i="5"/>
  <c r="B427" i="5"/>
  <c r="W427" i="5"/>
  <c r="W411" i="5"/>
  <c r="B411" i="5"/>
  <c r="W388" i="5"/>
  <c r="B388" i="5"/>
  <c r="W372" i="5"/>
  <c r="B372" i="5"/>
  <c r="W356" i="5"/>
  <c r="B356" i="5"/>
  <c r="W340" i="5"/>
  <c r="B340" i="5"/>
  <c r="W324" i="5"/>
  <c r="B324" i="5"/>
  <c r="W308" i="5"/>
  <c r="B308" i="5"/>
  <c r="W292" i="5"/>
  <c r="B292" i="5"/>
  <c r="W276" i="5"/>
  <c r="B276" i="5"/>
  <c r="W264" i="5"/>
  <c r="B264" i="5"/>
  <c r="W414" i="5"/>
  <c r="B414" i="5"/>
  <c r="B403" i="5"/>
  <c r="W401" i="5"/>
  <c r="B401" i="5"/>
  <c r="W387" i="5"/>
  <c r="B387" i="5"/>
  <c r="W371" i="5"/>
  <c r="B371" i="5"/>
  <c r="W355" i="5"/>
  <c r="B355" i="5"/>
  <c r="W339" i="5"/>
  <c r="B339" i="5"/>
  <c r="W323" i="5"/>
  <c r="B323" i="5"/>
  <c r="W307" i="5"/>
  <c r="B307" i="5"/>
  <c r="W291" i="5"/>
  <c r="B291" i="5"/>
  <c r="W275" i="5"/>
  <c r="B275" i="5"/>
  <c r="W259" i="5"/>
  <c r="B259" i="5"/>
  <c r="B415" i="5"/>
  <c r="W415" i="5"/>
  <c r="W366" i="5"/>
  <c r="B366" i="5"/>
  <c r="W201" i="5"/>
  <c r="B201" i="5"/>
  <c r="W185" i="5"/>
  <c r="B185" i="5"/>
  <c r="W165" i="5"/>
  <c r="B165" i="5"/>
  <c r="W141" i="5"/>
  <c r="B141" i="5"/>
  <c r="W113" i="5"/>
  <c r="B113" i="5"/>
  <c r="W109" i="5"/>
  <c r="B109" i="5"/>
  <c r="W93" i="5"/>
  <c r="B93" i="5"/>
  <c r="W73" i="5"/>
  <c r="B73" i="5"/>
  <c r="W104" i="5"/>
  <c r="B104" i="5"/>
  <c r="W96" i="5"/>
  <c r="B96" i="5"/>
  <c r="W191" i="5"/>
  <c r="B191" i="5"/>
  <c r="W159" i="5"/>
  <c r="B159" i="5"/>
  <c r="W147" i="5"/>
  <c r="B147" i="5"/>
  <c r="W139" i="5"/>
  <c r="B139" i="5"/>
  <c r="W127" i="5"/>
  <c r="B127" i="5"/>
  <c r="W119" i="5"/>
  <c r="B119" i="5"/>
  <c r="W91" i="5"/>
  <c r="B91" i="5"/>
  <c r="W83" i="5"/>
  <c r="B83" i="5"/>
  <c r="W75" i="5"/>
  <c r="B75" i="5"/>
  <c r="W67" i="5"/>
  <c r="B67" i="5"/>
  <c r="W55" i="5"/>
  <c r="B55" i="5"/>
  <c r="W39" i="5"/>
  <c r="B39" i="5"/>
  <c r="B398" i="5"/>
  <c r="B390" i="5"/>
  <c r="B382" i="5"/>
  <c r="B374" i="5"/>
  <c r="B361" i="5"/>
  <c r="B350" i="5"/>
  <c r="B342" i="5"/>
  <c r="B334" i="5"/>
  <c r="B326" i="5"/>
  <c r="B318" i="5"/>
  <c r="B310" i="5"/>
  <c r="B302" i="5"/>
  <c r="B294" i="5"/>
  <c r="B286" i="5"/>
  <c r="B278" i="5"/>
  <c r="B270" i="5"/>
  <c r="B262" i="5"/>
  <c r="B254" i="5"/>
  <c r="W245" i="5"/>
  <c r="B220" i="5"/>
  <c r="W220" i="5"/>
  <c r="W198" i="5"/>
  <c r="B198" i="5"/>
  <c r="W182" i="5"/>
  <c r="B182" i="5"/>
  <c r="W166" i="5"/>
  <c r="B166" i="5"/>
  <c r="W150" i="5"/>
  <c r="B150" i="5"/>
  <c r="W130" i="5"/>
  <c r="B130" i="5"/>
  <c r="W110" i="5"/>
  <c r="B110" i="5"/>
  <c r="W94" i="5"/>
  <c r="B94" i="5"/>
  <c r="W90" i="5"/>
  <c r="B90" i="5"/>
  <c r="W86" i="5"/>
  <c r="B86" i="5"/>
  <c r="W82" i="5"/>
  <c r="B82" i="5"/>
  <c r="B237" i="5"/>
  <c r="W20" i="5"/>
  <c r="B20" i="5"/>
  <c r="B208" i="5"/>
  <c r="W204" i="5"/>
  <c r="B192" i="5"/>
  <c r="W188" i="5"/>
  <c r="B175" i="5"/>
  <c r="W171" i="5"/>
  <c r="B160" i="5"/>
  <c r="W156" i="5"/>
  <c r="B144" i="5"/>
  <c r="W140" i="5"/>
  <c r="B128" i="5"/>
  <c r="W124" i="5"/>
  <c r="B112" i="5"/>
  <c r="W107" i="5"/>
  <c r="B95" i="5"/>
  <c r="W92" i="5"/>
  <c r="B80" i="5"/>
  <c r="W76" i="5"/>
  <c r="B64" i="5"/>
  <c r="W52" i="5"/>
  <c r="B52" i="5"/>
  <c r="W49" i="5"/>
  <c r="B49" i="5"/>
  <c r="W45" i="5"/>
  <c r="B45" i="5"/>
  <c r="W37" i="5"/>
  <c r="B37" i="5"/>
  <c r="W31" i="5"/>
  <c r="B31" i="5"/>
  <c r="W19" i="5"/>
  <c r="B19" i="5"/>
  <c r="W3" i="5"/>
  <c r="B3" i="5"/>
  <c r="B32" i="5"/>
  <c r="B1018" i="5"/>
  <c r="W1018" i="5"/>
  <c r="W1028" i="5"/>
  <c r="B1028" i="5"/>
  <c r="W985" i="5"/>
  <c r="B985" i="5"/>
  <c r="W932" i="5"/>
  <c r="B932" i="5"/>
  <c r="W931" i="5"/>
  <c r="B931" i="5"/>
  <c r="W930" i="5"/>
  <c r="B930" i="5"/>
  <c r="W879" i="5"/>
  <c r="B879" i="5"/>
  <c r="W901" i="5"/>
  <c r="B901" i="5"/>
  <c r="W845" i="5"/>
  <c r="B845" i="5"/>
  <c r="W843" i="5"/>
  <c r="B843" i="5"/>
  <c r="W830" i="5"/>
  <c r="B830" i="5"/>
  <c r="W819" i="5"/>
  <c r="B819" i="5"/>
  <c r="W814" i="5"/>
  <c r="B814" i="5"/>
  <c r="W805" i="5"/>
  <c r="B805" i="5"/>
  <c r="W839" i="5"/>
  <c r="B839" i="5"/>
  <c r="W834" i="5"/>
  <c r="B834" i="5"/>
  <c r="B828" i="5"/>
  <c r="W828" i="5"/>
  <c r="W809" i="5"/>
  <c r="B809" i="5"/>
  <c r="W804" i="5"/>
  <c r="B804" i="5"/>
  <c r="W796" i="5"/>
  <c r="B796" i="5"/>
  <c r="W788" i="5"/>
  <c r="B788" i="5"/>
  <c r="W780" i="5"/>
  <c r="B780" i="5"/>
  <c r="B772" i="5"/>
  <c r="W772" i="5"/>
  <c r="W762" i="5"/>
  <c r="B762" i="5"/>
  <c r="W746" i="5"/>
  <c r="B746" i="5"/>
  <c r="W730" i="5"/>
  <c r="B730" i="5"/>
  <c r="W714" i="5"/>
  <c r="B714" i="5"/>
  <c r="W761" i="5"/>
  <c r="B761" i="5"/>
  <c r="W753" i="5"/>
  <c r="B753" i="5"/>
  <c r="W745" i="5"/>
  <c r="B745" i="5"/>
  <c r="W737" i="5"/>
  <c r="B737" i="5"/>
  <c r="W729" i="5"/>
  <c r="B729" i="5"/>
  <c r="W721" i="5"/>
  <c r="B721" i="5"/>
  <c r="W713" i="5"/>
  <c r="B713" i="5"/>
  <c r="W774" i="5"/>
  <c r="B774" i="5"/>
  <c r="W707" i="5"/>
  <c r="W676" i="5"/>
  <c r="B676" i="5"/>
  <c r="B694" i="5"/>
  <c r="W694" i="5"/>
  <c r="W697" i="5"/>
  <c r="B697" i="5"/>
  <c r="W673" i="5"/>
  <c r="B673" i="5"/>
  <c r="W655" i="5"/>
  <c r="B655" i="5"/>
  <c r="W690" i="5"/>
  <c r="B690" i="5"/>
  <c r="W666" i="5"/>
  <c r="B666" i="5"/>
  <c r="W658" i="5"/>
  <c r="B658" i="5"/>
  <c r="W706" i="5"/>
  <c r="B706" i="5"/>
  <c r="W696" i="5"/>
  <c r="B696" i="5"/>
  <c r="W688" i="5"/>
  <c r="B688" i="5"/>
  <c r="W661" i="5"/>
  <c r="B661" i="5"/>
  <c r="W649" i="5"/>
  <c r="B649" i="5"/>
  <c r="W633" i="5"/>
  <c r="B633" i="5"/>
  <c r="B593" i="5"/>
  <c r="W593" i="5"/>
  <c r="B652" i="5"/>
  <c r="W647" i="5"/>
  <c r="B647" i="5"/>
  <c r="B632" i="5"/>
  <c r="W632" i="5"/>
  <c r="W643" i="5"/>
  <c r="B643" i="5"/>
  <c r="W627" i="5"/>
  <c r="B627" i="5"/>
  <c r="W590" i="5"/>
  <c r="B590" i="5"/>
  <c r="W566" i="5"/>
  <c r="B566" i="5"/>
  <c r="W550" i="5"/>
  <c r="B550" i="5"/>
  <c r="W640" i="5"/>
  <c r="B640" i="5"/>
  <c r="W634" i="5"/>
  <c r="B634" i="5"/>
  <c r="W623" i="5"/>
  <c r="B623" i="5"/>
  <c r="W619" i="5"/>
  <c r="B619" i="5"/>
  <c r="W603" i="5"/>
  <c r="B603" i="5"/>
  <c r="W584" i="5"/>
  <c r="B584" i="5"/>
  <c r="W568" i="5"/>
  <c r="B568" i="5"/>
  <c r="W552" i="5"/>
  <c r="B552" i="5"/>
  <c r="W516" i="5"/>
  <c r="B516" i="5"/>
  <c r="W500" i="5"/>
  <c r="B500" i="5"/>
  <c r="W484" i="5"/>
  <c r="B484" i="5"/>
  <c r="W468" i="5"/>
  <c r="B468" i="5"/>
  <c r="W452" i="5"/>
  <c r="B452" i="5"/>
  <c r="W444" i="5"/>
  <c r="B444" i="5"/>
  <c r="W428" i="5"/>
  <c r="B428" i="5"/>
  <c r="W540" i="5"/>
  <c r="B540" i="5"/>
  <c r="W535" i="5"/>
  <c r="B535" i="5"/>
  <c r="W524" i="5"/>
  <c r="B524" i="5"/>
  <c r="W519" i="5"/>
  <c r="B519" i="5"/>
  <c r="W538" i="5"/>
  <c r="B538" i="5"/>
  <c r="W506" i="5"/>
  <c r="B506" i="5"/>
  <c r="W490" i="5"/>
  <c r="B490" i="5"/>
  <c r="W474" i="5"/>
  <c r="B474" i="5"/>
  <c r="W458" i="5"/>
  <c r="B458" i="5"/>
  <c r="W442" i="5"/>
  <c r="B442" i="5"/>
  <c r="W426" i="5"/>
  <c r="B426" i="5"/>
  <c r="W424" i="5"/>
  <c r="B424" i="5"/>
  <c r="W408" i="5"/>
  <c r="B408" i="5"/>
  <c r="W400" i="5"/>
  <c r="B400" i="5"/>
  <c r="W384" i="5"/>
  <c r="B384" i="5"/>
  <c r="W368" i="5"/>
  <c r="B368" i="5"/>
  <c r="W352" i="5"/>
  <c r="B352" i="5"/>
  <c r="W336" i="5"/>
  <c r="B336" i="5"/>
  <c r="W320" i="5"/>
  <c r="B320" i="5"/>
  <c r="W304" i="5"/>
  <c r="B304" i="5"/>
  <c r="W288" i="5"/>
  <c r="B288" i="5"/>
  <c r="W260" i="5"/>
  <c r="B260" i="5"/>
  <c r="W252" i="5"/>
  <c r="B252" i="5"/>
  <c r="W425" i="5"/>
  <c r="B425" i="5"/>
  <c r="W399" i="5"/>
  <c r="B399" i="5"/>
  <c r="W383" i="5"/>
  <c r="B383" i="5"/>
  <c r="W367" i="5"/>
  <c r="B367" i="5"/>
  <c r="W351" i="5"/>
  <c r="B351" i="5"/>
  <c r="W335" i="5"/>
  <c r="B335" i="5"/>
  <c r="W319" i="5"/>
  <c r="B319" i="5"/>
  <c r="W303" i="5"/>
  <c r="B303" i="5"/>
  <c r="W287" i="5"/>
  <c r="B287" i="5"/>
  <c r="W279" i="5"/>
  <c r="B279" i="5"/>
  <c r="W271" i="5"/>
  <c r="B271" i="5"/>
  <c r="W420" i="5"/>
  <c r="B420" i="5"/>
  <c r="B407" i="5"/>
  <c r="W407" i="5"/>
  <c r="W370" i="5"/>
  <c r="B370" i="5"/>
  <c r="W223" i="5"/>
  <c r="B223" i="5"/>
  <c r="W213" i="5"/>
  <c r="B213" i="5"/>
  <c r="W197" i="5"/>
  <c r="B197" i="5"/>
  <c r="W181" i="5"/>
  <c r="B181" i="5"/>
  <c r="W161" i="5"/>
  <c r="B161" i="5"/>
  <c r="W137" i="5"/>
  <c r="B137" i="5"/>
  <c r="W105" i="5"/>
  <c r="B105" i="5"/>
  <c r="W89" i="5"/>
  <c r="B89" i="5"/>
  <c r="W69" i="5"/>
  <c r="B69" i="5"/>
  <c r="W176" i="5"/>
  <c r="B176" i="5"/>
  <c r="W246" i="5"/>
  <c r="B246" i="5"/>
  <c r="W238" i="5"/>
  <c r="B238" i="5"/>
  <c r="W230" i="5"/>
  <c r="B230" i="5"/>
  <c r="W222" i="5"/>
  <c r="B222" i="5"/>
  <c r="W217" i="5"/>
  <c r="B217" i="5"/>
  <c r="W211" i="5"/>
  <c r="B211" i="5"/>
  <c r="W203" i="5"/>
  <c r="B203" i="5"/>
  <c r="W187" i="5"/>
  <c r="B187" i="5"/>
  <c r="W155" i="5"/>
  <c r="B155" i="5"/>
  <c r="W135" i="5"/>
  <c r="B135" i="5"/>
  <c r="B51" i="5"/>
  <c r="W51" i="5"/>
  <c r="B35" i="5"/>
  <c r="W35" i="5"/>
  <c r="B244" i="5"/>
  <c r="W244" i="5"/>
  <c r="W194" i="5"/>
  <c r="B194" i="5"/>
  <c r="W178" i="5"/>
  <c r="B178" i="5"/>
  <c r="W162" i="5"/>
  <c r="B162" i="5"/>
  <c r="W146" i="5"/>
  <c r="B146" i="5"/>
  <c r="W142" i="5"/>
  <c r="B142" i="5"/>
  <c r="W126" i="5"/>
  <c r="B126" i="5"/>
  <c r="W106" i="5"/>
  <c r="B106" i="5"/>
  <c r="W78" i="5"/>
  <c r="B78" i="5"/>
  <c r="W74" i="5"/>
  <c r="B74" i="5"/>
  <c r="B62" i="5"/>
  <c r="W62" i="5"/>
  <c r="B46" i="5"/>
  <c r="W46" i="5"/>
  <c r="W60" i="5"/>
  <c r="B60" i="5"/>
  <c r="W57" i="5"/>
  <c r="B57" i="5"/>
  <c r="W29" i="5"/>
  <c r="B29" i="5"/>
  <c r="W24" i="5"/>
  <c r="B24" i="5"/>
  <c r="W58" i="5"/>
  <c r="B58" i="5"/>
  <c r="W56" i="5"/>
  <c r="B56" i="5"/>
  <c r="W27" i="5"/>
  <c r="B27" i="5"/>
  <c r="U27" i="5"/>
  <c r="V27" i="5" s="1"/>
  <c r="W23" i="5"/>
  <c r="B23" i="5"/>
  <c r="W7" i="5"/>
  <c r="B7" i="5"/>
  <c r="K11" i="3"/>
  <c r="K8" i="3"/>
  <c r="H11" i="3"/>
  <c r="J9" i="2"/>
  <c r="E11" i="3"/>
  <c r="B11" i="3"/>
  <c r="U178" i="5" s="1"/>
  <c r="V178" i="5" s="1"/>
  <c r="H8" i="3"/>
  <c r="E8" i="3"/>
  <c r="B8" i="3"/>
  <c r="U1020" i="5" s="1"/>
  <c r="V1020" i="5" s="1"/>
  <c r="F8" i="2"/>
  <c r="E9" i="2"/>
  <c r="G9" i="2"/>
  <c r="F9" i="2"/>
  <c r="E8" i="2"/>
  <c r="A8" i="2"/>
  <c r="A2" i="2"/>
  <c r="U126" i="5" l="1"/>
  <c r="V126" i="5" s="1"/>
  <c r="U106" i="5"/>
  <c r="V106" i="5" s="1"/>
  <c r="U222" i="5"/>
  <c r="V222" i="5" s="1"/>
  <c r="U137" i="5"/>
  <c r="V137" i="5" s="1"/>
  <c r="U213" i="5"/>
  <c r="V213" i="5" s="1"/>
  <c r="U279" i="5"/>
  <c r="V279" i="5" s="1"/>
  <c r="U335" i="5"/>
  <c r="V335" i="5" s="1"/>
  <c r="U399" i="5"/>
  <c r="V399" i="5" s="1"/>
  <c r="U288" i="5"/>
  <c r="V288" i="5" s="1"/>
  <c r="U352" i="5"/>
  <c r="V352" i="5" s="1"/>
  <c r="U408" i="5"/>
  <c r="V408" i="5" s="1"/>
  <c r="U426" i="5"/>
  <c r="V426" i="5" s="1"/>
  <c r="U490" i="5"/>
  <c r="V490" i="5" s="1"/>
  <c r="U538" i="5"/>
  <c r="V538" i="5" s="1"/>
  <c r="U524" i="5"/>
  <c r="V524" i="5" s="1"/>
  <c r="U535" i="5"/>
  <c r="V535" i="5" s="1"/>
  <c r="U468" i="5"/>
  <c r="V468" i="5" s="1"/>
  <c r="U584" i="5"/>
  <c r="V584" i="5" s="1"/>
  <c r="U619" i="5"/>
  <c r="V619" i="5" s="1"/>
  <c r="U634" i="5"/>
  <c r="V634" i="5" s="1"/>
  <c r="U550" i="5"/>
  <c r="V550" i="5" s="1"/>
  <c r="U643" i="5"/>
  <c r="V643" i="5" s="1"/>
  <c r="U696" i="5"/>
  <c r="V696" i="5" s="1"/>
  <c r="U658" i="5"/>
  <c r="V658" i="5" s="1"/>
  <c r="U713" i="5"/>
  <c r="V713" i="5" s="1"/>
  <c r="U745" i="5"/>
  <c r="V745" i="5" s="1"/>
  <c r="U730" i="5"/>
  <c r="V730" i="5" s="1"/>
  <c r="U796" i="5"/>
  <c r="V796" i="5" s="1"/>
  <c r="U834" i="5"/>
  <c r="V834" i="5" s="1"/>
  <c r="U830" i="5"/>
  <c r="V830" i="5" s="1"/>
  <c r="U843" i="5"/>
  <c r="V843" i="5" s="1"/>
  <c r="U19" i="5"/>
  <c r="V19" i="5" s="1"/>
  <c r="U49" i="5"/>
  <c r="V49" i="5" s="1"/>
  <c r="U86" i="5"/>
  <c r="V86" i="5" s="1"/>
  <c r="U130" i="5"/>
  <c r="V130" i="5" s="1"/>
  <c r="U198" i="5"/>
  <c r="V198" i="5" s="1"/>
  <c r="U55" i="5"/>
  <c r="V55" i="5" s="1"/>
  <c r="U91" i="5"/>
  <c r="V91" i="5" s="1"/>
  <c r="U147" i="5"/>
  <c r="V147" i="5" s="1"/>
  <c r="U104" i="5"/>
  <c r="V104" i="5" s="1"/>
  <c r="U93" i="5"/>
  <c r="V93" i="5" s="1"/>
  <c r="U165" i="5"/>
  <c r="V165" i="5" s="1"/>
  <c r="U415" i="5"/>
  <c r="V415" i="5" s="1"/>
  <c r="U275" i="5"/>
  <c r="V275" i="5" s="1"/>
  <c r="U339" i="5"/>
  <c r="V339" i="5" s="1"/>
  <c r="U264" i="5"/>
  <c r="V264" i="5" s="1"/>
  <c r="U324" i="5"/>
  <c r="V324" i="5" s="1"/>
  <c r="U388" i="5"/>
  <c r="V388" i="5" s="1"/>
  <c r="U469" i="5"/>
  <c r="V469" i="5" s="1"/>
  <c r="U418" i="5"/>
  <c r="V418" i="5" s="1"/>
  <c r="U478" i="5"/>
  <c r="V478" i="5" s="1"/>
  <c r="U563" i="5"/>
  <c r="V563" i="5" s="1"/>
  <c r="U496" i="5"/>
  <c r="V496" i="5" s="1"/>
  <c r="U521" i="5"/>
  <c r="V521" i="5" s="1"/>
  <c r="U536" i="5"/>
  <c r="V536" i="5" s="1"/>
  <c r="U595" i="5"/>
  <c r="V595" i="5" s="1"/>
  <c r="U546" i="5"/>
  <c r="V546" i="5" s="1"/>
  <c r="U628" i="5"/>
  <c r="V628" i="5" s="1"/>
  <c r="U617" i="5"/>
  <c r="V617" i="5" s="1"/>
  <c r="U625" i="5"/>
  <c r="V625" i="5" s="1"/>
  <c r="U645" i="5"/>
  <c r="V645" i="5" s="1"/>
  <c r="U657" i="5"/>
  <c r="V657" i="5" s="1"/>
  <c r="U674" i="5"/>
  <c r="V674" i="5" s="1"/>
  <c r="U750" i="5"/>
  <c r="V750" i="5" s="1"/>
  <c r="U838" i="5"/>
  <c r="V838" i="5" s="1"/>
  <c r="U844" i="5"/>
  <c r="V844" i="5" s="1"/>
  <c r="U778" i="5"/>
  <c r="V778" i="5" s="1"/>
  <c r="U813" i="5"/>
  <c r="V813" i="5" s="1"/>
  <c r="U868" i="5"/>
  <c r="V868" i="5" s="1"/>
  <c r="U882" i="5"/>
  <c r="V882" i="5" s="1"/>
  <c r="U889" i="5"/>
  <c r="V889" i="5" s="1"/>
  <c r="U926" i="5"/>
  <c r="V926" i="5" s="1"/>
  <c r="U919" i="5"/>
  <c r="V919" i="5" s="1"/>
  <c r="U936" i="5"/>
  <c r="V936" i="5" s="1"/>
  <c r="U1019" i="5"/>
  <c r="V1019" i="5" s="1"/>
  <c r="U898" i="5"/>
  <c r="V898" i="5" s="1"/>
  <c r="U1017" i="5"/>
  <c r="V1017" i="5" s="1"/>
  <c r="U12" i="5"/>
  <c r="V12" i="5" s="1"/>
  <c r="U30" i="5"/>
  <c r="V30" i="5" s="1"/>
  <c r="U17" i="5"/>
  <c r="V17" i="5" s="1"/>
  <c r="U68" i="5"/>
  <c r="V68" i="5" s="1"/>
  <c r="U132" i="5"/>
  <c r="V132" i="5" s="1"/>
  <c r="U196" i="5"/>
  <c r="V196" i="5" s="1"/>
  <c r="U114" i="5"/>
  <c r="V114" i="5" s="1"/>
  <c r="U186" i="5"/>
  <c r="V186" i="5" s="1"/>
  <c r="U254" i="5"/>
  <c r="V254" i="5" s="1"/>
  <c r="U286" i="5"/>
  <c r="V286" i="5" s="1"/>
  <c r="U318" i="5"/>
  <c r="V318" i="5" s="1"/>
  <c r="U350" i="5"/>
  <c r="V350" i="5" s="1"/>
  <c r="U390" i="5"/>
  <c r="V390" i="5" s="1"/>
  <c r="U111" i="5"/>
  <c r="V111" i="5" s="1"/>
  <c r="U207" i="5"/>
  <c r="V207" i="5" s="1"/>
  <c r="U172" i="5"/>
  <c r="V172" i="5" s="1"/>
  <c r="U77" i="5"/>
  <c r="V77" i="5" s="1"/>
  <c r="U145" i="5"/>
  <c r="V145" i="5" s="1"/>
  <c r="U173" i="5"/>
  <c r="V173" i="5" s="1"/>
  <c r="U404" i="5"/>
  <c r="V404" i="5" s="1"/>
  <c r="U311" i="5"/>
  <c r="V311" i="5" s="1"/>
  <c r="U375" i="5"/>
  <c r="V375" i="5" s="1"/>
  <c r="U406" i="5"/>
  <c r="V406" i="5" s="1"/>
  <c r="U280" i="5"/>
  <c r="V280" i="5" s="1"/>
  <c r="U344" i="5"/>
  <c r="V344" i="5" s="1"/>
  <c r="U416" i="5"/>
  <c r="V416" i="5" s="1"/>
  <c r="U439" i="5"/>
  <c r="V439" i="5" s="1"/>
  <c r="U479" i="5"/>
  <c r="V479" i="5" s="1"/>
  <c r="U503" i="5"/>
  <c r="V503" i="5" s="1"/>
  <c r="U450" i="5"/>
  <c r="V450" i="5" s="1"/>
  <c r="U514" i="5"/>
  <c r="V514" i="5" s="1"/>
  <c r="U530" i="5"/>
  <c r="V530" i="5" s="1"/>
  <c r="U532" i="5"/>
  <c r="V532" i="5" s="1"/>
  <c r="U541" i="5"/>
  <c r="V541" i="5" s="1"/>
  <c r="U565" i="5"/>
  <c r="V565" i="5" s="1"/>
  <c r="U591" i="5"/>
  <c r="V591" i="5" s="1"/>
  <c r="U492" i="5"/>
  <c r="V492" i="5" s="1"/>
  <c r="U520" i="5"/>
  <c r="V520" i="5" s="1"/>
  <c r="U539" i="5"/>
  <c r="V539" i="5" s="1"/>
  <c r="U560" i="5"/>
  <c r="V560" i="5" s="1"/>
  <c r="U618" i="5"/>
  <c r="V618" i="5" s="1"/>
  <c r="U650" i="5"/>
  <c r="V650" i="5" s="1"/>
  <c r="U558" i="5"/>
  <c r="V558" i="5" s="1"/>
  <c r="U596" i="5"/>
  <c r="V596" i="5" s="1"/>
  <c r="U669" i="5"/>
  <c r="V669" i="5" s="1"/>
  <c r="U683" i="5"/>
  <c r="V683" i="5" s="1"/>
  <c r="U701" i="5"/>
  <c r="V701" i="5" s="1"/>
  <c r="U741" i="5"/>
  <c r="V741" i="5" s="1"/>
  <c r="U765" i="5"/>
  <c r="V765" i="5" s="1"/>
  <c r="U771" i="5"/>
  <c r="V771" i="5" s="1"/>
  <c r="U783" i="5"/>
  <c r="V783" i="5" s="1"/>
  <c r="U826" i="5"/>
  <c r="V826" i="5" s="1"/>
  <c r="U784" i="5"/>
  <c r="V784" i="5" s="1"/>
  <c r="U825" i="5"/>
  <c r="V825" i="5" s="1"/>
  <c r="U806" i="5"/>
  <c r="V806" i="5" s="1"/>
  <c r="U811" i="5"/>
  <c r="V811" i="5" s="1"/>
  <c r="U798" i="5"/>
  <c r="V798" i="5" s="1"/>
  <c r="U853" i="5"/>
  <c r="V853" i="5" s="1"/>
  <c r="U907" i="5"/>
  <c r="V907" i="5" s="1"/>
  <c r="U875" i="5"/>
  <c r="V875" i="5" s="1"/>
  <c r="U891" i="5"/>
  <c r="V891" i="5" s="1"/>
  <c r="U908" i="5"/>
  <c r="V908" i="5" s="1"/>
  <c r="U940" i="5"/>
  <c r="V940" i="5" s="1"/>
  <c r="U972" i="5"/>
  <c r="V972" i="5" s="1"/>
  <c r="U970" i="5"/>
  <c r="V970" i="5" s="1"/>
  <c r="U993" i="5"/>
  <c r="V993" i="5" s="1"/>
  <c r="U928" i="5"/>
  <c r="V928" i="5" s="1"/>
  <c r="U991" i="5"/>
  <c r="V991" i="5" s="1"/>
  <c r="U983" i="5"/>
  <c r="V983" i="5" s="1"/>
  <c r="U1014" i="5"/>
  <c r="V1014" i="5" s="1"/>
  <c r="U824" i="5"/>
  <c r="V824" i="5" s="1"/>
  <c r="U975" i="5"/>
  <c r="V975" i="5" s="1"/>
  <c r="U14" i="5"/>
  <c r="V14" i="5" s="1"/>
  <c r="U4" i="5"/>
  <c r="V4" i="5" s="1"/>
  <c r="U40" i="5"/>
  <c r="V40" i="5" s="1"/>
  <c r="U16" i="5"/>
  <c r="V16" i="5" s="1"/>
  <c r="U44" i="5"/>
  <c r="V44" i="5" s="1"/>
  <c r="U112" i="5"/>
  <c r="V112" i="5" s="1"/>
  <c r="U175" i="5"/>
  <c r="V175" i="5" s="1"/>
  <c r="U70" i="5"/>
  <c r="V70" i="5" s="1"/>
  <c r="U138" i="5"/>
  <c r="V138" i="5" s="1"/>
  <c r="U206" i="5"/>
  <c r="V206" i="5" s="1"/>
  <c r="U236" i="5"/>
  <c r="V236" i="5" s="1"/>
  <c r="U277" i="5"/>
  <c r="V277" i="5" s="1"/>
  <c r="U309" i="5"/>
  <c r="V309" i="5" s="1"/>
  <c r="U341" i="5"/>
  <c r="V341" i="5" s="1"/>
  <c r="U381" i="5"/>
  <c r="V381" i="5" s="1"/>
  <c r="U71" i="5"/>
  <c r="V71" i="5" s="1"/>
  <c r="U123" i="5"/>
  <c r="V123" i="5" s="1"/>
  <c r="U183" i="5"/>
  <c r="V183" i="5" s="1"/>
  <c r="U243" i="5"/>
  <c r="V243" i="5" s="1"/>
  <c r="U108" i="5"/>
  <c r="V108" i="5" s="1"/>
  <c r="U121" i="5"/>
  <c r="V121" i="5" s="1"/>
  <c r="U157" i="5"/>
  <c r="V157" i="5" s="1"/>
  <c r="U226" i="5"/>
  <c r="V226" i="5" s="1"/>
  <c r="U237" i="5"/>
  <c r="V237" i="5" s="1"/>
  <c r="U267" i="5"/>
  <c r="V267" i="5" s="1"/>
  <c r="U331" i="5"/>
  <c r="V331" i="5" s="1"/>
  <c r="U395" i="5"/>
  <c r="V395" i="5" s="1"/>
  <c r="U284" i="5"/>
  <c r="V284" i="5" s="1"/>
  <c r="U348" i="5"/>
  <c r="V348" i="5" s="1"/>
  <c r="U457" i="5"/>
  <c r="V457" i="5" s="1"/>
  <c r="U489" i="5"/>
  <c r="V489" i="5" s="1"/>
  <c r="U438" i="5"/>
  <c r="V438" i="5" s="1"/>
  <c r="U502" i="5"/>
  <c r="V502" i="5" s="1"/>
  <c r="U551" i="5"/>
  <c r="V551" i="5" s="1"/>
  <c r="U583" i="5"/>
  <c r="V583" i="5" s="1"/>
  <c r="U456" i="5"/>
  <c r="V456" i="5" s="1"/>
  <c r="U526" i="5"/>
  <c r="V526" i="5" s="1"/>
  <c r="U523" i="5"/>
  <c r="V523" i="5" s="1"/>
  <c r="U548" i="5"/>
  <c r="V548" i="5" s="1"/>
  <c r="U639" i="5"/>
  <c r="V639" i="5" s="1"/>
  <c r="U554" i="5"/>
  <c r="V554" i="5" s="1"/>
  <c r="U612" i="5"/>
  <c r="V612" i="5" s="1"/>
  <c r="U642" i="5"/>
  <c r="V642" i="5" s="1"/>
  <c r="U601" i="5"/>
  <c r="V601" i="5" s="1"/>
  <c r="U665" i="5"/>
  <c r="V665" i="5" s="1"/>
  <c r="U682" i="5"/>
  <c r="V682" i="5" s="1"/>
  <c r="U728" i="5"/>
  <c r="V728" i="5" s="1"/>
  <c r="U763" i="5"/>
  <c r="V763" i="5" s="1"/>
  <c r="U671" i="5"/>
  <c r="V671" i="5" s="1"/>
  <c r="U684" i="5"/>
  <c r="V684" i="5" s="1"/>
  <c r="U760" i="5"/>
  <c r="V760" i="5" s="1"/>
  <c r="U710" i="5"/>
  <c r="V710" i="5" s="1"/>
  <c r="U785" i="5"/>
  <c r="V785" i="5" s="1"/>
  <c r="U801" i="5"/>
  <c r="V801" i="5" s="1"/>
  <c r="U768" i="5"/>
  <c r="V768" i="5" s="1"/>
  <c r="U846" i="5"/>
  <c r="V846" i="5" s="1"/>
  <c r="U841" i="5"/>
  <c r="V841" i="5" s="1"/>
  <c r="U906" i="5"/>
  <c r="V906" i="5" s="1"/>
  <c r="U911" i="5"/>
  <c r="V911" i="5" s="1"/>
  <c r="U934" i="5"/>
  <c r="V934" i="5" s="1"/>
  <c r="U955" i="5"/>
  <c r="V955" i="5" s="1"/>
  <c r="U855" i="5"/>
  <c r="V855" i="5" s="1"/>
  <c r="U903" i="5"/>
  <c r="V903" i="5" s="1"/>
  <c r="U946" i="5"/>
  <c r="V946" i="5" s="1"/>
  <c r="U948" i="5"/>
  <c r="V948" i="5" s="1"/>
  <c r="U234" i="5"/>
  <c r="V234" i="5" s="1"/>
  <c r="U136" i="5"/>
  <c r="V136" i="5" s="1"/>
  <c r="U660" i="5"/>
  <c r="V660" i="5" s="1"/>
  <c r="U707" i="5"/>
  <c r="V707" i="5" s="1"/>
  <c r="U716" i="5"/>
  <c r="V716" i="5" s="1"/>
  <c r="U748" i="5"/>
  <c r="V748" i="5" s="1"/>
  <c r="U886" i="5"/>
  <c r="V886" i="5" s="1"/>
  <c r="U107" i="5"/>
  <c r="V107" i="5" s="1"/>
  <c r="U140" i="5"/>
  <c r="V140" i="5" s="1"/>
  <c r="U266" i="5"/>
  <c r="V266" i="5" s="1"/>
  <c r="U330" i="5"/>
  <c r="V330" i="5" s="1"/>
  <c r="U435" i="5"/>
  <c r="V435" i="5" s="1"/>
  <c r="U507" i="5"/>
  <c r="V507" i="5" s="1"/>
  <c r="U569" i="5"/>
  <c r="V569" i="5" s="1"/>
  <c r="U777" i="5"/>
  <c r="V777" i="5" s="1"/>
  <c r="U941" i="5"/>
  <c r="V941" i="5" s="1"/>
  <c r="U152" i="5"/>
  <c r="V152" i="5" s="1"/>
  <c r="U461" i="5"/>
  <c r="V461" i="5" s="1"/>
  <c r="U587" i="5"/>
  <c r="V587" i="5" s="1"/>
  <c r="U810" i="5"/>
  <c r="V810" i="5" s="1"/>
  <c r="U795" i="5"/>
  <c r="V795" i="5" s="1"/>
  <c r="U26" i="5"/>
  <c r="V26" i="5" s="1"/>
  <c r="U156" i="5"/>
  <c r="V156" i="5" s="1"/>
  <c r="U306" i="5"/>
  <c r="V306" i="5" s="1"/>
  <c r="U386" i="5"/>
  <c r="V386" i="5" s="1"/>
  <c r="U483" i="5"/>
  <c r="V483" i="5" s="1"/>
  <c r="U545" i="5"/>
  <c r="V545" i="5" s="1"/>
  <c r="U723" i="5"/>
  <c r="V723" i="5" s="1"/>
  <c r="U858" i="5"/>
  <c r="V858" i="5" s="1"/>
  <c r="U953" i="5"/>
  <c r="V953" i="5" s="1"/>
  <c r="U244" i="5"/>
  <c r="V244" i="5" s="1"/>
  <c r="L21" i="4"/>
  <c r="M21" i="4" s="1"/>
  <c r="O21" i="4" s="1"/>
  <c r="L17" i="4"/>
  <c r="M17" i="4" s="1"/>
  <c r="O17" i="4" s="1"/>
  <c r="L13" i="4"/>
  <c r="M13" i="4" s="1"/>
  <c r="O13" i="4" s="1"/>
  <c r="L9" i="4"/>
  <c r="M9" i="4" s="1"/>
  <c r="O9" i="4" s="1"/>
  <c r="L5" i="4"/>
  <c r="M5" i="4" s="1"/>
  <c r="O5" i="4" s="1"/>
  <c r="L18" i="4"/>
  <c r="M18" i="4" s="1"/>
  <c r="O18" i="4" s="1"/>
  <c r="L14" i="4"/>
  <c r="M14" i="4" s="1"/>
  <c r="O14" i="4" s="1"/>
  <c r="L6" i="4"/>
  <c r="M6" i="4" s="1"/>
  <c r="O6" i="4" s="1"/>
  <c r="L15" i="4"/>
  <c r="M15" i="4" s="1"/>
  <c r="O15" i="4" s="1"/>
  <c r="L22" i="4"/>
  <c r="M22" i="4" s="1"/>
  <c r="O22" i="4" s="1"/>
  <c r="L10" i="4"/>
  <c r="M10" i="4" s="1"/>
  <c r="O10" i="4" s="1"/>
  <c r="L2" i="4"/>
  <c r="M2" i="4" s="1"/>
  <c r="O2" i="4" s="1"/>
  <c r="L23" i="4"/>
  <c r="M23" i="4" s="1"/>
  <c r="O23" i="4" s="1"/>
  <c r="L19" i="4"/>
  <c r="M19" i="4" s="1"/>
  <c r="O19" i="4" s="1"/>
  <c r="L7" i="4"/>
  <c r="M7" i="4" s="1"/>
  <c r="O7" i="4" s="1"/>
  <c r="L3" i="4"/>
  <c r="M3" i="4" s="1"/>
  <c r="O3" i="4" s="1"/>
  <c r="L24" i="4"/>
  <c r="M24" i="4" s="1"/>
  <c r="O24" i="4" s="1"/>
  <c r="L20" i="4"/>
  <c r="M20" i="4" s="1"/>
  <c r="O20" i="4" s="1"/>
  <c r="L16" i="4"/>
  <c r="M16" i="4" s="1"/>
  <c r="O16" i="4" s="1"/>
  <c r="L12" i="4"/>
  <c r="M12" i="4" s="1"/>
  <c r="O12" i="4" s="1"/>
  <c r="L8" i="4"/>
  <c r="M8" i="4" s="1"/>
  <c r="O8" i="4" s="1"/>
  <c r="L4" i="4"/>
  <c r="M4" i="4" s="1"/>
  <c r="O4" i="4" s="1"/>
  <c r="L11" i="4"/>
  <c r="M11" i="4" s="1"/>
  <c r="O11" i="4" s="1"/>
  <c r="U218" i="5"/>
  <c r="V218" i="5" s="1"/>
  <c r="U229" i="5"/>
  <c r="V229" i="5" s="1"/>
  <c r="U711" i="5"/>
  <c r="V711" i="5" s="1"/>
  <c r="U727" i="5"/>
  <c r="V727" i="5" s="1"/>
  <c r="U759" i="5"/>
  <c r="V759" i="5" s="1"/>
  <c r="U700" i="5"/>
  <c r="V700" i="5" s="1"/>
  <c r="U787" i="5"/>
  <c r="V787" i="5" s="1"/>
  <c r="U803" i="5"/>
  <c r="V803" i="5" s="1"/>
  <c r="U878" i="5"/>
  <c r="V878" i="5" s="1"/>
  <c r="U864" i="5"/>
  <c r="V864" i="5" s="1"/>
  <c r="U22" i="5"/>
  <c r="V22" i="5" s="1"/>
  <c r="U28" i="5"/>
  <c r="V28" i="5" s="1"/>
  <c r="U221" i="5"/>
  <c r="V221" i="5" s="1"/>
  <c r="U242" i="5"/>
  <c r="V242" i="5" s="1"/>
  <c r="U537" i="5"/>
  <c r="V537" i="5" s="1"/>
  <c r="U789" i="5"/>
  <c r="V789" i="5" s="1"/>
  <c r="U959" i="5"/>
  <c r="V959" i="5" s="1"/>
  <c r="U956" i="5"/>
  <c r="V956" i="5" s="1"/>
  <c r="U982" i="5"/>
  <c r="V982" i="5" s="1"/>
  <c r="U1001" i="5"/>
  <c r="V1001" i="5" s="1"/>
  <c r="U984" i="5"/>
  <c r="V984" i="5" s="1"/>
  <c r="U23" i="5"/>
  <c r="V23" i="5" s="1"/>
  <c r="U162" i="5"/>
  <c r="V162" i="5" s="1"/>
  <c r="U7" i="5"/>
  <c r="V7" i="5" s="1"/>
  <c r="U29" i="5"/>
  <c r="V29" i="5" s="1"/>
  <c r="U60" i="5"/>
  <c r="V60" i="5" s="1"/>
  <c r="U62" i="5"/>
  <c r="V62" i="5" s="1"/>
  <c r="U78" i="5"/>
  <c r="V78" i="5" s="1"/>
  <c r="U146" i="5"/>
  <c r="V146" i="5" s="1"/>
  <c r="U51" i="5"/>
  <c r="V51" i="5" s="1"/>
  <c r="U203" i="5"/>
  <c r="V203" i="5" s="1"/>
  <c r="U246" i="5"/>
  <c r="V246" i="5" s="1"/>
  <c r="U105" i="5"/>
  <c r="V105" i="5" s="1"/>
  <c r="U197" i="5"/>
  <c r="V197" i="5" s="1"/>
  <c r="U407" i="5"/>
  <c r="V407" i="5" s="1"/>
  <c r="U271" i="5"/>
  <c r="V271" i="5" s="1"/>
  <c r="U319" i="5"/>
  <c r="V319" i="5" s="1"/>
  <c r="U383" i="5"/>
  <c r="V383" i="5" s="1"/>
  <c r="U260" i="5"/>
  <c r="V260" i="5" s="1"/>
  <c r="U336" i="5"/>
  <c r="V336" i="5" s="1"/>
  <c r="U400" i="5"/>
  <c r="V400" i="5" s="1"/>
  <c r="U474" i="5"/>
  <c r="V474" i="5" s="1"/>
  <c r="U452" i="5"/>
  <c r="V452" i="5" s="1"/>
  <c r="U516" i="5"/>
  <c r="V516" i="5" s="1"/>
  <c r="U568" i="5"/>
  <c r="V568" i="5" s="1"/>
  <c r="U603" i="5"/>
  <c r="V603" i="5" s="1"/>
  <c r="U640" i="5"/>
  <c r="V640" i="5" s="1"/>
  <c r="U627" i="5"/>
  <c r="V627" i="5" s="1"/>
  <c r="U688" i="5"/>
  <c r="V688" i="5" s="1"/>
  <c r="U706" i="5"/>
  <c r="V706" i="5" s="1"/>
  <c r="U655" i="5"/>
  <c r="V655" i="5" s="1"/>
  <c r="U697" i="5"/>
  <c r="V697" i="5" s="1"/>
  <c r="U774" i="5"/>
  <c r="V774" i="5" s="1"/>
  <c r="U737" i="5"/>
  <c r="V737" i="5" s="1"/>
  <c r="U714" i="5"/>
  <c r="V714" i="5" s="1"/>
  <c r="U772" i="5"/>
  <c r="V772" i="5" s="1"/>
  <c r="U788" i="5"/>
  <c r="V788" i="5" s="1"/>
  <c r="U828" i="5"/>
  <c r="V828" i="5" s="1"/>
  <c r="U839" i="5"/>
  <c r="V839" i="5" s="1"/>
  <c r="U845" i="5"/>
  <c r="V845" i="5" s="1"/>
  <c r="U985" i="5"/>
  <c r="V985" i="5" s="1"/>
  <c r="U3" i="5"/>
  <c r="V3" i="5" s="1"/>
  <c r="U45" i="5"/>
  <c r="V45" i="5" s="1"/>
  <c r="U82" i="5"/>
  <c r="V82" i="5" s="1"/>
  <c r="U110" i="5"/>
  <c r="V110" i="5" s="1"/>
  <c r="U182" i="5"/>
  <c r="V182" i="5" s="1"/>
  <c r="U220" i="5"/>
  <c r="V220" i="5" s="1"/>
  <c r="U257" i="5"/>
  <c r="V257" i="5" s="1"/>
  <c r="U273" i="5"/>
  <c r="V273" i="5" s="1"/>
  <c r="U289" i="5"/>
  <c r="V289" i="5" s="1"/>
  <c r="U305" i="5"/>
  <c r="V305" i="5" s="1"/>
  <c r="U321" i="5"/>
  <c r="V321" i="5" s="1"/>
  <c r="U337" i="5"/>
  <c r="V337" i="5" s="1"/>
  <c r="U353" i="5"/>
  <c r="V353" i="5" s="1"/>
  <c r="U377" i="5"/>
  <c r="V377" i="5" s="1"/>
  <c r="U393" i="5"/>
  <c r="V393" i="5" s="1"/>
  <c r="U39" i="5"/>
  <c r="V39" i="5" s="1"/>
  <c r="U83" i="5"/>
  <c r="V83" i="5" s="1"/>
  <c r="U139" i="5"/>
  <c r="V139" i="5" s="1"/>
  <c r="U96" i="5"/>
  <c r="V96" i="5" s="1"/>
  <c r="U73" i="5"/>
  <c r="V73" i="5" s="1"/>
  <c r="U141" i="5"/>
  <c r="V141" i="5" s="1"/>
  <c r="U366" i="5"/>
  <c r="V366" i="5" s="1"/>
  <c r="U259" i="5"/>
  <c r="V259" i="5" s="1"/>
  <c r="U323" i="5"/>
  <c r="V323" i="5" s="1"/>
  <c r="U387" i="5"/>
  <c r="V387" i="5" s="1"/>
  <c r="U417" i="5"/>
  <c r="V417" i="5" s="1"/>
  <c r="U308" i="5"/>
  <c r="V308" i="5" s="1"/>
  <c r="U372" i="5"/>
  <c r="V372" i="5" s="1"/>
  <c r="U437" i="5"/>
  <c r="V437" i="5" s="1"/>
  <c r="U453" i="5"/>
  <c r="V453" i="5" s="1"/>
  <c r="U517" i="5"/>
  <c r="V517" i="5" s="1"/>
  <c r="U462" i="5"/>
  <c r="V462" i="5" s="1"/>
  <c r="U525" i="5"/>
  <c r="V525" i="5" s="1"/>
  <c r="U547" i="5"/>
  <c r="V547" i="5" s="1"/>
  <c r="U480" i="5"/>
  <c r="V480" i="5" s="1"/>
  <c r="U588" i="5"/>
  <c r="V588" i="5" s="1"/>
  <c r="U620" i="5"/>
  <c r="V620" i="5" s="1"/>
  <c r="U624" i="5"/>
  <c r="V624" i="5" s="1"/>
  <c r="U644" i="5"/>
  <c r="V644" i="5" s="1"/>
  <c r="U597" i="5"/>
  <c r="V597" i="5" s="1"/>
  <c r="U613" i="5"/>
  <c r="V613" i="5" s="1"/>
  <c r="U659" i="5"/>
  <c r="V659" i="5" s="1"/>
  <c r="U704" i="5"/>
  <c r="V704" i="5" s="1"/>
  <c r="U734" i="5"/>
  <c r="V734" i="5" s="1"/>
  <c r="U770" i="5"/>
  <c r="V770" i="5" s="1"/>
  <c r="U832" i="5"/>
  <c r="V832" i="5" s="1"/>
  <c r="U849" i="5"/>
  <c r="V849" i="5" s="1"/>
  <c r="U870" i="5"/>
  <c r="V870" i="5" s="1"/>
  <c r="U892" i="5"/>
  <c r="V892" i="5" s="1"/>
  <c r="U920" i="5"/>
  <c r="V920" i="5" s="1"/>
  <c r="U980" i="5"/>
  <c r="V980" i="5" s="1"/>
  <c r="U966" i="5"/>
  <c r="V966" i="5" s="1"/>
  <c r="U995" i="5"/>
  <c r="V995" i="5" s="1"/>
  <c r="U1022" i="5"/>
  <c r="V1022" i="5" s="1"/>
  <c r="U1024" i="5"/>
  <c r="V1024" i="5" s="1"/>
  <c r="U990" i="5"/>
  <c r="V990" i="5" s="1"/>
  <c r="U48" i="5"/>
  <c r="V48" i="5" s="1"/>
  <c r="U13" i="5"/>
  <c r="V13" i="5" s="1"/>
  <c r="U41" i="5"/>
  <c r="V41" i="5" s="1"/>
  <c r="U116" i="5"/>
  <c r="V116" i="5" s="1"/>
  <c r="U180" i="5"/>
  <c r="V180" i="5" s="1"/>
  <c r="U54" i="5"/>
  <c r="V54" i="5" s="1"/>
  <c r="U98" i="5"/>
  <c r="V98" i="5" s="1"/>
  <c r="U170" i="5"/>
  <c r="V170" i="5" s="1"/>
  <c r="U228" i="5"/>
  <c r="V228" i="5" s="1"/>
  <c r="U278" i="5"/>
  <c r="V278" i="5" s="1"/>
  <c r="U310" i="5"/>
  <c r="V310" i="5" s="1"/>
  <c r="U342" i="5"/>
  <c r="V342" i="5" s="1"/>
  <c r="U382" i="5"/>
  <c r="V382" i="5" s="1"/>
  <c r="U59" i="5"/>
  <c r="V59" i="5" s="1"/>
  <c r="U195" i="5"/>
  <c r="V195" i="5" s="1"/>
  <c r="U241" i="5"/>
  <c r="V241" i="5" s="1"/>
  <c r="U117" i="5"/>
  <c r="V117" i="5" s="1"/>
  <c r="U169" i="5"/>
  <c r="V169" i="5" s="1"/>
  <c r="U239" i="5"/>
  <c r="V239" i="5" s="1"/>
  <c r="U295" i="5"/>
  <c r="V295" i="5" s="1"/>
  <c r="U359" i="5"/>
  <c r="V359" i="5" s="1"/>
  <c r="U268" i="5"/>
  <c r="V268" i="5" s="1"/>
  <c r="U328" i="5"/>
  <c r="V328" i="5" s="1"/>
  <c r="U392" i="5"/>
  <c r="V392" i="5" s="1"/>
  <c r="U431" i="5"/>
  <c r="V431" i="5" s="1"/>
  <c r="U455" i="5"/>
  <c r="V455" i="5" s="1"/>
  <c r="U495" i="5"/>
  <c r="V495" i="5" s="1"/>
  <c r="U434" i="5"/>
  <c r="V434" i="5" s="1"/>
  <c r="U498" i="5"/>
  <c r="V498" i="5" s="1"/>
  <c r="U557" i="5"/>
  <c r="V557" i="5" s="1"/>
  <c r="U581" i="5"/>
  <c r="V581" i="5" s="1"/>
  <c r="U476" i="5"/>
  <c r="V476" i="5" s="1"/>
  <c r="U544" i="5"/>
  <c r="V544" i="5" s="1"/>
  <c r="U635" i="5"/>
  <c r="V635" i="5" s="1"/>
  <c r="U592" i="5"/>
  <c r="V592" i="5" s="1"/>
  <c r="U542" i="5"/>
  <c r="V542" i="5" s="1"/>
  <c r="U653" i="5"/>
  <c r="V653" i="5" s="1"/>
  <c r="U670" i="5"/>
  <c r="V670" i="5" s="1"/>
  <c r="U693" i="5"/>
  <c r="V693" i="5" s="1"/>
  <c r="U662" i="5"/>
  <c r="V662" i="5" s="1"/>
  <c r="U747" i="5"/>
  <c r="V747" i="5" s="1"/>
  <c r="U766" i="5"/>
  <c r="V766" i="5" s="1"/>
  <c r="U733" i="5"/>
  <c r="V733" i="5" s="1"/>
  <c r="U754" i="5"/>
  <c r="V754" i="5" s="1"/>
  <c r="U791" i="5"/>
  <c r="V791" i="5" s="1"/>
  <c r="U776" i="5"/>
  <c r="V776" i="5" s="1"/>
  <c r="U812" i="5"/>
  <c r="V812" i="5" s="1"/>
  <c r="U782" i="5"/>
  <c r="V782" i="5" s="1"/>
  <c r="U835" i="5"/>
  <c r="V835" i="5" s="1"/>
  <c r="U837" i="5"/>
  <c r="V837" i="5" s="1"/>
  <c r="U890" i="5"/>
  <c r="V890" i="5" s="1"/>
  <c r="U883" i="5"/>
  <c r="V883" i="5" s="1"/>
  <c r="U917" i="5"/>
  <c r="V917" i="5" s="1"/>
  <c r="U924" i="5"/>
  <c r="V924" i="5" s="1"/>
  <c r="U961" i="5"/>
  <c r="V961" i="5" s="1"/>
  <c r="U969" i="5"/>
  <c r="V969" i="5" s="1"/>
  <c r="U943" i="5"/>
  <c r="V943" i="5" s="1"/>
  <c r="U968" i="5"/>
  <c r="V968" i="5" s="1"/>
  <c r="U1009" i="5"/>
  <c r="V1009" i="5" s="1"/>
  <c r="U1003" i="5"/>
  <c r="V1003" i="5" s="1"/>
  <c r="U996" i="5"/>
  <c r="V996" i="5" s="1"/>
  <c r="U893" i="5"/>
  <c r="V893" i="5" s="1"/>
  <c r="U887" i="5"/>
  <c r="V887" i="5" s="1"/>
  <c r="U1025" i="5"/>
  <c r="V1025" i="5" s="1"/>
  <c r="U11" i="5"/>
  <c r="V11" i="5" s="1"/>
  <c r="U8" i="5"/>
  <c r="V8" i="5" s="1"/>
  <c r="U95" i="5"/>
  <c r="V95" i="5" s="1"/>
  <c r="U160" i="5"/>
  <c r="V160" i="5" s="1"/>
  <c r="U122" i="5"/>
  <c r="V122" i="5" s="1"/>
  <c r="U190" i="5"/>
  <c r="V190" i="5" s="1"/>
  <c r="U269" i="5"/>
  <c r="V269" i="5" s="1"/>
  <c r="U301" i="5"/>
  <c r="V301" i="5" s="1"/>
  <c r="U333" i="5"/>
  <c r="V333" i="5" s="1"/>
  <c r="U373" i="5"/>
  <c r="V373" i="5" s="1"/>
  <c r="U63" i="5"/>
  <c r="V63" i="5" s="1"/>
  <c r="U115" i="5"/>
  <c r="V115" i="5" s="1"/>
  <c r="U151" i="5"/>
  <c r="V151" i="5" s="1"/>
  <c r="U235" i="5"/>
  <c r="V235" i="5" s="1"/>
  <c r="U100" i="5"/>
  <c r="V100" i="5" s="1"/>
  <c r="U240" i="5"/>
  <c r="V240" i="5" s="1"/>
  <c r="U101" i="5"/>
  <c r="V101" i="5" s="1"/>
  <c r="U133" i="5"/>
  <c r="V133" i="5" s="1"/>
  <c r="U209" i="5"/>
  <c r="V209" i="5" s="1"/>
  <c r="U231" i="5"/>
  <c r="V231" i="5" s="1"/>
  <c r="U358" i="5"/>
  <c r="V358" i="5" s="1"/>
  <c r="U251" i="5"/>
  <c r="V251" i="5" s="1"/>
  <c r="U315" i="5"/>
  <c r="V315" i="5" s="1"/>
  <c r="U379" i="5"/>
  <c r="V379" i="5" s="1"/>
  <c r="U409" i="5"/>
  <c r="V409" i="5" s="1"/>
  <c r="U272" i="5"/>
  <c r="V272" i="5" s="1"/>
  <c r="U332" i="5"/>
  <c r="V332" i="5" s="1"/>
  <c r="U396" i="5"/>
  <c r="V396" i="5" s="1"/>
  <c r="U449" i="5"/>
  <c r="V449" i="5" s="1"/>
  <c r="U481" i="5"/>
  <c r="V481" i="5" s="1"/>
  <c r="U513" i="5"/>
  <c r="V513" i="5" s="1"/>
  <c r="U405" i="5"/>
  <c r="V405" i="5" s="1"/>
  <c r="U486" i="5"/>
  <c r="V486" i="5" s="1"/>
  <c r="U522" i="5"/>
  <c r="V522" i="5" s="1"/>
  <c r="U543" i="5"/>
  <c r="V543" i="5" s="1"/>
  <c r="U575" i="5"/>
  <c r="V575" i="5" s="1"/>
  <c r="U440" i="5"/>
  <c r="V440" i="5" s="1"/>
  <c r="U512" i="5"/>
  <c r="V512" i="5" s="1"/>
  <c r="U529" i="5"/>
  <c r="V529" i="5" s="1"/>
  <c r="U651" i="5"/>
  <c r="V651" i="5" s="1"/>
  <c r="U656" i="5"/>
  <c r="V656" i="5" s="1"/>
  <c r="U600" i="5"/>
  <c r="V600" i="5" s="1"/>
  <c r="U626" i="5"/>
  <c r="V626" i="5" s="1"/>
  <c r="U637" i="5"/>
  <c r="V637" i="5" s="1"/>
  <c r="U675" i="5"/>
  <c r="V675" i="5" s="1"/>
  <c r="U685" i="5"/>
  <c r="V685" i="5" s="1"/>
  <c r="U699" i="5"/>
  <c r="V699" i="5" s="1"/>
  <c r="U720" i="5"/>
  <c r="V720" i="5" s="1"/>
  <c r="U752" i="5"/>
  <c r="V752" i="5" s="1"/>
  <c r="U681" i="5"/>
  <c r="V681" i="5" s="1"/>
  <c r="U695" i="5"/>
  <c r="V695" i="5" s="1"/>
  <c r="U758" i="5"/>
  <c r="V758" i="5" s="1"/>
  <c r="U820" i="5"/>
  <c r="V820" i="5" s="1"/>
  <c r="U802" i="5"/>
  <c r="V802" i="5" s="1"/>
  <c r="U873" i="5"/>
  <c r="V873" i="5" s="1"/>
  <c r="U945" i="5"/>
  <c r="V945" i="5" s="1"/>
  <c r="U904" i="5"/>
  <c r="V904" i="5" s="1"/>
  <c r="U963" i="5"/>
  <c r="V963" i="5" s="1"/>
  <c r="U881" i="5"/>
  <c r="V881" i="5" s="1"/>
  <c r="U1000" i="5"/>
  <c r="V1000" i="5" s="1"/>
  <c r="U6" i="5"/>
  <c r="V6" i="5" s="1"/>
  <c r="U171" i="5"/>
  <c r="V171" i="5" s="1"/>
  <c r="U403" i="5"/>
  <c r="V403" i="5" s="1"/>
  <c r="U652" i="5"/>
  <c r="V652" i="5" s="1"/>
  <c r="U719" i="5"/>
  <c r="V719" i="5" s="1"/>
  <c r="U724" i="5"/>
  <c r="V724" i="5" s="1"/>
  <c r="U756" i="5"/>
  <c r="V756" i="5" s="1"/>
  <c r="U913" i="5"/>
  <c r="V913" i="5" s="1"/>
  <c r="U167" i="5"/>
  <c r="V167" i="5" s="1"/>
  <c r="U184" i="5"/>
  <c r="V184" i="5" s="1"/>
  <c r="U282" i="5"/>
  <c r="V282" i="5" s="1"/>
  <c r="U346" i="5"/>
  <c r="V346" i="5" s="1"/>
  <c r="U459" i="5"/>
  <c r="V459" i="5" s="1"/>
  <c r="U555" i="5"/>
  <c r="V555" i="5" s="1"/>
  <c r="U585" i="5"/>
  <c r="V585" i="5" s="1"/>
  <c r="U793" i="5"/>
  <c r="V793" i="5" s="1"/>
  <c r="U954" i="5"/>
  <c r="V954" i="5" s="1"/>
  <c r="U188" i="5"/>
  <c r="V188" i="5" s="1"/>
  <c r="U477" i="5"/>
  <c r="V477" i="5" s="1"/>
  <c r="U636" i="5"/>
  <c r="V636" i="5" s="1"/>
  <c r="U818" i="5"/>
  <c r="V818" i="5" s="1"/>
  <c r="U797" i="5"/>
  <c r="V797" i="5" s="1"/>
  <c r="U103" i="5"/>
  <c r="V103" i="5" s="1"/>
  <c r="U258" i="5"/>
  <c r="V258" i="5" s="1"/>
  <c r="U322" i="5"/>
  <c r="V322" i="5" s="1"/>
  <c r="U443" i="5"/>
  <c r="V443" i="5" s="1"/>
  <c r="U499" i="5"/>
  <c r="V499" i="5" s="1"/>
  <c r="U561" i="5"/>
  <c r="V561" i="5" s="1"/>
  <c r="U739" i="5"/>
  <c r="V739" i="5" s="1"/>
  <c r="U880" i="5"/>
  <c r="V880" i="5" s="1"/>
  <c r="U971" i="5"/>
  <c r="V971" i="5" s="1"/>
  <c r="U949" i="5"/>
  <c r="V949" i="5" s="1"/>
  <c r="U58" i="5"/>
  <c r="V58" i="5" s="1"/>
  <c r="U135" i="5"/>
  <c r="V135" i="5" s="1"/>
  <c r="U211" i="5"/>
  <c r="V211" i="5" s="1"/>
  <c r="U56" i="5"/>
  <c r="V56" i="5" s="1"/>
  <c r="U24" i="5"/>
  <c r="V24" i="5" s="1"/>
  <c r="U57" i="5"/>
  <c r="V57" i="5" s="1"/>
  <c r="U46" i="5"/>
  <c r="V46" i="5" s="1"/>
  <c r="U74" i="5"/>
  <c r="V74" i="5" s="1"/>
  <c r="U142" i="5"/>
  <c r="V142" i="5" s="1"/>
  <c r="U194" i="5"/>
  <c r="V194" i="5" s="1"/>
  <c r="U35" i="5"/>
  <c r="V35" i="5" s="1"/>
  <c r="U187" i="5"/>
  <c r="V187" i="5" s="1"/>
  <c r="U238" i="5"/>
  <c r="V238" i="5" s="1"/>
  <c r="U176" i="5"/>
  <c r="V176" i="5" s="1"/>
  <c r="U89" i="5"/>
  <c r="V89" i="5" s="1"/>
  <c r="U181" i="5"/>
  <c r="V181" i="5" s="1"/>
  <c r="U370" i="5"/>
  <c r="V370" i="5" s="1"/>
  <c r="U420" i="5"/>
  <c r="V420" i="5" s="1"/>
  <c r="U303" i="5"/>
  <c r="V303" i="5" s="1"/>
  <c r="U367" i="5"/>
  <c r="V367" i="5" s="1"/>
  <c r="U425" i="5"/>
  <c r="V425" i="5" s="1"/>
  <c r="U252" i="5"/>
  <c r="V252" i="5" s="1"/>
  <c r="U320" i="5"/>
  <c r="V320" i="5" s="1"/>
  <c r="U384" i="5"/>
  <c r="V384" i="5" s="1"/>
  <c r="U458" i="5"/>
  <c r="V458" i="5" s="1"/>
  <c r="U519" i="5"/>
  <c r="V519" i="5" s="1"/>
  <c r="U540" i="5"/>
  <c r="V540" i="5" s="1"/>
  <c r="U444" i="5"/>
  <c r="V444" i="5" s="1"/>
  <c r="U500" i="5"/>
  <c r="V500" i="5" s="1"/>
  <c r="U552" i="5"/>
  <c r="V552" i="5" s="1"/>
  <c r="U590" i="5"/>
  <c r="V590" i="5" s="1"/>
  <c r="U647" i="5"/>
  <c r="V647" i="5" s="1"/>
  <c r="U593" i="5"/>
  <c r="V593" i="5" s="1"/>
  <c r="U646" i="5"/>
  <c r="V646" i="5" s="1"/>
  <c r="U661" i="5"/>
  <c r="V661" i="5" s="1"/>
  <c r="U690" i="5"/>
  <c r="V690" i="5" s="1"/>
  <c r="U673" i="5"/>
  <c r="V673" i="5" s="1"/>
  <c r="U694" i="5"/>
  <c r="V694" i="5" s="1"/>
  <c r="U729" i="5"/>
  <c r="V729" i="5" s="1"/>
  <c r="U761" i="5"/>
  <c r="V761" i="5" s="1"/>
  <c r="U762" i="5"/>
  <c r="V762" i="5" s="1"/>
  <c r="U780" i="5"/>
  <c r="V780" i="5" s="1"/>
  <c r="U809" i="5"/>
  <c r="V809" i="5" s="1"/>
  <c r="U814" i="5"/>
  <c r="V814" i="5" s="1"/>
  <c r="U819" i="5"/>
  <c r="V819" i="5" s="1"/>
  <c r="U901" i="5"/>
  <c r="V901" i="5" s="1"/>
  <c r="U930" i="5"/>
  <c r="V930" i="5" s="1"/>
  <c r="U932" i="5"/>
  <c r="V932" i="5" s="1"/>
  <c r="U1028" i="5"/>
  <c r="V1028" i="5" s="1"/>
  <c r="U37" i="5"/>
  <c r="V37" i="5" s="1"/>
  <c r="U94" i="5"/>
  <c r="V94" i="5" s="1"/>
  <c r="U166" i="5"/>
  <c r="V166" i="5" s="1"/>
  <c r="U75" i="5"/>
  <c r="V75" i="5" s="1"/>
  <c r="U127" i="5"/>
  <c r="V127" i="5" s="1"/>
  <c r="U191" i="5"/>
  <c r="V191" i="5" s="1"/>
  <c r="U113" i="5"/>
  <c r="V113" i="5" s="1"/>
  <c r="U201" i="5"/>
  <c r="V201" i="5" s="1"/>
  <c r="U307" i="5"/>
  <c r="V307" i="5" s="1"/>
  <c r="U371" i="5"/>
  <c r="V371" i="5" s="1"/>
  <c r="U414" i="5"/>
  <c r="V414" i="5" s="1"/>
  <c r="U292" i="5"/>
  <c r="V292" i="5" s="1"/>
  <c r="U356" i="5"/>
  <c r="V356" i="5" s="1"/>
  <c r="U411" i="5"/>
  <c r="V411" i="5" s="1"/>
  <c r="U427" i="5"/>
  <c r="V427" i="5" s="1"/>
  <c r="U501" i="5"/>
  <c r="V501" i="5" s="1"/>
  <c r="U402" i="5"/>
  <c r="V402" i="5" s="1"/>
  <c r="U446" i="5"/>
  <c r="V446" i="5" s="1"/>
  <c r="U510" i="5"/>
  <c r="V510" i="5" s="1"/>
  <c r="U464" i="5"/>
  <c r="V464" i="5" s="1"/>
  <c r="U572" i="5"/>
  <c r="V572" i="5" s="1"/>
  <c r="U607" i="5"/>
  <c r="V607" i="5" s="1"/>
  <c r="U578" i="5"/>
  <c r="V578" i="5" s="1"/>
  <c r="U615" i="5"/>
  <c r="V615" i="5" s="1"/>
  <c r="U648" i="5"/>
  <c r="V648" i="5" s="1"/>
  <c r="U605" i="5"/>
  <c r="V605" i="5" s="1"/>
  <c r="U689" i="5"/>
  <c r="V689" i="5" s="1"/>
  <c r="U702" i="5"/>
  <c r="V702" i="5" s="1"/>
  <c r="U672" i="5"/>
  <c r="V672" i="5" s="1"/>
  <c r="U718" i="5"/>
  <c r="V718" i="5" s="1"/>
  <c r="U767" i="5"/>
  <c r="V767" i="5" s="1"/>
  <c r="U817" i="5"/>
  <c r="V817" i="5" s="1"/>
  <c r="U842" i="5"/>
  <c r="V842" i="5" s="1"/>
  <c r="U833" i="5"/>
  <c r="V833" i="5" s="1"/>
  <c r="U894" i="5"/>
  <c r="V894" i="5" s="1"/>
  <c r="U859" i="5"/>
  <c r="V859" i="5" s="1"/>
  <c r="U916" i="5"/>
  <c r="V916" i="5" s="1"/>
  <c r="U915" i="5"/>
  <c r="V915" i="5" s="1"/>
  <c r="U951" i="5"/>
  <c r="V951" i="5" s="1"/>
  <c r="U958" i="5"/>
  <c r="V958" i="5" s="1"/>
  <c r="U976" i="5"/>
  <c r="V976" i="5" s="1"/>
  <c r="U965" i="5"/>
  <c r="V965" i="5" s="1"/>
  <c r="U1002" i="5"/>
  <c r="V1002" i="5" s="1"/>
  <c r="U981" i="5"/>
  <c r="V981" i="5" s="1"/>
  <c r="U1008" i="5"/>
  <c r="V1008" i="5" s="1"/>
  <c r="U1006" i="5"/>
  <c r="V1006" i="5" s="1"/>
  <c r="U896" i="5"/>
  <c r="V896" i="5" s="1"/>
  <c r="U866" i="5"/>
  <c r="V866" i="5" s="1"/>
  <c r="U18" i="5"/>
  <c r="V18" i="5" s="1"/>
  <c r="U15" i="5"/>
  <c r="V15" i="5" s="1"/>
  <c r="U34" i="5"/>
  <c r="V34" i="5" s="1"/>
  <c r="U25" i="5"/>
  <c r="V25" i="5" s="1"/>
  <c r="U36" i="5"/>
  <c r="V36" i="5" s="1"/>
  <c r="U99" i="5"/>
  <c r="V99" i="5" s="1"/>
  <c r="U164" i="5"/>
  <c r="V164" i="5" s="1"/>
  <c r="U38" i="5"/>
  <c r="V38" i="5" s="1"/>
  <c r="U66" i="5"/>
  <c r="V66" i="5" s="1"/>
  <c r="U154" i="5"/>
  <c r="V154" i="5" s="1"/>
  <c r="U270" i="5"/>
  <c r="V270" i="5" s="1"/>
  <c r="U302" i="5"/>
  <c r="V302" i="5" s="1"/>
  <c r="U334" i="5"/>
  <c r="V334" i="5" s="1"/>
  <c r="U374" i="5"/>
  <c r="V374" i="5" s="1"/>
  <c r="U43" i="5"/>
  <c r="V43" i="5" s="1"/>
  <c r="U179" i="5"/>
  <c r="V179" i="5" s="1"/>
  <c r="U233" i="5"/>
  <c r="V233" i="5" s="1"/>
  <c r="U97" i="5"/>
  <c r="V97" i="5" s="1"/>
  <c r="U153" i="5"/>
  <c r="V153" i="5" s="1"/>
  <c r="U205" i="5"/>
  <c r="V205" i="5" s="1"/>
  <c r="U247" i="5"/>
  <c r="V247" i="5" s="1"/>
  <c r="U423" i="5"/>
  <c r="V423" i="5" s="1"/>
  <c r="U263" i="5"/>
  <c r="V263" i="5" s="1"/>
  <c r="U343" i="5"/>
  <c r="V343" i="5" s="1"/>
  <c r="U312" i="5"/>
  <c r="V312" i="5" s="1"/>
  <c r="U376" i="5"/>
  <c r="V376" i="5" s="1"/>
  <c r="U447" i="5"/>
  <c r="V447" i="5" s="1"/>
  <c r="U471" i="5"/>
  <c r="V471" i="5" s="1"/>
  <c r="U511" i="5"/>
  <c r="V511" i="5" s="1"/>
  <c r="U482" i="5"/>
  <c r="V482" i="5" s="1"/>
  <c r="U527" i="5"/>
  <c r="V527" i="5" s="1"/>
  <c r="U573" i="5"/>
  <c r="V573" i="5" s="1"/>
  <c r="U460" i="5"/>
  <c r="V460" i="5" s="1"/>
  <c r="U602" i="5"/>
  <c r="V602" i="5" s="1"/>
  <c r="U582" i="5"/>
  <c r="V582" i="5" s="1"/>
  <c r="U611" i="5"/>
  <c r="V611" i="5" s="1"/>
  <c r="U616" i="5"/>
  <c r="V616" i="5" s="1"/>
  <c r="U641" i="5"/>
  <c r="V641" i="5" s="1"/>
  <c r="U654" i="5"/>
  <c r="V654" i="5" s="1"/>
  <c r="U755" i="5"/>
  <c r="V755" i="5" s="1"/>
  <c r="U663" i="5"/>
  <c r="V663" i="5" s="1"/>
  <c r="U678" i="5"/>
  <c r="V678" i="5" s="1"/>
  <c r="U703" i="5"/>
  <c r="V703" i="5" s="1"/>
  <c r="U764" i="5"/>
  <c r="V764" i="5" s="1"/>
  <c r="U709" i="5"/>
  <c r="V709" i="5" s="1"/>
  <c r="U725" i="5"/>
  <c r="V725" i="5" s="1"/>
  <c r="U757" i="5"/>
  <c r="V757" i="5" s="1"/>
  <c r="U738" i="5"/>
  <c r="V738" i="5" s="1"/>
  <c r="U775" i="5"/>
  <c r="V775" i="5" s="1"/>
  <c r="U800" i="5"/>
  <c r="V800" i="5" s="1"/>
  <c r="U822" i="5"/>
  <c r="V822" i="5" s="1"/>
  <c r="U827" i="5"/>
  <c r="V827" i="5" s="1"/>
  <c r="U816" i="5"/>
  <c r="V816" i="5" s="1"/>
  <c r="U815" i="5"/>
  <c r="V815" i="5" s="1"/>
  <c r="U831" i="5"/>
  <c r="V831" i="5" s="1"/>
  <c r="U863" i="5"/>
  <c r="V863" i="5" s="1"/>
  <c r="U874" i="5"/>
  <c r="V874" i="5" s="1"/>
  <c r="U918" i="5"/>
  <c r="V918" i="5" s="1"/>
  <c r="U938" i="5"/>
  <c r="V938" i="5" s="1"/>
  <c r="U939" i="5"/>
  <c r="V939" i="5" s="1"/>
  <c r="U987" i="5"/>
  <c r="V987" i="5" s="1"/>
  <c r="U997" i="5"/>
  <c r="V997" i="5" s="1"/>
  <c r="U1021" i="5"/>
  <c r="V1021" i="5" s="1"/>
  <c r="U1026" i="5"/>
  <c r="V1026" i="5" s="1"/>
  <c r="U927" i="5"/>
  <c r="V927" i="5" s="1"/>
  <c r="U1004" i="5"/>
  <c r="V1004" i="5" s="1"/>
  <c r="U1007" i="5"/>
  <c r="V1007" i="5" s="1"/>
  <c r="U1013" i="5"/>
  <c r="V1013" i="5" s="1"/>
  <c r="U790" i="5"/>
  <c r="V790" i="5" s="1"/>
  <c r="U829" i="5"/>
  <c r="V829" i="5" s="1"/>
  <c r="U900" i="5"/>
  <c r="V900" i="5" s="1"/>
  <c r="U962" i="5"/>
  <c r="V962" i="5" s="1"/>
  <c r="U998" i="5"/>
  <c r="V998" i="5" s="1"/>
  <c r="U1023" i="5"/>
  <c r="V1023" i="5" s="1"/>
  <c r="U61" i="5"/>
  <c r="V61" i="5" s="1"/>
  <c r="U50" i="5"/>
  <c r="V50" i="5" s="1"/>
  <c r="U80" i="5"/>
  <c r="V80" i="5" s="1"/>
  <c r="U144" i="5"/>
  <c r="V144" i="5" s="1"/>
  <c r="U208" i="5"/>
  <c r="V208" i="5" s="1"/>
  <c r="U118" i="5"/>
  <c r="V118" i="5" s="1"/>
  <c r="U174" i="5"/>
  <c r="V174" i="5" s="1"/>
  <c r="U214" i="5"/>
  <c r="V214" i="5" s="1"/>
  <c r="U261" i="5"/>
  <c r="V261" i="5" s="1"/>
  <c r="U293" i="5"/>
  <c r="V293" i="5" s="1"/>
  <c r="U325" i="5"/>
  <c r="V325" i="5" s="1"/>
  <c r="U357" i="5"/>
  <c r="V357" i="5" s="1"/>
  <c r="U397" i="5"/>
  <c r="V397" i="5" s="1"/>
  <c r="U47" i="5"/>
  <c r="V47" i="5" s="1"/>
  <c r="U87" i="5"/>
  <c r="V87" i="5" s="1"/>
  <c r="U143" i="5"/>
  <c r="V143" i="5" s="1"/>
  <c r="U216" i="5"/>
  <c r="V216" i="5" s="1"/>
  <c r="U227" i="5"/>
  <c r="V227" i="5" s="1"/>
  <c r="U232" i="5"/>
  <c r="V232" i="5" s="1"/>
  <c r="U85" i="5"/>
  <c r="V85" i="5" s="1"/>
  <c r="U129" i="5"/>
  <c r="V129" i="5" s="1"/>
  <c r="U193" i="5"/>
  <c r="V193" i="5" s="1"/>
  <c r="U412" i="5"/>
  <c r="V412" i="5" s="1"/>
  <c r="U299" i="5"/>
  <c r="V299" i="5" s="1"/>
  <c r="U363" i="5"/>
  <c r="V363" i="5" s="1"/>
  <c r="U422" i="5"/>
  <c r="V422" i="5" s="1"/>
  <c r="U256" i="5"/>
  <c r="V256" i="5" s="1"/>
  <c r="U316" i="5"/>
  <c r="V316" i="5" s="1"/>
  <c r="U380" i="5"/>
  <c r="V380" i="5" s="1"/>
  <c r="U441" i="5"/>
  <c r="V441" i="5" s="1"/>
  <c r="U473" i="5"/>
  <c r="V473" i="5" s="1"/>
  <c r="U505" i="5"/>
  <c r="V505" i="5" s="1"/>
  <c r="U410" i="5"/>
  <c r="V410" i="5" s="1"/>
  <c r="U470" i="5"/>
  <c r="V470" i="5" s="1"/>
  <c r="U533" i="5"/>
  <c r="V533" i="5" s="1"/>
  <c r="U567" i="5"/>
  <c r="V567" i="5" s="1"/>
  <c r="U432" i="5"/>
  <c r="V432" i="5" s="1"/>
  <c r="U488" i="5"/>
  <c r="V488" i="5" s="1"/>
  <c r="U580" i="5"/>
  <c r="V580" i="5" s="1"/>
  <c r="U586" i="5"/>
  <c r="V586" i="5" s="1"/>
  <c r="U610" i="5"/>
  <c r="V610" i="5" s="1"/>
  <c r="U631" i="5"/>
  <c r="V631" i="5" s="1"/>
  <c r="U621" i="5"/>
  <c r="V621" i="5" s="1"/>
  <c r="U680" i="5"/>
  <c r="V680" i="5" s="1"/>
  <c r="U691" i="5"/>
  <c r="V691" i="5" s="1"/>
  <c r="U712" i="5"/>
  <c r="V712" i="5" s="1"/>
  <c r="U744" i="5"/>
  <c r="V744" i="5" s="1"/>
  <c r="U742" i="5"/>
  <c r="V742" i="5" s="1"/>
  <c r="U786" i="5"/>
  <c r="V786" i="5" s="1"/>
  <c r="U821" i="5"/>
  <c r="V821" i="5" s="1"/>
  <c r="U862" i="5"/>
  <c r="V862" i="5" s="1"/>
  <c r="U865" i="5"/>
  <c r="V865" i="5" s="1"/>
  <c r="U877" i="5"/>
  <c r="V877" i="5" s="1"/>
  <c r="U851" i="5"/>
  <c r="V851" i="5" s="1"/>
  <c r="U929" i="5"/>
  <c r="V929" i="5" s="1"/>
  <c r="U910" i="5"/>
  <c r="V910" i="5" s="1"/>
  <c r="U973" i="5"/>
  <c r="V973" i="5" s="1"/>
  <c r="U992" i="5"/>
  <c r="V992" i="5" s="1"/>
  <c r="U1012" i="5"/>
  <c r="V1012" i="5" s="1"/>
  <c r="U10" i="5"/>
  <c r="V10" i="5" s="1"/>
  <c r="U245" i="5"/>
  <c r="V245" i="5" s="1"/>
  <c r="U614" i="5"/>
  <c r="V614" i="5" s="1"/>
  <c r="U668" i="5"/>
  <c r="V668" i="5" s="1"/>
  <c r="U743" i="5"/>
  <c r="V743" i="5" s="1"/>
  <c r="U732" i="5"/>
  <c r="V732" i="5" s="1"/>
  <c r="U860" i="5"/>
  <c r="V860" i="5" s="1"/>
  <c r="U933" i="5"/>
  <c r="V933" i="5" s="1"/>
  <c r="U72" i="5"/>
  <c r="V72" i="5" s="1"/>
  <c r="U200" i="5"/>
  <c r="V200" i="5" s="1"/>
  <c r="U298" i="5"/>
  <c r="V298" i="5" s="1"/>
  <c r="U378" i="5"/>
  <c r="V378" i="5" s="1"/>
  <c r="U475" i="5"/>
  <c r="V475" i="5" s="1"/>
  <c r="U571" i="5"/>
  <c r="V571" i="5" s="1"/>
  <c r="U598" i="5"/>
  <c r="V598" i="5" s="1"/>
  <c r="U850" i="5"/>
  <c r="V850" i="5" s="1"/>
  <c r="U215" i="5"/>
  <c r="V215" i="5" s="1"/>
  <c r="U204" i="5"/>
  <c r="V204" i="5" s="1"/>
  <c r="U493" i="5"/>
  <c r="V493" i="5" s="1"/>
  <c r="U679" i="5"/>
  <c r="V679" i="5" s="1"/>
  <c r="U779" i="5"/>
  <c r="V779" i="5" s="1"/>
  <c r="U848" i="5"/>
  <c r="V848" i="5" s="1"/>
  <c r="U120" i="5"/>
  <c r="V120" i="5" s="1"/>
  <c r="U274" i="5"/>
  <c r="V274" i="5" s="1"/>
  <c r="U338" i="5"/>
  <c r="V338" i="5" s="1"/>
  <c r="U451" i="5"/>
  <c r="V451" i="5" s="1"/>
  <c r="U515" i="5"/>
  <c r="V515" i="5" s="1"/>
  <c r="U577" i="5"/>
  <c r="V577" i="5" s="1"/>
  <c r="U735" i="5"/>
  <c r="V735" i="5" s="1"/>
  <c r="U921" i="5"/>
  <c r="V921" i="5" s="1"/>
  <c r="U979" i="5"/>
  <c r="V979" i="5" s="1"/>
  <c r="U1011" i="5"/>
  <c r="V1011" i="5" s="1"/>
  <c r="U155" i="5"/>
  <c r="V155" i="5" s="1"/>
  <c r="U217" i="5"/>
  <c r="V217" i="5" s="1"/>
  <c r="U230" i="5"/>
  <c r="V230" i="5" s="1"/>
  <c r="U69" i="5"/>
  <c r="V69" i="5" s="1"/>
  <c r="U161" i="5"/>
  <c r="V161" i="5" s="1"/>
  <c r="U223" i="5"/>
  <c r="V223" i="5" s="1"/>
  <c r="U287" i="5"/>
  <c r="V287" i="5" s="1"/>
  <c r="U351" i="5"/>
  <c r="V351" i="5" s="1"/>
  <c r="U304" i="5"/>
  <c r="V304" i="5" s="1"/>
  <c r="U368" i="5"/>
  <c r="V368" i="5" s="1"/>
  <c r="U424" i="5"/>
  <c r="V424" i="5" s="1"/>
  <c r="U442" i="5"/>
  <c r="V442" i="5" s="1"/>
  <c r="U506" i="5"/>
  <c r="V506" i="5" s="1"/>
  <c r="U428" i="5"/>
  <c r="V428" i="5" s="1"/>
  <c r="U484" i="5"/>
  <c r="V484" i="5" s="1"/>
  <c r="U623" i="5"/>
  <c r="V623" i="5" s="1"/>
  <c r="U566" i="5"/>
  <c r="V566" i="5" s="1"/>
  <c r="U632" i="5"/>
  <c r="V632" i="5" s="1"/>
  <c r="U633" i="5"/>
  <c r="V633" i="5" s="1"/>
  <c r="U649" i="5"/>
  <c r="V649" i="5" s="1"/>
  <c r="U666" i="5"/>
  <c r="V666" i="5" s="1"/>
  <c r="U676" i="5"/>
  <c r="V676" i="5" s="1"/>
  <c r="U721" i="5"/>
  <c r="V721" i="5" s="1"/>
  <c r="U753" i="5"/>
  <c r="V753" i="5" s="1"/>
  <c r="U746" i="5"/>
  <c r="V746" i="5" s="1"/>
  <c r="U804" i="5"/>
  <c r="V804" i="5" s="1"/>
  <c r="U805" i="5"/>
  <c r="V805" i="5" s="1"/>
  <c r="U879" i="5"/>
  <c r="V879" i="5" s="1"/>
  <c r="U931" i="5"/>
  <c r="V931" i="5" s="1"/>
  <c r="U1018" i="5"/>
  <c r="V1018" i="5" s="1"/>
  <c r="U31" i="5"/>
  <c r="V31" i="5" s="1"/>
  <c r="U52" i="5"/>
  <c r="V52" i="5" s="1"/>
  <c r="U20" i="5"/>
  <c r="V20" i="5" s="1"/>
  <c r="U90" i="5"/>
  <c r="V90" i="5" s="1"/>
  <c r="U150" i="5"/>
  <c r="V150" i="5" s="1"/>
  <c r="U249" i="5"/>
  <c r="V249" i="5" s="1"/>
  <c r="U265" i="5"/>
  <c r="V265" i="5" s="1"/>
  <c r="U281" i="5"/>
  <c r="V281" i="5" s="1"/>
  <c r="U297" i="5"/>
  <c r="V297" i="5" s="1"/>
  <c r="U313" i="5"/>
  <c r="V313" i="5" s="1"/>
  <c r="U329" i="5"/>
  <c r="V329" i="5" s="1"/>
  <c r="U345" i="5"/>
  <c r="V345" i="5" s="1"/>
  <c r="U365" i="5"/>
  <c r="V365" i="5" s="1"/>
  <c r="U385" i="5"/>
  <c r="V385" i="5" s="1"/>
  <c r="U67" i="5"/>
  <c r="V67" i="5" s="1"/>
  <c r="U119" i="5"/>
  <c r="V119" i="5" s="1"/>
  <c r="U159" i="5"/>
  <c r="V159" i="5" s="1"/>
  <c r="U109" i="5"/>
  <c r="V109" i="5" s="1"/>
  <c r="U185" i="5"/>
  <c r="V185" i="5" s="1"/>
  <c r="U291" i="5"/>
  <c r="V291" i="5" s="1"/>
  <c r="U355" i="5"/>
  <c r="V355" i="5" s="1"/>
  <c r="U401" i="5"/>
  <c r="V401" i="5" s="1"/>
  <c r="U276" i="5"/>
  <c r="V276" i="5" s="1"/>
  <c r="U340" i="5"/>
  <c r="V340" i="5" s="1"/>
  <c r="U429" i="5"/>
  <c r="V429" i="5" s="1"/>
  <c r="U445" i="5"/>
  <c r="V445" i="5" s="1"/>
  <c r="U485" i="5"/>
  <c r="V485" i="5" s="1"/>
  <c r="U413" i="5"/>
  <c r="V413" i="5" s="1"/>
  <c r="U430" i="5"/>
  <c r="V430" i="5" s="1"/>
  <c r="U494" i="5"/>
  <c r="V494" i="5" s="1"/>
  <c r="U579" i="5"/>
  <c r="V579" i="5" s="1"/>
  <c r="U448" i="5"/>
  <c r="V448" i="5" s="1"/>
  <c r="U504" i="5"/>
  <c r="V504" i="5" s="1"/>
  <c r="U534" i="5"/>
  <c r="V534" i="5" s="1"/>
  <c r="U556" i="5"/>
  <c r="V556" i="5" s="1"/>
  <c r="U604" i="5"/>
  <c r="V604" i="5" s="1"/>
  <c r="U562" i="5"/>
  <c r="V562" i="5" s="1"/>
  <c r="U677" i="5"/>
  <c r="V677" i="5" s="1"/>
  <c r="U698" i="5"/>
  <c r="V698" i="5" s="1"/>
  <c r="U686" i="5"/>
  <c r="V686" i="5" s="1"/>
  <c r="U708" i="5"/>
  <c r="V708" i="5" s="1"/>
  <c r="U840" i="5"/>
  <c r="V840" i="5" s="1"/>
  <c r="U794" i="5"/>
  <c r="V794" i="5" s="1"/>
  <c r="U823" i="5"/>
  <c r="V823" i="5" s="1"/>
  <c r="U876" i="5"/>
  <c r="V876" i="5" s="1"/>
  <c r="U869" i="5"/>
  <c r="V869" i="5" s="1"/>
  <c r="U871" i="5"/>
  <c r="V871" i="5" s="1"/>
  <c r="U872" i="5"/>
  <c r="V872" i="5" s="1"/>
  <c r="U905" i="5"/>
  <c r="V905" i="5" s="1"/>
  <c r="U942" i="5"/>
  <c r="V942" i="5" s="1"/>
  <c r="U935" i="5"/>
  <c r="V935" i="5" s="1"/>
  <c r="U952" i="5"/>
  <c r="V952" i="5" s="1"/>
  <c r="U960" i="5"/>
  <c r="V960" i="5" s="1"/>
  <c r="U999" i="5"/>
  <c r="V999" i="5" s="1"/>
  <c r="U1005" i="5"/>
  <c r="V1005" i="5" s="1"/>
  <c r="U861" i="5"/>
  <c r="V861" i="5" s="1"/>
  <c r="U885" i="5"/>
  <c r="V885" i="5" s="1"/>
  <c r="U895" i="5"/>
  <c r="V895" i="5" s="1"/>
  <c r="U989" i="5"/>
  <c r="V989" i="5" s="1"/>
  <c r="U2" i="5"/>
  <c r="V2" i="5" s="1"/>
  <c r="U21" i="5"/>
  <c r="V21" i="5" s="1"/>
  <c r="U33" i="5"/>
  <c r="V33" i="5" s="1"/>
  <c r="U84" i="5"/>
  <c r="V84" i="5" s="1"/>
  <c r="U148" i="5"/>
  <c r="V148" i="5" s="1"/>
  <c r="U212" i="5"/>
  <c r="V212" i="5" s="1"/>
  <c r="U134" i="5"/>
  <c r="V134" i="5" s="1"/>
  <c r="U202" i="5"/>
  <c r="V202" i="5" s="1"/>
  <c r="U262" i="5"/>
  <c r="V262" i="5" s="1"/>
  <c r="U294" i="5"/>
  <c r="V294" i="5" s="1"/>
  <c r="U326" i="5"/>
  <c r="V326" i="5" s="1"/>
  <c r="U361" i="5"/>
  <c r="V361" i="5" s="1"/>
  <c r="U398" i="5"/>
  <c r="V398" i="5" s="1"/>
  <c r="U163" i="5"/>
  <c r="V163" i="5" s="1"/>
  <c r="U225" i="5"/>
  <c r="V225" i="5" s="1"/>
  <c r="U224" i="5"/>
  <c r="V224" i="5" s="1"/>
  <c r="U81" i="5"/>
  <c r="V81" i="5" s="1"/>
  <c r="U149" i="5"/>
  <c r="V149" i="5" s="1"/>
  <c r="U189" i="5"/>
  <c r="V189" i="5" s="1"/>
  <c r="U362" i="5"/>
  <c r="V362" i="5" s="1"/>
  <c r="U255" i="5"/>
  <c r="V255" i="5" s="1"/>
  <c r="U327" i="5"/>
  <c r="V327" i="5" s="1"/>
  <c r="U391" i="5"/>
  <c r="V391" i="5" s="1"/>
  <c r="U296" i="5"/>
  <c r="V296" i="5" s="1"/>
  <c r="U360" i="5"/>
  <c r="V360" i="5" s="1"/>
  <c r="U463" i="5"/>
  <c r="V463" i="5" s="1"/>
  <c r="U487" i="5"/>
  <c r="V487" i="5" s="1"/>
  <c r="U466" i="5"/>
  <c r="V466" i="5" s="1"/>
  <c r="U518" i="5"/>
  <c r="V518" i="5" s="1"/>
  <c r="U549" i="5"/>
  <c r="V549" i="5" s="1"/>
  <c r="U589" i="5"/>
  <c r="V589" i="5" s="1"/>
  <c r="U436" i="5"/>
  <c r="V436" i="5" s="1"/>
  <c r="U508" i="5"/>
  <c r="V508" i="5" s="1"/>
  <c r="U528" i="5"/>
  <c r="V528" i="5" s="1"/>
  <c r="U576" i="5"/>
  <c r="V576" i="5" s="1"/>
  <c r="U608" i="5"/>
  <c r="V608" i="5" s="1"/>
  <c r="U630" i="5"/>
  <c r="V630" i="5" s="1"/>
  <c r="U574" i="5"/>
  <c r="V574" i="5" s="1"/>
  <c r="U594" i="5"/>
  <c r="V594" i="5" s="1"/>
  <c r="U599" i="5"/>
  <c r="V599" i="5" s="1"/>
  <c r="U629" i="5"/>
  <c r="V629" i="5" s="1"/>
  <c r="U731" i="5"/>
  <c r="V731" i="5" s="1"/>
  <c r="U692" i="5"/>
  <c r="V692" i="5" s="1"/>
  <c r="U705" i="5"/>
  <c r="V705" i="5" s="1"/>
  <c r="U717" i="5"/>
  <c r="V717" i="5" s="1"/>
  <c r="U749" i="5"/>
  <c r="V749" i="5" s="1"/>
  <c r="U722" i="5"/>
  <c r="V722" i="5" s="1"/>
  <c r="U799" i="5"/>
  <c r="V799" i="5" s="1"/>
  <c r="U792" i="5"/>
  <c r="V792" i="5" s="1"/>
  <c r="U807" i="5"/>
  <c r="V807" i="5" s="1"/>
  <c r="U852" i="5"/>
  <c r="V852" i="5" s="1"/>
  <c r="U847" i="5"/>
  <c r="V847" i="5" s="1"/>
  <c r="U899" i="5"/>
  <c r="V899" i="5" s="1"/>
  <c r="U909" i="5"/>
  <c r="V909" i="5" s="1"/>
  <c r="U922" i="5"/>
  <c r="V922" i="5" s="1"/>
  <c r="U923" i="5"/>
  <c r="V923" i="5" s="1"/>
  <c r="U978" i="5"/>
  <c r="V978" i="5" s="1"/>
  <c r="U994" i="5"/>
  <c r="V994" i="5" s="1"/>
  <c r="U988" i="5"/>
  <c r="V988" i="5" s="1"/>
  <c r="U1029" i="5"/>
  <c r="V1029" i="5" s="1"/>
  <c r="U1010" i="5"/>
  <c r="V1010" i="5" s="1"/>
  <c r="U944" i="5"/>
  <c r="V944" i="5" s="1"/>
  <c r="U974" i="5"/>
  <c r="V974" i="5" s="1"/>
  <c r="U1027" i="5"/>
  <c r="V1027" i="5" s="1"/>
  <c r="U947" i="5"/>
  <c r="V947" i="5" s="1"/>
  <c r="U964" i="5"/>
  <c r="V964" i="5" s="1"/>
  <c r="U1016" i="5"/>
  <c r="V1016" i="5" s="1"/>
  <c r="U53" i="5"/>
  <c r="V53" i="5" s="1"/>
  <c r="U42" i="5"/>
  <c r="V42" i="5" s="1"/>
  <c r="U9" i="5"/>
  <c r="V9" i="5" s="1"/>
  <c r="U64" i="5"/>
  <c r="V64" i="5" s="1"/>
  <c r="U128" i="5"/>
  <c r="V128" i="5" s="1"/>
  <c r="U192" i="5"/>
  <c r="V192" i="5" s="1"/>
  <c r="U5" i="5"/>
  <c r="V5" i="5" s="1"/>
  <c r="U102" i="5"/>
  <c r="V102" i="5" s="1"/>
  <c r="U158" i="5"/>
  <c r="V158" i="5" s="1"/>
  <c r="U210" i="5"/>
  <c r="V210" i="5" s="1"/>
  <c r="U253" i="5"/>
  <c r="V253" i="5" s="1"/>
  <c r="U285" i="5"/>
  <c r="V285" i="5" s="1"/>
  <c r="U317" i="5"/>
  <c r="V317" i="5" s="1"/>
  <c r="U349" i="5"/>
  <c r="V349" i="5" s="1"/>
  <c r="U389" i="5"/>
  <c r="V389" i="5" s="1"/>
  <c r="U79" i="5"/>
  <c r="V79" i="5" s="1"/>
  <c r="U131" i="5"/>
  <c r="V131" i="5" s="1"/>
  <c r="U199" i="5"/>
  <c r="V199" i="5" s="1"/>
  <c r="U219" i="5"/>
  <c r="V219" i="5" s="1"/>
  <c r="U168" i="5"/>
  <c r="V168" i="5" s="1"/>
  <c r="U65" i="5"/>
  <c r="V65" i="5" s="1"/>
  <c r="U125" i="5"/>
  <c r="V125" i="5" s="1"/>
  <c r="U177" i="5"/>
  <c r="V177" i="5" s="1"/>
  <c r="U283" i="5"/>
  <c r="V283" i="5" s="1"/>
  <c r="U347" i="5"/>
  <c r="V347" i="5" s="1"/>
  <c r="U248" i="5"/>
  <c r="V248" i="5" s="1"/>
  <c r="U300" i="5"/>
  <c r="V300" i="5" s="1"/>
  <c r="U364" i="5"/>
  <c r="V364" i="5" s="1"/>
  <c r="U419" i="5"/>
  <c r="V419" i="5" s="1"/>
  <c r="U433" i="5"/>
  <c r="V433" i="5" s="1"/>
  <c r="U465" i="5"/>
  <c r="V465" i="5" s="1"/>
  <c r="U497" i="5"/>
  <c r="V497" i="5" s="1"/>
  <c r="U421" i="5"/>
  <c r="V421" i="5" s="1"/>
  <c r="U454" i="5"/>
  <c r="V454" i="5" s="1"/>
  <c r="U559" i="5"/>
  <c r="V559" i="5" s="1"/>
  <c r="U472" i="5"/>
  <c r="V472" i="5" s="1"/>
  <c r="U531" i="5"/>
  <c r="V531" i="5" s="1"/>
  <c r="U564" i="5"/>
  <c r="V564" i="5" s="1"/>
  <c r="U570" i="5"/>
  <c r="V570" i="5" s="1"/>
  <c r="U609" i="5"/>
  <c r="V609" i="5" s="1"/>
  <c r="U736" i="5"/>
  <c r="V736" i="5" s="1"/>
  <c r="U667" i="5"/>
  <c r="V667" i="5" s="1"/>
  <c r="U769" i="5"/>
  <c r="V769" i="5" s="1"/>
  <c r="U726" i="5"/>
  <c r="V726" i="5" s="1"/>
  <c r="U808" i="5"/>
  <c r="V808" i="5" s="1"/>
  <c r="U836" i="5"/>
  <c r="V836" i="5" s="1"/>
  <c r="U854" i="5"/>
  <c r="V854" i="5" s="1"/>
  <c r="U888" i="5"/>
  <c r="V888" i="5" s="1"/>
  <c r="U857" i="5"/>
  <c r="V857" i="5" s="1"/>
  <c r="U897" i="5"/>
  <c r="V897" i="5" s="1"/>
  <c r="U884" i="5"/>
  <c r="V884" i="5" s="1"/>
  <c r="U912" i="5"/>
  <c r="V912" i="5" s="1"/>
  <c r="U914" i="5"/>
  <c r="V914" i="5" s="1"/>
  <c r="U950" i="5"/>
  <c r="V950" i="5" s="1"/>
  <c r="U867" i="5"/>
  <c r="V867" i="5" s="1"/>
  <c r="U957" i="5"/>
  <c r="V957" i="5" s="1"/>
  <c r="U977" i="5"/>
  <c r="V977" i="5" s="1"/>
  <c r="U32" i="5"/>
  <c r="V32" i="5" s="1"/>
  <c r="U88" i="5"/>
  <c r="V88" i="5" s="1"/>
  <c r="U622" i="5"/>
  <c r="V622" i="5" s="1"/>
  <c r="U687" i="5"/>
  <c r="V687" i="5" s="1"/>
  <c r="U773" i="5"/>
  <c r="V773" i="5" s="1"/>
  <c r="U740" i="5"/>
  <c r="V740" i="5" s="1"/>
  <c r="U856" i="5"/>
  <c r="V856" i="5" s="1"/>
  <c r="U967" i="5"/>
  <c r="V967" i="5" s="1"/>
  <c r="U92" i="5"/>
  <c r="V92" i="5" s="1"/>
  <c r="U250" i="5"/>
  <c r="V250" i="5" s="1"/>
  <c r="U314" i="5"/>
  <c r="V314" i="5" s="1"/>
  <c r="U394" i="5"/>
  <c r="V394" i="5" s="1"/>
  <c r="U491" i="5"/>
  <c r="V491" i="5" s="1"/>
  <c r="U553" i="5"/>
  <c r="V553" i="5" s="1"/>
  <c r="U664" i="5"/>
  <c r="V664" i="5" s="1"/>
  <c r="U902" i="5"/>
  <c r="V902" i="5" s="1"/>
  <c r="U76" i="5"/>
  <c r="V76" i="5" s="1"/>
  <c r="U369" i="5"/>
  <c r="V369" i="5" s="1"/>
  <c r="U509" i="5"/>
  <c r="V509" i="5" s="1"/>
  <c r="U715" i="5"/>
  <c r="V715" i="5" s="1"/>
  <c r="U781" i="5"/>
  <c r="V781" i="5" s="1"/>
  <c r="U925" i="5"/>
  <c r="V925" i="5" s="1"/>
  <c r="U124" i="5"/>
  <c r="V124" i="5" s="1"/>
  <c r="U290" i="5"/>
  <c r="V290" i="5" s="1"/>
  <c r="U354" i="5"/>
  <c r="V354" i="5" s="1"/>
  <c r="U467" i="5"/>
  <c r="V467" i="5" s="1"/>
  <c r="U606" i="5"/>
  <c r="V606" i="5" s="1"/>
  <c r="U638" i="5"/>
  <c r="V638" i="5" s="1"/>
  <c r="U751" i="5"/>
  <c r="V751" i="5" s="1"/>
  <c r="U937" i="5"/>
  <c r="V937" i="5" s="1"/>
  <c r="U986" i="5"/>
  <c r="V986" i="5" s="1"/>
  <c r="U1015" i="5"/>
  <c r="V1015" i="5" s="1"/>
  <c r="E18" i="2"/>
  <c r="A3" i="2"/>
  <c r="J8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7" i="2"/>
  <c r="A6" i="2"/>
  <c r="A5" i="2"/>
  <c r="A4" i="2"/>
  <c r="E21" i="2" l="1"/>
  <c r="E22" i="2" s="1"/>
  <c r="E19" i="2"/>
  <c r="E20" i="2" s="1"/>
  <c r="E27" i="2" l="1"/>
  <c r="E23" i="2"/>
  <c r="H8" i="2" l="1"/>
  <c r="M8" i="2"/>
  <c r="L8" i="2"/>
  <c r="K8" i="2"/>
  <c r="I8" i="2"/>
  <c r="G8" i="2"/>
  <c r="G10" i="2" s="1"/>
  <c r="E10" i="2"/>
  <c r="E11" i="2" s="1"/>
  <c r="E5" i="2"/>
  <c r="E6" i="2" s="1"/>
  <c r="J5" i="2"/>
  <c r="J6" i="2" s="1"/>
  <c r="E3" i="2"/>
  <c r="E4" i="2" s="1"/>
  <c r="E14" i="2" s="1"/>
  <c r="E7" i="2" l="1"/>
  <c r="F10" i="2"/>
  <c r="F11" i="2" s="1"/>
  <c r="E24" i="2"/>
  <c r="E25" i="2" s="1"/>
  <c r="E13" i="2"/>
  <c r="H9" i="2" l="1"/>
  <c r="I9" i="2"/>
  <c r="K9" i="2"/>
  <c r="L9" i="2"/>
  <c r="M9" i="2"/>
  <c r="K10" i="2"/>
  <c r="H10" i="2"/>
  <c r="I10" i="2"/>
  <c r="L10" i="2"/>
  <c r="M10" i="2"/>
  <c r="K5" i="1"/>
  <c r="M5" i="1"/>
  <c r="L5" i="1"/>
  <c r="S3" i="1"/>
  <c r="M5" i="2" s="1"/>
  <c r="M6" i="2" s="1"/>
  <c r="M4" i="1"/>
  <c r="N4" i="1"/>
  <c r="O4" i="1"/>
  <c r="P4" i="1"/>
  <c r="Q4" i="1"/>
  <c r="K4" i="1"/>
  <c r="L4" i="1"/>
  <c r="R4" i="1"/>
  <c r="S4" i="1"/>
  <c r="N5" i="1"/>
  <c r="O5" i="1"/>
  <c r="P5" i="1"/>
  <c r="Q5" i="1"/>
  <c r="R5" i="1"/>
  <c r="S5" i="1"/>
  <c r="M6" i="1"/>
  <c r="N6" i="1"/>
  <c r="O6" i="1"/>
  <c r="P6" i="1"/>
  <c r="Q6" i="1"/>
  <c r="K6" i="1"/>
  <c r="L6" i="1"/>
  <c r="R6" i="1"/>
  <c r="S6" i="1"/>
  <c r="M7" i="1"/>
  <c r="N7" i="1"/>
  <c r="O7" i="1"/>
  <c r="P7" i="1"/>
  <c r="Q7" i="1"/>
  <c r="K7" i="1"/>
  <c r="L7" i="1"/>
  <c r="R7" i="1"/>
  <c r="L5" i="2" s="1"/>
  <c r="L6" i="2" s="1"/>
  <c r="S7" i="1"/>
  <c r="M8" i="1"/>
  <c r="N8" i="1"/>
  <c r="O8" i="1"/>
  <c r="P8" i="1"/>
  <c r="Q8" i="1"/>
  <c r="K8" i="1"/>
  <c r="L8" i="1"/>
  <c r="R8" i="1"/>
  <c r="S8" i="1"/>
  <c r="M9" i="1"/>
  <c r="N9" i="1"/>
  <c r="O9" i="1"/>
  <c r="P9" i="1"/>
  <c r="Q9" i="1"/>
  <c r="K9" i="1"/>
  <c r="L9" i="1"/>
  <c r="R9" i="1"/>
  <c r="S9" i="1"/>
  <c r="M10" i="1"/>
  <c r="N10" i="1"/>
  <c r="O10" i="1"/>
  <c r="P10" i="1"/>
  <c r="Q10" i="1"/>
  <c r="K10" i="1"/>
  <c r="L10" i="1"/>
  <c r="R10" i="1"/>
  <c r="S10" i="1"/>
  <c r="M11" i="1"/>
  <c r="N11" i="1"/>
  <c r="O11" i="1"/>
  <c r="P11" i="1"/>
  <c r="Q11" i="1"/>
  <c r="K11" i="1"/>
  <c r="L11" i="1"/>
  <c r="R11" i="1"/>
  <c r="S11" i="1"/>
  <c r="M12" i="1"/>
  <c r="N12" i="1"/>
  <c r="O12" i="1"/>
  <c r="P12" i="1"/>
  <c r="Q12" i="1"/>
  <c r="K12" i="1"/>
  <c r="L12" i="1"/>
  <c r="R12" i="1"/>
  <c r="S12" i="1"/>
  <c r="M13" i="1"/>
  <c r="N13" i="1"/>
  <c r="O13" i="1"/>
  <c r="P13" i="1"/>
  <c r="Q13" i="1"/>
  <c r="K13" i="1"/>
  <c r="L13" i="1"/>
  <c r="R13" i="1"/>
  <c r="S13" i="1"/>
  <c r="M14" i="1"/>
  <c r="N14" i="1"/>
  <c r="O14" i="1"/>
  <c r="P14" i="1"/>
  <c r="Q14" i="1"/>
  <c r="K14" i="1"/>
  <c r="L14" i="1"/>
  <c r="R14" i="1"/>
  <c r="S14" i="1"/>
  <c r="M15" i="1"/>
  <c r="N15" i="1"/>
  <c r="O15" i="1"/>
  <c r="P15" i="1"/>
  <c r="Q15" i="1"/>
  <c r="K15" i="1"/>
  <c r="L15" i="1"/>
  <c r="R15" i="1"/>
  <c r="S15" i="1"/>
  <c r="M16" i="1"/>
  <c r="N16" i="1"/>
  <c r="O16" i="1"/>
  <c r="P16" i="1"/>
  <c r="Q16" i="1"/>
  <c r="K16" i="1"/>
  <c r="L16" i="1"/>
  <c r="R16" i="1"/>
  <c r="S16" i="1"/>
  <c r="M17" i="1"/>
  <c r="N17" i="1"/>
  <c r="O17" i="1"/>
  <c r="P17" i="1"/>
  <c r="Q17" i="1"/>
  <c r="K17" i="1"/>
  <c r="L17" i="1"/>
  <c r="R17" i="1"/>
  <c r="S17" i="1"/>
  <c r="M18" i="1"/>
  <c r="N18" i="1"/>
  <c r="O18" i="1"/>
  <c r="P18" i="1"/>
  <c r="Q18" i="1"/>
  <c r="K18" i="1"/>
  <c r="L18" i="1"/>
  <c r="R18" i="1"/>
  <c r="S18" i="1"/>
  <c r="M19" i="1"/>
  <c r="N19" i="1"/>
  <c r="O19" i="1"/>
  <c r="P19" i="1"/>
  <c r="Q19" i="1"/>
  <c r="K19" i="1"/>
  <c r="L19" i="1"/>
  <c r="R19" i="1"/>
  <c r="S19" i="1"/>
  <c r="M20" i="1"/>
  <c r="N20" i="1"/>
  <c r="O20" i="1"/>
  <c r="P20" i="1"/>
  <c r="Q20" i="1"/>
  <c r="K20" i="1"/>
  <c r="L20" i="1"/>
  <c r="R20" i="1"/>
  <c r="S20" i="1"/>
  <c r="M21" i="1"/>
  <c r="N21" i="1"/>
  <c r="O21" i="1"/>
  <c r="P21" i="1"/>
  <c r="Q21" i="1"/>
  <c r="K21" i="1"/>
  <c r="L21" i="1"/>
  <c r="R21" i="1"/>
  <c r="S21" i="1"/>
  <c r="M22" i="1"/>
  <c r="N22" i="1"/>
  <c r="O22" i="1"/>
  <c r="P22" i="1"/>
  <c r="Q22" i="1"/>
  <c r="K22" i="1"/>
  <c r="L22" i="1"/>
  <c r="R22" i="1"/>
  <c r="S22" i="1"/>
  <c r="M23" i="1"/>
  <c r="N23" i="1"/>
  <c r="O23" i="1"/>
  <c r="P23" i="1"/>
  <c r="Q23" i="1"/>
  <c r="K23" i="1"/>
  <c r="L23" i="1"/>
  <c r="R23" i="1"/>
  <c r="S23" i="1"/>
  <c r="M24" i="1"/>
  <c r="N24" i="1"/>
  <c r="O24" i="1"/>
  <c r="P24" i="1"/>
  <c r="Q24" i="1"/>
  <c r="K24" i="1"/>
  <c r="L24" i="1"/>
  <c r="R24" i="1"/>
  <c r="S24" i="1"/>
  <c r="M25" i="1"/>
  <c r="N25" i="1"/>
  <c r="O25" i="1"/>
  <c r="P25" i="1"/>
  <c r="Q25" i="1"/>
  <c r="K25" i="1"/>
  <c r="L25" i="1"/>
  <c r="R25" i="1"/>
  <c r="S25" i="1"/>
  <c r="M26" i="1"/>
  <c r="N26" i="1"/>
  <c r="O26" i="1"/>
  <c r="P26" i="1"/>
  <c r="Q26" i="1"/>
  <c r="K26" i="1"/>
  <c r="L26" i="1"/>
  <c r="R26" i="1"/>
  <c r="S26" i="1"/>
  <c r="M27" i="1"/>
  <c r="N27" i="1"/>
  <c r="O27" i="1"/>
  <c r="P27" i="1"/>
  <c r="Q27" i="1"/>
  <c r="K27" i="1"/>
  <c r="L27" i="1"/>
  <c r="R27" i="1"/>
  <c r="S27" i="1"/>
  <c r="M28" i="1"/>
  <c r="N28" i="1"/>
  <c r="O28" i="1"/>
  <c r="P28" i="1"/>
  <c r="Q28" i="1"/>
  <c r="K28" i="1"/>
  <c r="L28" i="1"/>
  <c r="R28" i="1"/>
  <c r="S28" i="1"/>
  <c r="M29" i="1"/>
  <c r="N29" i="1"/>
  <c r="O29" i="1"/>
  <c r="P29" i="1"/>
  <c r="Q29" i="1"/>
  <c r="K29" i="1"/>
  <c r="L29" i="1"/>
  <c r="R29" i="1"/>
  <c r="S29" i="1"/>
  <c r="M30" i="1"/>
  <c r="N30" i="1"/>
  <c r="O30" i="1"/>
  <c r="P30" i="1"/>
  <c r="Q30" i="1"/>
  <c r="K30" i="1"/>
  <c r="L30" i="1"/>
  <c r="R30" i="1"/>
  <c r="S30" i="1"/>
  <c r="M31" i="1"/>
  <c r="N31" i="1"/>
  <c r="O31" i="1"/>
  <c r="P31" i="1"/>
  <c r="Q31" i="1"/>
  <c r="K31" i="1"/>
  <c r="L31" i="1"/>
  <c r="R31" i="1"/>
  <c r="S31" i="1"/>
  <c r="M32" i="1"/>
  <c r="N32" i="1"/>
  <c r="O32" i="1"/>
  <c r="P32" i="1"/>
  <c r="Q32" i="1"/>
  <c r="K32" i="1"/>
  <c r="L32" i="1"/>
  <c r="R32" i="1"/>
  <c r="S32" i="1"/>
  <c r="M33" i="1"/>
  <c r="N33" i="1"/>
  <c r="O33" i="1"/>
  <c r="P33" i="1"/>
  <c r="Q33" i="1"/>
  <c r="K33" i="1"/>
  <c r="L33" i="1"/>
  <c r="R33" i="1"/>
  <c r="S33" i="1"/>
  <c r="M34" i="1"/>
  <c r="N34" i="1"/>
  <c r="O34" i="1"/>
  <c r="P34" i="1"/>
  <c r="Q34" i="1"/>
  <c r="K34" i="1"/>
  <c r="L34" i="1"/>
  <c r="R34" i="1"/>
  <c r="S34" i="1"/>
  <c r="M35" i="1"/>
  <c r="N35" i="1"/>
  <c r="O35" i="1"/>
  <c r="P35" i="1"/>
  <c r="Q35" i="1"/>
  <c r="K35" i="1"/>
  <c r="L35" i="1"/>
  <c r="R35" i="1"/>
  <c r="S35" i="1"/>
  <c r="M36" i="1"/>
  <c r="N36" i="1"/>
  <c r="O36" i="1"/>
  <c r="P36" i="1"/>
  <c r="Q36" i="1"/>
  <c r="K36" i="1"/>
  <c r="L36" i="1"/>
  <c r="R36" i="1"/>
  <c r="S36" i="1"/>
  <c r="M37" i="1"/>
  <c r="N37" i="1"/>
  <c r="O37" i="1"/>
  <c r="P37" i="1"/>
  <c r="Q37" i="1"/>
  <c r="K37" i="1"/>
  <c r="L37" i="1"/>
  <c r="R37" i="1"/>
  <c r="S37" i="1"/>
  <c r="M38" i="1"/>
  <c r="N38" i="1"/>
  <c r="O38" i="1"/>
  <c r="P38" i="1"/>
  <c r="Q38" i="1"/>
  <c r="K38" i="1"/>
  <c r="L38" i="1"/>
  <c r="R38" i="1"/>
  <c r="S38" i="1"/>
  <c r="M39" i="1"/>
  <c r="N39" i="1"/>
  <c r="O39" i="1"/>
  <c r="P39" i="1"/>
  <c r="Q39" i="1"/>
  <c r="K39" i="1"/>
  <c r="L39" i="1"/>
  <c r="R39" i="1"/>
  <c r="S39" i="1"/>
  <c r="M40" i="1"/>
  <c r="N40" i="1"/>
  <c r="O40" i="1"/>
  <c r="P40" i="1"/>
  <c r="Q40" i="1"/>
  <c r="K40" i="1"/>
  <c r="L40" i="1"/>
  <c r="R40" i="1"/>
  <c r="S40" i="1"/>
  <c r="M41" i="1"/>
  <c r="N41" i="1"/>
  <c r="O41" i="1"/>
  <c r="P41" i="1"/>
  <c r="Q41" i="1"/>
  <c r="K41" i="1"/>
  <c r="L41" i="1"/>
  <c r="R41" i="1"/>
  <c r="S41" i="1"/>
  <c r="M42" i="1"/>
  <c r="N42" i="1"/>
  <c r="O42" i="1"/>
  <c r="P42" i="1"/>
  <c r="Q42" i="1"/>
  <c r="K42" i="1"/>
  <c r="L42" i="1"/>
  <c r="R42" i="1"/>
  <c r="S42" i="1"/>
  <c r="M43" i="1"/>
  <c r="N43" i="1"/>
  <c r="O43" i="1"/>
  <c r="P43" i="1"/>
  <c r="Q43" i="1"/>
  <c r="K43" i="1"/>
  <c r="L43" i="1"/>
  <c r="R43" i="1"/>
  <c r="S43" i="1"/>
  <c r="M44" i="1"/>
  <c r="N44" i="1"/>
  <c r="O44" i="1"/>
  <c r="P44" i="1"/>
  <c r="Q44" i="1"/>
  <c r="K44" i="1"/>
  <c r="L44" i="1"/>
  <c r="R44" i="1"/>
  <c r="S44" i="1"/>
  <c r="M45" i="1"/>
  <c r="N45" i="1"/>
  <c r="O45" i="1"/>
  <c r="P45" i="1"/>
  <c r="Q45" i="1"/>
  <c r="K45" i="1"/>
  <c r="L45" i="1"/>
  <c r="R45" i="1"/>
  <c r="S45" i="1"/>
  <c r="M46" i="1"/>
  <c r="N46" i="1"/>
  <c r="O46" i="1"/>
  <c r="P46" i="1"/>
  <c r="Q46" i="1"/>
  <c r="K46" i="1"/>
  <c r="L46" i="1"/>
  <c r="R46" i="1"/>
  <c r="S46" i="1"/>
  <c r="M47" i="1"/>
  <c r="N47" i="1"/>
  <c r="O47" i="1"/>
  <c r="P47" i="1"/>
  <c r="Q47" i="1"/>
  <c r="K47" i="1"/>
  <c r="L47" i="1"/>
  <c r="R47" i="1"/>
  <c r="S47" i="1"/>
  <c r="M48" i="1"/>
  <c r="N48" i="1"/>
  <c r="O48" i="1"/>
  <c r="P48" i="1"/>
  <c r="Q48" i="1"/>
  <c r="K48" i="1"/>
  <c r="L48" i="1"/>
  <c r="R48" i="1"/>
  <c r="S48" i="1"/>
  <c r="M49" i="1"/>
  <c r="N49" i="1"/>
  <c r="O49" i="1"/>
  <c r="P49" i="1"/>
  <c r="Q49" i="1"/>
  <c r="K49" i="1"/>
  <c r="L49" i="1"/>
  <c r="R49" i="1"/>
  <c r="S49" i="1"/>
  <c r="M50" i="1"/>
  <c r="N50" i="1"/>
  <c r="O50" i="1"/>
  <c r="P50" i="1"/>
  <c r="Q50" i="1"/>
  <c r="K50" i="1"/>
  <c r="L50" i="1"/>
  <c r="R50" i="1"/>
  <c r="S50" i="1"/>
  <c r="M51" i="1"/>
  <c r="N51" i="1"/>
  <c r="O51" i="1"/>
  <c r="P51" i="1"/>
  <c r="Q51" i="1"/>
  <c r="K51" i="1"/>
  <c r="L51" i="1"/>
  <c r="R51" i="1"/>
  <c r="S51" i="1"/>
  <c r="M52" i="1"/>
  <c r="N52" i="1"/>
  <c r="O52" i="1"/>
  <c r="P52" i="1"/>
  <c r="Q52" i="1"/>
  <c r="K52" i="1"/>
  <c r="L52" i="1"/>
  <c r="R52" i="1"/>
  <c r="S52" i="1"/>
  <c r="M53" i="1"/>
  <c r="N53" i="1"/>
  <c r="O53" i="1"/>
  <c r="P53" i="1"/>
  <c r="Q53" i="1"/>
  <c r="K53" i="1"/>
  <c r="L53" i="1"/>
  <c r="R53" i="1"/>
  <c r="S53" i="1"/>
  <c r="M54" i="1"/>
  <c r="N54" i="1"/>
  <c r="O54" i="1"/>
  <c r="P54" i="1"/>
  <c r="Q54" i="1"/>
  <c r="K54" i="1"/>
  <c r="L54" i="1"/>
  <c r="R54" i="1"/>
  <c r="S54" i="1"/>
  <c r="M55" i="1"/>
  <c r="N55" i="1"/>
  <c r="O55" i="1"/>
  <c r="P55" i="1"/>
  <c r="Q55" i="1"/>
  <c r="K55" i="1"/>
  <c r="L55" i="1"/>
  <c r="R55" i="1"/>
  <c r="S55" i="1"/>
  <c r="M56" i="1"/>
  <c r="N56" i="1"/>
  <c r="O56" i="1"/>
  <c r="P56" i="1"/>
  <c r="Q56" i="1"/>
  <c r="K56" i="1"/>
  <c r="L56" i="1"/>
  <c r="R56" i="1"/>
  <c r="S56" i="1"/>
  <c r="M57" i="1"/>
  <c r="N57" i="1"/>
  <c r="O57" i="1"/>
  <c r="P57" i="1"/>
  <c r="Q57" i="1"/>
  <c r="K57" i="1"/>
  <c r="L57" i="1"/>
  <c r="R57" i="1"/>
  <c r="S57" i="1"/>
  <c r="M58" i="1"/>
  <c r="N58" i="1"/>
  <c r="O58" i="1"/>
  <c r="P58" i="1"/>
  <c r="Q58" i="1"/>
  <c r="K58" i="1"/>
  <c r="L58" i="1"/>
  <c r="R58" i="1"/>
  <c r="S58" i="1"/>
  <c r="M59" i="1"/>
  <c r="N59" i="1"/>
  <c r="O59" i="1"/>
  <c r="P59" i="1"/>
  <c r="Q59" i="1"/>
  <c r="K59" i="1"/>
  <c r="L59" i="1"/>
  <c r="R59" i="1"/>
  <c r="S59" i="1"/>
  <c r="M60" i="1"/>
  <c r="N60" i="1"/>
  <c r="O60" i="1"/>
  <c r="P60" i="1"/>
  <c r="Q60" i="1"/>
  <c r="K60" i="1"/>
  <c r="L60" i="1"/>
  <c r="R60" i="1"/>
  <c r="S60" i="1"/>
  <c r="M61" i="1"/>
  <c r="N61" i="1"/>
  <c r="O61" i="1"/>
  <c r="P61" i="1"/>
  <c r="Q61" i="1"/>
  <c r="K61" i="1"/>
  <c r="L61" i="1"/>
  <c r="R61" i="1"/>
  <c r="S61" i="1"/>
  <c r="M62" i="1"/>
  <c r="N62" i="1"/>
  <c r="O62" i="1"/>
  <c r="P62" i="1"/>
  <c r="Q62" i="1"/>
  <c r="K62" i="1"/>
  <c r="L62" i="1"/>
  <c r="R62" i="1"/>
  <c r="S62" i="1"/>
  <c r="M63" i="1"/>
  <c r="N63" i="1"/>
  <c r="O63" i="1"/>
  <c r="P63" i="1"/>
  <c r="Q63" i="1"/>
  <c r="K63" i="1"/>
  <c r="L63" i="1"/>
  <c r="R63" i="1"/>
  <c r="S63" i="1"/>
  <c r="M64" i="1"/>
  <c r="N64" i="1"/>
  <c r="O64" i="1"/>
  <c r="P64" i="1"/>
  <c r="Q64" i="1"/>
  <c r="K64" i="1"/>
  <c r="L64" i="1"/>
  <c r="R64" i="1"/>
  <c r="S64" i="1"/>
  <c r="M65" i="1"/>
  <c r="N65" i="1"/>
  <c r="O65" i="1"/>
  <c r="P65" i="1"/>
  <c r="Q65" i="1"/>
  <c r="K65" i="1"/>
  <c r="L65" i="1"/>
  <c r="R65" i="1"/>
  <c r="S65" i="1"/>
  <c r="M66" i="1"/>
  <c r="N66" i="1"/>
  <c r="O66" i="1"/>
  <c r="P66" i="1"/>
  <c r="Q66" i="1"/>
  <c r="K66" i="1"/>
  <c r="L66" i="1"/>
  <c r="R66" i="1"/>
  <c r="S66" i="1"/>
  <c r="M67" i="1"/>
  <c r="N67" i="1"/>
  <c r="O67" i="1"/>
  <c r="P67" i="1"/>
  <c r="Q67" i="1"/>
  <c r="K67" i="1"/>
  <c r="L67" i="1"/>
  <c r="R67" i="1"/>
  <c r="S67" i="1"/>
  <c r="M68" i="1"/>
  <c r="N68" i="1"/>
  <c r="O68" i="1"/>
  <c r="P68" i="1"/>
  <c r="Q68" i="1"/>
  <c r="K68" i="1"/>
  <c r="L68" i="1"/>
  <c r="R68" i="1"/>
  <c r="S68" i="1"/>
  <c r="M69" i="1"/>
  <c r="N69" i="1"/>
  <c r="O69" i="1"/>
  <c r="P69" i="1"/>
  <c r="Q69" i="1"/>
  <c r="K69" i="1"/>
  <c r="L69" i="1"/>
  <c r="R69" i="1"/>
  <c r="S69" i="1"/>
  <c r="M70" i="1"/>
  <c r="N70" i="1"/>
  <c r="O70" i="1"/>
  <c r="P70" i="1"/>
  <c r="Q70" i="1"/>
  <c r="K70" i="1"/>
  <c r="L70" i="1"/>
  <c r="R70" i="1"/>
  <c r="S70" i="1"/>
  <c r="M71" i="1"/>
  <c r="N71" i="1"/>
  <c r="O71" i="1"/>
  <c r="P71" i="1"/>
  <c r="Q71" i="1"/>
  <c r="K71" i="1"/>
  <c r="L71" i="1"/>
  <c r="R71" i="1"/>
  <c r="S71" i="1"/>
  <c r="M72" i="1"/>
  <c r="N72" i="1"/>
  <c r="O72" i="1"/>
  <c r="P72" i="1"/>
  <c r="Q72" i="1"/>
  <c r="K72" i="1"/>
  <c r="L72" i="1"/>
  <c r="R72" i="1"/>
  <c r="S72" i="1"/>
  <c r="M73" i="1"/>
  <c r="N73" i="1"/>
  <c r="O73" i="1"/>
  <c r="P73" i="1"/>
  <c r="Q73" i="1"/>
  <c r="K73" i="1"/>
  <c r="L73" i="1"/>
  <c r="R73" i="1"/>
  <c r="S73" i="1"/>
  <c r="M74" i="1"/>
  <c r="N74" i="1"/>
  <c r="O74" i="1"/>
  <c r="P74" i="1"/>
  <c r="Q74" i="1"/>
  <c r="K74" i="1"/>
  <c r="L74" i="1"/>
  <c r="R74" i="1"/>
  <c r="S74" i="1"/>
  <c r="M75" i="1"/>
  <c r="N75" i="1"/>
  <c r="O75" i="1"/>
  <c r="P75" i="1"/>
  <c r="Q75" i="1"/>
  <c r="K75" i="1"/>
  <c r="L75" i="1"/>
  <c r="R75" i="1"/>
  <c r="S75" i="1"/>
  <c r="M76" i="1"/>
  <c r="N76" i="1"/>
  <c r="O76" i="1"/>
  <c r="P76" i="1"/>
  <c r="Q76" i="1"/>
  <c r="K76" i="1"/>
  <c r="L76" i="1"/>
  <c r="R76" i="1"/>
  <c r="S76" i="1"/>
  <c r="M77" i="1"/>
  <c r="N77" i="1"/>
  <c r="O77" i="1"/>
  <c r="P77" i="1"/>
  <c r="Q77" i="1"/>
  <c r="K77" i="1"/>
  <c r="L77" i="1"/>
  <c r="R77" i="1"/>
  <c r="S77" i="1"/>
  <c r="M78" i="1"/>
  <c r="N78" i="1"/>
  <c r="O78" i="1"/>
  <c r="P78" i="1"/>
  <c r="Q78" i="1"/>
  <c r="K78" i="1"/>
  <c r="L78" i="1"/>
  <c r="R78" i="1"/>
  <c r="S78" i="1"/>
  <c r="M79" i="1"/>
  <c r="N79" i="1"/>
  <c r="O79" i="1"/>
  <c r="P79" i="1"/>
  <c r="Q79" i="1"/>
  <c r="K79" i="1"/>
  <c r="L79" i="1"/>
  <c r="R79" i="1"/>
  <c r="S79" i="1"/>
  <c r="M80" i="1"/>
  <c r="N80" i="1"/>
  <c r="O80" i="1"/>
  <c r="P80" i="1"/>
  <c r="Q80" i="1"/>
  <c r="K80" i="1"/>
  <c r="L80" i="1"/>
  <c r="R80" i="1"/>
  <c r="S80" i="1"/>
  <c r="M81" i="1"/>
  <c r="N81" i="1"/>
  <c r="O81" i="1"/>
  <c r="P81" i="1"/>
  <c r="Q81" i="1"/>
  <c r="K81" i="1"/>
  <c r="L81" i="1"/>
  <c r="R81" i="1"/>
  <c r="S81" i="1"/>
  <c r="M82" i="1"/>
  <c r="N82" i="1"/>
  <c r="O82" i="1"/>
  <c r="P82" i="1"/>
  <c r="Q82" i="1"/>
  <c r="K82" i="1"/>
  <c r="L82" i="1"/>
  <c r="R82" i="1"/>
  <c r="S82" i="1"/>
  <c r="M83" i="1"/>
  <c r="N83" i="1"/>
  <c r="O83" i="1"/>
  <c r="P83" i="1"/>
  <c r="Q83" i="1"/>
  <c r="K83" i="1"/>
  <c r="L83" i="1"/>
  <c r="R83" i="1"/>
  <c r="S83" i="1"/>
  <c r="M84" i="1"/>
  <c r="N84" i="1"/>
  <c r="O84" i="1"/>
  <c r="P84" i="1"/>
  <c r="Q84" i="1"/>
  <c r="K84" i="1"/>
  <c r="L84" i="1"/>
  <c r="R84" i="1"/>
  <c r="S84" i="1"/>
  <c r="M85" i="1"/>
  <c r="N85" i="1"/>
  <c r="O85" i="1"/>
  <c r="P85" i="1"/>
  <c r="Q85" i="1"/>
  <c r="K85" i="1"/>
  <c r="L85" i="1"/>
  <c r="R85" i="1"/>
  <c r="S85" i="1"/>
  <c r="M86" i="1"/>
  <c r="N86" i="1"/>
  <c r="O86" i="1"/>
  <c r="P86" i="1"/>
  <c r="Q86" i="1"/>
  <c r="K86" i="1"/>
  <c r="L86" i="1"/>
  <c r="R86" i="1"/>
  <c r="S86" i="1"/>
  <c r="M87" i="1"/>
  <c r="N87" i="1"/>
  <c r="O87" i="1"/>
  <c r="P87" i="1"/>
  <c r="Q87" i="1"/>
  <c r="K87" i="1"/>
  <c r="L87" i="1"/>
  <c r="R87" i="1"/>
  <c r="S87" i="1"/>
  <c r="M88" i="1"/>
  <c r="N88" i="1"/>
  <c r="O88" i="1"/>
  <c r="P88" i="1"/>
  <c r="Q88" i="1"/>
  <c r="K88" i="1"/>
  <c r="L88" i="1"/>
  <c r="R88" i="1"/>
  <c r="S88" i="1"/>
  <c r="M89" i="1"/>
  <c r="N89" i="1"/>
  <c r="O89" i="1"/>
  <c r="P89" i="1"/>
  <c r="Q89" i="1"/>
  <c r="K89" i="1"/>
  <c r="L89" i="1"/>
  <c r="R89" i="1"/>
  <c r="S89" i="1"/>
  <c r="M90" i="1"/>
  <c r="N90" i="1"/>
  <c r="O90" i="1"/>
  <c r="P90" i="1"/>
  <c r="Q90" i="1"/>
  <c r="K90" i="1"/>
  <c r="L90" i="1"/>
  <c r="R90" i="1"/>
  <c r="S90" i="1"/>
  <c r="M91" i="1"/>
  <c r="N91" i="1"/>
  <c r="O91" i="1"/>
  <c r="P91" i="1"/>
  <c r="Q91" i="1"/>
  <c r="K91" i="1"/>
  <c r="L91" i="1"/>
  <c r="R91" i="1"/>
  <c r="S91" i="1"/>
  <c r="M92" i="1"/>
  <c r="N92" i="1"/>
  <c r="O92" i="1"/>
  <c r="P92" i="1"/>
  <c r="Q92" i="1"/>
  <c r="K92" i="1"/>
  <c r="L92" i="1"/>
  <c r="R92" i="1"/>
  <c r="S92" i="1"/>
  <c r="M93" i="1"/>
  <c r="N93" i="1"/>
  <c r="O93" i="1"/>
  <c r="P93" i="1"/>
  <c r="Q93" i="1"/>
  <c r="K93" i="1"/>
  <c r="L93" i="1"/>
  <c r="R93" i="1"/>
  <c r="S93" i="1"/>
  <c r="M94" i="1"/>
  <c r="N94" i="1"/>
  <c r="O94" i="1"/>
  <c r="P94" i="1"/>
  <c r="Q94" i="1"/>
  <c r="K94" i="1"/>
  <c r="L94" i="1"/>
  <c r="R94" i="1"/>
  <c r="S94" i="1"/>
  <c r="M95" i="1"/>
  <c r="N95" i="1"/>
  <c r="O95" i="1"/>
  <c r="P95" i="1"/>
  <c r="Q95" i="1"/>
  <c r="K95" i="1"/>
  <c r="L95" i="1"/>
  <c r="R95" i="1"/>
  <c r="S95" i="1"/>
  <c r="M96" i="1"/>
  <c r="N96" i="1"/>
  <c r="O96" i="1"/>
  <c r="P96" i="1"/>
  <c r="Q96" i="1"/>
  <c r="K96" i="1"/>
  <c r="L96" i="1"/>
  <c r="R96" i="1"/>
  <c r="S96" i="1"/>
  <c r="M97" i="1"/>
  <c r="N97" i="1"/>
  <c r="O97" i="1"/>
  <c r="P97" i="1"/>
  <c r="Q97" i="1"/>
  <c r="K97" i="1"/>
  <c r="L97" i="1"/>
  <c r="R97" i="1"/>
  <c r="S97" i="1"/>
  <c r="M98" i="1"/>
  <c r="N98" i="1"/>
  <c r="O98" i="1"/>
  <c r="P98" i="1"/>
  <c r="Q98" i="1"/>
  <c r="K98" i="1"/>
  <c r="L98" i="1"/>
  <c r="R98" i="1"/>
  <c r="S98" i="1"/>
  <c r="M99" i="1"/>
  <c r="N99" i="1"/>
  <c r="O99" i="1"/>
  <c r="P99" i="1"/>
  <c r="Q99" i="1"/>
  <c r="K99" i="1"/>
  <c r="L99" i="1"/>
  <c r="R99" i="1"/>
  <c r="S99" i="1"/>
  <c r="M100" i="1"/>
  <c r="N100" i="1"/>
  <c r="O100" i="1"/>
  <c r="P100" i="1"/>
  <c r="Q100" i="1"/>
  <c r="K100" i="1"/>
  <c r="L100" i="1"/>
  <c r="R100" i="1"/>
  <c r="S100" i="1"/>
  <c r="M101" i="1"/>
  <c r="N101" i="1"/>
  <c r="O101" i="1"/>
  <c r="P101" i="1"/>
  <c r="Q101" i="1"/>
  <c r="K101" i="1"/>
  <c r="L101" i="1"/>
  <c r="R101" i="1"/>
  <c r="S101" i="1"/>
  <c r="M102" i="1"/>
  <c r="N102" i="1"/>
  <c r="O102" i="1"/>
  <c r="P102" i="1"/>
  <c r="Q102" i="1"/>
  <c r="K102" i="1"/>
  <c r="L102" i="1"/>
  <c r="R102" i="1"/>
  <c r="S102" i="1"/>
  <c r="M103" i="1"/>
  <c r="N103" i="1"/>
  <c r="O103" i="1"/>
  <c r="P103" i="1"/>
  <c r="Q103" i="1"/>
  <c r="K103" i="1"/>
  <c r="L103" i="1"/>
  <c r="R103" i="1"/>
  <c r="S103" i="1"/>
  <c r="M104" i="1"/>
  <c r="N104" i="1"/>
  <c r="O104" i="1"/>
  <c r="P104" i="1"/>
  <c r="Q104" i="1"/>
  <c r="K104" i="1"/>
  <c r="L104" i="1"/>
  <c r="R104" i="1"/>
  <c r="S104" i="1"/>
  <c r="M105" i="1"/>
  <c r="N105" i="1"/>
  <c r="O105" i="1"/>
  <c r="P105" i="1"/>
  <c r="Q105" i="1"/>
  <c r="K105" i="1"/>
  <c r="L105" i="1"/>
  <c r="R105" i="1"/>
  <c r="S105" i="1"/>
  <c r="M106" i="1"/>
  <c r="N106" i="1"/>
  <c r="O106" i="1"/>
  <c r="P106" i="1"/>
  <c r="Q106" i="1"/>
  <c r="K106" i="1"/>
  <c r="L106" i="1"/>
  <c r="R106" i="1"/>
  <c r="S106" i="1"/>
  <c r="M107" i="1"/>
  <c r="N107" i="1"/>
  <c r="O107" i="1"/>
  <c r="P107" i="1"/>
  <c r="Q107" i="1"/>
  <c r="K107" i="1"/>
  <c r="L107" i="1"/>
  <c r="R107" i="1"/>
  <c r="S107" i="1"/>
  <c r="M108" i="1"/>
  <c r="N108" i="1"/>
  <c r="O108" i="1"/>
  <c r="P108" i="1"/>
  <c r="Q108" i="1"/>
  <c r="K108" i="1"/>
  <c r="L108" i="1"/>
  <c r="R108" i="1"/>
  <c r="S108" i="1"/>
  <c r="M109" i="1"/>
  <c r="N109" i="1"/>
  <c r="O109" i="1"/>
  <c r="P109" i="1"/>
  <c r="Q109" i="1"/>
  <c r="K109" i="1"/>
  <c r="L109" i="1"/>
  <c r="R109" i="1"/>
  <c r="S109" i="1"/>
  <c r="M110" i="1"/>
  <c r="N110" i="1"/>
  <c r="O110" i="1"/>
  <c r="P110" i="1"/>
  <c r="Q110" i="1"/>
  <c r="K110" i="1"/>
  <c r="L110" i="1"/>
  <c r="R110" i="1"/>
  <c r="S110" i="1"/>
  <c r="M111" i="1"/>
  <c r="N111" i="1"/>
  <c r="O111" i="1"/>
  <c r="P111" i="1"/>
  <c r="Q111" i="1"/>
  <c r="K111" i="1"/>
  <c r="L111" i="1"/>
  <c r="R111" i="1"/>
  <c r="S111" i="1"/>
  <c r="M112" i="1"/>
  <c r="N112" i="1"/>
  <c r="O112" i="1"/>
  <c r="P112" i="1"/>
  <c r="Q112" i="1"/>
  <c r="K112" i="1"/>
  <c r="L112" i="1"/>
  <c r="R112" i="1"/>
  <c r="S112" i="1"/>
  <c r="M113" i="1"/>
  <c r="N113" i="1"/>
  <c r="O113" i="1"/>
  <c r="P113" i="1"/>
  <c r="Q113" i="1"/>
  <c r="K113" i="1"/>
  <c r="L113" i="1"/>
  <c r="R113" i="1"/>
  <c r="S113" i="1"/>
  <c r="M114" i="1"/>
  <c r="N114" i="1"/>
  <c r="O114" i="1"/>
  <c r="P114" i="1"/>
  <c r="Q114" i="1"/>
  <c r="K114" i="1"/>
  <c r="L114" i="1"/>
  <c r="R114" i="1"/>
  <c r="S114" i="1"/>
  <c r="M115" i="1"/>
  <c r="N115" i="1"/>
  <c r="O115" i="1"/>
  <c r="P115" i="1"/>
  <c r="Q115" i="1"/>
  <c r="K115" i="1"/>
  <c r="L115" i="1"/>
  <c r="R115" i="1"/>
  <c r="S115" i="1"/>
  <c r="M116" i="1"/>
  <c r="N116" i="1"/>
  <c r="O116" i="1"/>
  <c r="P116" i="1"/>
  <c r="Q116" i="1"/>
  <c r="K116" i="1"/>
  <c r="L116" i="1"/>
  <c r="R116" i="1"/>
  <c r="S116" i="1"/>
  <c r="M117" i="1"/>
  <c r="N117" i="1"/>
  <c r="O117" i="1"/>
  <c r="P117" i="1"/>
  <c r="Q117" i="1"/>
  <c r="K117" i="1"/>
  <c r="L117" i="1"/>
  <c r="R117" i="1"/>
  <c r="S117" i="1"/>
  <c r="M118" i="1"/>
  <c r="N118" i="1"/>
  <c r="O118" i="1"/>
  <c r="P118" i="1"/>
  <c r="Q118" i="1"/>
  <c r="K118" i="1"/>
  <c r="L118" i="1"/>
  <c r="R118" i="1"/>
  <c r="S118" i="1"/>
  <c r="M119" i="1"/>
  <c r="N119" i="1"/>
  <c r="O119" i="1"/>
  <c r="P119" i="1"/>
  <c r="Q119" i="1"/>
  <c r="K119" i="1"/>
  <c r="L119" i="1"/>
  <c r="R119" i="1"/>
  <c r="S119" i="1"/>
  <c r="M120" i="1"/>
  <c r="N120" i="1"/>
  <c r="O120" i="1"/>
  <c r="P120" i="1"/>
  <c r="Q120" i="1"/>
  <c r="K120" i="1"/>
  <c r="L120" i="1"/>
  <c r="R120" i="1"/>
  <c r="S120" i="1"/>
  <c r="M121" i="1"/>
  <c r="N121" i="1"/>
  <c r="O121" i="1"/>
  <c r="P121" i="1"/>
  <c r="Q121" i="1"/>
  <c r="K121" i="1"/>
  <c r="L121" i="1"/>
  <c r="R121" i="1"/>
  <c r="S121" i="1"/>
  <c r="M122" i="1"/>
  <c r="N122" i="1"/>
  <c r="O122" i="1"/>
  <c r="P122" i="1"/>
  <c r="Q122" i="1"/>
  <c r="K122" i="1"/>
  <c r="L122" i="1"/>
  <c r="R122" i="1"/>
  <c r="S122" i="1"/>
  <c r="M123" i="1"/>
  <c r="N123" i="1"/>
  <c r="O123" i="1"/>
  <c r="P123" i="1"/>
  <c r="Q123" i="1"/>
  <c r="K123" i="1"/>
  <c r="L123" i="1"/>
  <c r="R123" i="1"/>
  <c r="S123" i="1"/>
  <c r="M124" i="1"/>
  <c r="N124" i="1"/>
  <c r="O124" i="1"/>
  <c r="P124" i="1"/>
  <c r="Q124" i="1"/>
  <c r="K124" i="1"/>
  <c r="L124" i="1"/>
  <c r="R124" i="1"/>
  <c r="S124" i="1"/>
  <c r="M125" i="1"/>
  <c r="N125" i="1"/>
  <c r="O125" i="1"/>
  <c r="P125" i="1"/>
  <c r="Q125" i="1"/>
  <c r="K125" i="1"/>
  <c r="L125" i="1"/>
  <c r="R125" i="1"/>
  <c r="S125" i="1"/>
  <c r="M126" i="1"/>
  <c r="N126" i="1"/>
  <c r="O126" i="1"/>
  <c r="P126" i="1"/>
  <c r="Q126" i="1"/>
  <c r="K126" i="1"/>
  <c r="L126" i="1"/>
  <c r="R126" i="1"/>
  <c r="S126" i="1"/>
  <c r="M127" i="1"/>
  <c r="N127" i="1"/>
  <c r="O127" i="1"/>
  <c r="P127" i="1"/>
  <c r="Q127" i="1"/>
  <c r="K127" i="1"/>
  <c r="L127" i="1"/>
  <c r="R127" i="1"/>
  <c r="S127" i="1"/>
  <c r="M128" i="1"/>
  <c r="N128" i="1"/>
  <c r="O128" i="1"/>
  <c r="P128" i="1"/>
  <c r="Q128" i="1"/>
  <c r="K128" i="1"/>
  <c r="L128" i="1"/>
  <c r="R128" i="1"/>
  <c r="S128" i="1"/>
  <c r="M129" i="1"/>
  <c r="N129" i="1"/>
  <c r="O129" i="1"/>
  <c r="P129" i="1"/>
  <c r="Q129" i="1"/>
  <c r="K129" i="1"/>
  <c r="L129" i="1"/>
  <c r="R129" i="1"/>
  <c r="S129" i="1"/>
  <c r="M130" i="1"/>
  <c r="N130" i="1"/>
  <c r="O130" i="1"/>
  <c r="P130" i="1"/>
  <c r="Q130" i="1"/>
  <c r="K130" i="1"/>
  <c r="L130" i="1"/>
  <c r="R130" i="1"/>
  <c r="S130" i="1"/>
  <c r="M131" i="1"/>
  <c r="N131" i="1"/>
  <c r="O131" i="1"/>
  <c r="P131" i="1"/>
  <c r="Q131" i="1"/>
  <c r="K131" i="1"/>
  <c r="L131" i="1"/>
  <c r="R131" i="1"/>
  <c r="S131" i="1"/>
  <c r="M132" i="1"/>
  <c r="N132" i="1"/>
  <c r="O132" i="1"/>
  <c r="P132" i="1"/>
  <c r="Q132" i="1"/>
  <c r="K132" i="1"/>
  <c r="L132" i="1"/>
  <c r="R132" i="1"/>
  <c r="S132" i="1"/>
  <c r="M133" i="1"/>
  <c r="N133" i="1"/>
  <c r="O133" i="1"/>
  <c r="P133" i="1"/>
  <c r="Q133" i="1"/>
  <c r="K133" i="1"/>
  <c r="L133" i="1"/>
  <c r="R133" i="1"/>
  <c r="S133" i="1"/>
  <c r="M134" i="1"/>
  <c r="N134" i="1"/>
  <c r="O134" i="1"/>
  <c r="P134" i="1"/>
  <c r="Q134" i="1"/>
  <c r="K134" i="1"/>
  <c r="L134" i="1"/>
  <c r="R134" i="1"/>
  <c r="S134" i="1"/>
  <c r="M135" i="1"/>
  <c r="N135" i="1"/>
  <c r="O135" i="1"/>
  <c r="P135" i="1"/>
  <c r="Q135" i="1"/>
  <c r="K135" i="1"/>
  <c r="L135" i="1"/>
  <c r="R135" i="1"/>
  <c r="S135" i="1"/>
  <c r="M136" i="1"/>
  <c r="N136" i="1"/>
  <c r="O136" i="1"/>
  <c r="P136" i="1"/>
  <c r="Q136" i="1"/>
  <c r="K136" i="1"/>
  <c r="L136" i="1"/>
  <c r="R136" i="1"/>
  <c r="S136" i="1"/>
  <c r="M137" i="1"/>
  <c r="N137" i="1"/>
  <c r="O137" i="1"/>
  <c r="P137" i="1"/>
  <c r="Q137" i="1"/>
  <c r="K137" i="1"/>
  <c r="L137" i="1"/>
  <c r="R137" i="1"/>
  <c r="S137" i="1"/>
  <c r="M138" i="1"/>
  <c r="N138" i="1"/>
  <c r="O138" i="1"/>
  <c r="P138" i="1"/>
  <c r="Q138" i="1"/>
  <c r="K138" i="1"/>
  <c r="L138" i="1"/>
  <c r="R138" i="1"/>
  <c r="S138" i="1"/>
  <c r="M139" i="1"/>
  <c r="N139" i="1"/>
  <c r="O139" i="1"/>
  <c r="P139" i="1"/>
  <c r="Q139" i="1"/>
  <c r="K139" i="1"/>
  <c r="L139" i="1"/>
  <c r="R139" i="1"/>
  <c r="S139" i="1"/>
  <c r="M140" i="1"/>
  <c r="N140" i="1"/>
  <c r="O140" i="1"/>
  <c r="P140" i="1"/>
  <c r="Q140" i="1"/>
  <c r="K140" i="1"/>
  <c r="L140" i="1"/>
  <c r="R140" i="1"/>
  <c r="S140" i="1"/>
  <c r="M141" i="1"/>
  <c r="N141" i="1"/>
  <c r="O141" i="1"/>
  <c r="P141" i="1"/>
  <c r="Q141" i="1"/>
  <c r="K141" i="1"/>
  <c r="L141" i="1"/>
  <c r="R141" i="1"/>
  <c r="S141" i="1"/>
  <c r="M142" i="1"/>
  <c r="N142" i="1"/>
  <c r="O142" i="1"/>
  <c r="P142" i="1"/>
  <c r="Q142" i="1"/>
  <c r="K142" i="1"/>
  <c r="L142" i="1"/>
  <c r="R142" i="1"/>
  <c r="S142" i="1"/>
  <c r="M143" i="1"/>
  <c r="N143" i="1"/>
  <c r="O143" i="1"/>
  <c r="P143" i="1"/>
  <c r="Q143" i="1"/>
  <c r="K143" i="1"/>
  <c r="L143" i="1"/>
  <c r="R143" i="1"/>
  <c r="S143" i="1"/>
  <c r="M144" i="1"/>
  <c r="N144" i="1"/>
  <c r="O144" i="1"/>
  <c r="P144" i="1"/>
  <c r="Q144" i="1"/>
  <c r="K144" i="1"/>
  <c r="L144" i="1"/>
  <c r="R144" i="1"/>
  <c r="S144" i="1"/>
  <c r="M145" i="1"/>
  <c r="N145" i="1"/>
  <c r="O145" i="1"/>
  <c r="P145" i="1"/>
  <c r="Q145" i="1"/>
  <c r="K145" i="1"/>
  <c r="L145" i="1"/>
  <c r="R145" i="1"/>
  <c r="S145" i="1"/>
  <c r="M146" i="1"/>
  <c r="N146" i="1"/>
  <c r="O146" i="1"/>
  <c r="P146" i="1"/>
  <c r="Q146" i="1"/>
  <c r="K146" i="1"/>
  <c r="L146" i="1"/>
  <c r="R146" i="1"/>
  <c r="S146" i="1"/>
  <c r="M147" i="1"/>
  <c r="N147" i="1"/>
  <c r="O147" i="1"/>
  <c r="P147" i="1"/>
  <c r="Q147" i="1"/>
  <c r="K147" i="1"/>
  <c r="L147" i="1"/>
  <c r="R147" i="1"/>
  <c r="S147" i="1"/>
  <c r="M148" i="1"/>
  <c r="N148" i="1"/>
  <c r="O148" i="1"/>
  <c r="P148" i="1"/>
  <c r="Q148" i="1"/>
  <c r="K148" i="1"/>
  <c r="L148" i="1"/>
  <c r="R148" i="1"/>
  <c r="S148" i="1"/>
  <c r="M149" i="1"/>
  <c r="N149" i="1"/>
  <c r="O149" i="1"/>
  <c r="P149" i="1"/>
  <c r="Q149" i="1"/>
  <c r="K149" i="1"/>
  <c r="L149" i="1"/>
  <c r="R149" i="1"/>
  <c r="S149" i="1"/>
  <c r="M150" i="1"/>
  <c r="N150" i="1"/>
  <c r="O150" i="1"/>
  <c r="P150" i="1"/>
  <c r="Q150" i="1"/>
  <c r="K150" i="1"/>
  <c r="L150" i="1"/>
  <c r="R150" i="1"/>
  <c r="S150" i="1"/>
  <c r="M151" i="1"/>
  <c r="N151" i="1"/>
  <c r="O151" i="1"/>
  <c r="P151" i="1"/>
  <c r="Q151" i="1"/>
  <c r="K151" i="1"/>
  <c r="L151" i="1"/>
  <c r="R151" i="1"/>
  <c r="S151" i="1"/>
  <c r="M152" i="1"/>
  <c r="N152" i="1"/>
  <c r="O152" i="1"/>
  <c r="P152" i="1"/>
  <c r="Q152" i="1"/>
  <c r="K152" i="1"/>
  <c r="L152" i="1"/>
  <c r="R152" i="1"/>
  <c r="S152" i="1"/>
  <c r="M153" i="1"/>
  <c r="N153" i="1"/>
  <c r="O153" i="1"/>
  <c r="P153" i="1"/>
  <c r="Q153" i="1"/>
  <c r="K153" i="1"/>
  <c r="L153" i="1"/>
  <c r="R153" i="1"/>
  <c r="S153" i="1"/>
  <c r="M154" i="1"/>
  <c r="N154" i="1"/>
  <c r="O154" i="1"/>
  <c r="P154" i="1"/>
  <c r="Q154" i="1"/>
  <c r="K154" i="1"/>
  <c r="L154" i="1"/>
  <c r="R154" i="1"/>
  <c r="S154" i="1"/>
  <c r="M155" i="1"/>
  <c r="N155" i="1"/>
  <c r="O155" i="1"/>
  <c r="P155" i="1"/>
  <c r="Q155" i="1"/>
  <c r="K155" i="1"/>
  <c r="L155" i="1"/>
  <c r="R155" i="1"/>
  <c r="S155" i="1"/>
  <c r="M156" i="1"/>
  <c r="N156" i="1"/>
  <c r="O156" i="1"/>
  <c r="P156" i="1"/>
  <c r="Q156" i="1"/>
  <c r="K156" i="1"/>
  <c r="L156" i="1"/>
  <c r="R156" i="1"/>
  <c r="S156" i="1"/>
  <c r="M157" i="1"/>
  <c r="N157" i="1"/>
  <c r="O157" i="1"/>
  <c r="P157" i="1"/>
  <c r="Q157" i="1"/>
  <c r="K157" i="1"/>
  <c r="L157" i="1"/>
  <c r="R157" i="1"/>
  <c r="S157" i="1"/>
  <c r="M158" i="1"/>
  <c r="N158" i="1"/>
  <c r="O158" i="1"/>
  <c r="P158" i="1"/>
  <c r="Q158" i="1"/>
  <c r="K158" i="1"/>
  <c r="L158" i="1"/>
  <c r="R158" i="1"/>
  <c r="S158" i="1"/>
  <c r="M159" i="1"/>
  <c r="N159" i="1"/>
  <c r="O159" i="1"/>
  <c r="P159" i="1"/>
  <c r="Q159" i="1"/>
  <c r="K159" i="1"/>
  <c r="L159" i="1"/>
  <c r="R159" i="1"/>
  <c r="S159" i="1"/>
  <c r="M160" i="1"/>
  <c r="N160" i="1"/>
  <c r="O160" i="1"/>
  <c r="P160" i="1"/>
  <c r="Q160" i="1"/>
  <c r="K160" i="1"/>
  <c r="L160" i="1"/>
  <c r="R160" i="1"/>
  <c r="S160" i="1"/>
  <c r="M161" i="1"/>
  <c r="N161" i="1"/>
  <c r="O161" i="1"/>
  <c r="P161" i="1"/>
  <c r="Q161" i="1"/>
  <c r="K161" i="1"/>
  <c r="L161" i="1"/>
  <c r="R161" i="1"/>
  <c r="S161" i="1"/>
  <c r="M162" i="1"/>
  <c r="N162" i="1"/>
  <c r="O162" i="1"/>
  <c r="P162" i="1"/>
  <c r="Q162" i="1"/>
  <c r="K162" i="1"/>
  <c r="L162" i="1"/>
  <c r="R162" i="1"/>
  <c r="S162" i="1"/>
  <c r="M163" i="1"/>
  <c r="N163" i="1"/>
  <c r="O163" i="1"/>
  <c r="P163" i="1"/>
  <c r="Q163" i="1"/>
  <c r="K163" i="1"/>
  <c r="L163" i="1"/>
  <c r="R163" i="1"/>
  <c r="S163" i="1"/>
  <c r="M164" i="1"/>
  <c r="N164" i="1"/>
  <c r="O164" i="1"/>
  <c r="P164" i="1"/>
  <c r="Q164" i="1"/>
  <c r="K164" i="1"/>
  <c r="L164" i="1"/>
  <c r="R164" i="1"/>
  <c r="S164" i="1"/>
  <c r="M165" i="1"/>
  <c r="N165" i="1"/>
  <c r="O165" i="1"/>
  <c r="P165" i="1"/>
  <c r="Q165" i="1"/>
  <c r="K165" i="1"/>
  <c r="L165" i="1"/>
  <c r="R165" i="1"/>
  <c r="S165" i="1"/>
  <c r="M166" i="1"/>
  <c r="N166" i="1"/>
  <c r="O166" i="1"/>
  <c r="P166" i="1"/>
  <c r="Q166" i="1"/>
  <c r="K166" i="1"/>
  <c r="L166" i="1"/>
  <c r="R166" i="1"/>
  <c r="S166" i="1"/>
  <c r="M167" i="1"/>
  <c r="N167" i="1"/>
  <c r="O167" i="1"/>
  <c r="P167" i="1"/>
  <c r="Q167" i="1"/>
  <c r="K167" i="1"/>
  <c r="L167" i="1"/>
  <c r="R167" i="1"/>
  <c r="S167" i="1"/>
  <c r="M168" i="1"/>
  <c r="N168" i="1"/>
  <c r="O168" i="1"/>
  <c r="P168" i="1"/>
  <c r="Q168" i="1"/>
  <c r="K168" i="1"/>
  <c r="L168" i="1"/>
  <c r="R168" i="1"/>
  <c r="S168" i="1"/>
  <c r="M169" i="1"/>
  <c r="N169" i="1"/>
  <c r="O169" i="1"/>
  <c r="P169" i="1"/>
  <c r="Q169" i="1"/>
  <c r="K169" i="1"/>
  <c r="L169" i="1"/>
  <c r="R169" i="1"/>
  <c r="S169" i="1"/>
  <c r="M170" i="1"/>
  <c r="N170" i="1"/>
  <c r="O170" i="1"/>
  <c r="P170" i="1"/>
  <c r="Q170" i="1"/>
  <c r="K170" i="1"/>
  <c r="L170" i="1"/>
  <c r="R170" i="1"/>
  <c r="S170" i="1"/>
  <c r="M171" i="1"/>
  <c r="N171" i="1"/>
  <c r="O171" i="1"/>
  <c r="P171" i="1"/>
  <c r="Q171" i="1"/>
  <c r="K171" i="1"/>
  <c r="L171" i="1"/>
  <c r="R171" i="1"/>
  <c r="S171" i="1"/>
  <c r="M172" i="1"/>
  <c r="N172" i="1"/>
  <c r="O172" i="1"/>
  <c r="P172" i="1"/>
  <c r="Q172" i="1"/>
  <c r="K172" i="1"/>
  <c r="L172" i="1"/>
  <c r="R172" i="1"/>
  <c r="S172" i="1"/>
  <c r="M173" i="1"/>
  <c r="N173" i="1"/>
  <c r="O173" i="1"/>
  <c r="P173" i="1"/>
  <c r="Q173" i="1"/>
  <c r="K173" i="1"/>
  <c r="L173" i="1"/>
  <c r="R173" i="1"/>
  <c r="S173" i="1"/>
  <c r="M174" i="1"/>
  <c r="N174" i="1"/>
  <c r="O174" i="1"/>
  <c r="P174" i="1"/>
  <c r="Q174" i="1"/>
  <c r="K174" i="1"/>
  <c r="L174" i="1"/>
  <c r="R174" i="1"/>
  <c r="S174" i="1"/>
  <c r="M175" i="1"/>
  <c r="N175" i="1"/>
  <c r="O175" i="1"/>
  <c r="P175" i="1"/>
  <c r="Q175" i="1"/>
  <c r="K175" i="1"/>
  <c r="L175" i="1"/>
  <c r="R175" i="1"/>
  <c r="S175" i="1"/>
  <c r="M176" i="1"/>
  <c r="N176" i="1"/>
  <c r="O176" i="1"/>
  <c r="P176" i="1"/>
  <c r="Q176" i="1"/>
  <c r="K176" i="1"/>
  <c r="L176" i="1"/>
  <c r="R176" i="1"/>
  <c r="S176" i="1"/>
  <c r="M177" i="1"/>
  <c r="N177" i="1"/>
  <c r="O177" i="1"/>
  <c r="P177" i="1"/>
  <c r="Q177" i="1"/>
  <c r="K177" i="1"/>
  <c r="L177" i="1"/>
  <c r="R177" i="1"/>
  <c r="S177" i="1"/>
  <c r="M178" i="1"/>
  <c r="N178" i="1"/>
  <c r="O178" i="1"/>
  <c r="P178" i="1"/>
  <c r="Q178" i="1"/>
  <c r="K178" i="1"/>
  <c r="L178" i="1"/>
  <c r="R178" i="1"/>
  <c r="S178" i="1"/>
  <c r="M179" i="1"/>
  <c r="N179" i="1"/>
  <c r="O179" i="1"/>
  <c r="P179" i="1"/>
  <c r="Q179" i="1"/>
  <c r="K179" i="1"/>
  <c r="L179" i="1"/>
  <c r="R179" i="1"/>
  <c r="S179" i="1"/>
  <c r="M180" i="1"/>
  <c r="N180" i="1"/>
  <c r="O180" i="1"/>
  <c r="P180" i="1"/>
  <c r="Q180" i="1"/>
  <c r="K180" i="1"/>
  <c r="L180" i="1"/>
  <c r="R180" i="1"/>
  <c r="S180" i="1"/>
  <c r="M181" i="1"/>
  <c r="N181" i="1"/>
  <c r="O181" i="1"/>
  <c r="P181" i="1"/>
  <c r="Q181" i="1"/>
  <c r="K181" i="1"/>
  <c r="L181" i="1"/>
  <c r="R181" i="1"/>
  <c r="S181" i="1"/>
  <c r="M182" i="1"/>
  <c r="N182" i="1"/>
  <c r="O182" i="1"/>
  <c r="P182" i="1"/>
  <c r="Q182" i="1"/>
  <c r="K182" i="1"/>
  <c r="L182" i="1"/>
  <c r="R182" i="1"/>
  <c r="S182" i="1"/>
  <c r="M183" i="1"/>
  <c r="N183" i="1"/>
  <c r="O183" i="1"/>
  <c r="P183" i="1"/>
  <c r="Q183" i="1"/>
  <c r="K183" i="1"/>
  <c r="L183" i="1"/>
  <c r="R183" i="1"/>
  <c r="S183" i="1"/>
  <c r="M184" i="1"/>
  <c r="N184" i="1"/>
  <c r="O184" i="1"/>
  <c r="P184" i="1"/>
  <c r="Q184" i="1"/>
  <c r="K184" i="1"/>
  <c r="L184" i="1"/>
  <c r="R184" i="1"/>
  <c r="S184" i="1"/>
  <c r="M185" i="1"/>
  <c r="N185" i="1"/>
  <c r="O185" i="1"/>
  <c r="P185" i="1"/>
  <c r="Q185" i="1"/>
  <c r="K185" i="1"/>
  <c r="L185" i="1"/>
  <c r="R185" i="1"/>
  <c r="S185" i="1"/>
  <c r="M186" i="1"/>
  <c r="N186" i="1"/>
  <c r="O186" i="1"/>
  <c r="P186" i="1"/>
  <c r="Q186" i="1"/>
  <c r="K186" i="1"/>
  <c r="L186" i="1"/>
  <c r="R186" i="1"/>
  <c r="S186" i="1"/>
  <c r="M187" i="1"/>
  <c r="N187" i="1"/>
  <c r="O187" i="1"/>
  <c r="P187" i="1"/>
  <c r="Q187" i="1"/>
  <c r="K187" i="1"/>
  <c r="L187" i="1"/>
  <c r="R187" i="1"/>
  <c r="S187" i="1"/>
  <c r="M188" i="1"/>
  <c r="N188" i="1"/>
  <c r="O188" i="1"/>
  <c r="P188" i="1"/>
  <c r="Q188" i="1"/>
  <c r="K188" i="1"/>
  <c r="L188" i="1"/>
  <c r="R188" i="1"/>
  <c r="S188" i="1"/>
  <c r="M189" i="1"/>
  <c r="N189" i="1"/>
  <c r="O189" i="1"/>
  <c r="P189" i="1"/>
  <c r="Q189" i="1"/>
  <c r="K189" i="1"/>
  <c r="L189" i="1"/>
  <c r="R189" i="1"/>
  <c r="S189" i="1"/>
  <c r="M190" i="1"/>
  <c r="N190" i="1"/>
  <c r="O190" i="1"/>
  <c r="P190" i="1"/>
  <c r="Q190" i="1"/>
  <c r="K190" i="1"/>
  <c r="L190" i="1"/>
  <c r="R190" i="1"/>
  <c r="S190" i="1"/>
  <c r="M191" i="1"/>
  <c r="N191" i="1"/>
  <c r="O191" i="1"/>
  <c r="P191" i="1"/>
  <c r="Q191" i="1"/>
  <c r="K191" i="1"/>
  <c r="L191" i="1"/>
  <c r="R191" i="1"/>
  <c r="S191" i="1"/>
  <c r="M192" i="1"/>
  <c r="N192" i="1"/>
  <c r="O192" i="1"/>
  <c r="P192" i="1"/>
  <c r="Q192" i="1"/>
  <c r="K192" i="1"/>
  <c r="L192" i="1"/>
  <c r="R192" i="1"/>
  <c r="S192" i="1"/>
  <c r="M193" i="1"/>
  <c r="N193" i="1"/>
  <c r="O193" i="1"/>
  <c r="P193" i="1"/>
  <c r="Q193" i="1"/>
  <c r="K193" i="1"/>
  <c r="L193" i="1"/>
  <c r="R193" i="1"/>
  <c r="S193" i="1"/>
  <c r="M194" i="1"/>
  <c r="N194" i="1"/>
  <c r="O194" i="1"/>
  <c r="P194" i="1"/>
  <c r="Q194" i="1"/>
  <c r="K194" i="1"/>
  <c r="L194" i="1"/>
  <c r="R194" i="1"/>
  <c r="S194" i="1"/>
  <c r="M195" i="1"/>
  <c r="N195" i="1"/>
  <c r="O195" i="1"/>
  <c r="P195" i="1"/>
  <c r="Q195" i="1"/>
  <c r="K195" i="1"/>
  <c r="L195" i="1"/>
  <c r="R195" i="1"/>
  <c r="S195" i="1"/>
  <c r="M196" i="1"/>
  <c r="N196" i="1"/>
  <c r="O196" i="1"/>
  <c r="P196" i="1"/>
  <c r="Q196" i="1"/>
  <c r="K196" i="1"/>
  <c r="L196" i="1"/>
  <c r="R196" i="1"/>
  <c r="S196" i="1"/>
  <c r="M197" i="1"/>
  <c r="N197" i="1"/>
  <c r="O197" i="1"/>
  <c r="P197" i="1"/>
  <c r="Q197" i="1"/>
  <c r="K197" i="1"/>
  <c r="L197" i="1"/>
  <c r="R197" i="1"/>
  <c r="S197" i="1"/>
  <c r="M198" i="1"/>
  <c r="N198" i="1"/>
  <c r="O198" i="1"/>
  <c r="P198" i="1"/>
  <c r="Q198" i="1"/>
  <c r="K198" i="1"/>
  <c r="L198" i="1"/>
  <c r="R198" i="1"/>
  <c r="S198" i="1"/>
  <c r="M199" i="1"/>
  <c r="N199" i="1"/>
  <c r="O199" i="1"/>
  <c r="P199" i="1"/>
  <c r="Q199" i="1"/>
  <c r="K199" i="1"/>
  <c r="L199" i="1"/>
  <c r="R199" i="1"/>
  <c r="S199" i="1"/>
  <c r="M200" i="1"/>
  <c r="N200" i="1"/>
  <c r="O200" i="1"/>
  <c r="P200" i="1"/>
  <c r="Q200" i="1"/>
  <c r="K200" i="1"/>
  <c r="L200" i="1"/>
  <c r="R200" i="1"/>
  <c r="S200" i="1"/>
  <c r="M201" i="1"/>
  <c r="N201" i="1"/>
  <c r="O201" i="1"/>
  <c r="P201" i="1"/>
  <c r="Q201" i="1"/>
  <c r="K201" i="1"/>
  <c r="L201" i="1"/>
  <c r="R201" i="1"/>
  <c r="S201" i="1"/>
  <c r="M202" i="1"/>
  <c r="N202" i="1"/>
  <c r="O202" i="1"/>
  <c r="P202" i="1"/>
  <c r="Q202" i="1"/>
  <c r="K202" i="1"/>
  <c r="L202" i="1"/>
  <c r="R202" i="1"/>
  <c r="S202" i="1"/>
  <c r="M203" i="1"/>
  <c r="N203" i="1"/>
  <c r="O203" i="1"/>
  <c r="P203" i="1"/>
  <c r="Q203" i="1"/>
  <c r="K203" i="1"/>
  <c r="L203" i="1"/>
  <c r="R203" i="1"/>
  <c r="S203" i="1"/>
  <c r="M204" i="1"/>
  <c r="N204" i="1"/>
  <c r="O204" i="1"/>
  <c r="P204" i="1"/>
  <c r="Q204" i="1"/>
  <c r="K204" i="1"/>
  <c r="L204" i="1"/>
  <c r="R204" i="1"/>
  <c r="S204" i="1"/>
  <c r="M205" i="1"/>
  <c r="N205" i="1"/>
  <c r="O205" i="1"/>
  <c r="P205" i="1"/>
  <c r="Q205" i="1"/>
  <c r="K205" i="1"/>
  <c r="L205" i="1"/>
  <c r="R205" i="1"/>
  <c r="S205" i="1"/>
  <c r="M206" i="1"/>
  <c r="N206" i="1"/>
  <c r="O206" i="1"/>
  <c r="P206" i="1"/>
  <c r="Q206" i="1"/>
  <c r="K206" i="1"/>
  <c r="L206" i="1"/>
  <c r="R206" i="1"/>
  <c r="S206" i="1"/>
  <c r="M207" i="1"/>
  <c r="N207" i="1"/>
  <c r="O207" i="1"/>
  <c r="P207" i="1"/>
  <c r="Q207" i="1"/>
  <c r="K207" i="1"/>
  <c r="L207" i="1"/>
  <c r="R207" i="1"/>
  <c r="S207" i="1"/>
  <c r="M208" i="1"/>
  <c r="N208" i="1"/>
  <c r="O208" i="1"/>
  <c r="P208" i="1"/>
  <c r="Q208" i="1"/>
  <c r="K208" i="1"/>
  <c r="L208" i="1"/>
  <c r="R208" i="1"/>
  <c r="S208" i="1"/>
  <c r="M209" i="1"/>
  <c r="N209" i="1"/>
  <c r="O209" i="1"/>
  <c r="P209" i="1"/>
  <c r="Q209" i="1"/>
  <c r="K209" i="1"/>
  <c r="L209" i="1"/>
  <c r="R209" i="1"/>
  <c r="S209" i="1"/>
  <c r="M210" i="1"/>
  <c r="N210" i="1"/>
  <c r="O210" i="1"/>
  <c r="P210" i="1"/>
  <c r="Q210" i="1"/>
  <c r="K210" i="1"/>
  <c r="L210" i="1"/>
  <c r="R210" i="1"/>
  <c r="S210" i="1"/>
  <c r="M211" i="1"/>
  <c r="N211" i="1"/>
  <c r="O211" i="1"/>
  <c r="P211" i="1"/>
  <c r="Q211" i="1"/>
  <c r="K211" i="1"/>
  <c r="L211" i="1"/>
  <c r="R211" i="1"/>
  <c r="S211" i="1"/>
  <c r="M212" i="1"/>
  <c r="N212" i="1"/>
  <c r="O212" i="1"/>
  <c r="P212" i="1"/>
  <c r="Q212" i="1"/>
  <c r="K212" i="1"/>
  <c r="L212" i="1"/>
  <c r="R212" i="1"/>
  <c r="S212" i="1"/>
  <c r="M213" i="1"/>
  <c r="N213" i="1"/>
  <c r="O213" i="1"/>
  <c r="P213" i="1"/>
  <c r="Q213" i="1"/>
  <c r="K213" i="1"/>
  <c r="L213" i="1"/>
  <c r="R213" i="1"/>
  <c r="S213" i="1"/>
  <c r="M214" i="1"/>
  <c r="N214" i="1"/>
  <c r="O214" i="1"/>
  <c r="P214" i="1"/>
  <c r="Q214" i="1"/>
  <c r="K214" i="1"/>
  <c r="L214" i="1"/>
  <c r="R214" i="1"/>
  <c r="S214" i="1"/>
  <c r="M215" i="1"/>
  <c r="N215" i="1"/>
  <c r="O215" i="1"/>
  <c r="P215" i="1"/>
  <c r="Q215" i="1"/>
  <c r="K215" i="1"/>
  <c r="L215" i="1"/>
  <c r="R215" i="1"/>
  <c r="S215" i="1"/>
  <c r="M216" i="1"/>
  <c r="N216" i="1"/>
  <c r="O216" i="1"/>
  <c r="P216" i="1"/>
  <c r="Q216" i="1"/>
  <c r="K216" i="1"/>
  <c r="L216" i="1"/>
  <c r="R216" i="1"/>
  <c r="S216" i="1"/>
  <c r="M217" i="1"/>
  <c r="N217" i="1"/>
  <c r="O217" i="1"/>
  <c r="P217" i="1"/>
  <c r="Q217" i="1"/>
  <c r="K217" i="1"/>
  <c r="L217" i="1"/>
  <c r="R217" i="1"/>
  <c r="S217" i="1"/>
  <c r="M218" i="1"/>
  <c r="N218" i="1"/>
  <c r="O218" i="1"/>
  <c r="P218" i="1"/>
  <c r="Q218" i="1"/>
  <c r="K218" i="1"/>
  <c r="L218" i="1"/>
  <c r="R218" i="1"/>
  <c r="S218" i="1"/>
  <c r="M219" i="1"/>
  <c r="N219" i="1"/>
  <c r="O219" i="1"/>
  <c r="P219" i="1"/>
  <c r="Q219" i="1"/>
  <c r="K219" i="1"/>
  <c r="L219" i="1"/>
  <c r="R219" i="1"/>
  <c r="S219" i="1"/>
  <c r="M220" i="1"/>
  <c r="N220" i="1"/>
  <c r="O220" i="1"/>
  <c r="P220" i="1"/>
  <c r="Q220" i="1"/>
  <c r="K220" i="1"/>
  <c r="L220" i="1"/>
  <c r="R220" i="1"/>
  <c r="S220" i="1"/>
  <c r="M221" i="1"/>
  <c r="N221" i="1"/>
  <c r="O221" i="1"/>
  <c r="P221" i="1"/>
  <c r="Q221" i="1"/>
  <c r="K221" i="1"/>
  <c r="L221" i="1"/>
  <c r="R221" i="1"/>
  <c r="S221" i="1"/>
  <c r="M222" i="1"/>
  <c r="N222" i="1"/>
  <c r="O222" i="1"/>
  <c r="P222" i="1"/>
  <c r="Q222" i="1"/>
  <c r="K222" i="1"/>
  <c r="L222" i="1"/>
  <c r="R222" i="1"/>
  <c r="S222" i="1"/>
  <c r="M223" i="1"/>
  <c r="N223" i="1"/>
  <c r="O223" i="1"/>
  <c r="P223" i="1"/>
  <c r="Q223" i="1"/>
  <c r="K223" i="1"/>
  <c r="L223" i="1"/>
  <c r="R223" i="1"/>
  <c r="S223" i="1"/>
  <c r="M224" i="1"/>
  <c r="N224" i="1"/>
  <c r="O224" i="1"/>
  <c r="P224" i="1"/>
  <c r="Q224" i="1"/>
  <c r="K224" i="1"/>
  <c r="L224" i="1"/>
  <c r="R224" i="1"/>
  <c r="S224" i="1"/>
  <c r="M225" i="1"/>
  <c r="N225" i="1"/>
  <c r="O225" i="1"/>
  <c r="P225" i="1"/>
  <c r="Q225" i="1"/>
  <c r="K225" i="1"/>
  <c r="L225" i="1"/>
  <c r="R225" i="1"/>
  <c r="S225" i="1"/>
  <c r="M226" i="1"/>
  <c r="N226" i="1"/>
  <c r="O226" i="1"/>
  <c r="P226" i="1"/>
  <c r="Q226" i="1"/>
  <c r="K226" i="1"/>
  <c r="L226" i="1"/>
  <c r="R226" i="1"/>
  <c r="S226" i="1"/>
  <c r="M227" i="1"/>
  <c r="N227" i="1"/>
  <c r="O227" i="1"/>
  <c r="P227" i="1"/>
  <c r="Q227" i="1"/>
  <c r="K227" i="1"/>
  <c r="L227" i="1"/>
  <c r="R227" i="1"/>
  <c r="S227" i="1"/>
  <c r="M228" i="1"/>
  <c r="N228" i="1"/>
  <c r="O228" i="1"/>
  <c r="P228" i="1"/>
  <c r="Q228" i="1"/>
  <c r="K228" i="1"/>
  <c r="L228" i="1"/>
  <c r="R228" i="1"/>
  <c r="S228" i="1"/>
  <c r="M229" i="1"/>
  <c r="N229" i="1"/>
  <c r="O229" i="1"/>
  <c r="P229" i="1"/>
  <c r="Q229" i="1"/>
  <c r="K229" i="1"/>
  <c r="L229" i="1"/>
  <c r="R229" i="1"/>
  <c r="S229" i="1"/>
  <c r="M230" i="1"/>
  <c r="N230" i="1"/>
  <c r="O230" i="1"/>
  <c r="P230" i="1"/>
  <c r="Q230" i="1"/>
  <c r="K230" i="1"/>
  <c r="L230" i="1"/>
  <c r="R230" i="1"/>
  <c r="S230" i="1"/>
  <c r="M231" i="1"/>
  <c r="N231" i="1"/>
  <c r="O231" i="1"/>
  <c r="P231" i="1"/>
  <c r="Q231" i="1"/>
  <c r="K231" i="1"/>
  <c r="L231" i="1"/>
  <c r="R231" i="1"/>
  <c r="S231" i="1"/>
  <c r="M232" i="1"/>
  <c r="N232" i="1"/>
  <c r="O232" i="1"/>
  <c r="P232" i="1"/>
  <c r="Q232" i="1"/>
  <c r="K232" i="1"/>
  <c r="L232" i="1"/>
  <c r="R232" i="1"/>
  <c r="S232" i="1"/>
  <c r="M233" i="1"/>
  <c r="N233" i="1"/>
  <c r="O233" i="1"/>
  <c r="P233" i="1"/>
  <c r="Q233" i="1"/>
  <c r="K233" i="1"/>
  <c r="L233" i="1"/>
  <c r="R233" i="1"/>
  <c r="S233" i="1"/>
  <c r="M234" i="1"/>
  <c r="N234" i="1"/>
  <c r="O234" i="1"/>
  <c r="P234" i="1"/>
  <c r="Q234" i="1"/>
  <c r="K234" i="1"/>
  <c r="L234" i="1"/>
  <c r="R234" i="1"/>
  <c r="S234" i="1"/>
  <c r="M235" i="1"/>
  <c r="N235" i="1"/>
  <c r="O235" i="1"/>
  <c r="P235" i="1"/>
  <c r="Q235" i="1"/>
  <c r="K235" i="1"/>
  <c r="L235" i="1"/>
  <c r="R235" i="1"/>
  <c r="S235" i="1"/>
  <c r="M236" i="1"/>
  <c r="N236" i="1"/>
  <c r="O236" i="1"/>
  <c r="P236" i="1"/>
  <c r="Q236" i="1"/>
  <c r="K236" i="1"/>
  <c r="L236" i="1"/>
  <c r="R236" i="1"/>
  <c r="S236" i="1"/>
  <c r="M237" i="1"/>
  <c r="N237" i="1"/>
  <c r="O237" i="1"/>
  <c r="P237" i="1"/>
  <c r="Q237" i="1"/>
  <c r="K237" i="1"/>
  <c r="L237" i="1"/>
  <c r="R237" i="1"/>
  <c r="S237" i="1"/>
  <c r="M238" i="1"/>
  <c r="N238" i="1"/>
  <c r="O238" i="1"/>
  <c r="P238" i="1"/>
  <c r="Q238" i="1"/>
  <c r="K238" i="1"/>
  <c r="L238" i="1"/>
  <c r="R238" i="1"/>
  <c r="S238" i="1"/>
  <c r="M239" i="1"/>
  <c r="N239" i="1"/>
  <c r="O239" i="1"/>
  <c r="P239" i="1"/>
  <c r="Q239" i="1"/>
  <c r="K239" i="1"/>
  <c r="L239" i="1"/>
  <c r="R239" i="1"/>
  <c r="S239" i="1"/>
  <c r="M240" i="1"/>
  <c r="N240" i="1"/>
  <c r="O240" i="1"/>
  <c r="P240" i="1"/>
  <c r="Q240" i="1"/>
  <c r="K240" i="1"/>
  <c r="L240" i="1"/>
  <c r="R240" i="1"/>
  <c r="S240" i="1"/>
  <c r="M241" i="1"/>
  <c r="N241" i="1"/>
  <c r="O241" i="1"/>
  <c r="P241" i="1"/>
  <c r="Q241" i="1"/>
  <c r="K241" i="1"/>
  <c r="L241" i="1"/>
  <c r="R241" i="1"/>
  <c r="S241" i="1"/>
  <c r="M242" i="1"/>
  <c r="N242" i="1"/>
  <c r="O242" i="1"/>
  <c r="P242" i="1"/>
  <c r="Q242" i="1"/>
  <c r="K242" i="1"/>
  <c r="L242" i="1"/>
  <c r="R242" i="1"/>
  <c r="S242" i="1"/>
  <c r="M243" i="1"/>
  <c r="N243" i="1"/>
  <c r="O243" i="1"/>
  <c r="P243" i="1"/>
  <c r="Q243" i="1"/>
  <c r="K243" i="1"/>
  <c r="L243" i="1"/>
  <c r="R243" i="1"/>
  <c r="S243" i="1"/>
  <c r="M244" i="1"/>
  <c r="N244" i="1"/>
  <c r="O244" i="1"/>
  <c r="P244" i="1"/>
  <c r="Q244" i="1"/>
  <c r="K244" i="1"/>
  <c r="L244" i="1"/>
  <c r="R244" i="1"/>
  <c r="S244" i="1"/>
  <c r="M245" i="1"/>
  <c r="N245" i="1"/>
  <c r="O245" i="1"/>
  <c r="P245" i="1"/>
  <c r="Q245" i="1"/>
  <c r="K245" i="1"/>
  <c r="L245" i="1"/>
  <c r="R245" i="1"/>
  <c r="S245" i="1"/>
  <c r="M246" i="1"/>
  <c r="N246" i="1"/>
  <c r="O246" i="1"/>
  <c r="P246" i="1"/>
  <c r="Q246" i="1"/>
  <c r="K246" i="1"/>
  <c r="L246" i="1"/>
  <c r="R246" i="1"/>
  <c r="S246" i="1"/>
  <c r="M247" i="1"/>
  <c r="N247" i="1"/>
  <c r="O247" i="1"/>
  <c r="P247" i="1"/>
  <c r="Q247" i="1"/>
  <c r="K247" i="1"/>
  <c r="L247" i="1"/>
  <c r="R247" i="1"/>
  <c r="S247" i="1"/>
  <c r="M248" i="1"/>
  <c r="N248" i="1"/>
  <c r="O248" i="1"/>
  <c r="P248" i="1"/>
  <c r="Q248" i="1"/>
  <c r="K248" i="1"/>
  <c r="L248" i="1"/>
  <c r="R248" i="1"/>
  <c r="S248" i="1"/>
  <c r="M249" i="1"/>
  <c r="N249" i="1"/>
  <c r="O249" i="1"/>
  <c r="P249" i="1"/>
  <c r="Q249" i="1"/>
  <c r="K249" i="1"/>
  <c r="L249" i="1"/>
  <c r="R249" i="1"/>
  <c r="S249" i="1"/>
  <c r="M250" i="1"/>
  <c r="N250" i="1"/>
  <c r="O250" i="1"/>
  <c r="P250" i="1"/>
  <c r="Q250" i="1"/>
  <c r="K250" i="1"/>
  <c r="L250" i="1"/>
  <c r="R250" i="1"/>
  <c r="S250" i="1"/>
  <c r="M251" i="1"/>
  <c r="N251" i="1"/>
  <c r="O251" i="1"/>
  <c r="P251" i="1"/>
  <c r="Q251" i="1"/>
  <c r="K251" i="1"/>
  <c r="L251" i="1"/>
  <c r="R251" i="1"/>
  <c r="S251" i="1"/>
  <c r="M252" i="1"/>
  <c r="N252" i="1"/>
  <c r="O252" i="1"/>
  <c r="P252" i="1"/>
  <c r="Q252" i="1"/>
  <c r="K252" i="1"/>
  <c r="L252" i="1"/>
  <c r="R252" i="1"/>
  <c r="S252" i="1"/>
  <c r="N3" i="1"/>
  <c r="H5" i="2" s="1"/>
  <c r="H6" i="2" s="1"/>
  <c r="O3" i="1"/>
  <c r="I5" i="2" s="1"/>
  <c r="I6" i="2" s="1"/>
  <c r="P3" i="1"/>
  <c r="Q3" i="1"/>
  <c r="K5" i="2" s="1"/>
  <c r="K6" i="2" s="1"/>
  <c r="K3" i="1"/>
  <c r="L3" i="1"/>
  <c r="F5" i="2" s="1"/>
  <c r="F6" i="2" s="1"/>
  <c r="R3" i="1"/>
  <c r="M3" i="1"/>
  <c r="G3" i="2"/>
  <c r="G4" i="2" s="1"/>
  <c r="J10" i="2" l="1"/>
  <c r="G5" i="2"/>
  <c r="H3" i="2"/>
  <c r="H4" i="2" s="1"/>
  <c r="F3" i="2"/>
  <c r="F4" i="2" s="1"/>
  <c r="F7" i="2" s="1"/>
  <c r="I3" i="2"/>
  <c r="I4" i="2" s="1"/>
  <c r="L3" i="2"/>
  <c r="L4" i="2" s="1"/>
  <c r="L7" i="2" s="1"/>
  <c r="J3" i="2"/>
  <c r="J4" i="2" s="1"/>
  <c r="M3" i="2"/>
  <c r="K3" i="2"/>
  <c r="K4" i="2" s="1"/>
  <c r="F13" i="2" l="1"/>
  <c r="F14" i="2"/>
  <c r="J13" i="2"/>
  <c r="J14" i="2"/>
  <c r="G6" i="2"/>
  <c r="M4" i="2"/>
  <c r="L13" i="2"/>
  <c r="L14" i="2"/>
  <c r="I14" i="2"/>
  <c r="H7" i="2"/>
  <c r="J7" i="2"/>
  <c r="I7" i="2"/>
  <c r="K13" i="2"/>
  <c r="K7" i="2"/>
  <c r="I13" i="2"/>
  <c r="H13" i="2"/>
  <c r="M13" i="2" l="1"/>
  <c r="G7" i="2"/>
  <c r="G13" i="2"/>
  <c r="M7" i="2"/>
  <c r="G14" i="2" l="1"/>
  <c r="K14" i="2"/>
  <c r="H14" i="2"/>
  <c r="M14" i="2"/>
  <c r="H11" i="2" l="1"/>
  <c r="J11" i="2"/>
  <c r="L11" i="2"/>
  <c r="M11" i="2"/>
  <c r="I11" i="2"/>
  <c r="K11" i="2"/>
  <c r="G11" i="2"/>
</calcChain>
</file>

<file path=xl/sharedStrings.xml><?xml version="1.0" encoding="utf-8"?>
<sst xmlns="http://schemas.openxmlformats.org/spreadsheetml/2006/main" count="131" uniqueCount="88">
  <si>
    <t>Date</t>
  </si>
  <si>
    <t>APPLE</t>
  </si>
  <si>
    <t>MICROFT</t>
  </si>
  <si>
    <t>GOOGLE</t>
  </si>
  <si>
    <t>NVIDIA</t>
  </si>
  <si>
    <t>NIKE</t>
  </si>
  <si>
    <t>NASDAQ</t>
  </si>
  <si>
    <t>S&amp;P 500</t>
  </si>
  <si>
    <t>PETROLEO</t>
  </si>
  <si>
    <t>ORO</t>
  </si>
  <si>
    <t>Var % Nasdaq</t>
  </si>
  <si>
    <t>Var % Google</t>
  </si>
  <si>
    <t>Var % Apple</t>
  </si>
  <si>
    <t>Var % Microft</t>
  </si>
  <si>
    <t>Var % Nvidia</t>
  </si>
  <si>
    <t>Var % nike</t>
  </si>
  <si>
    <t>Var % s&amp;p 500</t>
  </si>
  <si>
    <t>Var % Petroleo</t>
  </si>
  <si>
    <t>Var % Oro</t>
  </si>
  <si>
    <t>Indicadores</t>
  </si>
  <si>
    <t>Rentabilidad Diaria</t>
  </si>
  <si>
    <t>Rentabilidad Anual</t>
  </si>
  <si>
    <t>Riesgo diario</t>
  </si>
  <si>
    <t>Riesgo Anual</t>
  </si>
  <si>
    <t>CV</t>
  </si>
  <si>
    <t>Beta</t>
  </si>
  <si>
    <t>Coeficiente de Correlación</t>
  </si>
  <si>
    <t>Riesgo Sistemático</t>
  </si>
  <si>
    <t>Riesgo No sistemático</t>
  </si>
  <si>
    <t>Tasa Libre de Riesgo</t>
  </si>
  <si>
    <t xml:space="preserve">Índice de Sharpe </t>
  </si>
  <si>
    <t>Índice de Treynor</t>
  </si>
  <si>
    <t>Índice de Sharpe</t>
  </si>
  <si>
    <t xml:space="preserve">Beta </t>
  </si>
  <si>
    <t>portafolio</t>
  </si>
  <si>
    <t xml:space="preserve">inversion </t>
  </si>
  <si>
    <t>Riesgo (Diario)</t>
  </si>
  <si>
    <t>Riesgo (Anual)</t>
  </si>
  <si>
    <t xml:space="preserve">Inversion </t>
  </si>
  <si>
    <t>Rendimiento (Diario)</t>
  </si>
  <si>
    <t>Rendimiento (Anual)</t>
  </si>
  <si>
    <t>Coeficiente de aversion</t>
  </si>
  <si>
    <t>Utilidad</t>
  </si>
  <si>
    <t>corr Nas/s&amp;p</t>
  </si>
  <si>
    <t>corr Nas/app</t>
  </si>
  <si>
    <t>corr Nas/micr</t>
  </si>
  <si>
    <t>corr Nas/goo</t>
  </si>
  <si>
    <t>corr Nas/nv</t>
  </si>
  <si>
    <t>corr Nas/ni</t>
  </si>
  <si>
    <t>corr Nas/pet</t>
  </si>
  <si>
    <t>corr Nas/or</t>
  </si>
  <si>
    <t xml:space="preserve">cov </t>
  </si>
  <si>
    <t xml:space="preserve">portafolio </t>
  </si>
  <si>
    <t>w 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</si>
  <si>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</si>
  <si>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</si>
  <si>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</si>
  <si>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</si>
  <si>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</si>
  <si>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</si>
  <si>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</si>
  <si>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</si>
  <si>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</si>
  <si>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Aleatorio A</t>
  </si>
  <si>
    <t>Aleatorio B</t>
  </si>
  <si>
    <t>Aleatorio C</t>
  </si>
  <si>
    <t>Aleatorio D</t>
  </si>
  <si>
    <t>Aleatorio E</t>
  </si>
  <si>
    <t>Aleatorio F</t>
  </si>
  <si>
    <t>Aleatorio G</t>
  </si>
  <si>
    <t>Aleatorio H</t>
  </si>
  <si>
    <t>Aleatorio I</t>
  </si>
  <si>
    <t>WA</t>
  </si>
  <si>
    <t>WB</t>
  </si>
  <si>
    <t>WC</t>
  </si>
  <si>
    <t>WD</t>
  </si>
  <si>
    <t>WE</t>
  </si>
  <si>
    <t>WF</t>
  </si>
  <si>
    <t>WG</t>
  </si>
  <si>
    <t>WH</t>
  </si>
  <si>
    <t>WI</t>
  </si>
  <si>
    <t>VAR P</t>
  </si>
  <si>
    <t>RIESGO</t>
  </si>
  <si>
    <t>RENTABILIDAD</t>
  </si>
  <si>
    <t>sharpe ratio</t>
  </si>
  <si>
    <t>tasa libre de riesgo</t>
  </si>
  <si>
    <t>po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</si>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</sst>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0.000%"/>
    <numFmt numFmtId="165" formatCode="0.0%"/>
    <numFmt numFmtId="166" formatCode="0.0"/>
    <numFmt numFmtId="167" formatCode="0.000"/>
    <numFmt numFmtId="168" formatCode="0.00000"/>
    <numFmt numFmtId="169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Segoe Print"/>
    </font>
    <font>
      <sz val="9"/>
      <color theme="1"/>
      <name val="Segoe Print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164" fontId="2" fillId="2" borderId="1" xfId="1" applyNumberFormat="1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0" fillId="0" borderId="0" xfId="1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166" fontId="3" fillId="0" borderId="2" xfId="2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9" fontId="3" fillId="0" borderId="2" xfId="1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43" fontId="3" fillId="0" borderId="2" xfId="2" applyFont="1" applyBorder="1" applyAlignment="1">
      <alignment horizontal="center" vertical="center"/>
    </xf>
    <xf numFmtId="9" fontId="0" fillId="0" borderId="0" xfId="1" applyFont="1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10" fontId="3" fillId="0" borderId="0" xfId="1" applyNumberFormat="1" applyFont="1" applyAlignment="1">
      <alignment horizontal="center" vertical="center"/>
    </xf>
    <xf numFmtId="43" fontId="3" fillId="0" borderId="4" xfId="2" applyFont="1" applyBorder="1" applyAlignment="1">
      <alignment horizontal="center" vertical="center"/>
    </xf>
    <xf numFmtId="164" fontId="0" fillId="0" borderId="0" xfId="0" applyNumberFormat="1"/>
    <xf numFmtId="165" fontId="3" fillId="0" borderId="2" xfId="1" applyNumberFormat="1" applyFont="1" applyFill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0" fontId="3" fillId="0" borderId="4" xfId="1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8" fontId="3" fillId="0" borderId="2" xfId="0" applyNumberFormat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169" fontId="3" fillId="0" borderId="0" xfId="2" applyNumberFormat="1" applyFont="1" applyAlignment="1">
      <alignment horizontal="center" vertical="center"/>
    </xf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165" fontId="0" fillId="0" borderId="0" xfId="1" applyNumberFormat="1" applyFont="1"/>
    <xf numFmtId="0" fontId="0" fillId="6" borderId="0" xfId="0" applyFill="1"/>
    <xf numFmtId="2" fontId="0" fillId="6" borderId="0" xfId="0" applyNumberFormat="1" applyFill="1"/>
    <xf numFmtId="167" fontId="0" fillId="6" borderId="0" xfId="0" applyNumberFormat="1" applyFill="1"/>
    <xf numFmtId="2" fontId="0" fillId="0" borderId="0" xfId="2" applyNumberFormat="1" applyFont="1"/>
    <xf numFmtId="10" fontId="0" fillId="0" borderId="0" xfId="0" applyNumberFormat="1"/>
    <xf numFmtId="0" fontId="0" fillId="7" borderId="0" xfId="0" applyFill="1"/>
    <xf numFmtId="9" fontId="0" fillId="7" borderId="0" xfId="1" applyFont="1" applyFill="1"/>
    <xf numFmtId="165" fontId="0" fillId="7" borderId="0" xfId="1" applyNumberFormat="1" applyFont="1" applyFill="1"/>
    <xf numFmtId="10" fontId="0" fillId="7" borderId="0" xfId="1" applyNumberFormat="1" applyFont="1" applyFill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Portafolios!$W$1</c:f>
              <c:strCache>
                <c:ptCount val="1"/>
                <c:pt idx="0">
                  <c:v>RENTABILIDAD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Portafolios!$V$2:$V$1029</c:f>
              <c:numCache>
                <c:formatCode>0.00%</c:formatCode>
                <c:ptCount val="1028"/>
                <c:pt idx="0">
                  <c:v>0.13946480479295173</c:v>
                </c:pt>
                <c:pt idx="1">
                  <c:v>0.12276625977921077</c:v>
                </c:pt>
                <c:pt idx="2">
                  <c:v>0.10330885621508543</c:v>
                </c:pt>
                <c:pt idx="3">
                  <c:v>9.8020681652643021E-2</c:v>
                </c:pt>
                <c:pt idx="4">
                  <c:v>0.10799909966915633</c:v>
                </c:pt>
                <c:pt idx="5">
                  <c:v>0.1137876550016769</c:v>
                </c:pt>
                <c:pt idx="6">
                  <c:v>0.12073917358716223</c:v>
                </c:pt>
                <c:pt idx="7">
                  <c:v>0.1045724455309759</c:v>
                </c:pt>
                <c:pt idx="8">
                  <c:v>0.11685487874933624</c:v>
                </c:pt>
                <c:pt idx="9">
                  <c:v>0.12943408121875091</c:v>
                </c:pt>
                <c:pt idx="10">
                  <c:v>0.14927904562607561</c:v>
                </c:pt>
                <c:pt idx="11">
                  <c:v>0.10725696073460271</c:v>
                </c:pt>
                <c:pt idx="12">
                  <c:v>0.11840787634332567</c:v>
                </c:pt>
                <c:pt idx="13">
                  <c:v>0.12605135910193288</c:v>
                </c:pt>
                <c:pt idx="14">
                  <c:v>0.16348744768775147</c:v>
                </c:pt>
                <c:pt idx="15">
                  <c:v>0.12656641605357991</c:v>
                </c:pt>
                <c:pt idx="16">
                  <c:v>0.12459836550604764</c:v>
                </c:pt>
                <c:pt idx="17">
                  <c:v>0.12278343274063365</c:v>
                </c:pt>
                <c:pt idx="18">
                  <c:v>0.13312756583831573</c:v>
                </c:pt>
                <c:pt idx="19">
                  <c:v>0.13981838833230054</c:v>
                </c:pt>
                <c:pt idx="20">
                  <c:v>0.11357884885387985</c:v>
                </c:pt>
                <c:pt idx="21">
                  <c:v>0.13312812181785683</c:v>
                </c:pt>
                <c:pt idx="22">
                  <c:v>0.12532269470317547</c:v>
                </c:pt>
                <c:pt idx="23">
                  <c:v>0.1423433025133197</c:v>
                </c:pt>
                <c:pt idx="24">
                  <c:v>0.12761656658841733</c:v>
                </c:pt>
                <c:pt idx="25">
                  <c:v>0.11581591879792652</c:v>
                </c:pt>
                <c:pt idx="26">
                  <c:v>0.10844596452586502</c:v>
                </c:pt>
                <c:pt idx="27">
                  <c:v>0.11812487011812892</c:v>
                </c:pt>
                <c:pt idx="28">
                  <c:v>0.11290463823318365</c:v>
                </c:pt>
                <c:pt idx="29">
                  <c:v>0.13632684904363093</c:v>
                </c:pt>
                <c:pt idx="30">
                  <c:v>0.10905675067980612</c:v>
                </c:pt>
                <c:pt idx="31">
                  <c:v>0.11525752216759594</c:v>
                </c:pt>
                <c:pt idx="32">
                  <c:v>0.12721210252196247</c:v>
                </c:pt>
                <c:pt idx="33">
                  <c:v>0.16099442183216239</c:v>
                </c:pt>
                <c:pt idx="34">
                  <c:v>0.15008391381903385</c:v>
                </c:pt>
                <c:pt idx="35">
                  <c:v>0.10789786901964453</c:v>
                </c:pt>
                <c:pt idx="36">
                  <c:v>0.10961898202543399</c:v>
                </c:pt>
                <c:pt idx="37">
                  <c:v>0.13868236895269059</c:v>
                </c:pt>
                <c:pt idx="38">
                  <c:v>0.10462716757742849</c:v>
                </c:pt>
                <c:pt idx="39">
                  <c:v>0.13547569343630164</c:v>
                </c:pt>
                <c:pt idx="40">
                  <c:v>0.1155973697961865</c:v>
                </c:pt>
                <c:pt idx="41">
                  <c:v>0.12772278345798763</c:v>
                </c:pt>
                <c:pt idx="42">
                  <c:v>0.17989888314444621</c:v>
                </c:pt>
                <c:pt idx="43">
                  <c:v>0.11132005044026913</c:v>
                </c:pt>
                <c:pt idx="44">
                  <c:v>0.10456618979673678</c:v>
                </c:pt>
                <c:pt idx="45">
                  <c:v>0.11757197758003396</c:v>
                </c:pt>
                <c:pt idx="46">
                  <c:v>0.10821432305938689</c:v>
                </c:pt>
                <c:pt idx="47">
                  <c:v>0.14499802806272438</c:v>
                </c:pt>
                <c:pt idx="48">
                  <c:v>0.12202143692803455</c:v>
                </c:pt>
                <c:pt idx="49">
                  <c:v>0.13876186023877435</c:v>
                </c:pt>
                <c:pt idx="50">
                  <c:v>0.15846495729517338</c:v>
                </c:pt>
                <c:pt idx="51">
                  <c:v>0.12131831702280342</c:v>
                </c:pt>
                <c:pt idx="52">
                  <c:v>0.12664624272791733</c:v>
                </c:pt>
                <c:pt idx="53">
                  <c:v>0.1203536571461787</c:v>
                </c:pt>
                <c:pt idx="54">
                  <c:v>0.174756807318181</c:v>
                </c:pt>
                <c:pt idx="55">
                  <c:v>0.14223777234415605</c:v>
                </c:pt>
                <c:pt idx="56">
                  <c:v>0.11765501778083233</c:v>
                </c:pt>
                <c:pt idx="57">
                  <c:v>0.16173089161211304</c:v>
                </c:pt>
                <c:pt idx="58">
                  <c:v>0.13801466857661288</c:v>
                </c:pt>
                <c:pt idx="59">
                  <c:v>0.11218749326992852</c:v>
                </c:pt>
                <c:pt idx="60">
                  <c:v>0.1301784316582808</c:v>
                </c:pt>
                <c:pt idx="61">
                  <c:v>0.11750030657903192</c:v>
                </c:pt>
                <c:pt idx="62">
                  <c:v>0.1329367769691813</c:v>
                </c:pt>
                <c:pt idx="63">
                  <c:v>0.1221604643031015</c:v>
                </c:pt>
                <c:pt idx="64">
                  <c:v>0.12828323898143931</c:v>
                </c:pt>
                <c:pt idx="65">
                  <c:v>0.1083834486452873</c:v>
                </c:pt>
                <c:pt idx="66">
                  <c:v>0.11652974314664793</c:v>
                </c:pt>
                <c:pt idx="67">
                  <c:v>0.11661965990568654</c:v>
                </c:pt>
                <c:pt idx="68">
                  <c:v>0.11279609252814822</c:v>
                </c:pt>
                <c:pt idx="69">
                  <c:v>0.12596208489464802</c:v>
                </c:pt>
                <c:pt idx="70">
                  <c:v>0.16240200202910773</c:v>
                </c:pt>
                <c:pt idx="71">
                  <c:v>0.12313290500463066</c:v>
                </c:pt>
                <c:pt idx="72">
                  <c:v>0.12749825987877009</c:v>
                </c:pt>
                <c:pt idx="73">
                  <c:v>0.14980713770442725</c:v>
                </c:pt>
                <c:pt idx="74">
                  <c:v>0.14060018926507559</c:v>
                </c:pt>
                <c:pt idx="75">
                  <c:v>0.12781287544698955</c:v>
                </c:pt>
                <c:pt idx="76">
                  <c:v>0.12369175577583795</c:v>
                </c:pt>
                <c:pt idx="77">
                  <c:v>9.2609652217018806E-2</c:v>
                </c:pt>
                <c:pt idx="78">
                  <c:v>0.11179044655418532</c:v>
                </c:pt>
                <c:pt idx="79">
                  <c:v>0.12551412416057378</c:v>
                </c:pt>
                <c:pt idx="80">
                  <c:v>0.1743248716082704</c:v>
                </c:pt>
                <c:pt idx="81">
                  <c:v>0.11574598976697431</c:v>
                </c:pt>
                <c:pt idx="82">
                  <c:v>0.12628045099486768</c:v>
                </c:pt>
                <c:pt idx="83">
                  <c:v>0.13776999244397456</c:v>
                </c:pt>
                <c:pt idx="84">
                  <c:v>0.1243377901898344</c:v>
                </c:pt>
                <c:pt idx="85">
                  <c:v>0.16930467087467863</c:v>
                </c:pt>
                <c:pt idx="86">
                  <c:v>0.11198852118131242</c:v>
                </c:pt>
                <c:pt idx="87">
                  <c:v>0.10023583622121285</c:v>
                </c:pt>
                <c:pt idx="88">
                  <c:v>0.1071407576536739</c:v>
                </c:pt>
                <c:pt idx="89">
                  <c:v>0.12311177938433072</c:v>
                </c:pt>
                <c:pt idx="90">
                  <c:v>0.12299004177197632</c:v>
                </c:pt>
                <c:pt idx="91">
                  <c:v>0.10416352331639618</c:v>
                </c:pt>
                <c:pt idx="92">
                  <c:v>0.1257603686936429</c:v>
                </c:pt>
                <c:pt idx="93">
                  <c:v>0.12495057505963753</c:v>
                </c:pt>
                <c:pt idx="94">
                  <c:v>0.11173499264370877</c:v>
                </c:pt>
                <c:pt idx="95">
                  <c:v>0.12444408042232051</c:v>
                </c:pt>
                <c:pt idx="96">
                  <c:v>0.14297617089325951</c:v>
                </c:pt>
                <c:pt idx="97">
                  <c:v>0.11917530035112008</c:v>
                </c:pt>
                <c:pt idx="98">
                  <c:v>0.11367316208403377</c:v>
                </c:pt>
                <c:pt idx="99">
                  <c:v>0.10560337656209205</c:v>
                </c:pt>
                <c:pt idx="100">
                  <c:v>0.11953733048004313</c:v>
                </c:pt>
                <c:pt idx="101">
                  <c:v>0.11120271213086995</c:v>
                </c:pt>
                <c:pt idx="102">
                  <c:v>0.11746575924742532</c:v>
                </c:pt>
                <c:pt idx="103">
                  <c:v>0.14106872160551151</c:v>
                </c:pt>
                <c:pt idx="104">
                  <c:v>0.10443310594548877</c:v>
                </c:pt>
                <c:pt idx="105">
                  <c:v>0.14947630271299023</c:v>
                </c:pt>
                <c:pt idx="106">
                  <c:v>0.14157062770398016</c:v>
                </c:pt>
                <c:pt idx="107">
                  <c:v>0.1097042342245157</c:v>
                </c:pt>
                <c:pt idx="108">
                  <c:v>0.12734089568929829</c:v>
                </c:pt>
                <c:pt idx="109">
                  <c:v>0.11807644283031282</c:v>
                </c:pt>
                <c:pt idx="110">
                  <c:v>0.16981037928943557</c:v>
                </c:pt>
                <c:pt idx="111">
                  <c:v>0.14850871768532575</c:v>
                </c:pt>
                <c:pt idx="112">
                  <c:v>0.13198017830861944</c:v>
                </c:pt>
                <c:pt idx="113">
                  <c:v>0.11840938868532093</c:v>
                </c:pt>
                <c:pt idx="114">
                  <c:v>0.1240560532125627</c:v>
                </c:pt>
                <c:pt idx="115">
                  <c:v>0.1433222177133387</c:v>
                </c:pt>
                <c:pt idx="116">
                  <c:v>9.7802714943495142E-2</c:v>
                </c:pt>
                <c:pt idx="117">
                  <c:v>0.1251736293408709</c:v>
                </c:pt>
                <c:pt idx="118">
                  <c:v>0.14405240941470632</c:v>
                </c:pt>
                <c:pt idx="119">
                  <c:v>9.9709627359928318E-2</c:v>
                </c:pt>
                <c:pt idx="120">
                  <c:v>0.12843022757947828</c:v>
                </c:pt>
                <c:pt idx="121">
                  <c:v>0.12741130146801857</c:v>
                </c:pt>
                <c:pt idx="122">
                  <c:v>0.13064023006326766</c:v>
                </c:pt>
                <c:pt idx="123">
                  <c:v>0.12549391315582695</c:v>
                </c:pt>
                <c:pt idx="124">
                  <c:v>0.10802035443557456</c:v>
                </c:pt>
                <c:pt idx="125">
                  <c:v>0.15378116996505947</c:v>
                </c:pt>
                <c:pt idx="126">
                  <c:v>0.12692080470602257</c:v>
                </c:pt>
                <c:pt idx="127">
                  <c:v>0.11726450671661355</c:v>
                </c:pt>
                <c:pt idx="128">
                  <c:v>0.14110954549558397</c:v>
                </c:pt>
                <c:pt idx="129">
                  <c:v>0.13844930588493076</c:v>
                </c:pt>
                <c:pt idx="130">
                  <c:v>0.16111628872532252</c:v>
                </c:pt>
                <c:pt idx="131">
                  <c:v>0.12929456132570932</c:v>
                </c:pt>
                <c:pt idx="132">
                  <c:v>0.12587101658770966</c:v>
                </c:pt>
                <c:pt idx="133">
                  <c:v>0.12404285088819349</c:v>
                </c:pt>
                <c:pt idx="134">
                  <c:v>0.12066142829126422</c:v>
                </c:pt>
                <c:pt idx="135">
                  <c:v>0.14831502185266021</c:v>
                </c:pt>
                <c:pt idx="136">
                  <c:v>0.13727906874282017</c:v>
                </c:pt>
                <c:pt idx="137">
                  <c:v>0.10898305931373625</c:v>
                </c:pt>
                <c:pt idx="138">
                  <c:v>0.12165900293919057</c:v>
                </c:pt>
                <c:pt idx="139">
                  <c:v>0.13880697669444114</c:v>
                </c:pt>
                <c:pt idx="140">
                  <c:v>0.12332871225328192</c:v>
                </c:pt>
                <c:pt idx="141">
                  <c:v>0.11867267611722843</c:v>
                </c:pt>
                <c:pt idx="142">
                  <c:v>0.14524243578345444</c:v>
                </c:pt>
                <c:pt idx="143">
                  <c:v>0.12449525505109395</c:v>
                </c:pt>
                <c:pt idx="144">
                  <c:v>0.11812616074988153</c:v>
                </c:pt>
                <c:pt idx="145">
                  <c:v>0.10500740728179488</c:v>
                </c:pt>
                <c:pt idx="146">
                  <c:v>0.12659844364654713</c:v>
                </c:pt>
                <c:pt idx="147">
                  <c:v>0.14104440870262275</c:v>
                </c:pt>
                <c:pt idx="148">
                  <c:v>0.12202719387341021</c:v>
                </c:pt>
                <c:pt idx="149">
                  <c:v>0.11189966141225102</c:v>
                </c:pt>
                <c:pt idx="150">
                  <c:v>0.12059971176125522</c:v>
                </c:pt>
                <c:pt idx="151">
                  <c:v>0.11883809036981585</c:v>
                </c:pt>
                <c:pt idx="152">
                  <c:v>0.13018724254191993</c:v>
                </c:pt>
                <c:pt idx="153">
                  <c:v>0.10429622988975386</c:v>
                </c:pt>
                <c:pt idx="154">
                  <c:v>0.11089491478022398</c:v>
                </c:pt>
                <c:pt idx="155">
                  <c:v>0.15611958911789123</c:v>
                </c:pt>
                <c:pt idx="156">
                  <c:v>0.14798740423684981</c:v>
                </c:pt>
                <c:pt idx="157">
                  <c:v>0.12422901144868294</c:v>
                </c:pt>
                <c:pt idx="158">
                  <c:v>0.12764789561570022</c:v>
                </c:pt>
                <c:pt idx="159">
                  <c:v>0.12679962573623493</c:v>
                </c:pt>
                <c:pt idx="160">
                  <c:v>0.13617331645064126</c:v>
                </c:pt>
                <c:pt idx="161">
                  <c:v>0.10715380114094737</c:v>
                </c:pt>
                <c:pt idx="162">
                  <c:v>0.11711835405274679</c:v>
                </c:pt>
                <c:pt idx="163">
                  <c:v>0.119009529067074</c:v>
                </c:pt>
                <c:pt idx="164">
                  <c:v>0.1006556439485117</c:v>
                </c:pt>
                <c:pt idx="165">
                  <c:v>0.14625435344342588</c:v>
                </c:pt>
                <c:pt idx="166">
                  <c:v>0.12570082845479535</c:v>
                </c:pt>
                <c:pt idx="167">
                  <c:v>0.11706469159253045</c:v>
                </c:pt>
                <c:pt idx="168">
                  <c:v>0.10911535630015796</c:v>
                </c:pt>
                <c:pt idx="169">
                  <c:v>0.13881600762609769</c:v>
                </c:pt>
                <c:pt idx="170">
                  <c:v>0.1123555779927049</c:v>
                </c:pt>
                <c:pt idx="171">
                  <c:v>0.1370329781150508</c:v>
                </c:pt>
                <c:pt idx="172">
                  <c:v>0.14140309464500184</c:v>
                </c:pt>
                <c:pt idx="173">
                  <c:v>0.12811353081180485</c:v>
                </c:pt>
                <c:pt idx="174">
                  <c:v>0.10248987807722348</c:v>
                </c:pt>
                <c:pt idx="175">
                  <c:v>0.12364967612889578</c:v>
                </c:pt>
                <c:pt idx="176">
                  <c:v>0.12204801342624334</c:v>
                </c:pt>
                <c:pt idx="177">
                  <c:v>0.16421191790567746</c:v>
                </c:pt>
                <c:pt idx="178">
                  <c:v>0.10538378324957519</c:v>
                </c:pt>
                <c:pt idx="179">
                  <c:v>0.11833855068671978</c:v>
                </c:pt>
                <c:pt idx="180">
                  <c:v>0.11441555210893943</c:v>
                </c:pt>
                <c:pt idx="181">
                  <c:v>0.12871614795689301</c:v>
                </c:pt>
                <c:pt idx="182">
                  <c:v>0.12185218309365588</c:v>
                </c:pt>
                <c:pt idx="183">
                  <c:v>0.11474010323218536</c:v>
                </c:pt>
                <c:pt idx="184">
                  <c:v>0.19362438168970111</c:v>
                </c:pt>
                <c:pt idx="185">
                  <c:v>0.12208838816844769</c:v>
                </c:pt>
                <c:pt idx="186">
                  <c:v>0.13979725309289931</c:v>
                </c:pt>
                <c:pt idx="187">
                  <c:v>0.11598877619521092</c:v>
                </c:pt>
                <c:pt idx="188">
                  <c:v>0.16723785784294184</c:v>
                </c:pt>
                <c:pt idx="189">
                  <c:v>0.14015352464354436</c:v>
                </c:pt>
                <c:pt idx="190">
                  <c:v>0.1210607429634326</c:v>
                </c:pt>
                <c:pt idx="191">
                  <c:v>0.13325120615910269</c:v>
                </c:pt>
                <c:pt idx="192">
                  <c:v>0.13422752251063055</c:v>
                </c:pt>
                <c:pt idx="193">
                  <c:v>0.10763825685427562</c:v>
                </c:pt>
                <c:pt idx="194">
                  <c:v>0.10752992702603052</c:v>
                </c:pt>
                <c:pt idx="195">
                  <c:v>0.12894851118043213</c:v>
                </c:pt>
                <c:pt idx="196">
                  <c:v>0.12481439266821218</c:v>
                </c:pt>
                <c:pt idx="197">
                  <c:v>0.14545190307482814</c:v>
                </c:pt>
                <c:pt idx="198">
                  <c:v>0.10362095606506255</c:v>
                </c:pt>
                <c:pt idx="199">
                  <c:v>0.12823167759063619</c:v>
                </c:pt>
                <c:pt idx="200">
                  <c:v>0.10015594674351104</c:v>
                </c:pt>
                <c:pt idx="201">
                  <c:v>0.11593614034120005</c:v>
                </c:pt>
                <c:pt idx="202">
                  <c:v>0.14240787758962051</c:v>
                </c:pt>
                <c:pt idx="203">
                  <c:v>0.13254020493633681</c:v>
                </c:pt>
                <c:pt idx="204">
                  <c:v>0.13413768184081123</c:v>
                </c:pt>
                <c:pt idx="205">
                  <c:v>0.12154821914851133</c:v>
                </c:pt>
                <c:pt idx="206">
                  <c:v>0.109342904375595</c:v>
                </c:pt>
                <c:pt idx="207">
                  <c:v>0.12721359324621404</c:v>
                </c:pt>
                <c:pt idx="208">
                  <c:v>0.13709371358609343</c:v>
                </c:pt>
                <c:pt idx="209">
                  <c:v>0.12926356460493796</c:v>
                </c:pt>
                <c:pt idx="210">
                  <c:v>0.13783433465838715</c:v>
                </c:pt>
                <c:pt idx="211">
                  <c:v>0.12023323857239986</c:v>
                </c:pt>
                <c:pt idx="212">
                  <c:v>0.10432736457933192</c:v>
                </c:pt>
                <c:pt idx="213">
                  <c:v>0.13032081423868758</c:v>
                </c:pt>
                <c:pt idx="214">
                  <c:v>0.1151964174167537</c:v>
                </c:pt>
                <c:pt idx="215">
                  <c:v>0.14471211387569327</c:v>
                </c:pt>
                <c:pt idx="216">
                  <c:v>0.14215542379408685</c:v>
                </c:pt>
                <c:pt idx="217">
                  <c:v>0.13656828373305302</c:v>
                </c:pt>
                <c:pt idx="218">
                  <c:v>0.11822456734700859</c:v>
                </c:pt>
                <c:pt idx="219">
                  <c:v>0.11619575736825329</c:v>
                </c:pt>
                <c:pt idx="220">
                  <c:v>0.1751166628814663</c:v>
                </c:pt>
                <c:pt idx="221">
                  <c:v>0.10783050508284496</c:v>
                </c:pt>
                <c:pt idx="222">
                  <c:v>0.11076492965106419</c:v>
                </c:pt>
                <c:pt idx="223">
                  <c:v>0.15450371514007213</c:v>
                </c:pt>
                <c:pt idx="224">
                  <c:v>0.14631086146615802</c:v>
                </c:pt>
                <c:pt idx="225">
                  <c:v>0.12625303005883828</c:v>
                </c:pt>
                <c:pt idx="226">
                  <c:v>0.12722663371995188</c:v>
                </c:pt>
                <c:pt idx="227">
                  <c:v>0.1189457126673561</c:v>
                </c:pt>
                <c:pt idx="228">
                  <c:v>0.13133171559437934</c:v>
                </c:pt>
                <c:pt idx="229">
                  <c:v>0.10655353251769786</c:v>
                </c:pt>
                <c:pt idx="230">
                  <c:v>0.13430348967300293</c:v>
                </c:pt>
                <c:pt idx="231">
                  <c:v>0.11183163585469784</c:v>
                </c:pt>
                <c:pt idx="232">
                  <c:v>0.12251566028433269</c:v>
                </c:pt>
                <c:pt idx="233">
                  <c:v>0.12474846369240987</c:v>
                </c:pt>
                <c:pt idx="234">
                  <c:v>0.10571745744033537</c:v>
                </c:pt>
                <c:pt idx="235">
                  <c:v>0.14619527215176772</c:v>
                </c:pt>
                <c:pt idx="236">
                  <c:v>0.11484127340876585</c:v>
                </c:pt>
                <c:pt idx="237">
                  <c:v>0.10636410191034057</c:v>
                </c:pt>
                <c:pt idx="238">
                  <c:v>0.12685820903002293</c:v>
                </c:pt>
                <c:pt idx="239">
                  <c:v>0.11805730319277516</c:v>
                </c:pt>
                <c:pt idx="240">
                  <c:v>9.4653919727664848E-2</c:v>
                </c:pt>
                <c:pt idx="241">
                  <c:v>0.13975496731299877</c:v>
                </c:pt>
                <c:pt idx="242">
                  <c:v>0.12434571678939582</c:v>
                </c:pt>
                <c:pt idx="243">
                  <c:v>0.13837189566840352</c:v>
                </c:pt>
                <c:pt idx="244">
                  <c:v>0.14750300346600992</c:v>
                </c:pt>
                <c:pt idx="245">
                  <c:v>0.12965556355118135</c:v>
                </c:pt>
                <c:pt idx="246">
                  <c:v>0.11631662114715484</c:v>
                </c:pt>
                <c:pt idx="247">
                  <c:v>0.13758467887203338</c:v>
                </c:pt>
                <c:pt idx="248">
                  <c:v>0.10212453080114699</c:v>
                </c:pt>
                <c:pt idx="249">
                  <c:v>0.15167399830946415</c:v>
                </c:pt>
                <c:pt idx="250">
                  <c:v>0.1451493210127931</c:v>
                </c:pt>
                <c:pt idx="251">
                  <c:v>0.11389155222249032</c:v>
                </c:pt>
                <c:pt idx="252">
                  <c:v>0.1113808490887382</c:v>
                </c:pt>
                <c:pt idx="253">
                  <c:v>0.11576028104237548</c:v>
                </c:pt>
                <c:pt idx="254">
                  <c:v>0.12362037799169423</c:v>
                </c:pt>
                <c:pt idx="255">
                  <c:v>0.15028651671841428</c:v>
                </c:pt>
                <c:pt idx="256">
                  <c:v>0.1097916254086353</c:v>
                </c:pt>
                <c:pt idx="257">
                  <c:v>0.11416391802007245</c:v>
                </c:pt>
                <c:pt idx="258">
                  <c:v>0.14238127036384468</c:v>
                </c:pt>
                <c:pt idx="259">
                  <c:v>0.14012182963754341</c:v>
                </c:pt>
                <c:pt idx="260">
                  <c:v>0.1262114529192126</c:v>
                </c:pt>
                <c:pt idx="261">
                  <c:v>0.11794978376131544</c:v>
                </c:pt>
                <c:pt idx="262">
                  <c:v>0.11349265827682616</c:v>
                </c:pt>
                <c:pt idx="263">
                  <c:v>0.14994780148992357</c:v>
                </c:pt>
                <c:pt idx="264">
                  <c:v>0.12453332647923986</c:v>
                </c:pt>
                <c:pt idx="265">
                  <c:v>0.12419126566408219</c:v>
                </c:pt>
                <c:pt idx="266">
                  <c:v>0.15752288638954146</c:v>
                </c:pt>
                <c:pt idx="267">
                  <c:v>0.11905861065602481</c:v>
                </c:pt>
                <c:pt idx="268">
                  <c:v>0.12010410250203413</c:v>
                </c:pt>
                <c:pt idx="269">
                  <c:v>0.15170440875216745</c:v>
                </c:pt>
                <c:pt idx="270">
                  <c:v>0.11398284033714066</c:v>
                </c:pt>
                <c:pt idx="271">
                  <c:v>0.13064784801771201</c:v>
                </c:pt>
                <c:pt idx="272">
                  <c:v>0.11274814172387657</c:v>
                </c:pt>
                <c:pt idx="273">
                  <c:v>0.13478389522775458</c:v>
                </c:pt>
                <c:pt idx="274">
                  <c:v>0.11268020843404561</c:v>
                </c:pt>
                <c:pt idx="275">
                  <c:v>0.13327850072671002</c:v>
                </c:pt>
                <c:pt idx="276">
                  <c:v>0.11069443189839827</c:v>
                </c:pt>
                <c:pt idx="277">
                  <c:v>0.15635026151778397</c:v>
                </c:pt>
                <c:pt idx="278">
                  <c:v>0.13273207845914378</c:v>
                </c:pt>
                <c:pt idx="279">
                  <c:v>0.12421596052487134</c:v>
                </c:pt>
                <c:pt idx="280">
                  <c:v>0.15376362775143013</c:v>
                </c:pt>
                <c:pt idx="281">
                  <c:v>0.14114835633841405</c:v>
                </c:pt>
                <c:pt idx="282">
                  <c:v>0.15188833548683453</c:v>
                </c:pt>
                <c:pt idx="283">
                  <c:v>0.12655012176727828</c:v>
                </c:pt>
                <c:pt idx="284">
                  <c:v>0.10578263480249034</c:v>
                </c:pt>
                <c:pt idx="285">
                  <c:v>0.14818696334494028</c:v>
                </c:pt>
                <c:pt idx="286">
                  <c:v>0.13899200091726821</c:v>
                </c:pt>
                <c:pt idx="287">
                  <c:v>0.14316681272490475</c:v>
                </c:pt>
                <c:pt idx="288">
                  <c:v>0.1308983941823581</c:v>
                </c:pt>
                <c:pt idx="289">
                  <c:v>0.11208184066647615</c:v>
                </c:pt>
                <c:pt idx="290">
                  <c:v>0.10973490670017962</c:v>
                </c:pt>
                <c:pt idx="291">
                  <c:v>0.14844684060176133</c:v>
                </c:pt>
                <c:pt idx="292">
                  <c:v>0.15109803579086445</c:v>
                </c:pt>
                <c:pt idx="293">
                  <c:v>0.13472900240016539</c:v>
                </c:pt>
                <c:pt idx="294">
                  <c:v>0.11759071590820908</c:v>
                </c:pt>
                <c:pt idx="295">
                  <c:v>0.10862748736307533</c:v>
                </c:pt>
                <c:pt idx="296">
                  <c:v>0.12194099089452243</c:v>
                </c:pt>
                <c:pt idx="297">
                  <c:v>0.14794489135885999</c:v>
                </c:pt>
                <c:pt idx="298">
                  <c:v>0.11554046069060313</c:v>
                </c:pt>
                <c:pt idx="299">
                  <c:v>0.14665809736258295</c:v>
                </c:pt>
                <c:pt idx="300">
                  <c:v>0.124268471716342</c:v>
                </c:pt>
                <c:pt idx="301">
                  <c:v>0.11709522189701783</c:v>
                </c:pt>
                <c:pt idx="302">
                  <c:v>0.11933766391070154</c:v>
                </c:pt>
                <c:pt idx="303">
                  <c:v>0.11711632048923</c:v>
                </c:pt>
                <c:pt idx="304">
                  <c:v>0.11509185381660096</c:v>
                </c:pt>
                <c:pt idx="305">
                  <c:v>0.12182457582251717</c:v>
                </c:pt>
                <c:pt idx="306">
                  <c:v>0.1252223783905502</c:v>
                </c:pt>
                <c:pt idx="307">
                  <c:v>0.12522168031015501</c:v>
                </c:pt>
                <c:pt idx="308">
                  <c:v>0.11292295084643228</c:v>
                </c:pt>
                <c:pt idx="309">
                  <c:v>0.11354811417020834</c:v>
                </c:pt>
                <c:pt idx="310">
                  <c:v>0.14081892055480003</c:v>
                </c:pt>
                <c:pt idx="311">
                  <c:v>0.15664400373348736</c:v>
                </c:pt>
                <c:pt idx="312">
                  <c:v>0.10821948863907058</c:v>
                </c:pt>
                <c:pt idx="313">
                  <c:v>0.10395886132550758</c:v>
                </c:pt>
                <c:pt idx="314">
                  <c:v>0.12894466101161878</c:v>
                </c:pt>
                <c:pt idx="315">
                  <c:v>0.11384801046066616</c:v>
                </c:pt>
                <c:pt idx="316">
                  <c:v>0.11554360042341801</c:v>
                </c:pt>
                <c:pt idx="317">
                  <c:v>0.10811840016950693</c:v>
                </c:pt>
                <c:pt idx="318">
                  <c:v>0.14608572320731975</c:v>
                </c:pt>
                <c:pt idx="319">
                  <c:v>0.12705906272830728</c:v>
                </c:pt>
                <c:pt idx="320">
                  <c:v>0.13391634409661302</c:v>
                </c:pt>
                <c:pt idx="321">
                  <c:v>0.13606864055532622</c:v>
                </c:pt>
                <c:pt idx="322">
                  <c:v>0.13249482281622454</c:v>
                </c:pt>
                <c:pt idx="323">
                  <c:v>0.12096728500866087</c:v>
                </c:pt>
                <c:pt idx="324">
                  <c:v>8.832391764797172E-2</c:v>
                </c:pt>
                <c:pt idx="325">
                  <c:v>0.12272913505478455</c:v>
                </c:pt>
                <c:pt idx="326">
                  <c:v>0.14374827863459613</c:v>
                </c:pt>
                <c:pt idx="327">
                  <c:v>0.10422067313623007</c:v>
                </c:pt>
                <c:pt idx="328">
                  <c:v>0.10554700441816196</c:v>
                </c:pt>
                <c:pt idx="329">
                  <c:v>0.12471121318694924</c:v>
                </c:pt>
                <c:pt idx="330">
                  <c:v>0.11797896004888461</c:v>
                </c:pt>
                <c:pt idx="331">
                  <c:v>0.13705208791663312</c:v>
                </c:pt>
                <c:pt idx="332">
                  <c:v>0.1226750140842351</c:v>
                </c:pt>
                <c:pt idx="333">
                  <c:v>0.10825256713240625</c:v>
                </c:pt>
                <c:pt idx="334">
                  <c:v>0.12226082804403524</c:v>
                </c:pt>
                <c:pt idx="335">
                  <c:v>0.12679169910729868</c:v>
                </c:pt>
                <c:pt idx="336">
                  <c:v>0.12471791202833706</c:v>
                </c:pt>
                <c:pt idx="337">
                  <c:v>0.12639194731310799</c:v>
                </c:pt>
                <c:pt idx="338">
                  <c:v>0.12128878732186066</c:v>
                </c:pt>
                <c:pt idx="339">
                  <c:v>0.13583963687796746</c:v>
                </c:pt>
                <c:pt idx="340">
                  <c:v>0.11165171186029048</c:v>
                </c:pt>
                <c:pt idx="341">
                  <c:v>0.10970855852968731</c:v>
                </c:pt>
                <c:pt idx="342">
                  <c:v>0.14213613619067844</c:v>
                </c:pt>
                <c:pt idx="343">
                  <c:v>0.11050208920054279</c:v>
                </c:pt>
                <c:pt idx="344">
                  <c:v>0.10774406834934841</c:v>
                </c:pt>
                <c:pt idx="345">
                  <c:v>0.13127984152994371</c:v>
                </c:pt>
                <c:pt idx="346">
                  <c:v>0.15176730467653735</c:v>
                </c:pt>
                <c:pt idx="347">
                  <c:v>0.13567224065557337</c:v>
                </c:pt>
                <c:pt idx="348">
                  <c:v>0.11865394161728289</c:v>
                </c:pt>
                <c:pt idx="349">
                  <c:v>0.13051580946557328</c:v>
                </c:pt>
                <c:pt idx="350">
                  <c:v>0.12967459274654941</c:v>
                </c:pt>
                <c:pt idx="351">
                  <c:v>0.14109162442825679</c:v>
                </c:pt>
                <c:pt idx="352">
                  <c:v>0.10452613818168165</c:v>
                </c:pt>
                <c:pt idx="353">
                  <c:v>0.164792742618702</c:v>
                </c:pt>
                <c:pt idx="354">
                  <c:v>0.1479438534878656</c:v>
                </c:pt>
                <c:pt idx="355">
                  <c:v>0.11106557920321668</c:v>
                </c:pt>
                <c:pt idx="356">
                  <c:v>0.16428818504863232</c:v>
                </c:pt>
                <c:pt idx="357">
                  <c:v>0.115125417600737</c:v>
                </c:pt>
                <c:pt idx="358">
                  <c:v>0.1155464864025753</c:v>
                </c:pt>
                <c:pt idx="359">
                  <c:v>0.1543819642085642</c:v>
                </c:pt>
                <c:pt idx="360">
                  <c:v>0.12667432759206218</c:v>
                </c:pt>
                <c:pt idx="361">
                  <c:v>0.1164229085436797</c:v>
                </c:pt>
                <c:pt idx="362">
                  <c:v>0.12916509753185779</c:v>
                </c:pt>
                <c:pt idx="363">
                  <c:v>0.15196819319705909</c:v>
                </c:pt>
                <c:pt idx="364">
                  <c:v>0.11428464660490575</c:v>
                </c:pt>
                <c:pt idx="365">
                  <c:v>0.12893583296409497</c:v>
                </c:pt>
                <c:pt idx="366">
                  <c:v>0.17015406768487415</c:v>
                </c:pt>
                <c:pt idx="367">
                  <c:v>0.11120083397330617</c:v>
                </c:pt>
                <c:pt idx="368">
                  <c:v>0.15552430376984885</c:v>
                </c:pt>
                <c:pt idx="369">
                  <c:v>0.14406161895334843</c:v>
                </c:pt>
                <c:pt idx="370">
                  <c:v>0.11482156409490041</c:v>
                </c:pt>
                <c:pt idx="371">
                  <c:v>0.1472323443183762</c:v>
                </c:pt>
                <c:pt idx="372">
                  <c:v>0.12986970185449717</c:v>
                </c:pt>
                <c:pt idx="373">
                  <c:v>0.12211157704310666</c:v>
                </c:pt>
                <c:pt idx="374">
                  <c:v>0.1458013489681059</c:v>
                </c:pt>
                <c:pt idx="375">
                  <c:v>0.1164595773543113</c:v>
                </c:pt>
                <c:pt idx="376">
                  <c:v>0.12134787781793495</c:v>
                </c:pt>
                <c:pt idx="377">
                  <c:v>0.13281815257954915</c:v>
                </c:pt>
                <c:pt idx="378">
                  <c:v>0.11129069149415394</c:v>
                </c:pt>
                <c:pt idx="379">
                  <c:v>0.12596359164820267</c:v>
                </c:pt>
                <c:pt idx="380">
                  <c:v>0.16904726227836603</c:v>
                </c:pt>
                <c:pt idx="381">
                  <c:v>0.10175558252539318</c:v>
                </c:pt>
                <c:pt idx="382">
                  <c:v>0.11322051209491168</c:v>
                </c:pt>
                <c:pt idx="383">
                  <c:v>0.11600308656847184</c:v>
                </c:pt>
                <c:pt idx="384">
                  <c:v>0.11145375121572898</c:v>
                </c:pt>
                <c:pt idx="385">
                  <c:v>0.22619170716817427</c:v>
                </c:pt>
                <c:pt idx="386">
                  <c:v>0.12144688967071626</c:v>
                </c:pt>
                <c:pt idx="387">
                  <c:v>0.11228420885706529</c:v>
                </c:pt>
                <c:pt idx="388">
                  <c:v>0.16809725564623024</c:v>
                </c:pt>
                <c:pt idx="389">
                  <c:v>0.15158888120953393</c:v>
                </c:pt>
                <c:pt idx="390">
                  <c:v>0.1460271580489326</c:v>
                </c:pt>
                <c:pt idx="391">
                  <c:v>0.10217264247749945</c:v>
                </c:pt>
                <c:pt idx="392">
                  <c:v>0.10811595921424008</c:v>
                </c:pt>
                <c:pt idx="393">
                  <c:v>0.12975499544535377</c:v>
                </c:pt>
                <c:pt idx="394">
                  <c:v>0.10830789313195072</c:v>
                </c:pt>
                <c:pt idx="395">
                  <c:v>0.11297187034726264</c:v>
                </c:pt>
                <c:pt idx="396">
                  <c:v>0.11638539881993683</c:v>
                </c:pt>
                <c:pt idx="397">
                  <c:v>0.12612451758555646</c:v>
                </c:pt>
                <c:pt idx="398">
                  <c:v>0.10535520023800141</c:v>
                </c:pt>
                <c:pt idx="399">
                  <c:v>0.17239978940395495</c:v>
                </c:pt>
                <c:pt idx="400">
                  <c:v>0.12885320304153705</c:v>
                </c:pt>
                <c:pt idx="401">
                  <c:v>0.12864639685355214</c:v>
                </c:pt>
                <c:pt idx="402">
                  <c:v>0.11242157095299299</c:v>
                </c:pt>
                <c:pt idx="403">
                  <c:v>0.14231806445810233</c:v>
                </c:pt>
                <c:pt idx="404">
                  <c:v>0.10573329468003201</c:v>
                </c:pt>
                <c:pt idx="405">
                  <c:v>0.13303603647195078</c:v>
                </c:pt>
                <c:pt idx="406">
                  <c:v>0.10838554791729868</c:v>
                </c:pt>
                <c:pt idx="407">
                  <c:v>0.15112576199699207</c:v>
                </c:pt>
                <c:pt idx="408">
                  <c:v>0.10221896086858147</c:v>
                </c:pt>
                <c:pt idx="409">
                  <c:v>0.12535021522697093</c:v>
                </c:pt>
                <c:pt idx="410">
                  <c:v>0.116003342676606</c:v>
                </c:pt>
                <c:pt idx="411">
                  <c:v>0.13067496576889034</c:v>
                </c:pt>
                <c:pt idx="412">
                  <c:v>0.13035330855771235</c:v>
                </c:pt>
                <c:pt idx="413">
                  <c:v>0.15206277106236765</c:v>
                </c:pt>
                <c:pt idx="414">
                  <c:v>0.1452543128524153</c:v>
                </c:pt>
                <c:pt idx="415">
                  <c:v>0.11495160005018351</c:v>
                </c:pt>
                <c:pt idx="416">
                  <c:v>0.13670555140743162</c:v>
                </c:pt>
                <c:pt idx="417">
                  <c:v>0.12261974968387931</c:v>
                </c:pt>
                <c:pt idx="418">
                  <c:v>0.12746463244569986</c:v>
                </c:pt>
                <c:pt idx="419">
                  <c:v>0.13168411916778128</c:v>
                </c:pt>
                <c:pt idx="420">
                  <c:v>0.14707334992728405</c:v>
                </c:pt>
                <c:pt idx="421">
                  <c:v>0.16552777323727683</c:v>
                </c:pt>
                <c:pt idx="422">
                  <c:v>0.1196098745953712</c:v>
                </c:pt>
                <c:pt idx="423">
                  <c:v>0.11393925907891189</c:v>
                </c:pt>
                <c:pt idx="424">
                  <c:v>0.13590262238619619</c:v>
                </c:pt>
                <c:pt idx="425">
                  <c:v>0.10992147383420069</c:v>
                </c:pt>
                <c:pt idx="426">
                  <c:v>0.15969622702468664</c:v>
                </c:pt>
                <c:pt idx="427">
                  <c:v>0.11490224950037273</c:v>
                </c:pt>
                <c:pt idx="428">
                  <c:v>0.15079175771204947</c:v>
                </c:pt>
                <c:pt idx="429">
                  <c:v>0.13681437307584737</c:v>
                </c:pt>
                <c:pt idx="430">
                  <c:v>0.12139554154599359</c:v>
                </c:pt>
                <c:pt idx="431">
                  <c:v>0.13149600884670221</c:v>
                </c:pt>
                <c:pt idx="432">
                  <c:v>0.11072389544507402</c:v>
                </c:pt>
                <c:pt idx="433">
                  <c:v>0.12527346530425029</c:v>
                </c:pt>
                <c:pt idx="434">
                  <c:v>0.15925267993098488</c:v>
                </c:pt>
                <c:pt idx="435">
                  <c:v>0.18658100688646184</c:v>
                </c:pt>
                <c:pt idx="436">
                  <c:v>0.12838321768839248</c:v>
                </c:pt>
                <c:pt idx="437">
                  <c:v>0.10326685159377071</c:v>
                </c:pt>
                <c:pt idx="438">
                  <c:v>0.12455601769198957</c:v>
                </c:pt>
                <c:pt idx="439">
                  <c:v>0.132061447266899</c:v>
                </c:pt>
                <c:pt idx="440">
                  <c:v>0.1168908608863941</c:v>
                </c:pt>
                <c:pt idx="441">
                  <c:v>0.12515636589193033</c:v>
                </c:pt>
                <c:pt idx="442">
                  <c:v>0.13605378928975095</c:v>
                </c:pt>
                <c:pt idx="443">
                  <c:v>0.12789453308918353</c:v>
                </c:pt>
                <c:pt idx="444">
                  <c:v>0.16474035852576396</c:v>
                </c:pt>
                <c:pt idx="445">
                  <c:v>0.1364189663849017</c:v>
                </c:pt>
                <c:pt idx="446">
                  <c:v>0.11790527723502406</c:v>
                </c:pt>
                <c:pt idx="447">
                  <c:v>0.10101467832340949</c:v>
                </c:pt>
                <c:pt idx="448">
                  <c:v>0.14141760023644012</c:v>
                </c:pt>
                <c:pt idx="449">
                  <c:v>9.6735530041886994E-2</c:v>
                </c:pt>
                <c:pt idx="450">
                  <c:v>0.11136031256791303</c:v>
                </c:pt>
                <c:pt idx="451">
                  <c:v>0.16642032707712953</c:v>
                </c:pt>
                <c:pt idx="452">
                  <c:v>9.8964412006289665E-2</c:v>
                </c:pt>
                <c:pt idx="453">
                  <c:v>0.11980271943784521</c:v>
                </c:pt>
                <c:pt idx="454">
                  <c:v>0.13602229471645003</c:v>
                </c:pt>
                <c:pt idx="455">
                  <c:v>0.10288461745103759</c:v>
                </c:pt>
                <c:pt idx="456">
                  <c:v>0.13956893118804609</c:v>
                </c:pt>
                <c:pt idx="457">
                  <c:v>0.10977659897022544</c:v>
                </c:pt>
                <c:pt idx="458">
                  <c:v>0.12498358149950174</c:v>
                </c:pt>
                <c:pt idx="459">
                  <c:v>0.16077379520268845</c:v>
                </c:pt>
                <c:pt idx="460">
                  <c:v>0.13688634621926468</c:v>
                </c:pt>
                <c:pt idx="461">
                  <c:v>0.11367939147811849</c:v>
                </c:pt>
                <c:pt idx="462">
                  <c:v>0.16236038907658099</c:v>
                </c:pt>
                <c:pt idx="463">
                  <c:v>0.14781823883178674</c:v>
                </c:pt>
                <c:pt idx="464">
                  <c:v>0.13290265406864368</c:v>
                </c:pt>
                <c:pt idx="465">
                  <c:v>0.14626854435469988</c:v>
                </c:pt>
                <c:pt idx="466">
                  <c:v>0.1360481071006194</c:v>
                </c:pt>
                <c:pt idx="467">
                  <c:v>0.13104093989679355</c:v>
                </c:pt>
                <c:pt idx="468">
                  <c:v>0.11761688569653778</c:v>
                </c:pt>
                <c:pt idx="469">
                  <c:v>0.12735380017136969</c:v>
                </c:pt>
                <c:pt idx="470">
                  <c:v>0.1538455707113151</c:v>
                </c:pt>
                <c:pt idx="471">
                  <c:v>0.1339925451107139</c:v>
                </c:pt>
                <c:pt idx="472">
                  <c:v>0.12560469339094549</c:v>
                </c:pt>
                <c:pt idx="473">
                  <c:v>0.15749589074308548</c:v>
                </c:pt>
                <c:pt idx="474">
                  <c:v>0.11019595820210298</c:v>
                </c:pt>
                <c:pt idx="475">
                  <c:v>0.14009571265093956</c:v>
                </c:pt>
                <c:pt idx="476">
                  <c:v>0.12825475188870467</c:v>
                </c:pt>
                <c:pt idx="477">
                  <c:v>0.11807915892385322</c:v>
                </c:pt>
                <c:pt idx="478">
                  <c:v>0.13526568213737489</c:v>
                </c:pt>
                <c:pt idx="479">
                  <c:v>0.12457663405208937</c:v>
                </c:pt>
                <c:pt idx="480">
                  <c:v>0.17007148975966824</c:v>
                </c:pt>
                <c:pt idx="481">
                  <c:v>0.14930130499311192</c:v>
                </c:pt>
                <c:pt idx="482">
                  <c:v>0.11245451244286678</c:v>
                </c:pt>
                <c:pt idx="483">
                  <c:v>0.11485077023945026</c:v>
                </c:pt>
                <c:pt idx="484">
                  <c:v>0.10992248731635072</c:v>
                </c:pt>
                <c:pt idx="485">
                  <c:v>0.17762537844042564</c:v>
                </c:pt>
                <c:pt idx="486">
                  <c:v>0.10856603500241831</c:v>
                </c:pt>
                <c:pt idx="487">
                  <c:v>0.12661541941237511</c:v>
                </c:pt>
                <c:pt idx="488">
                  <c:v>0.13567790417807832</c:v>
                </c:pt>
                <c:pt idx="489">
                  <c:v>0.10419791199647059</c:v>
                </c:pt>
                <c:pt idx="490">
                  <c:v>0.11331247723874073</c:v>
                </c:pt>
                <c:pt idx="491">
                  <c:v>0.1383099920705145</c:v>
                </c:pt>
                <c:pt idx="492">
                  <c:v>0.10221241284114796</c:v>
                </c:pt>
                <c:pt idx="493">
                  <c:v>0.13047612724633537</c:v>
                </c:pt>
                <c:pt idx="494">
                  <c:v>0.10995638727259349</c:v>
                </c:pt>
                <c:pt idx="495">
                  <c:v>0.14258466323924329</c:v>
                </c:pt>
                <c:pt idx="496">
                  <c:v>0.15092192110601374</c:v>
                </c:pt>
                <c:pt idx="497">
                  <c:v>0.11585725859528337</c:v>
                </c:pt>
                <c:pt idx="498">
                  <c:v>9.5171609229466228E-2</c:v>
                </c:pt>
                <c:pt idx="499">
                  <c:v>0.13448775649110992</c:v>
                </c:pt>
                <c:pt idx="500">
                  <c:v>0.14814084533809599</c:v>
                </c:pt>
                <c:pt idx="501">
                  <c:v>0.10877714917122612</c:v>
                </c:pt>
                <c:pt idx="502">
                  <c:v>0.10918125460078783</c:v>
                </c:pt>
                <c:pt idx="503">
                  <c:v>0.11619855369273197</c:v>
                </c:pt>
                <c:pt idx="504">
                  <c:v>0.10668007693468327</c:v>
                </c:pt>
                <c:pt idx="505">
                  <c:v>0.14097311425328152</c:v>
                </c:pt>
                <c:pt idx="506">
                  <c:v>0.10810607575431365</c:v>
                </c:pt>
                <c:pt idx="507">
                  <c:v>0.11798332326729555</c:v>
                </c:pt>
                <c:pt idx="508">
                  <c:v>0.12697077498151141</c:v>
                </c:pt>
                <c:pt idx="509">
                  <c:v>0.11947249444170654</c:v>
                </c:pt>
                <c:pt idx="510">
                  <c:v>0.14589651622172639</c:v>
                </c:pt>
                <c:pt idx="511">
                  <c:v>0.13162522053053469</c:v>
                </c:pt>
                <c:pt idx="512">
                  <c:v>0.11412068278631431</c:v>
                </c:pt>
                <c:pt idx="513">
                  <c:v>0.13713316066379261</c:v>
                </c:pt>
                <c:pt idx="514">
                  <c:v>0.15484473457340125</c:v>
                </c:pt>
                <c:pt idx="515">
                  <c:v>0.13306842055838605</c:v>
                </c:pt>
                <c:pt idx="516">
                  <c:v>0.12877442084422075</c:v>
                </c:pt>
                <c:pt idx="517">
                  <c:v>0.13167063644578883</c:v>
                </c:pt>
                <c:pt idx="518">
                  <c:v>0.15162368407053203</c:v>
                </c:pt>
                <c:pt idx="519">
                  <c:v>0.14674136110041197</c:v>
                </c:pt>
                <c:pt idx="520">
                  <c:v>0.10246280543091088</c:v>
                </c:pt>
                <c:pt idx="521">
                  <c:v>0.12957390657354242</c:v>
                </c:pt>
                <c:pt idx="522">
                  <c:v>0.110836130583006</c:v>
                </c:pt>
                <c:pt idx="523">
                  <c:v>0.11511873256228056</c:v>
                </c:pt>
                <c:pt idx="524">
                  <c:v>0.12086310573496611</c:v>
                </c:pt>
                <c:pt idx="525">
                  <c:v>0.16382540292971171</c:v>
                </c:pt>
                <c:pt idx="526">
                  <c:v>0.11944545114444215</c:v>
                </c:pt>
                <c:pt idx="527">
                  <c:v>0.1361487754817374</c:v>
                </c:pt>
                <c:pt idx="528">
                  <c:v>0.13840535502508139</c:v>
                </c:pt>
                <c:pt idx="529">
                  <c:v>0.12194081174207176</c:v>
                </c:pt>
                <c:pt idx="530">
                  <c:v>0.10316262013746218</c:v>
                </c:pt>
                <c:pt idx="531">
                  <c:v>0.12340868268460563</c:v>
                </c:pt>
                <c:pt idx="532">
                  <c:v>0.15335316901848725</c:v>
                </c:pt>
                <c:pt idx="533">
                  <c:v>0.12357716027060696</c:v>
                </c:pt>
                <c:pt idx="534">
                  <c:v>0.13347208211126407</c:v>
                </c:pt>
                <c:pt idx="535">
                  <c:v>0.12525097368983945</c:v>
                </c:pt>
                <c:pt idx="536">
                  <c:v>0.12421325084671035</c:v>
                </c:pt>
                <c:pt idx="537">
                  <c:v>0.11139976068285189</c:v>
                </c:pt>
                <c:pt idx="538">
                  <c:v>0.12756759695669592</c:v>
                </c:pt>
                <c:pt idx="539">
                  <c:v>0.13106606897123593</c:v>
                </c:pt>
                <c:pt idx="540">
                  <c:v>0.11764172196925082</c:v>
                </c:pt>
                <c:pt idx="541">
                  <c:v>0.11627661618079128</c:v>
                </c:pt>
                <c:pt idx="542">
                  <c:v>0.11565137086628183</c:v>
                </c:pt>
                <c:pt idx="543">
                  <c:v>0.11390568366457202</c:v>
                </c:pt>
                <c:pt idx="544">
                  <c:v>0.12893829034672896</c:v>
                </c:pt>
                <c:pt idx="545">
                  <c:v>0.11963259443625135</c:v>
                </c:pt>
                <c:pt idx="546">
                  <c:v>0.17148728181569789</c:v>
                </c:pt>
                <c:pt idx="547">
                  <c:v>0.11134981758908673</c:v>
                </c:pt>
                <c:pt idx="548">
                  <c:v>0.11404292497829721</c:v>
                </c:pt>
                <c:pt idx="549">
                  <c:v>0.13894478200812724</c:v>
                </c:pt>
                <c:pt idx="550">
                  <c:v>0.13986779707690955</c:v>
                </c:pt>
                <c:pt idx="551">
                  <c:v>0.12667087533039659</c:v>
                </c:pt>
                <c:pt idx="552">
                  <c:v>0.13162989122831661</c:v>
                </c:pt>
                <c:pt idx="553">
                  <c:v>0.12044325868215695</c:v>
                </c:pt>
                <c:pt idx="554">
                  <c:v>0.1129317299251857</c:v>
                </c:pt>
                <c:pt idx="555">
                  <c:v>0.1238272149056891</c:v>
                </c:pt>
                <c:pt idx="556">
                  <c:v>0.13412791399299182</c:v>
                </c:pt>
                <c:pt idx="557">
                  <c:v>0.13584243779629701</c:v>
                </c:pt>
                <c:pt idx="558">
                  <c:v>0.11498339341447213</c:v>
                </c:pt>
                <c:pt idx="559">
                  <c:v>0.13529040013349661</c:v>
                </c:pt>
                <c:pt idx="560">
                  <c:v>0.15785764057394835</c:v>
                </c:pt>
                <c:pt idx="561">
                  <c:v>0.14186533836112911</c:v>
                </c:pt>
                <c:pt idx="562">
                  <c:v>0.12617956765511626</c:v>
                </c:pt>
                <c:pt idx="563">
                  <c:v>0.15985282669197073</c:v>
                </c:pt>
                <c:pt idx="564">
                  <c:v>0.10719113657924047</c:v>
                </c:pt>
                <c:pt idx="565">
                  <c:v>0.14414167610509318</c:v>
                </c:pt>
                <c:pt idx="566">
                  <c:v>0.15323526422452916</c:v>
                </c:pt>
                <c:pt idx="567">
                  <c:v>0.10913901890123222</c:v>
                </c:pt>
                <c:pt idx="568">
                  <c:v>0.11816519581854298</c:v>
                </c:pt>
                <c:pt idx="569">
                  <c:v>0.12141409519190859</c:v>
                </c:pt>
                <c:pt idx="570">
                  <c:v>0.11635370604123196</c:v>
                </c:pt>
                <c:pt idx="571">
                  <c:v>0.12032184229870653</c:v>
                </c:pt>
                <c:pt idx="572">
                  <c:v>0.12046350508606046</c:v>
                </c:pt>
                <c:pt idx="573">
                  <c:v>0.14530454363028705</c:v>
                </c:pt>
                <c:pt idx="574">
                  <c:v>0.14252678973749433</c:v>
                </c:pt>
                <c:pt idx="575">
                  <c:v>0.1452505002997069</c:v>
                </c:pt>
                <c:pt idx="576">
                  <c:v>0.13565625023106351</c:v>
                </c:pt>
                <c:pt idx="577">
                  <c:v>0.11680672927234145</c:v>
                </c:pt>
                <c:pt idx="578">
                  <c:v>0.11392224236199863</c:v>
                </c:pt>
                <c:pt idx="579">
                  <c:v>0.119114267347291</c:v>
                </c:pt>
                <c:pt idx="580">
                  <c:v>0.1240843062224921</c:v>
                </c:pt>
                <c:pt idx="581">
                  <c:v>0.18966017024181231</c:v>
                </c:pt>
                <c:pt idx="582">
                  <c:v>0.10508749455437456</c:v>
                </c:pt>
                <c:pt idx="583">
                  <c:v>0.10036607817921211</c:v>
                </c:pt>
                <c:pt idx="584">
                  <c:v>0.13735245826316311</c:v>
                </c:pt>
                <c:pt idx="585">
                  <c:v>0.15112926773917562</c:v>
                </c:pt>
                <c:pt idx="586">
                  <c:v>0.14017164815080085</c:v>
                </c:pt>
                <c:pt idx="587">
                  <c:v>0.11708889381898684</c:v>
                </c:pt>
                <c:pt idx="588">
                  <c:v>0.10205698312076679</c:v>
                </c:pt>
                <c:pt idx="589">
                  <c:v>0.19401504008699424</c:v>
                </c:pt>
                <c:pt idx="590">
                  <c:v>0.11750695301582131</c:v>
                </c:pt>
                <c:pt idx="591">
                  <c:v>0.12179929912711167</c:v>
                </c:pt>
                <c:pt idx="592">
                  <c:v>0.1267102262595502</c:v>
                </c:pt>
                <c:pt idx="593">
                  <c:v>0.10610820138341844</c:v>
                </c:pt>
                <c:pt idx="594">
                  <c:v>0.14767158857138965</c:v>
                </c:pt>
                <c:pt idx="595">
                  <c:v>0.1233398538389467</c:v>
                </c:pt>
                <c:pt idx="596">
                  <c:v>0.18975501102755055</c:v>
                </c:pt>
                <c:pt idx="597">
                  <c:v>0.14096353276793791</c:v>
                </c:pt>
                <c:pt idx="598">
                  <c:v>0.11834279479095712</c:v>
                </c:pt>
                <c:pt idx="599">
                  <c:v>0.11847404493643585</c:v>
                </c:pt>
                <c:pt idx="600">
                  <c:v>0.11803031189026478</c:v>
                </c:pt>
                <c:pt idx="601">
                  <c:v>0.11648053150012383</c:v>
                </c:pt>
                <c:pt idx="602">
                  <c:v>0.12944285262014121</c:v>
                </c:pt>
                <c:pt idx="603">
                  <c:v>0.15889029400312601</c:v>
                </c:pt>
                <c:pt idx="604">
                  <c:v>0.13984277876128717</c:v>
                </c:pt>
                <c:pt idx="605">
                  <c:v>9.4860789234159401E-2</c:v>
                </c:pt>
                <c:pt idx="606">
                  <c:v>0.10871506197594821</c:v>
                </c:pt>
                <c:pt idx="607">
                  <c:v>0.12800847628103601</c:v>
                </c:pt>
                <c:pt idx="608">
                  <c:v>0.13317438275013324</c:v>
                </c:pt>
                <c:pt idx="609">
                  <c:v>0.11615758165062662</c:v>
                </c:pt>
                <c:pt idx="610">
                  <c:v>0.14670363335885842</c:v>
                </c:pt>
                <c:pt idx="611">
                  <c:v>0.12720505850607067</c:v>
                </c:pt>
                <c:pt idx="612">
                  <c:v>0.12153110895176387</c:v>
                </c:pt>
                <c:pt idx="613">
                  <c:v>0.12095239316135992</c:v>
                </c:pt>
                <c:pt idx="614">
                  <c:v>0.13162033926440631</c:v>
                </c:pt>
                <c:pt idx="615">
                  <c:v>0.11975974514540257</c:v>
                </c:pt>
                <c:pt idx="616">
                  <c:v>0.11756522680444298</c:v>
                </c:pt>
                <c:pt idx="617">
                  <c:v>0.15707405462356883</c:v>
                </c:pt>
                <c:pt idx="618">
                  <c:v>0.15346290182440014</c:v>
                </c:pt>
                <c:pt idx="619">
                  <c:v>0.14637480730480804</c:v>
                </c:pt>
                <c:pt idx="620">
                  <c:v>0.10702938504471128</c:v>
                </c:pt>
                <c:pt idx="621">
                  <c:v>0.11590019641953786</c:v>
                </c:pt>
                <c:pt idx="622">
                  <c:v>0.13923058930140747</c:v>
                </c:pt>
                <c:pt idx="623">
                  <c:v>0.16860554523111765</c:v>
                </c:pt>
                <c:pt idx="624">
                  <c:v>0.13804298319635216</c:v>
                </c:pt>
                <c:pt idx="625">
                  <c:v>0.1173562197731922</c:v>
                </c:pt>
                <c:pt idx="626">
                  <c:v>0.13881654319322059</c:v>
                </c:pt>
                <c:pt idx="627">
                  <c:v>0.11956894514754444</c:v>
                </c:pt>
                <c:pt idx="628">
                  <c:v>0.11156826282726552</c:v>
                </c:pt>
                <c:pt idx="629">
                  <c:v>0.11391465145548245</c:v>
                </c:pt>
                <c:pt idx="630">
                  <c:v>0.13712831234973263</c:v>
                </c:pt>
                <c:pt idx="631">
                  <c:v>0.1129952453819691</c:v>
                </c:pt>
                <c:pt idx="632">
                  <c:v>0.1439143446749627</c:v>
                </c:pt>
                <c:pt idx="633">
                  <c:v>0.14619046766050794</c:v>
                </c:pt>
                <c:pt idx="634">
                  <c:v>0.13841251489777737</c:v>
                </c:pt>
                <c:pt idx="635">
                  <c:v>0.11818050424124243</c:v>
                </c:pt>
                <c:pt idx="636">
                  <c:v>0.13825248774841295</c:v>
                </c:pt>
                <c:pt idx="637">
                  <c:v>0.13230098641932722</c:v>
                </c:pt>
                <c:pt idx="638">
                  <c:v>0.12917250739802544</c:v>
                </c:pt>
                <c:pt idx="639">
                  <c:v>0.13865027745720762</c:v>
                </c:pt>
                <c:pt idx="640">
                  <c:v>0.10560477032498865</c:v>
                </c:pt>
                <c:pt idx="641">
                  <c:v>0.14979006461847358</c:v>
                </c:pt>
                <c:pt idx="642">
                  <c:v>0.11821574598216603</c:v>
                </c:pt>
                <c:pt idx="643">
                  <c:v>0.14047800987639747</c:v>
                </c:pt>
                <c:pt idx="644">
                  <c:v>0.11735895475281384</c:v>
                </c:pt>
                <c:pt idx="645">
                  <c:v>0.13807462712540203</c:v>
                </c:pt>
                <c:pt idx="646">
                  <c:v>0.15689367685328701</c:v>
                </c:pt>
                <c:pt idx="647">
                  <c:v>0.13146409226048197</c:v>
                </c:pt>
                <c:pt idx="648">
                  <c:v>0.11781787735763706</c:v>
                </c:pt>
                <c:pt idx="649">
                  <c:v>0.10985127778221516</c:v>
                </c:pt>
                <c:pt idx="650">
                  <c:v>0.1063650505389377</c:v>
                </c:pt>
                <c:pt idx="651">
                  <c:v>0.13146946443321542</c:v>
                </c:pt>
                <c:pt idx="652">
                  <c:v>0.14133044162591274</c:v>
                </c:pt>
                <c:pt idx="653">
                  <c:v>9.918423211079809E-2</c:v>
                </c:pt>
                <c:pt idx="654">
                  <c:v>0.13417901085684658</c:v>
                </c:pt>
                <c:pt idx="655">
                  <c:v>0.17283348041265997</c:v>
                </c:pt>
                <c:pt idx="656">
                  <c:v>0.12496211199081642</c:v>
                </c:pt>
                <c:pt idx="657">
                  <c:v>0.12770598939456343</c:v>
                </c:pt>
                <c:pt idx="658">
                  <c:v>0.10989302360973906</c:v>
                </c:pt>
                <c:pt idx="659">
                  <c:v>0.18721579685844006</c:v>
                </c:pt>
                <c:pt idx="660">
                  <c:v>0.10547672542130369</c:v>
                </c:pt>
                <c:pt idx="661">
                  <c:v>0.14249385047632951</c:v>
                </c:pt>
                <c:pt idx="662">
                  <c:v>0.14608232432803547</c:v>
                </c:pt>
                <c:pt idx="663">
                  <c:v>0.1195269766014239</c:v>
                </c:pt>
                <c:pt idx="664">
                  <c:v>0.11381377908610495</c:v>
                </c:pt>
                <c:pt idx="665">
                  <c:v>0.16429215326771282</c:v>
                </c:pt>
                <c:pt idx="666">
                  <c:v>0.1100483919758688</c:v>
                </c:pt>
                <c:pt idx="667">
                  <c:v>0.13096098908174225</c:v>
                </c:pt>
                <c:pt idx="668">
                  <c:v>0.13123057673479521</c:v>
                </c:pt>
                <c:pt idx="669">
                  <c:v>0.12184718396261865</c:v>
                </c:pt>
                <c:pt idx="670">
                  <c:v>0.12355060074495404</c:v>
                </c:pt>
                <c:pt idx="671">
                  <c:v>0.12038068453817345</c:v>
                </c:pt>
                <c:pt idx="672">
                  <c:v>0.1310599359221746</c:v>
                </c:pt>
                <c:pt idx="673">
                  <c:v>0.11060457637727676</c:v>
                </c:pt>
                <c:pt idx="674">
                  <c:v>0.11170653600577146</c:v>
                </c:pt>
                <c:pt idx="675">
                  <c:v>0.11515117723927359</c:v>
                </c:pt>
                <c:pt idx="676">
                  <c:v>0.14360225239792054</c:v>
                </c:pt>
                <c:pt idx="677">
                  <c:v>0.12859810923709936</c:v>
                </c:pt>
                <c:pt idx="678">
                  <c:v>0.11620477412694656</c:v>
                </c:pt>
                <c:pt idx="679">
                  <c:v>0.13662006766045737</c:v>
                </c:pt>
                <c:pt idx="680">
                  <c:v>0.14802282815501164</c:v>
                </c:pt>
                <c:pt idx="681">
                  <c:v>0.11977941274545836</c:v>
                </c:pt>
                <c:pt idx="682">
                  <c:v>0.14636870937232385</c:v>
                </c:pt>
                <c:pt idx="683">
                  <c:v>0.12091494144058969</c:v>
                </c:pt>
                <c:pt idx="684">
                  <c:v>0.12906841046600359</c:v>
                </c:pt>
                <c:pt idx="685">
                  <c:v>0.13646329401423415</c:v>
                </c:pt>
                <c:pt idx="686">
                  <c:v>0.12467375057146877</c:v>
                </c:pt>
                <c:pt idx="687">
                  <c:v>0.10710007554423279</c:v>
                </c:pt>
                <c:pt idx="688">
                  <c:v>0.11234105624466731</c:v>
                </c:pt>
                <c:pt idx="689">
                  <c:v>0.11443968635426176</c:v>
                </c:pt>
                <c:pt idx="690">
                  <c:v>0.10017979452893108</c:v>
                </c:pt>
                <c:pt idx="691">
                  <c:v>0.12352736165159714</c:v>
                </c:pt>
                <c:pt idx="692">
                  <c:v>9.9855984093992864E-2</c:v>
                </c:pt>
                <c:pt idx="693">
                  <c:v>0.12049138564826448</c:v>
                </c:pt>
                <c:pt idx="694">
                  <c:v>0.14811148595832777</c:v>
                </c:pt>
                <c:pt idx="695">
                  <c:v>0.11658440510661669</c:v>
                </c:pt>
                <c:pt idx="696">
                  <c:v>0.14420406143569131</c:v>
                </c:pt>
                <c:pt idx="697">
                  <c:v>0.21840854620998124</c:v>
                </c:pt>
                <c:pt idx="698">
                  <c:v>0.11290544935847942</c:v>
                </c:pt>
                <c:pt idx="699">
                  <c:v>0.13567650565779071</c:v>
                </c:pt>
                <c:pt idx="700">
                  <c:v>0.12693170722480074</c:v>
                </c:pt>
                <c:pt idx="701">
                  <c:v>0.11901390528246604</c:v>
                </c:pt>
                <c:pt idx="702">
                  <c:v>0.14740918176579465</c:v>
                </c:pt>
                <c:pt idx="703">
                  <c:v>0.14760497221153801</c:v>
                </c:pt>
                <c:pt idx="704">
                  <c:v>0.12278644442642811</c:v>
                </c:pt>
                <c:pt idx="705">
                  <c:v>0.12914630617249406</c:v>
                </c:pt>
                <c:pt idx="706">
                  <c:v>0.11529652945365761</c:v>
                </c:pt>
                <c:pt idx="707">
                  <c:v>0.11706832648283667</c:v>
                </c:pt>
                <c:pt idx="708">
                  <c:v>0.17915167649758457</c:v>
                </c:pt>
                <c:pt idx="709">
                  <c:v>0.12046150969381753</c:v>
                </c:pt>
                <c:pt idx="710">
                  <c:v>0.13057969999968472</c:v>
                </c:pt>
                <c:pt idx="711">
                  <c:v>0.10761151220471776</c:v>
                </c:pt>
                <c:pt idx="712">
                  <c:v>0.13638846967054036</c:v>
                </c:pt>
                <c:pt idx="713">
                  <c:v>0.12689198159265144</c:v>
                </c:pt>
                <c:pt idx="714">
                  <c:v>0.14286006075208221</c:v>
                </c:pt>
                <c:pt idx="715">
                  <c:v>0.13338638298395392</c:v>
                </c:pt>
                <c:pt idx="716">
                  <c:v>0.11991142423121838</c:v>
                </c:pt>
                <c:pt idx="717">
                  <c:v>0.15874726365763175</c:v>
                </c:pt>
                <c:pt idx="718">
                  <c:v>0.12831039021300572</c:v>
                </c:pt>
                <c:pt idx="719">
                  <c:v>0.15028474274567044</c:v>
                </c:pt>
                <c:pt idx="720">
                  <c:v>0.13659335515831936</c:v>
                </c:pt>
                <c:pt idx="721">
                  <c:v>0.13200956708582098</c:v>
                </c:pt>
                <c:pt idx="722">
                  <c:v>0.12897168109267301</c:v>
                </c:pt>
                <c:pt idx="723">
                  <c:v>0.12091739883906878</c:v>
                </c:pt>
                <c:pt idx="724">
                  <c:v>0.12605322003510847</c:v>
                </c:pt>
                <c:pt idx="725">
                  <c:v>0.11772792394988424</c:v>
                </c:pt>
                <c:pt idx="726">
                  <c:v>0.11682332845679877</c:v>
                </c:pt>
                <c:pt idx="727">
                  <c:v>0.10243347555676761</c:v>
                </c:pt>
                <c:pt idx="728">
                  <c:v>0.11337443428688002</c:v>
                </c:pt>
                <c:pt idx="729">
                  <c:v>0.11117360058704254</c:v>
                </c:pt>
                <c:pt idx="730">
                  <c:v>0.16118917049698195</c:v>
                </c:pt>
                <c:pt idx="731">
                  <c:v>9.9602864677151695E-2</c:v>
                </c:pt>
                <c:pt idx="732">
                  <c:v>0.12844532719913823</c:v>
                </c:pt>
                <c:pt idx="733">
                  <c:v>0.15415976131344677</c:v>
                </c:pt>
                <c:pt idx="734">
                  <c:v>0.13615785182602458</c:v>
                </c:pt>
                <c:pt idx="735">
                  <c:v>0.11254801240097262</c:v>
                </c:pt>
                <c:pt idx="736">
                  <c:v>0.12082191177068126</c:v>
                </c:pt>
                <c:pt idx="737">
                  <c:v>0.12223656727625434</c:v>
                </c:pt>
                <c:pt idx="738">
                  <c:v>9.9754652789617898E-2</c:v>
                </c:pt>
                <c:pt idx="739">
                  <c:v>0.10393765576633725</c:v>
                </c:pt>
                <c:pt idx="740">
                  <c:v>0.11989027956942513</c:v>
                </c:pt>
                <c:pt idx="741">
                  <c:v>0.15471360574381662</c:v>
                </c:pt>
                <c:pt idx="742">
                  <c:v>0.14177315042595975</c:v>
                </c:pt>
                <c:pt idx="743">
                  <c:v>0.12121514731378871</c:v>
                </c:pt>
                <c:pt idx="744">
                  <c:v>0.13460060058621681</c:v>
                </c:pt>
                <c:pt idx="745">
                  <c:v>0.19396281274901037</c:v>
                </c:pt>
                <c:pt idx="746">
                  <c:v>0.12340257534225629</c:v>
                </c:pt>
                <c:pt idx="747">
                  <c:v>0.12572796554049803</c:v>
                </c:pt>
                <c:pt idx="748">
                  <c:v>0.12448991951858285</c:v>
                </c:pt>
                <c:pt idx="749">
                  <c:v>0.11367292355148044</c:v>
                </c:pt>
                <c:pt idx="750">
                  <c:v>0.12631488660095833</c:v>
                </c:pt>
                <c:pt idx="751">
                  <c:v>0.10738305390176021</c:v>
                </c:pt>
                <c:pt idx="752">
                  <c:v>0.11690928663971331</c:v>
                </c:pt>
                <c:pt idx="753">
                  <c:v>0.11417987911107437</c:v>
                </c:pt>
                <c:pt idx="754">
                  <c:v>9.6430196499213333E-2</c:v>
                </c:pt>
                <c:pt idx="755">
                  <c:v>0.12123021115133779</c:v>
                </c:pt>
                <c:pt idx="756">
                  <c:v>0.11189139360539228</c:v>
                </c:pt>
                <c:pt idx="757">
                  <c:v>0.10687599341624035</c:v>
                </c:pt>
                <c:pt idx="758">
                  <c:v>0.12676666223101271</c:v>
                </c:pt>
                <c:pt idx="759">
                  <c:v>0.14945169617205842</c:v>
                </c:pt>
                <c:pt idx="760">
                  <c:v>0.10904761097522934</c:v>
                </c:pt>
                <c:pt idx="761">
                  <c:v>0.14354862092658871</c:v>
                </c:pt>
                <c:pt idx="762">
                  <c:v>0.15742467047691164</c:v>
                </c:pt>
                <c:pt idx="763">
                  <c:v>0.12053993023790321</c:v>
                </c:pt>
                <c:pt idx="764">
                  <c:v>0.11887578107901653</c:v>
                </c:pt>
                <c:pt idx="765">
                  <c:v>0.15721949600786347</c:v>
                </c:pt>
                <c:pt idx="766">
                  <c:v>0.13319437410845753</c:v>
                </c:pt>
                <c:pt idx="767">
                  <c:v>0.1210514699526007</c:v>
                </c:pt>
                <c:pt idx="768">
                  <c:v>0.1180535615709208</c:v>
                </c:pt>
                <c:pt idx="769">
                  <c:v>0.11721054042745162</c:v>
                </c:pt>
                <c:pt idx="770">
                  <c:v>0.11882096295696447</c:v>
                </c:pt>
                <c:pt idx="771">
                  <c:v>0.15706887197314562</c:v>
                </c:pt>
                <c:pt idx="772">
                  <c:v>0.14338185430154063</c:v>
                </c:pt>
                <c:pt idx="773">
                  <c:v>0.10865729765869581</c:v>
                </c:pt>
                <c:pt idx="774">
                  <c:v>0.13002685654917709</c:v>
                </c:pt>
                <c:pt idx="775">
                  <c:v>0.11045493748541002</c:v>
                </c:pt>
                <c:pt idx="776">
                  <c:v>0.11955749510801317</c:v>
                </c:pt>
                <c:pt idx="777">
                  <c:v>0.15683544424330542</c:v>
                </c:pt>
                <c:pt idx="778">
                  <c:v>0.12318772233746922</c:v>
                </c:pt>
                <c:pt idx="779">
                  <c:v>0.11862138586839648</c:v>
                </c:pt>
                <c:pt idx="780">
                  <c:v>0.10941904578224676</c:v>
                </c:pt>
                <c:pt idx="781">
                  <c:v>0.11103801924412549</c:v>
                </c:pt>
                <c:pt idx="782">
                  <c:v>0.15389417364980293</c:v>
                </c:pt>
                <c:pt idx="783">
                  <c:v>0.14092098716169746</c:v>
                </c:pt>
                <c:pt idx="784">
                  <c:v>0.12805090372397152</c:v>
                </c:pt>
                <c:pt idx="785">
                  <c:v>0.1167568284843756</c:v>
                </c:pt>
                <c:pt idx="786">
                  <c:v>0.16290492915675756</c:v>
                </c:pt>
                <c:pt idx="787">
                  <c:v>0.13187328089864084</c:v>
                </c:pt>
                <c:pt idx="788">
                  <c:v>0.1002238430827472</c:v>
                </c:pt>
                <c:pt idx="789">
                  <c:v>0.12543124711463163</c:v>
                </c:pt>
                <c:pt idx="790">
                  <c:v>0.10418155492322351</c:v>
                </c:pt>
                <c:pt idx="791">
                  <c:v>0.13760241729282061</c:v>
                </c:pt>
                <c:pt idx="792">
                  <c:v>0.12638992761114737</c:v>
                </c:pt>
                <c:pt idx="793">
                  <c:v>0.13485670862424021</c:v>
                </c:pt>
                <c:pt idx="794">
                  <c:v>0.12617640397798668</c:v>
                </c:pt>
                <c:pt idx="795">
                  <c:v>0.1160891509630869</c:v>
                </c:pt>
                <c:pt idx="796">
                  <c:v>0.11270761020372048</c:v>
                </c:pt>
                <c:pt idx="797">
                  <c:v>0.10091782412969247</c:v>
                </c:pt>
                <c:pt idx="798">
                  <c:v>0.10666893902112148</c:v>
                </c:pt>
                <c:pt idx="799">
                  <c:v>0.1222295816752977</c:v>
                </c:pt>
                <c:pt idx="800">
                  <c:v>0.14505028960140307</c:v>
                </c:pt>
                <c:pt idx="801">
                  <c:v>0.13343692306771721</c:v>
                </c:pt>
                <c:pt idx="802">
                  <c:v>0.12163642595375709</c:v>
                </c:pt>
                <c:pt idx="803">
                  <c:v>0.10853925656595992</c:v>
                </c:pt>
                <c:pt idx="804">
                  <c:v>0.12203996223617629</c:v>
                </c:pt>
                <c:pt idx="805">
                  <c:v>0.11967087741164381</c:v>
                </c:pt>
                <c:pt idx="806">
                  <c:v>0.14685844757375255</c:v>
                </c:pt>
                <c:pt idx="807">
                  <c:v>9.5931431562053998E-2</c:v>
                </c:pt>
                <c:pt idx="808">
                  <c:v>0.12844782970000487</c:v>
                </c:pt>
                <c:pt idx="809">
                  <c:v>0.12519555627101228</c:v>
                </c:pt>
                <c:pt idx="810">
                  <c:v>0.12212052736952074</c:v>
                </c:pt>
                <c:pt idx="811">
                  <c:v>0.12502303492017275</c:v>
                </c:pt>
                <c:pt idx="812">
                  <c:v>0.16900918436161502</c:v>
                </c:pt>
                <c:pt idx="813">
                  <c:v>0.12315262581917055</c:v>
                </c:pt>
                <c:pt idx="814">
                  <c:v>0.11832019194585917</c:v>
                </c:pt>
                <c:pt idx="815">
                  <c:v>0.10655280802357774</c:v>
                </c:pt>
                <c:pt idx="816">
                  <c:v>0.15149228750305799</c:v>
                </c:pt>
                <c:pt idx="817">
                  <c:v>0.11302578005074002</c:v>
                </c:pt>
                <c:pt idx="818">
                  <c:v>0.12982471717400293</c:v>
                </c:pt>
                <c:pt idx="819">
                  <c:v>0.13300575026767933</c:v>
                </c:pt>
                <c:pt idx="820">
                  <c:v>0.15018419451342893</c:v>
                </c:pt>
                <c:pt idx="821">
                  <c:v>0.14079262627029801</c:v>
                </c:pt>
                <c:pt idx="822">
                  <c:v>0.13422478606679253</c:v>
                </c:pt>
                <c:pt idx="823">
                  <c:v>0.1600005094170889</c:v>
                </c:pt>
                <c:pt idx="824">
                  <c:v>0.13904141547700066</c:v>
                </c:pt>
                <c:pt idx="825">
                  <c:v>0.1132084488992379</c:v>
                </c:pt>
                <c:pt idx="826">
                  <c:v>0.12726185426840245</c:v>
                </c:pt>
                <c:pt idx="827">
                  <c:v>0.11503247009744809</c:v>
                </c:pt>
                <c:pt idx="828">
                  <c:v>0.11966804602401625</c:v>
                </c:pt>
                <c:pt idx="829">
                  <c:v>0.10909716860386706</c:v>
                </c:pt>
                <c:pt idx="830">
                  <c:v>0.10927743849246464</c:v>
                </c:pt>
                <c:pt idx="831">
                  <c:v>0.12780273742030324</c:v>
                </c:pt>
                <c:pt idx="832">
                  <c:v>0.10124677521149603</c:v>
                </c:pt>
                <c:pt idx="833">
                  <c:v>0.20268856643920027</c:v>
                </c:pt>
                <c:pt idx="834">
                  <c:v>0.12456670462031072</c:v>
                </c:pt>
                <c:pt idx="835">
                  <c:v>0.12577909224040146</c:v>
                </c:pt>
                <c:pt idx="836">
                  <c:v>0.10388067782626464</c:v>
                </c:pt>
                <c:pt idx="837">
                  <c:v>0.13552263592586378</c:v>
                </c:pt>
                <c:pt idx="838">
                  <c:v>0.14700667983829721</c:v>
                </c:pt>
                <c:pt idx="839">
                  <c:v>0.12613707582948902</c:v>
                </c:pt>
                <c:pt idx="840">
                  <c:v>0.1393768437316586</c:v>
                </c:pt>
                <c:pt idx="841">
                  <c:v>0.16430179696291097</c:v>
                </c:pt>
                <c:pt idx="842">
                  <c:v>0.15229836597695859</c:v>
                </c:pt>
                <c:pt idx="843">
                  <c:v>0.11608983572056206</c:v>
                </c:pt>
                <c:pt idx="844">
                  <c:v>0.12572510087846375</c:v>
                </c:pt>
                <c:pt idx="845">
                  <c:v>0.18318421210740324</c:v>
                </c:pt>
                <c:pt idx="846">
                  <c:v>0.10565854580704284</c:v>
                </c:pt>
                <c:pt idx="847">
                  <c:v>0.12855936339257645</c:v>
                </c:pt>
                <c:pt idx="848">
                  <c:v>0.11343267624356115</c:v>
                </c:pt>
                <c:pt idx="849">
                  <c:v>0.10953604783744883</c:v>
                </c:pt>
                <c:pt idx="850">
                  <c:v>0.12014314481056239</c:v>
                </c:pt>
                <c:pt idx="851">
                  <c:v>0.14333901974877128</c:v>
                </c:pt>
                <c:pt idx="852">
                  <c:v>0.13154149077105554</c:v>
                </c:pt>
                <c:pt idx="853">
                  <c:v>0.11588342164162295</c:v>
                </c:pt>
                <c:pt idx="854">
                  <c:v>0.12798386902846912</c:v>
                </c:pt>
                <c:pt idx="855">
                  <c:v>0.13205214387737246</c:v>
                </c:pt>
                <c:pt idx="856">
                  <c:v>0.1333970536465785</c:v>
                </c:pt>
                <c:pt idx="857">
                  <c:v>0.12014042803670341</c:v>
                </c:pt>
                <c:pt idx="858">
                  <c:v>0.10195594522015225</c:v>
                </c:pt>
                <c:pt idx="859">
                  <c:v>0.13974460820694498</c:v>
                </c:pt>
                <c:pt idx="860">
                  <c:v>0.12320853193486543</c:v>
                </c:pt>
                <c:pt idx="861">
                  <c:v>0.11536885079439257</c:v>
                </c:pt>
                <c:pt idx="862">
                  <c:v>0.1416406114703779</c:v>
                </c:pt>
                <c:pt idx="863">
                  <c:v>0.10214860034906356</c:v>
                </c:pt>
                <c:pt idx="864">
                  <c:v>0.11560744005734665</c:v>
                </c:pt>
                <c:pt idx="865">
                  <c:v>0.12300888384077065</c:v>
                </c:pt>
                <c:pt idx="866">
                  <c:v>0.13919272470740213</c:v>
                </c:pt>
                <c:pt idx="867">
                  <c:v>0.11496183202281986</c:v>
                </c:pt>
                <c:pt idx="868">
                  <c:v>0.144157064030219</c:v>
                </c:pt>
                <c:pt idx="869">
                  <c:v>0.1467628693133565</c:v>
                </c:pt>
                <c:pt idx="870">
                  <c:v>0.15167678461543882</c:v>
                </c:pt>
                <c:pt idx="871">
                  <c:v>0.12114298403834983</c:v>
                </c:pt>
                <c:pt idx="872">
                  <c:v>0.12130436012976081</c:v>
                </c:pt>
                <c:pt idx="873">
                  <c:v>0.11583899353939353</c:v>
                </c:pt>
                <c:pt idx="874">
                  <c:v>0.11887518117597681</c:v>
                </c:pt>
                <c:pt idx="875">
                  <c:v>0.11309760773991194</c:v>
                </c:pt>
                <c:pt idx="876">
                  <c:v>0.13134159155249547</c:v>
                </c:pt>
                <c:pt idx="877">
                  <c:v>0.16339456218554785</c:v>
                </c:pt>
                <c:pt idx="878">
                  <c:v>0.12951509735871622</c:v>
                </c:pt>
                <c:pt idx="879">
                  <c:v>0.12598912088571101</c:v>
                </c:pt>
                <c:pt idx="880">
                  <c:v>0.12042940508163343</c:v>
                </c:pt>
                <c:pt idx="881">
                  <c:v>0.11440391659291783</c:v>
                </c:pt>
                <c:pt idx="882">
                  <c:v>0.11336685374663272</c:v>
                </c:pt>
                <c:pt idx="883">
                  <c:v>0.11733713216358745</c:v>
                </c:pt>
                <c:pt idx="884">
                  <c:v>0.12522599684278909</c:v>
                </c:pt>
                <c:pt idx="885">
                  <c:v>0.13550831224833687</c:v>
                </c:pt>
                <c:pt idx="886">
                  <c:v>0.10788863999630306</c:v>
                </c:pt>
                <c:pt idx="887">
                  <c:v>0.11528145646169059</c:v>
                </c:pt>
                <c:pt idx="888">
                  <c:v>0.17277011563728797</c:v>
                </c:pt>
                <c:pt idx="889">
                  <c:v>0.15027328929068351</c:v>
                </c:pt>
                <c:pt idx="890">
                  <c:v>0.12048876269077212</c:v>
                </c:pt>
                <c:pt idx="891">
                  <c:v>0.1189960820429732</c:v>
                </c:pt>
                <c:pt idx="892">
                  <c:v>0.12580735818760147</c:v>
                </c:pt>
                <c:pt idx="893">
                  <c:v>0.19537966313374594</c:v>
                </c:pt>
                <c:pt idx="894">
                  <c:v>0.14311805242591474</c:v>
                </c:pt>
                <c:pt idx="895">
                  <c:v>0.12847059185709586</c:v>
                </c:pt>
                <c:pt idx="896">
                  <c:v>0.12305105046416182</c:v>
                </c:pt>
                <c:pt idx="897">
                  <c:v>0.12919898242625091</c:v>
                </c:pt>
                <c:pt idx="898">
                  <c:v>0.12180260363802507</c:v>
                </c:pt>
                <c:pt idx="899">
                  <c:v>0.10694436999091866</c:v>
                </c:pt>
                <c:pt idx="900">
                  <c:v>0.11946269722530788</c:v>
                </c:pt>
                <c:pt idx="901">
                  <c:v>0.16550408183732399</c:v>
                </c:pt>
                <c:pt idx="902">
                  <c:v>0.14412892528165108</c:v>
                </c:pt>
                <c:pt idx="903">
                  <c:v>0.13246768457621841</c:v>
                </c:pt>
                <c:pt idx="904">
                  <c:v>0.13009798934530087</c:v>
                </c:pt>
                <c:pt idx="905">
                  <c:v>0.12436054733474923</c:v>
                </c:pt>
                <c:pt idx="906">
                  <c:v>0.14570469727385435</c:v>
                </c:pt>
                <c:pt idx="907">
                  <c:v>0.12317423627766301</c:v>
                </c:pt>
                <c:pt idx="908">
                  <c:v>0.14285200252828173</c:v>
                </c:pt>
                <c:pt idx="909">
                  <c:v>0.12475648688275219</c:v>
                </c:pt>
                <c:pt idx="910">
                  <c:v>0.11019977092333322</c:v>
                </c:pt>
                <c:pt idx="911">
                  <c:v>0.11489399493425563</c:v>
                </c:pt>
                <c:pt idx="912">
                  <c:v>0.11035342256680664</c:v>
                </c:pt>
                <c:pt idx="913">
                  <c:v>0.11815025868183582</c:v>
                </c:pt>
                <c:pt idx="914">
                  <c:v>0.11283496221237668</c:v>
                </c:pt>
                <c:pt idx="915">
                  <c:v>0.12722161285008196</c:v>
                </c:pt>
                <c:pt idx="916">
                  <c:v>0.12932664695625745</c:v>
                </c:pt>
                <c:pt idx="917">
                  <c:v>0.12747423368361971</c:v>
                </c:pt>
                <c:pt idx="918">
                  <c:v>0.13998718383312148</c:v>
                </c:pt>
                <c:pt idx="919">
                  <c:v>0.13693205897545022</c:v>
                </c:pt>
                <c:pt idx="920">
                  <c:v>0.15739180840156117</c:v>
                </c:pt>
                <c:pt idx="921">
                  <c:v>0.11438942819427483</c:v>
                </c:pt>
                <c:pt idx="922">
                  <c:v>0.15789114912073843</c:v>
                </c:pt>
                <c:pt idx="923">
                  <c:v>0.12978119420384479</c:v>
                </c:pt>
                <c:pt idx="924">
                  <c:v>0.12984118269654374</c:v>
                </c:pt>
                <c:pt idx="925">
                  <c:v>0.14103329097572856</c:v>
                </c:pt>
                <c:pt idx="926">
                  <c:v>0.10917512050371236</c:v>
                </c:pt>
                <c:pt idx="927">
                  <c:v>0.16900588987476556</c:v>
                </c:pt>
                <c:pt idx="928">
                  <c:v>0.10998509935546005</c:v>
                </c:pt>
                <c:pt idx="929">
                  <c:v>0.13230800091516146</c:v>
                </c:pt>
                <c:pt idx="930">
                  <c:v>0.11922684330683024</c:v>
                </c:pt>
                <c:pt idx="931">
                  <c:v>0.13386592199892242</c:v>
                </c:pt>
                <c:pt idx="932">
                  <c:v>0.11167171682420715</c:v>
                </c:pt>
                <c:pt idx="933">
                  <c:v>0.13226792768176501</c:v>
                </c:pt>
                <c:pt idx="934">
                  <c:v>0.14589960693803178</c:v>
                </c:pt>
                <c:pt idx="935">
                  <c:v>0.13383960698678649</c:v>
                </c:pt>
                <c:pt idx="936">
                  <c:v>0.10957363884178789</c:v>
                </c:pt>
                <c:pt idx="937">
                  <c:v>0.13457233283732864</c:v>
                </c:pt>
                <c:pt idx="938">
                  <c:v>0.11148843882213016</c:v>
                </c:pt>
                <c:pt idx="939">
                  <c:v>0.13525035961991563</c:v>
                </c:pt>
                <c:pt idx="940">
                  <c:v>0.15834506176779864</c:v>
                </c:pt>
                <c:pt idx="941">
                  <c:v>0.157312747257908</c:v>
                </c:pt>
                <c:pt idx="942">
                  <c:v>0.10310902055133549</c:v>
                </c:pt>
                <c:pt idx="943">
                  <c:v>0.1294256382057751</c:v>
                </c:pt>
                <c:pt idx="944">
                  <c:v>0.10028523713219024</c:v>
                </c:pt>
                <c:pt idx="945">
                  <c:v>0.10207155115362834</c:v>
                </c:pt>
                <c:pt idx="946">
                  <c:v>0.10094751343204408</c:v>
                </c:pt>
                <c:pt idx="947">
                  <c:v>0.1224555697917814</c:v>
                </c:pt>
                <c:pt idx="948">
                  <c:v>0.12738689069999973</c:v>
                </c:pt>
                <c:pt idx="949">
                  <c:v>0.12454016735994616</c:v>
                </c:pt>
                <c:pt idx="950">
                  <c:v>0.1155791852803761</c:v>
                </c:pt>
                <c:pt idx="951">
                  <c:v>0.13916288207429708</c:v>
                </c:pt>
                <c:pt idx="952">
                  <c:v>0.1613426498406863</c:v>
                </c:pt>
                <c:pt idx="953">
                  <c:v>0.10598058500517023</c:v>
                </c:pt>
                <c:pt idx="954">
                  <c:v>0.1174367205165822</c:v>
                </c:pt>
                <c:pt idx="955">
                  <c:v>0.10854395762902615</c:v>
                </c:pt>
                <c:pt idx="956">
                  <c:v>0.11318080703897704</c:v>
                </c:pt>
                <c:pt idx="957">
                  <c:v>0.12636571355893436</c:v>
                </c:pt>
                <c:pt idx="958">
                  <c:v>0.13211806004815996</c:v>
                </c:pt>
                <c:pt idx="959">
                  <c:v>0.10082117860927874</c:v>
                </c:pt>
                <c:pt idx="960">
                  <c:v>0.15848543644533741</c:v>
                </c:pt>
                <c:pt idx="961">
                  <c:v>0.14684519825671027</c:v>
                </c:pt>
                <c:pt idx="962">
                  <c:v>0.11782996138505729</c:v>
                </c:pt>
                <c:pt idx="963">
                  <c:v>0.12682529229505107</c:v>
                </c:pt>
                <c:pt idx="964">
                  <c:v>0.12692455331896024</c:v>
                </c:pt>
                <c:pt idx="965">
                  <c:v>0.1399038980891294</c:v>
                </c:pt>
                <c:pt idx="966">
                  <c:v>0.1485373993419136</c:v>
                </c:pt>
                <c:pt idx="967">
                  <c:v>0.14450675822524847</c:v>
                </c:pt>
                <c:pt idx="968">
                  <c:v>0.12104508702698429</c:v>
                </c:pt>
                <c:pt idx="969">
                  <c:v>0.13860472589159747</c:v>
                </c:pt>
                <c:pt idx="970">
                  <c:v>0.14441483535093552</c:v>
                </c:pt>
                <c:pt idx="971">
                  <c:v>0.14570629833089313</c:v>
                </c:pt>
                <c:pt idx="972">
                  <c:v>0.13534144517147301</c:v>
                </c:pt>
                <c:pt idx="973">
                  <c:v>0.14908062410830511</c:v>
                </c:pt>
                <c:pt idx="974">
                  <c:v>0.15423807411309276</c:v>
                </c:pt>
                <c:pt idx="975">
                  <c:v>0.12391088180310011</c:v>
                </c:pt>
                <c:pt idx="976">
                  <c:v>0.11114275602639846</c:v>
                </c:pt>
                <c:pt idx="977">
                  <c:v>0.12160876274181918</c:v>
                </c:pt>
                <c:pt idx="978">
                  <c:v>0.13079799066665149</c:v>
                </c:pt>
                <c:pt idx="979">
                  <c:v>0.11221729944328643</c:v>
                </c:pt>
                <c:pt idx="980">
                  <c:v>0.14045875121110493</c:v>
                </c:pt>
                <c:pt idx="981">
                  <c:v>0.10187124794119216</c:v>
                </c:pt>
                <c:pt idx="982">
                  <c:v>0.13426803782418931</c:v>
                </c:pt>
                <c:pt idx="983">
                  <c:v>0.11697055383526678</c:v>
                </c:pt>
                <c:pt idx="984">
                  <c:v>0.12686071213452632</c:v>
                </c:pt>
                <c:pt idx="985">
                  <c:v>0.13510891339406006</c:v>
                </c:pt>
                <c:pt idx="986">
                  <c:v>0.14206811713399575</c:v>
                </c:pt>
                <c:pt idx="987">
                  <c:v>0.12973760416940394</c:v>
                </c:pt>
                <c:pt idx="988">
                  <c:v>0.14706936699966269</c:v>
                </c:pt>
                <c:pt idx="989">
                  <c:v>0.11662971976277721</c:v>
                </c:pt>
                <c:pt idx="990">
                  <c:v>0.1131857325726843</c:v>
                </c:pt>
                <c:pt idx="991">
                  <c:v>0.15318749602442483</c:v>
                </c:pt>
                <c:pt idx="992">
                  <c:v>0.12081735978697263</c:v>
                </c:pt>
                <c:pt idx="993">
                  <c:v>0.10909910870740554</c:v>
                </c:pt>
                <c:pt idx="994">
                  <c:v>0.12035033503342857</c:v>
                </c:pt>
                <c:pt idx="995">
                  <c:v>0.11218249684517462</c:v>
                </c:pt>
                <c:pt idx="996">
                  <c:v>0.1068161467283303</c:v>
                </c:pt>
                <c:pt idx="997">
                  <c:v>0.10829824617561236</c:v>
                </c:pt>
                <c:pt idx="998">
                  <c:v>0.13187268566156851</c:v>
                </c:pt>
                <c:pt idx="999">
                  <c:v>9.9006612517499509E-2</c:v>
                </c:pt>
                <c:pt idx="1000">
                  <c:v>0.14394447288288598</c:v>
                </c:pt>
                <c:pt idx="1001">
                  <c:v>0.1134241650248216</c:v>
                </c:pt>
                <c:pt idx="1002">
                  <c:v>0.11331422723494007</c:v>
                </c:pt>
                <c:pt idx="1003">
                  <c:v>0.13221133200624846</c:v>
                </c:pt>
                <c:pt idx="1004">
                  <c:v>0.12858121530579153</c:v>
                </c:pt>
                <c:pt idx="1005">
                  <c:v>0.13423313977979534</c:v>
                </c:pt>
                <c:pt idx="1006">
                  <c:v>0.11271810122527527</c:v>
                </c:pt>
                <c:pt idx="1007">
                  <c:v>0.11757748910092343</c:v>
                </c:pt>
                <c:pt idx="1008">
                  <c:v>0.11076221161318242</c:v>
                </c:pt>
                <c:pt idx="1009">
                  <c:v>0.12087748487887807</c:v>
                </c:pt>
                <c:pt idx="1010">
                  <c:v>0.12411555356872975</c:v>
                </c:pt>
                <c:pt idx="1011">
                  <c:v>0.13369337652103361</c:v>
                </c:pt>
                <c:pt idx="1012">
                  <c:v>0.16318666968177697</c:v>
                </c:pt>
                <c:pt idx="1013">
                  <c:v>0.16519153214246285</c:v>
                </c:pt>
                <c:pt idx="1014">
                  <c:v>0.11065141949009139</c:v>
                </c:pt>
                <c:pt idx="1015">
                  <c:v>0.10853246075384022</c:v>
                </c:pt>
                <c:pt idx="1016">
                  <c:v>0.11159471883528488</c:v>
                </c:pt>
                <c:pt idx="1017">
                  <c:v>0.1095154009869298</c:v>
                </c:pt>
                <c:pt idx="1018">
                  <c:v>0.12053996999427131</c:v>
                </c:pt>
                <c:pt idx="1019">
                  <c:v>0.14366220253811701</c:v>
                </c:pt>
                <c:pt idx="1020">
                  <c:v>0.11980580174682409</c:v>
                </c:pt>
                <c:pt idx="1021">
                  <c:v>0.10993043984094739</c:v>
                </c:pt>
                <c:pt idx="1022">
                  <c:v>0.11227700914078098</c:v>
                </c:pt>
                <c:pt idx="1023">
                  <c:v>0.11102103821714696</c:v>
                </c:pt>
                <c:pt idx="1024">
                  <c:v>0.11314880389934721</c:v>
                </c:pt>
                <c:pt idx="1025">
                  <c:v>0.18253098085407635</c:v>
                </c:pt>
                <c:pt idx="1026">
                  <c:v>0.13422704182825979</c:v>
                </c:pt>
                <c:pt idx="1027">
                  <c:v>0.11184119415180906</c:v>
                </c:pt>
              </c:numCache>
            </c:numRef>
          </c:xVal>
          <c:yVal>
            <c:numRef>
              <c:f>Portafolios!$W$2:$W$1029</c:f>
              <c:numCache>
                <c:formatCode>0.0%</c:formatCode>
                <c:ptCount val="1028"/>
                <c:pt idx="0">
                  <c:v>0.5643977847721281</c:v>
                </c:pt>
                <c:pt idx="1">
                  <c:v>0.41628980551826855</c:v>
                </c:pt>
                <c:pt idx="2">
                  <c:v>0.26799784901984525</c:v>
                </c:pt>
                <c:pt idx="3">
                  <c:v>0.29148118319966121</c:v>
                </c:pt>
                <c:pt idx="4">
                  <c:v>0.44580703846356784</c:v>
                </c:pt>
                <c:pt idx="5">
                  <c:v>0.2651387571102693</c:v>
                </c:pt>
                <c:pt idx="6">
                  <c:v>0.26373737667890151</c:v>
                </c:pt>
                <c:pt idx="7">
                  <c:v>0.41504823520169598</c:v>
                </c:pt>
                <c:pt idx="8">
                  <c:v>0.497584011382953</c:v>
                </c:pt>
                <c:pt idx="9">
                  <c:v>0.55822206761940996</c:v>
                </c:pt>
                <c:pt idx="10">
                  <c:v>0.70980317855777386</c:v>
                </c:pt>
                <c:pt idx="11">
                  <c:v>0.21340885284447023</c:v>
                </c:pt>
                <c:pt idx="12">
                  <c:v>0.46071742285622003</c:v>
                </c:pt>
                <c:pt idx="13">
                  <c:v>0.27251691361441133</c:v>
                </c:pt>
                <c:pt idx="14">
                  <c:v>0.73223863317774096</c:v>
                </c:pt>
                <c:pt idx="15">
                  <c:v>0.29858237526728992</c:v>
                </c:pt>
                <c:pt idx="16">
                  <c:v>0.57054898079508132</c:v>
                </c:pt>
                <c:pt idx="17">
                  <c:v>0.53339949480640148</c:v>
                </c:pt>
                <c:pt idx="18">
                  <c:v>0.62878465422807783</c:v>
                </c:pt>
                <c:pt idx="19">
                  <c:v>0.68400109505343243</c:v>
                </c:pt>
                <c:pt idx="20">
                  <c:v>0.21614883998015044</c:v>
                </c:pt>
                <c:pt idx="21">
                  <c:v>0.62653430767706297</c:v>
                </c:pt>
                <c:pt idx="22">
                  <c:v>0.44594268243022772</c:v>
                </c:pt>
                <c:pt idx="23">
                  <c:v>0.68707098372099074</c:v>
                </c:pt>
                <c:pt idx="24">
                  <c:v>0.45686925365498976</c:v>
                </c:pt>
                <c:pt idx="25">
                  <c:v>0.54649135433890506</c:v>
                </c:pt>
                <c:pt idx="26">
                  <c:v>0.16904043094264706</c:v>
                </c:pt>
                <c:pt idx="27">
                  <c:v>0.45102911065045859</c:v>
                </c:pt>
                <c:pt idx="28">
                  <c:v>0.52462516270740622</c:v>
                </c:pt>
                <c:pt idx="29">
                  <c:v>0.65493634638482778</c:v>
                </c:pt>
                <c:pt idx="30">
                  <c:v>0.28483074960235399</c:v>
                </c:pt>
                <c:pt idx="31">
                  <c:v>0.44730597813639794</c:v>
                </c:pt>
                <c:pt idx="32">
                  <c:v>0.2431623219478877</c:v>
                </c:pt>
                <c:pt idx="33">
                  <c:v>0.67767113348837782</c:v>
                </c:pt>
                <c:pt idx="34">
                  <c:v>0.77066324358155824</c:v>
                </c:pt>
                <c:pt idx="35">
                  <c:v>0.32609141386917578</c:v>
                </c:pt>
                <c:pt idx="36">
                  <c:v>0.33459720010017913</c:v>
                </c:pt>
                <c:pt idx="37">
                  <c:v>0.52447867521815594</c:v>
                </c:pt>
                <c:pt idx="38">
                  <c:v>0.18658504399519574</c:v>
                </c:pt>
                <c:pt idx="39">
                  <c:v>0.34741556929949718</c:v>
                </c:pt>
                <c:pt idx="40">
                  <c:v>0.37939174822484562</c:v>
                </c:pt>
                <c:pt idx="41">
                  <c:v>0.26975428815683161</c:v>
                </c:pt>
                <c:pt idx="42">
                  <c:v>0.93703604448534494</c:v>
                </c:pt>
                <c:pt idx="43">
                  <c:v>0.47738968955510946</c:v>
                </c:pt>
                <c:pt idx="44">
                  <c:v>0.31123487713913967</c:v>
                </c:pt>
                <c:pt idx="45">
                  <c:v>0.31337577537235145</c:v>
                </c:pt>
                <c:pt idx="46">
                  <c:v>0.26344034561569207</c:v>
                </c:pt>
                <c:pt idx="47">
                  <c:v>0.6357510872525316</c:v>
                </c:pt>
                <c:pt idx="48">
                  <c:v>0.4641187730608472</c:v>
                </c:pt>
                <c:pt idx="49">
                  <c:v>0.60064549332557537</c:v>
                </c:pt>
                <c:pt idx="50">
                  <c:v>0.76753411108490888</c:v>
                </c:pt>
                <c:pt idx="51">
                  <c:v>0.48576130926182054</c:v>
                </c:pt>
                <c:pt idx="52">
                  <c:v>0.24747671259657938</c:v>
                </c:pt>
                <c:pt idx="53">
                  <c:v>0.37661099130860509</c:v>
                </c:pt>
                <c:pt idx="54">
                  <c:v>0.90936490732178565</c:v>
                </c:pt>
                <c:pt idx="55">
                  <c:v>0.44870337340569943</c:v>
                </c:pt>
                <c:pt idx="56">
                  <c:v>0.30553452797397274</c:v>
                </c:pt>
                <c:pt idx="57">
                  <c:v>0.8047986877332155</c:v>
                </c:pt>
                <c:pt idx="58">
                  <c:v>0.65636883043606487</c:v>
                </c:pt>
                <c:pt idx="59">
                  <c:v>0.18604625181446324</c:v>
                </c:pt>
                <c:pt idx="60">
                  <c:v>0.63073283151514048</c:v>
                </c:pt>
                <c:pt idx="61">
                  <c:v>0.28589626109001809</c:v>
                </c:pt>
                <c:pt idx="62">
                  <c:v>0.43241171627116126</c:v>
                </c:pt>
                <c:pt idx="63">
                  <c:v>0.46722655494100895</c:v>
                </c:pt>
                <c:pt idx="64">
                  <c:v>0.50548974201611219</c:v>
                </c:pt>
                <c:pt idx="65">
                  <c:v>0.413911493950471</c:v>
                </c:pt>
                <c:pt idx="66">
                  <c:v>0.50176851192030458</c:v>
                </c:pt>
                <c:pt idx="67">
                  <c:v>0.26815075811361327</c:v>
                </c:pt>
                <c:pt idx="68">
                  <c:v>0.38577735097482724</c:v>
                </c:pt>
                <c:pt idx="69">
                  <c:v>0.24494973070689555</c:v>
                </c:pt>
                <c:pt idx="70">
                  <c:v>0.65628386075979894</c:v>
                </c:pt>
                <c:pt idx="71">
                  <c:v>0.54275791770794823</c:v>
                </c:pt>
                <c:pt idx="72">
                  <c:v>0.46088275040564336</c:v>
                </c:pt>
                <c:pt idx="73">
                  <c:v>0.7512429657955958</c:v>
                </c:pt>
                <c:pt idx="74">
                  <c:v>0.72467034451964296</c:v>
                </c:pt>
                <c:pt idx="75">
                  <c:v>0.63209903091209696</c:v>
                </c:pt>
                <c:pt idx="76">
                  <c:v>0.53323447838515281</c:v>
                </c:pt>
                <c:pt idx="77">
                  <c:v>0.14118413697205087</c:v>
                </c:pt>
                <c:pt idx="78">
                  <c:v>0.36906986669460556</c:v>
                </c:pt>
                <c:pt idx="79">
                  <c:v>0.45311360625456465</c:v>
                </c:pt>
                <c:pt idx="80">
                  <c:v>0.86197930516020316</c:v>
                </c:pt>
                <c:pt idx="81">
                  <c:v>0.30060858274002217</c:v>
                </c:pt>
                <c:pt idx="82">
                  <c:v>0.49907180434100124</c:v>
                </c:pt>
                <c:pt idx="83">
                  <c:v>0.3680758563496227</c:v>
                </c:pt>
                <c:pt idx="84">
                  <c:v>0.34763054564861651</c:v>
                </c:pt>
                <c:pt idx="85">
                  <c:v>0.18885850880319366</c:v>
                </c:pt>
                <c:pt idx="86">
                  <c:v>0.4900310760940938</c:v>
                </c:pt>
                <c:pt idx="87">
                  <c:v>0.23362491865319837</c:v>
                </c:pt>
                <c:pt idx="88">
                  <c:v>0.3817465153586605</c:v>
                </c:pt>
                <c:pt idx="89">
                  <c:v>0.23119514441314862</c:v>
                </c:pt>
                <c:pt idx="90">
                  <c:v>0.47780481961422139</c:v>
                </c:pt>
                <c:pt idx="91">
                  <c:v>0.43212889953508821</c:v>
                </c:pt>
                <c:pt idx="92">
                  <c:v>0.44849695307620213</c:v>
                </c:pt>
                <c:pt idx="93">
                  <c:v>0.14591379322219244</c:v>
                </c:pt>
                <c:pt idx="94">
                  <c:v>0.36749926597803395</c:v>
                </c:pt>
                <c:pt idx="95">
                  <c:v>0.53869916900197379</c:v>
                </c:pt>
                <c:pt idx="96">
                  <c:v>0.74271932477261471</c:v>
                </c:pt>
                <c:pt idx="97">
                  <c:v>0.47629094832467134</c:v>
                </c:pt>
                <c:pt idx="98">
                  <c:v>0.44920118942683174</c:v>
                </c:pt>
                <c:pt idx="99">
                  <c:v>0.14585432118812691</c:v>
                </c:pt>
                <c:pt idx="100">
                  <c:v>0.29451791750748824</c:v>
                </c:pt>
                <c:pt idx="101">
                  <c:v>0.21818242541151817</c:v>
                </c:pt>
                <c:pt idx="102">
                  <c:v>0.49243385443698179</c:v>
                </c:pt>
                <c:pt idx="103">
                  <c:v>0.4342478008035206</c:v>
                </c:pt>
                <c:pt idx="104">
                  <c:v>0.32207744819683903</c:v>
                </c:pt>
                <c:pt idx="105">
                  <c:v>0.74054807554110813</c:v>
                </c:pt>
                <c:pt idx="106">
                  <c:v>0.68992720069376445</c:v>
                </c:pt>
                <c:pt idx="107">
                  <c:v>0.4094471516691412</c:v>
                </c:pt>
                <c:pt idx="108">
                  <c:v>0.20477304976593944</c:v>
                </c:pt>
                <c:pt idx="109">
                  <c:v>0.35632625503684839</c:v>
                </c:pt>
                <c:pt idx="110">
                  <c:v>0.83176317740776085</c:v>
                </c:pt>
                <c:pt idx="111">
                  <c:v>0.66339847501675897</c:v>
                </c:pt>
                <c:pt idx="112">
                  <c:v>0.65631057447776942</c:v>
                </c:pt>
                <c:pt idx="113">
                  <c:v>0.4976159794142449</c:v>
                </c:pt>
                <c:pt idx="114">
                  <c:v>0.34377712020874213</c:v>
                </c:pt>
                <c:pt idx="115">
                  <c:v>0.54772349969328349</c:v>
                </c:pt>
                <c:pt idx="116">
                  <c:v>0.28133378704687551</c:v>
                </c:pt>
                <c:pt idx="117">
                  <c:v>0.48753180856573941</c:v>
                </c:pt>
                <c:pt idx="118">
                  <c:v>0.6379376361639213</c:v>
                </c:pt>
                <c:pt idx="119">
                  <c:v>0.34386246916292906</c:v>
                </c:pt>
                <c:pt idx="120">
                  <c:v>0.48157362363027612</c:v>
                </c:pt>
                <c:pt idx="121">
                  <c:v>0.58435558843016788</c:v>
                </c:pt>
                <c:pt idx="122">
                  <c:v>0.57531651245389981</c:v>
                </c:pt>
                <c:pt idx="123">
                  <c:v>0.23151844730209123</c:v>
                </c:pt>
                <c:pt idx="124">
                  <c:v>0.39993590873797863</c:v>
                </c:pt>
                <c:pt idx="125">
                  <c:v>0.67911822841208536</c:v>
                </c:pt>
                <c:pt idx="126">
                  <c:v>0.5810448931803992</c:v>
                </c:pt>
                <c:pt idx="127">
                  <c:v>0.14375276884343341</c:v>
                </c:pt>
                <c:pt idx="128">
                  <c:v>0.62429875051619865</c:v>
                </c:pt>
                <c:pt idx="129">
                  <c:v>0.6920453874174739</c:v>
                </c:pt>
                <c:pt idx="130">
                  <c:v>0.72622632902622641</c:v>
                </c:pt>
                <c:pt idx="131">
                  <c:v>0.63855504079157066</c:v>
                </c:pt>
                <c:pt idx="132">
                  <c:v>0.40957769419982454</c:v>
                </c:pt>
                <c:pt idx="133">
                  <c:v>0.17392575972399579</c:v>
                </c:pt>
                <c:pt idx="134">
                  <c:v>0.57721793798574172</c:v>
                </c:pt>
                <c:pt idx="135">
                  <c:v>0.66052663263328992</c:v>
                </c:pt>
                <c:pt idx="136">
                  <c:v>0.66663326608910867</c:v>
                </c:pt>
                <c:pt idx="137">
                  <c:v>0.38352896390500929</c:v>
                </c:pt>
                <c:pt idx="138">
                  <c:v>0.40213781318489372</c:v>
                </c:pt>
                <c:pt idx="139">
                  <c:v>0.66346789609559398</c:v>
                </c:pt>
                <c:pt idx="140">
                  <c:v>0.15890183588457146</c:v>
                </c:pt>
                <c:pt idx="141">
                  <c:v>0.50118469565325041</c:v>
                </c:pt>
                <c:pt idx="142">
                  <c:v>0.61871229591721377</c:v>
                </c:pt>
                <c:pt idx="143">
                  <c:v>0.39919940720382913</c:v>
                </c:pt>
                <c:pt idx="144">
                  <c:v>0.23391523948608747</c:v>
                </c:pt>
                <c:pt idx="145">
                  <c:v>0.31895357928422557</c:v>
                </c:pt>
                <c:pt idx="146">
                  <c:v>0.62199151656510387</c:v>
                </c:pt>
                <c:pt idx="147">
                  <c:v>0.68858105205870157</c:v>
                </c:pt>
                <c:pt idx="148">
                  <c:v>0.53804642429881744</c:v>
                </c:pt>
                <c:pt idx="149">
                  <c:v>0.29501492747358066</c:v>
                </c:pt>
                <c:pt idx="150">
                  <c:v>0.41671997702359076</c:v>
                </c:pt>
                <c:pt idx="151">
                  <c:v>0.32867272956391991</c:v>
                </c:pt>
                <c:pt idx="152">
                  <c:v>0.28461322983352372</c:v>
                </c:pt>
                <c:pt idx="153">
                  <c:v>0.27881232143784601</c:v>
                </c:pt>
                <c:pt idx="154">
                  <c:v>0.48797503116692953</c:v>
                </c:pt>
                <c:pt idx="155">
                  <c:v>0.76725994638416406</c:v>
                </c:pt>
                <c:pt idx="156">
                  <c:v>0.7686859321205084</c:v>
                </c:pt>
                <c:pt idx="157">
                  <c:v>0.37741976242787101</c:v>
                </c:pt>
                <c:pt idx="158">
                  <c:v>0.4344576975940756</c:v>
                </c:pt>
                <c:pt idx="159">
                  <c:v>0.40594746371881696</c:v>
                </c:pt>
                <c:pt idx="160">
                  <c:v>0.60003481305171158</c:v>
                </c:pt>
                <c:pt idx="161">
                  <c:v>0.33277108516800891</c:v>
                </c:pt>
                <c:pt idx="162">
                  <c:v>0.19330029091888135</c:v>
                </c:pt>
                <c:pt idx="163">
                  <c:v>0.47954681511179031</c:v>
                </c:pt>
                <c:pt idx="164">
                  <c:v>0.22078916705553134</c:v>
                </c:pt>
                <c:pt idx="165">
                  <c:v>0.25741072709927187</c:v>
                </c:pt>
                <c:pt idx="166">
                  <c:v>0.62451299776982538</c:v>
                </c:pt>
                <c:pt idx="167">
                  <c:v>0.49256942536003978</c:v>
                </c:pt>
                <c:pt idx="168">
                  <c:v>0.1699485515362443</c:v>
                </c:pt>
                <c:pt idx="169">
                  <c:v>0.25790624088047509</c:v>
                </c:pt>
                <c:pt idx="170">
                  <c:v>0.26908514217221391</c:v>
                </c:pt>
                <c:pt idx="171">
                  <c:v>0.68402400797101737</c:v>
                </c:pt>
                <c:pt idx="172">
                  <c:v>0.69038568299758873</c:v>
                </c:pt>
                <c:pt idx="173">
                  <c:v>0.6268624555090897</c:v>
                </c:pt>
                <c:pt idx="174">
                  <c:v>0.17922296683711014</c:v>
                </c:pt>
                <c:pt idx="175">
                  <c:v>0.28621688107742127</c:v>
                </c:pt>
                <c:pt idx="176">
                  <c:v>0.51611498577935155</c:v>
                </c:pt>
                <c:pt idx="177">
                  <c:v>0.2675331148668903</c:v>
                </c:pt>
                <c:pt idx="178">
                  <c:v>0.22656518617099136</c:v>
                </c:pt>
                <c:pt idx="179">
                  <c:v>0.5123094435709753</c:v>
                </c:pt>
                <c:pt idx="180">
                  <c:v>0.45523943919980475</c:v>
                </c:pt>
                <c:pt idx="181">
                  <c:v>0.54526143241330671</c:v>
                </c:pt>
                <c:pt idx="182">
                  <c:v>0.52753102451306111</c:v>
                </c:pt>
                <c:pt idx="183">
                  <c:v>0.40953865834577657</c:v>
                </c:pt>
                <c:pt idx="184">
                  <c:v>0.99519984603264089</c:v>
                </c:pt>
                <c:pt idx="185">
                  <c:v>0.22954617010370207</c:v>
                </c:pt>
                <c:pt idx="186">
                  <c:v>0.69548736080777762</c:v>
                </c:pt>
                <c:pt idx="187">
                  <c:v>0.22371750097858181</c:v>
                </c:pt>
                <c:pt idx="188">
                  <c:v>0.7622723965626701</c:v>
                </c:pt>
                <c:pt idx="189">
                  <c:v>0.62314684929327779</c:v>
                </c:pt>
                <c:pt idx="190">
                  <c:v>0.22301846320207178</c:v>
                </c:pt>
                <c:pt idx="191">
                  <c:v>0.63104860440823263</c:v>
                </c:pt>
                <c:pt idx="192">
                  <c:v>0.69989183921743103</c:v>
                </c:pt>
                <c:pt idx="193">
                  <c:v>0.20004873768647019</c:v>
                </c:pt>
                <c:pt idx="194">
                  <c:v>0.36129501670534792</c:v>
                </c:pt>
                <c:pt idx="195">
                  <c:v>0.20696751407567437</c:v>
                </c:pt>
                <c:pt idx="196">
                  <c:v>0.45928816997350325</c:v>
                </c:pt>
                <c:pt idx="197">
                  <c:v>0.47349036087772478</c:v>
                </c:pt>
                <c:pt idx="198">
                  <c:v>0.43818723111854557</c:v>
                </c:pt>
                <c:pt idx="199">
                  <c:v>0.21458323716556271</c:v>
                </c:pt>
                <c:pt idx="200">
                  <c:v>0.17329197644619701</c:v>
                </c:pt>
                <c:pt idx="201">
                  <c:v>0.5381579181225512</c:v>
                </c:pt>
                <c:pt idx="202">
                  <c:v>0.58853064320913573</c:v>
                </c:pt>
                <c:pt idx="203">
                  <c:v>0.40954356537788317</c:v>
                </c:pt>
                <c:pt idx="204">
                  <c:v>0.66576769299706218</c:v>
                </c:pt>
                <c:pt idx="205">
                  <c:v>0.40426771094371144</c:v>
                </c:pt>
                <c:pt idx="206">
                  <c:v>0.36574132436530005</c:v>
                </c:pt>
                <c:pt idx="207">
                  <c:v>0.56543673137207817</c:v>
                </c:pt>
                <c:pt idx="208">
                  <c:v>0.58279784608254404</c:v>
                </c:pt>
                <c:pt idx="209">
                  <c:v>0.58177984396188887</c:v>
                </c:pt>
                <c:pt idx="210">
                  <c:v>0.55535485320809774</c:v>
                </c:pt>
                <c:pt idx="211">
                  <c:v>0.46996853982484516</c:v>
                </c:pt>
                <c:pt idx="212">
                  <c:v>0.29073287702013373</c:v>
                </c:pt>
                <c:pt idx="213">
                  <c:v>0.22301969773476493</c:v>
                </c:pt>
                <c:pt idx="214">
                  <c:v>0.53338367697380329</c:v>
                </c:pt>
                <c:pt idx="215">
                  <c:v>0.7338187336391403</c:v>
                </c:pt>
                <c:pt idx="216">
                  <c:v>0.75004056979449318</c:v>
                </c:pt>
                <c:pt idx="217">
                  <c:v>0.16801879704842926</c:v>
                </c:pt>
                <c:pt idx="218">
                  <c:v>0.39439967273213583</c:v>
                </c:pt>
                <c:pt idx="219">
                  <c:v>0.48059704323746399</c:v>
                </c:pt>
                <c:pt idx="220">
                  <c:v>0.92121796778418397</c:v>
                </c:pt>
                <c:pt idx="221">
                  <c:v>0.4019231674312988</c:v>
                </c:pt>
                <c:pt idx="222">
                  <c:v>0.4282066147183145</c:v>
                </c:pt>
                <c:pt idx="223">
                  <c:v>0.76236766152791857</c:v>
                </c:pt>
                <c:pt idx="224">
                  <c:v>0.64917821362509431</c:v>
                </c:pt>
                <c:pt idx="225">
                  <c:v>0.47315926135050945</c:v>
                </c:pt>
                <c:pt idx="226">
                  <c:v>0.5826797716990797</c:v>
                </c:pt>
                <c:pt idx="227">
                  <c:v>0.44359242638686935</c:v>
                </c:pt>
                <c:pt idx="228">
                  <c:v>0.57690538041198736</c:v>
                </c:pt>
                <c:pt idx="229">
                  <c:v>0.23555988608667655</c:v>
                </c:pt>
                <c:pt idx="230">
                  <c:v>0.385592124238678</c:v>
                </c:pt>
                <c:pt idx="231">
                  <c:v>0.21478007346802278</c:v>
                </c:pt>
                <c:pt idx="232">
                  <c:v>0.17872635140953699</c:v>
                </c:pt>
                <c:pt idx="233">
                  <c:v>0.59601039659316812</c:v>
                </c:pt>
                <c:pt idx="234">
                  <c:v>0.28994271492363083</c:v>
                </c:pt>
                <c:pt idx="235">
                  <c:v>0.68970390861312325</c:v>
                </c:pt>
                <c:pt idx="236">
                  <c:v>0.39275205835635346</c:v>
                </c:pt>
                <c:pt idx="237">
                  <c:v>0.28678574107427929</c:v>
                </c:pt>
                <c:pt idx="238">
                  <c:v>0.53690534068471962</c:v>
                </c:pt>
                <c:pt idx="239">
                  <c:v>0.14277084446956817</c:v>
                </c:pt>
                <c:pt idx="240">
                  <c:v>0.28743001100142729</c:v>
                </c:pt>
                <c:pt idx="241">
                  <c:v>0.60480174333581915</c:v>
                </c:pt>
                <c:pt idx="242">
                  <c:v>0.60975484860260309</c:v>
                </c:pt>
                <c:pt idx="243">
                  <c:v>0.61461188884308293</c:v>
                </c:pt>
                <c:pt idx="244">
                  <c:v>0.75523697421108449</c:v>
                </c:pt>
                <c:pt idx="245">
                  <c:v>0.53313475101750085</c:v>
                </c:pt>
                <c:pt idx="246">
                  <c:v>0.46406159093648142</c:v>
                </c:pt>
                <c:pt idx="247">
                  <c:v>0.39987967383078404</c:v>
                </c:pt>
                <c:pt idx="248">
                  <c:v>0.22110386190279582</c:v>
                </c:pt>
                <c:pt idx="249">
                  <c:v>0.66256500445905531</c:v>
                </c:pt>
                <c:pt idx="250">
                  <c:v>0.64649396550674987</c:v>
                </c:pt>
                <c:pt idx="251">
                  <c:v>0.40170091075136155</c:v>
                </c:pt>
                <c:pt idx="252">
                  <c:v>0.27691518482423932</c:v>
                </c:pt>
                <c:pt idx="253">
                  <c:v>0.24881777172603356</c:v>
                </c:pt>
                <c:pt idx="254">
                  <c:v>0.55766353983228412</c:v>
                </c:pt>
                <c:pt idx="255">
                  <c:v>0.7538773893914763</c:v>
                </c:pt>
                <c:pt idx="256">
                  <c:v>0.3153418023703497</c:v>
                </c:pt>
                <c:pt idx="257">
                  <c:v>0.33685043370500584</c:v>
                </c:pt>
                <c:pt idx="258">
                  <c:v>0.70530393182927187</c:v>
                </c:pt>
                <c:pt idx="259">
                  <c:v>0.55927089167425159</c:v>
                </c:pt>
                <c:pt idx="260">
                  <c:v>0.55078057112449552</c:v>
                </c:pt>
                <c:pt idx="261">
                  <c:v>0.47227715396910663</c:v>
                </c:pt>
                <c:pt idx="262">
                  <c:v>0.45504477002753835</c:v>
                </c:pt>
                <c:pt idx="263">
                  <c:v>0.72122182192608286</c:v>
                </c:pt>
                <c:pt idx="264">
                  <c:v>0.41327093137568605</c:v>
                </c:pt>
                <c:pt idx="265">
                  <c:v>0.20369404908693822</c:v>
                </c:pt>
                <c:pt idx="266">
                  <c:v>0.59280898842870455</c:v>
                </c:pt>
                <c:pt idx="267">
                  <c:v>0.39198370083263312</c:v>
                </c:pt>
                <c:pt idx="268">
                  <c:v>0.49989261008449665</c:v>
                </c:pt>
                <c:pt idx="269">
                  <c:v>0.73197298696540547</c:v>
                </c:pt>
                <c:pt idx="270">
                  <c:v>0.1307837316669577</c:v>
                </c:pt>
                <c:pt idx="271">
                  <c:v>0.48477637296030801</c:v>
                </c:pt>
                <c:pt idx="272">
                  <c:v>0.31640042076266295</c:v>
                </c:pt>
                <c:pt idx="273">
                  <c:v>0.55355681186373151</c:v>
                </c:pt>
                <c:pt idx="274">
                  <c:v>0.42859572595118212</c:v>
                </c:pt>
                <c:pt idx="275">
                  <c:v>0.5993091701254778</c:v>
                </c:pt>
                <c:pt idx="276">
                  <c:v>0.43432200934862397</c:v>
                </c:pt>
                <c:pt idx="277">
                  <c:v>0.71872770619145709</c:v>
                </c:pt>
                <c:pt idx="278">
                  <c:v>0.55590190758546398</c:v>
                </c:pt>
                <c:pt idx="279">
                  <c:v>0.60940885096552844</c:v>
                </c:pt>
                <c:pt idx="280">
                  <c:v>0.7668016114492936</c:v>
                </c:pt>
                <c:pt idx="281">
                  <c:v>0.6576691049313671</c:v>
                </c:pt>
                <c:pt idx="282">
                  <c:v>0.78164107659587756</c:v>
                </c:pt>
                <c:pt idx="283">
                  <c:v>0.61334248704040062</c:v>
                </c:pt>
                <c:pt idx="284">
                  <c:v>0.3294919845116584</c:v>
                </c:pt>
                <c:pt idx="285">
                  <c:v>0.72821672980998697</c:v>
                </c:pt>
                <c:pt idx="286">
                  <c:v>0.67281949027796706</c:v>
                </c:pt>
                <c:pt idx="287">
                  <c:v>0.71961646393553536</c:v>
                </c:pt>
                <c:pt idx="288">
                  <c:v>0.66869555943597714</c:v>
                </c:pt>
                <c:pt idx="289">
                  <c:v>0.39227418988445745</c:v>
                </c:pt>
                <c:pt idx="290">
                  <c:v>0.41655078405578289</c:v>
                </c:pt>
                <c:pt idx="291">
                  <c:v>0.6715364194182194</c:v>
                </c:pt>
                <c:pt idx="292">
                  <c:v>0.34107434645180346</c:v>
                </c:pt>
                <c:pt idx="293">
                  <c:v>0.42197299665675037</c:v>
                </c:pt>
                <c:pt idx="294">
                  <c:v>0.48610059484918794</c:v>
                </c:pt>
                <c:pt idx="295">
                  <c:v>0.36713664318854478</c:v>
                </c:pt>
                <c:pt idx="296">
                  <c:v>0.28570645250680021</c:v>
                </c:pt>
                <c:pt idx="297">
                  <c:v>0.49128574842836442</c:v>
                </c:pt>
                <c:pt idx="298">
                  <c:v>0.51045966428508005</c:v>
                </c:pt>
                <c:pt idx="299">
                  <c:v>0.65730439402427288</c:v>
                </c:pt>
                <c:pt idx="300">
                  <c:v>0.62423881840352413</c:v>
                </c:pt>
                <c:pt idx="301">
                  <c:v>0.17215481818722483</c:v>
                </c:pt>
                <c:pt idx="302">
                  <c:v>0.50845847138918887</c:v>
                </c:pt>
                <c:pt idx="303">
                  <c:v>0.45003400799729243</c:v>
                </c:pt>
                <c:pt idx="304">
                  <c:v>0.25750542862333692</c:v>
                </c:pt>
                <c:pt idx="305">
                  <c:v>0.58117146019888433</c:v>
                </c:pt>
                <c:pt idx="306">
                  <c:v>0.60310197520998543</c:v>
                </c:pt>
                <c:pt idx="307">
                  <c:v>0.2600281329725973</c:v>
                </c:pt>
                <c:pt idx="308">
                  <c:v>0.43870358848483515</c:v>
                </c:pt>
                <c:pt idx="309">
                  <c:v>0.31579871273164989</c:v>
                </c:pt>
                <c:pt idx="310">
                  <c:v>0.66087383608884875</c:v>
                </c:pt>
                <c:pt idx="311">
                  <c:v>0.7818401289684801</c:v>
                </c:pt>
                <c:pt idx="312">
                  <c:v>0.14867969264203723</c:v>
                </c:pt>
                <c:pt idx="313">
                  <c:v>0.26199406324637392</c:v>
                </c:pt>
                <c:pt idx="314">
                  <c:v>0.55654167968485679</c:v>
                </c:pt>
                <c:pt idx="315">
                  <c:v>0.16804495610493708</c:v>
                </c:pt>
                <c:pt idx="316">
                  <c:v>0.32311965180383712</c:v>
                </c:pt>
                <c:pt idx="317">
                  <c:v>0.18432134907986206</c:v>
                </c:pt>
                <c:pt idx="318">
                  <c:v>0.70667815618494456</c:v>
                </c:pt>
                <c:pt idx="319">
                  <c:v>0.4258316424762903</c:v>
                </c:pt>
                <c:pt idx="320">
                  <c:v>0.64221594752945999</c:v>
                </c:pt>
                <c:pt idx="321">
                  <c:v>0.51892910277671089</c:v>
                </c:pt>
                <c:pt idx="322">
                  <c:v>0.58377339295568131</c:v>
                </c:pt>
                <c:pt idx="323">
                  <c:v>0.30607694725760293</c:v>
                </c:pt>
                <c:pt idx="324">
                  <c:v>0.17577006575241955</c:v>
                </c:pt>
                <c:pt idx="325">
                  <c:v>0.45359684857162891</c:v>
                </c:pt>
                <c:pt idx="326">
                  <c:v>0.55891955775753488</c:v>
                </c:pt>
                <c:pt idx="327">
                  <c:v>0.42052562979310898</c:v>
                </c:pt>
                <c:pt idx="328">
                  <c:v>0.20694291736361142</c:v>
                </c:pt>
                <c:pt idx="329">
                  <c:v>0.47937377910478551</c:v>
                </c:pt>
                <c:pt idx="330">
                  <c:v>0.16967164300583026</c:v>
                </c:pt>
                <c:pt idx="331">
                  <c:v>0.62114595180335119</c:v>
                </c:pt>
                <c:pt idx="332">
                  <c:v>0.54516800102862684</c:v>
                </c:pt>
                <c:pt idx="333">
                  <c:v>0.37784508575483283</c:v>
                </c:pt>
                <c:pt idx="334">
                  <c:v>0.11532768648781914</c:v>
                </c:pt>
                <c:pt idx="335">
                  <c:v>0.38529107731290296</c:v>
                </c:pt>
                <c:pt idx="336">
                  <c:v>0.46568657769353744</c:v>
                </c:pt>
                <c:pt idx="337">
                  <c:v>0.58033442327963947</c:v>
                </c:pt>
                <c:pt idx="338">
                  <c:v>0.50939085945952967</c:v>
                </c:pt>
                <c:pt idx="339">
                  <c:v>0.49993547700488544</c:v>
                </c:pt>
                <c:pt idx="340">
                  <c:v>0.37885099158801022</c:v>
                </c:pt>
                <c:pt idx="341">
                  <c:v>0.49187258423890851</c:v>
                </c:pt>
                <c:pt idx="342">
                  <c:v>0.29462030751901874</c:v>
                </c:pt>
                <c:pt idx="343">
                  <c:v>0.46222384647165471</c:v>
                </c:pt>
                <c:pt idx="344">
                  <c:v>0.23187252875598693</c:v>
                </c:pt>
                <c:pt idx="345">
                  <c:v>0.53113834825516204</c:v>
                </c:pt>
                <c:pt idx="346">
                  <c:v>0.39408080595143946</c:v>
                </c:pt>
                <c:pt idx="347">
                  <c:v>0.31742707511112261</c:v>
                </c:pt>
                <c:pt idx="348">
                  <c:v>0.3184083864690212</c:v>
                </c:pt>
                <c:pt idx="349">
                  <c:v>0.63254943777216199</c:v>
                </c:pt>
                <c:pt idx="350">
                  <c:v>0.57721248297526473</c:v>
                </c:pt>
                <c:pt idx="351">
                  <c:v>0.48588901747868124</c:v>
                </c:pt>
                <c:pt idx="352">
                  <c:v>0.43620627253542271</c:v>
                </c:pt>
                <c:pt idx="353">
                  <c:v>0.71030878464434133</c:v>
                </c:pt>
                <c:pt idx="354">
                  <c:v>0.6926240168161778</c:v>
                </c:pt>
                <c:pt idx="355">
                  <c:v>0.42549824130232933</c:v>
                </c:pt>
                <c:pt idx="356">
                  <c:v>0.82734751205064938</c:v>
                </c:pt>
                <c:pt idx="357">
                  <c:v>0.25070948006829602</c:v>
                </c:pt>
                <c:pt idx="358">
                  <c:v>0.1821512223860913</c:v>
                </c:pt>
                <c:pt idx="359">
                  <c:v>0.78537405453476239</c:v>
                </c:pt>
                <c:pt idx="360">
                  <c:v>0.39895014181504751</c:v>
                </c:pt>
                <c:pt idx="361">
                  <c:v>0.43616204955573862</c:v>
                </c:pt>
                <c:pt idx="362">
                  <c:v>0.59043814404663875</c:v>
                </c:pt>
                <c:pt idx="363">
                  <c:v>0.64407217681063189</c:v>
                </c:pt>
                <c:pt idx="364">
                  <c:v>0.33158287632935324</c:v>
                </c:pt>
                <c:pt idx="365">
                  <c:v>0.62514737082317728</c:v>
                </c:pt>
                <c:pt idx="366">
                  <c:v>0.83652413133600023</c:v>
                </c:pt>
                <c:pt idx="367">
                  <c:v>0.29537574526221266</c:v>
                </c:pt>
                <c:pt idx="368">
                  <c:v>0.58296147630288964</c:v>
                </c:pt>
                <c:pt idx="369">
                  <c:v>0.50882242601732253</c:v>
                </c:pt>
                <c:pt idx="370">
                  <c:v>0.49811037770966382</c:v>
                </c:pt>
                <c:pt idx="371">
                  <c:v>0.72546225242847151</c:v>
                </c:pt>
                <c:pt idx="372">
                  <c:v>0.62020837610797774</c:v>
                </c:pt>
                <c:pt idx="373">
                  <c:v>0.2888930947372953</c:v>
                </c:pt>
                <c:pt idx="374">
                  <c:v>0.70436696446781821</c:v>
                </c:pt>
                <c:pt idx="375">
                  <c:v>0.41671946962473011</c:v>
                </c:pt>
                <c:pt idx="376">
                  <c:v>0.24154797125343069</c:v>
                </c:pt>
                <c:pt idx="377">
                  <c:v>0.46086976750926545</c:v>
                </c:pt>
                <c:pt idx="378">
                  <c:v>0.50742617562760772</c:v>
                </c:pt>
                <c:pt idx="379">
                  <c:v>0.57821257538532089</c:v>
                </c:pt>
                <c:pt idx="380">
                  <c:v>0.90930189839913034</c:v>
                </c:pt>
                <c:pt idx="381">
                  <c:v>0.23909420094385939</c:v>
                </c:pt>
                <c:pt idx="382">
                  <c:v>0.18011330169042861</c:v>
                </c:pt>
                <c:pt idx="383">
                  <c:v>0.44931522938182072</c:v>
                </c:pt>
                <c:pt idx="384">
                  <c:v>0.45319768928623849</c:v>
                </c:pt>
                <c:pt idx="385">
                  <c:v>1.2127363529017869</c:v>
                </c:pt>
                <c:pt idx="386">
                  <c:v>0.5558724034225081</c:v>
                </c:pt>
                <c:pt idx="387">
                  <c:v>0.23721518398022692</c:v>
                </c:pt>
                <c:pt idx="388">
                  <c:v>0.8938627583671831</c:v>
                </c:pt>
                <c:pt idx="389">
                  <c:v>0.65857364836195631</c:v>
                </c:pt>
                <c:pt idx="390">
                  <c:v>0.75939467657861504</c:v>
                </c:pt>
                <c:pt idx="391">
                  <c:v>0.42338256801296315</c:v>
                </c:pt>
                <c:pt idx="392">
                  <c:v>0.38054851068401452</c:v>
                </c:pt>
                <c:pt idx="393">
                  <c:v>0.1296160304926606</c:v>
                </c:pt>
                <c:pt idx="394">
                  <c:v>0.21187157945061827</c:v>
                </c:pt>
                <c:pt idx="395">
                  <c:v>0.44087169565565743</c:v>
                </c:pt>
                <c:pt idx="396">
                  <c:v>0.45496425224588016</c:v>
                </c:pt>
                <c:pt idx="397">
                  <c:v>0.59208626277040144</c:v>
                </c:pt>
                <c:pt idx="398">
                  <c:v>0.24544854370280514</c:v>
                </c:pt>
                <c:pt idx="399">
                  <c:v>0.85101446144755499</c:v>
                </c:pt>
                <c:pt idx="400">
                  <c:v>0.33616472269211045</c:v>
                </c:pt>
                <c:pt idx="401">
                  <c:v>0.53295105387097907</c:v>
                </c:pt>
                <c:pt idx="402">
                  <c:v>0.51136266924626606</c:v>
                </c:pt>
                <c:pt idx="403">
                  <c:v>0.65689125175287066</c:v>
                </c:pt>
                <c:pt idx="404">
                  <c:v>0.33127634793987792</c:v>
                </c:pt>
                <c:pt idx="405">
                  <c:v>0.23160380872786451</c:v>
                </c:pt>
                <c:pt idx="406">
                  <c:v>0.41475497279723567</c:v>
                </c:pt>
                <c:pt idx="407">
                  <c:v>0.62027541054777791</c:v>
                </c:pt>
                <c:pt idx="408">
                  <c:v>0.40749845705369075</c:v>
                </c:pt>
                <c:pt idx="409">
                  <c:v>0.44277732807529457</c:v>
                </c:pt>
                <c:pt idx="410">
                  <c:v>0.1548347517689731</c:v>
                </c:pt>
                <c:pt idx="411">
                  <c:v>0.4462549340428289</c:v>
                </c:pt>
                <c:pt idx="412">
                  <c:v>0.21917392983392608</c:v>
                </c:pt>
                <c:pt idx="413">
                  <c:v>0.5566775711801023</c:v>
                </c:pt>
                <c:pt idx="414">
                  <c:v>0.29925489211494904</c:v>
                </c:pt>
                <c:pt idx="415">
                  <c:v>0.44324096920128164</c:v>
                </c:pt>
                <c:pt idx="416">
                  <c:v>0.53446122895905024</c:v>
                </c:pt>
                <c:pt idx="417">
                  <c:v>0.60029193250048085</c:v>
                </c:pt>
                <c:pt idx="418">
                  <c:v>0.31842570778579743</c:v>
                </c:pt>
                <c:pt idx="419">
                  <c:v>0.43619867065438489</c:v>
                </c:pt>
                <c:pt idx="420">
                  <c:v>0.68169833496835164</c:v>
                </c:pt>
                <c:pt idx="421">
                  <c:v>0.81807528775169913</c:v>
                </c:pt>
                <c:pt idx="422">
                  <c:v>0.40922773583878502</c:v>
                </c:pt>
                <c:pt idx="423">
                  <c:v>0.50329251048249668</c:v>
                </c:pt>
                <c:pt idx="424">
                  <c:v>0.66419529790297427</c:v>
                </c:pt>
                <c:pt idx="425">
                  <c:v>0.1978422302015318</c:v>
                </c:pt>
                <c:pt idx="426">
                  <c:v>0.84987608346517851</c:v>
                </c:pt>
                <c:pt idx="427">
                  <c:v>0.41502858364253725</c:v>
                </c:pt>
                <c:pt idx="428">
                  <c:v>0.71588714941622911</c:v>
                </c:pt>
                <c:pt idx="429">
                  <c:v>0.64330244658011659</c:v>
                </c:pt>
                <c:pt idx="430">
                  <c:v>0.50922460603669439</c:v>
                </c:pt>
                <c:pt idx="431">
                  <c:v>0.47055198987868857</c:v>
                </c:pt>
                <c:pt idx="432">
                  <c:v>0.29794283153293416</c:v>
                </c:pt>
                <c:pt idx="433">
                  <c:v>0.57207613348651032</c:v>
                </c:pt>
                <c:pt idx="434">
                  <c:v>0.69957064336663033</c:v>
                </c:pt>
                <c:pt idx="435">
                  <c:v>1.0096557895590672</c:v>
                </c:pt>
                <c:pt idx="436">
                  <c:v>0.47408146120591904</c:v>
                </c:pt>
                <c:pt idx="437">
                  <c:v>0.38349927859534072</c:v>
                </c:pt>
                <c:pt idx="438">
                  <c:v>0.38509506283187506</c:v>
                </c:pt>
                <c:pt idx="439">
                  <c:v>0.13025395125759709</c:v>
                </c:pt>
                <c:pt idx="440">
                  <c:v>0.37882974098811228</c:v>
                </c:pt>
                <c:pt idx="441">
                  <c:v>0.35777445212744996</c:v>
                </c:pt>
                <c:pt idx="442">
                  <c:v>0.62806458859229219</c:v>
                </c:pt>
                <c:pt idx="443">
                  <c:v>0.51170406557691561</c:v>
                </c:pt>
                <c:pt idx="444">
                  <c:v>0.24654283942949723</c:v>
                </c:pt>
                <c:pt idx="445">
                  <c:v>0.6780369089720647</c:v>
                </c:pt>
                <c:pt idx="446">
                  <c:v>0.55745479285810795</c:v>
                </c:pt>
                <c:pt idx="447">
                  <c:v>0.27459937147552255</c:v>
                </c:pt>
                <c:pt idx="448">
                  <c:v>0.66929656690933315</c:v>
                </c:pt>
                <c:pt idx="449">
                  <c:v>0.23246368635394402</c:v>
                </c:pt>
                <c:pt idx="450">
                  <c:v>0.4847307473107817</c:v>
                </c:pt>
                <c:pt idx="451">
                  <c:v>0.77134254990366347</c:v>
                </c:pt>
                <c:pt idx="452">
                  <c:v>0.16871776716877956</c:v>
                </c:pt>
                <c:pt idx="453">
                  <c:v>0.51817024706286463</c:v>
                </c:pt>
                <c:pt idx="454">
                  <c:v>0.63893888809192934</c:v>
                </c:pt>
                <c:pt idx="455">
                  <c:v>0.3680179630232121</c:v>
                </c:pt>
                <c:pt idx="456">
                  <c:v>0.57986296226763778</c:v>
                </c:pt>
                <c:pt idx="457">
                  <c:v>0.40973023845562617</c:v>
                </c:pt>
                <c:pt idx="458">
                  <c:v>0.53294044754770697</c:v>
                </c:pt>
                <c:pt idx="459">
                  <c:v>0.76649823316236554</c:v>
                </c:pt>
                <c:pt idx="460">
                  <c:v>0.62362699631009078</c:v>
                </c:pt>
                <c:pt idx="461">
                  <c:v>0.42210743136952922</c:v>
                </c:pt>
                <c:pt idx="462">
                  <c:v>0.85638565978523917</c:v>
                </c:pt>
                <c:pt idx="463">
                  <c:v>0.6586138053736007</c:v>
                </c:pt>
                <c:pt idx="464">
                  <c:v>0.59581610587466882</c:v>
                </c:pt>
                <c:pt idx="465">
                  <c:v>0.54637831752314558</c:v>
                </c:pt>
                <c:pt idx="466">
                  <c:v>0.64216142621364836</c:v>
                </c:pt>
                <c:pt idx="467">
                  <c:v>0.53194991963528082</c:v>
                </c:pt>
                <c:pt idx="468">
                  <c:v>0.31467425938186439</c:v>
                </c:pt>
                <c:pt idx="469">
                  <c:v>0.54720490495057961</c:v>
                </c:pt>
                <c:pt idx="470">
                  <c:v>0.70832489752720462</c:v>
                </c:pt>
                <c:pt idx="471">
                  <c:v>0.49472820591731193</c:v>
                </c:pt>
                <c:pt idx="472">
                  <c:v>0.61063784656725784</c:v>
                </c:pt>
                <c:pt idx="473">
                  <c:v>0.81797451978403202</c:v>
                </c:pt>
                <c:pt idx="474">
                  <c:v>0.33484099490161923</c:v>
                </c:pt>
                <c:pt idx="475">
                  <c:v>0.70237698275177962</c:v>
                </c:pt>
                <c:pt idx="476">
                  <c:v>0.6301449108164382</c:v>
                </c:pt>
                <c:pt idx="477">
                  <c:v>0.44944950038745962</c:v>
                </c:pt>
                <c:pt idx="478">
                  <c:v>0.63736529406476516</c:v>
                </c:pt>
                <c:pt idx="479">
                  <c:v>0.45251032664295432</c:v>
                </c:pt>
                <c:pt idx="480">
                  <c:v>0.88603289627866133</c:v>
                </c:pt>
                <c:pt idx="481">
                  <c:v>0.75086797871576516</c:v>
                </c:pt>
                <c:pt idx="482">
                  <c:v>0.49750651564109361</c:v>
                </c:pt>
                <c:pt idx="483">
                  <c:v>0.31440614241729231</c:v>
                </c:pt>
                <c:pt idx="484">
                  <c:v>0.42361845951011462</c:v>
                </c:pt>
                <c:pt idx="485">
                  <c:v>0.87158582434254317</c:v>
                </c:pt>
                <c:pt idx="486">
                  <c:v>0.23767210294467606</c:v>
                </c:pt>
                <c:pt idx="487">
                  <c:v>0.3708202866197709</c:v>
                </c:pt>
                <c:pt idx="488">
                  <c:v>0.30019419006820175</c:v>
                </c:pt>
                <c:pt idx="489">
                  <c:v>0.30737728287935651</c:v>
                </c:pt>
                <c:pt idx="490">
                  <c:v>0.16146253633141028</c:v>
                </c:pt>
                <c:pt idx="491">
                  <c:v>0.62863130317543425</c:v>
                </c:pt>
                <c:pt idx="492">
                  <c:v>0.26191557503298962</c:v>
                </c:pt>
                <c:pt idx="493">
                  <c:v>0.64498611551512564</c:v>
                </c:pt>
                <c:pt idx="494">
                  <c:v>0.19583380094933864</c:v>
                </c:pt>
                <c:pt idx="495">
                  <c:v>0.68488399166515113</c:v>
                </c:pt>
                <c:pt idx="496">
                  <c:v>0.72872205086912356</c:v>
                </c:pt>
                <c:pt idx="497">
                  <c:v>0.30778045217490829</c:v>
                </c:pt>
                <c:pt idx="498">
                  <c:v>0.27172288291917163</c:v>
                </c:pt>
                <c:pt idx="499">
                  <c:v>0.6169717330957285</c:v>
                </c:pt>
                <c:pt idx="500">
                  <c:v>0.69046293181525653</c:v>
                </c:pt>
                <c:pt idx="501">
                  <c:v>0.35056568541704825</c:v>
                </c:pt>
                <c:pt idx="502">
                  <c:v>0.21386645531463863</c:v>
                </c:pt>
                <c:pt idx="503">
                  <c:v>0.25588694204369322</c:v>
                </c:pt>
                <c:pt idx="504">
                  <c:v>0.412812619302935</c:v>
                </c:pt>
                <c:pt idx="505">
                  <c:v>0.65205137039895023</c:v>
                </c:pt>
                <c:pt idx="506">
                  <c:v>0.36691873542090558</c:v>
                </c:pt>
                <c:pt idx="507">
                  <c:v>0.38734070597612025</c:v>
                </c:pt>
                <c:pt idx="508">
                  <c:v>0.63626494736290984</c:v>
                </c:pt>
                <c:pt idx="509">
                  <c:v>0.26115608415954755</c:v>
                </c:pt>
                <c:pt idx="510">
                  <c:v>0.67296643267558742</c:v>
                </c:pt>
                <c:pt idx="511">
                  <c:v>0.25072535215784686</c:v>
                </c:pt>
                <c:pt idx="512">
                  <c:v>0.46804769791939571</c:v>
                </c:pt>
                <c:pt idx="513">
                  <c:v>0.6019297622234413</c:v>
                </c:pt>
                <c:pt idx="514">
                  <c:v>0.78805474524195562</c:v>
                </c:pt>
                <c:pt idx="515">
                  <c:v>0.41540134071705553</c:v>
                </c:pt>
                <c:pt idx="516">
                  <c:v>0.54278190806407001</c:v>
                </c:pt>
                <c:pt idx="517">
                  <c:v>0.67054262476930393</c:v>
                </c:pt>
                <c:pt idx="518">
                  <c:v>0.75629506971017224</c:v>
                </c:pt>
                <c:pt idx="519">
                  <c:v>0.61158938677797481</c:v>
                </c:pt>
                <c:pt idx="520">
                  <c:v>0.39750917089013188</c:v>
                </c:pt>
                <c:pt idx="521">
                  <c:v>0.50645616160403761</c:v>
                </c:pt>
                <c:pt idx="522">
                  <c:v>0.37671518898698986</c:v>
                </c:pt>
                <c:pt idx="523">
                  <c:v>0.46304199438499644</c:v>
                </c:pt>
                <c:pt idx="524">
                  <c:v>0.38825924218513652</c:v>
                </c:pt>
                <c:pt idx="525">
                  <c:v>0.76597293600986549</c:v>
                </c:pt>
                <c:pt idx="526">
                  <c:v>0.59631035901966556</c:v>
                </c:pt>
                <c:pt idx="527">
                  <c:v>0.5112671044767001</c:v>
                </c:pt>
                <c:pt idx="528">
                  <c:v>0.71823998364437969</c:v>
                </c:pt>
                <c:pt idx="529">
                  <c:v>0.34016398585575314</c:v>
                </c:pt>
                <c:pt idx="530">
                  <c:v>0.34590069549471969</c:v>
                </c:pt>
                <c:pt idx="531">
                  <c:v>0.50531058336268619</c:v>
                </c:pt>
                <c:pt idx="532">
                  <c:v>0.65914387757005322</c:v>
                </c:pt>
                <c:pt idx="533">
                  <c:v>0.36819685944978886</c:v>
                </c:pt>
                <c:pt idx="534">
                  <c:v>0.34990674312890063</c:v>
                </c:pt>
                <c:pt idx="535">
                  <c:v>0.21141113099522124</c:v>
                </c:pt>
                <c:pt idx="536">
                  <c:v>0.60997766134577136</c:v>
                </c:pt>
                <c:pt idx="537">
                  <c:v>0.17719891824013881</c:v>
                </c:pt>
                <c:pt idx="538">
                  <c:v>0.33639154130965565</c:v>
                </c:pt>
                <c:pt idx="539">
                  <c:v>0.63199152260810698</c:v>
                </c:pt>
                <c:pt idx="540">
                  <c:v>0.41181130085131729</c:v>
                </c:pt>
                <c:pt idx="541">
                  <c:v>0.43349635541098569</c:v>
                </c:pt>
                <c:pt idx="542">
                  <c:v>0.453280666287872</c:v>
                </c:pt>
                <c:pt idx="543">
                  <c:v>0.40547140794064934</c:v>
                </c:pt>
                <c:pt idx="544">
                  <c:v>0.38143664082420742</c:v>
                </c:pt>
                <c:pt idx="545">
                  <c:v>0.46955142860362165</c:v>
                </c:pt>
                <c:pt idx="546">
                  <c:v>0.81032856709847201</c:v>
                </c:pt>
                <c:pt idx="547">
                  <c:v>0.28258708040389258</c:v>
                </c:pt>
                <c:pt idx="548">
                  <c:v>0.44005588115645444</c:v>
                </c:pt>
                <c:pt idx="549">
                  <c:v>0.57374695546914789</c:v>
                </c:pt>
                <c:pt idx="550">
                  <c:v>0.62619707608759911</c:v>
                </c:pt>
                <c:pt idx="551">
                  <c:v>0.54206259793452749</c:v>
                </c:pt>
                <c:pt idx="552">
                  <c:v>0.60458523396819985</c:v>
                </c:pt>
                <c:pt idx="553">
                  <c:v>0.56563715100319278</c:v>
                </c:pt>
                <c:pt idx="554">
                  <c:v>0.4466113968473594</c:v>
                </c:pt>
                <c:pt idx="555">
                  <c:v>0.581621437075314</c:v>
                </c:pt>
                <c:pt idx="556">
                  <c:v>0.6097316251530559</c:v>
                </c:pt>
                <c:pt idx="557">
                  <c:v>0.57549338310278186</c:v>
                </c:pt>
                <c:pt idx="558">
                  <c:v>0.33528840513728358</c:v>
                </c:pt>
                <c:pt idx="559">
                  <c:v>0.63053563165056414</c:v>
                </c:pt>
                <c:pt idx="560">
                  <c:v>0.78327593088629388</c:v>
                </c:pt>
                <c:pt idx="561">
                  <c:v>0.37115363212232427</c:v>
                </c:pt>
                <c:pt idx="562">
                  <c:v>0.4097098964964751</c:v>
                </c:pt>
                <c:pt idx="563">
                  <c:v>0.3136520355977479</c:v>
                </c:pt>
                <c:pt idx="564">
                  <c:v>0.28350846474784192</c:v>
                </c:pt>
                <c:pt idx="565">
                  <c:v>0.22568282514307428</c:v>
                </c:pt>
                <c:pt idx="566">
                  <c:v>0.78264423748871592</c:v>
                </c:pt>
                <c:pt idx="567">
                  <c:v>0.47046722988815975</c:v>
                </c:pt>
                <c:pt idx="568">
                  <c:v>0.27331419672323676</c:v>
                </c:pt>
                <c:pt idx="569">
                  <c:v>0.50837945158106712</c:v>
                </c:pt>
                <c:pt idx="570">
                  <c:v>0.50138180279858668</c:v>
                </c:pt>
                <c:pt idx="571">
                  <c:v>0.59187633662439032</c:v>
                </c:pt>
                <c:pt idx="572">
                  <c:v>0.48766786805177637</c:v>
                </c:pt>
                <c:pt idx="573">
                  <c:v>0.5647864309659324</c:v>
                </c:pt>
                <c:pt idx="574">
                  <c:v>0.61287466414558367</c:v>
                </c:pt>
                <c:pt idx="575">
                  <c:v>0.68987506413208322</c:v>
                </c:pt>
                <c:pt idx="576">
                  <c:v>0.21416994140687573</c:v>
                </c:pt>
                <c:pt idx="577">
                  <c:v>0.34608906906290543</c:v>
                </c:pt>
                <c:pt idx="578">
                  <c:v>0.43656421730121892</c:v>
                </c:pt>
                <c:pt idx="579">
                  <c:v>0.51404701308032252</c:v>
                </c:pt>
                <c:pt idx="580">
                  <c:v>0.32347651986143305</c:v>
                </c:pt>
                <c:pt idx="581">
                  <c:v>1.0041789704106376</c:v>
                </c:pt>
                <c:pt idx="582">
                  <c:v>0.47821523474672262</c:v>
                </c:pt>
                <c:pt idx="583">
                  <c:v>0.2272590255096934</c:v>
                </c:pt>
                <c:pt idx="584">
                  <c:v>0.5437142859478753</c:v>
                </c:pt>
                <c:pt idx="585">
                  <c:v>0.79527170576213002</c:v>
                </c:pt>
                <c:pt idx="586">
                  <c:v>0.56732200618673123</c:v>
                </c:pt>
                <c:pt idx="587">
                  <c:v>0.51228032011328362</c:v>
                </c:pt>
                <c:pt idx="588">
                  <c:v>0.34465119319302678</c:v>
                </c:pt>
                <c:pt idx="589">
                  <c:v>0.98956653110744919</c:v>
                </c:pt>
                <c:pt idx="590">
                  <c:v>0.49714202563521881</c:v>
                </c:pt>
                <c:pt idx="591">
                  <c:v>0.46875452659806788</c:v>
                </c:pt>
                <c:pt idx="592">
                  <c:v>0.23331688250161989</c:v>
                </c:pt>
                <c:pt idx="593">
                  <c:v>0.26286823770077838</c:v>
                </c:pt>
                <c:pt idx="594">
                  <c:v>0.77037923552232324</c:v>
                </c:pt>
                <c:pt idx="595">
                  <c:v>0.50694328056417137</c:v>
                </c:pt>
                <c:pt idx="596">
                  <c:v>0.96063399918522263</c:v>
                </c:pt>
                <c:pt idx="597">
                  <c:v>0.40472181489684106</c:v>
                </c:pt>
                <c:pt idx="598">
                  <c:v>0.45520305058906163</c:v>
                </c:pt>
                <c:pt idx="599">
                  <c:v>0.27479833516710817</c:v>
                </c:pt>
                <c:pt idx="600">
                  <c:v>0.34261464075104092</c:v>
                </c:pt>
                <c:pt idx="601">
                  <c:v>0.47061158421435639</c:v>
                </c:pt>
                <c:pt idx="602">
                  <c:v>0.62646845168638621</c:v>
                </c:pt>
                <c:pt idx="603">
                  <c:v>0.65114099715364182</c:v>
                </c:pt>
                <c:pt idx="604">
                  <c:v>0.62339729761939489</c:v>
                </c:pt>
                <c:pt idx="605">
                  <c:v>0.23006637676185027</c:v>
                </c:pt>
                <c:pt idx="606">
                  <c:v>0.19887191057434617</c:v>
                </c:pt>
                <c:pt idx="607">
                  <c:v>0.42383811439678409</c:v>
                </c:pt>
                <c:pt idx="608">
                  <c:v>0.20015074297024668</c:v>
                </c:pt>
                <c:pt idx="609">
                  <c:v>0.53144450640061502</c:v>
                </c:pt>
                <c:pt idx="610">
                  <c:v>0.57575525152840856</c:v>
                </c:pt>
                <c:pt idx="611">
                  <c:v>0.44527946588321748</c:v>
                </c:pt>
                <c:pt idx="612">
                  <c:v>0.5933414717352784</c:v>
                </c:pt>
                <c:pt idx="613">
                  <c:v>0.38783937514483896</c:v>
                </c:pt>
                <c:pt idx="614">
                  <c:v>0.55197753676582273</c:v>
                </c:pt>
                <c:pt idx="615">
                  <c:v>0.46300815612457819</c:v>
                </c:pt>
                <c:pt idx="616">
                  <c:v>0.42912173255223446</c:v>
                </c:pt>
                <c:pt idx="617">
                  <c:v>0.62327099465145797</c:v>
                </c:pt>
                <c:pt idx="618">
                  <c:v>0.72877855062149688</c:v>
                </c:pt>
                <c:pt idx="619">
                  <c:v>0.66857213370633173</c:v>
                </c:pt>
                <c:pt idx="620">
                  <c:v>0.26649132739687159</c:v>
                </c:pt>
                <c:pt idx="621">
                  <c:v>0.19328693414628134</c:v>
                </c:pt>
                <c:pt idx="622">
                  <c:v>0.60766115138476651</c:v>
                </c:pt>
                <c:pt idx="623">
                  <c:v>0.48887924988742626</c:v>
                </c:pt>
                <c:pt idx="624">
                  <c:v>0.58483937307900846</c:v>
                </c:pt>
                <c:pt idx="625">
                  <c:v>0.53987500467972938</c:v>
                </c:pt>
                <c:pt idx="626">
                  <c:v>0.60542070168100648</c:v>
                </c:pt>
                <c:pt idx="627">
                  <c:v>0.29067240430670294</c:v>
                </c:pt>
                <c:pt idx="628">
                  <c:v>0.42797349028577975</c:v>
                </c:pt>
                <c:pt idx="629">
                  <c:v>0.1617288812967399</c:v>
                </c:pt>
                <c:pt idx="630">
                  <c:v>0.54934600363502772</c:v>
                </c:pt>
                <c:pt idx="631">
                  <c:v>0.49072558400104138</c:v>
                </c:pt>
                <c:pt idx="632">
                  <c:v>0.76218621606873715</c:v>
                </c:pt>
                <c:pt idx="633">
                  <c:v>0.54250386838365583</c:v>
                </c:pt>
                <c:pt idx="634">
                  <c:v>0.19270298935440086</c:v>
                </c:pt>
                <c:pt idx="635">
                  <c:v>0.5123459969006402</c:v>
                </c:pt>
                <c:pt idx="636">
                  <c:v>0.62943712940837171</c:v>
                </c:pt>
                <c:pt idx="637">
                  <c:v>0.45857088855701822</c:v>
                </c:pt>
                <c:pt idx="638">
                  <c:v>0.35397102558958843</c:v>
                </c:pt>
                <c:pt idx="639">
                  <c:v>0.5999578077752139</c:v>
                </c:pt>
                <c:pt idx="640">
                  <c:v>0.19787101788851907</c:v>
                </c:pt>
                <c:pt idx="641">
                  <c:v>0.66925344232204953</c:v>
                </c:pt>
                <c:pt idx="642">
                  <c:v>0.52409412622325502</c:v>
                </c:pt>
                <c:pt idx="643">
                  <c:v>0.43289817705910616</c:v>
                </c:pt>
                <c:pt idx="644">
                  <c:v>0.31711447352756983</c:v>
                </c:pt>
                <c:pt idx="645">
                  <c:v>0.66739299659071849</c:v>
                </c:pt>
                <c:pt idx="646">
                  <c:v>0.70172765001440163</c:v>
                </c:pt>
                <c:pt idx="647">
                  <c:v>0.51086596121639893</c:v>
                </c:pt>
                <c:pt idx="648">
                  <c:v>0.45466821841225646</c:v>
                </c:pt>
                <c:pt idx="649">
                  <c:v>0.45354301591584473</c:v>
                </c:pt>
                <c:pt idx="650">
                  <c:v>0.18105782662790504</c:v>
                </c:pt>
                <c:pt idx="651">
                  <c:v>0.57578138236013321</c:v>
                </c:pt>
                <c:pt idx="652">
                  <c:v>0.54562515119891175</c:v>
                </c:pt>
                <c:pt idx="653">
                  <c:v>0.24735303057990152</c:v>
                </c:pt>
                <c:pt idx="654">
                  <c:v>0.64212942109129978</c:v>
                </c:pt>
                <c:pt idx="655">
                  <c:v>0.91608384520154729</c:v>
                </c:pt>
                <c:pt idx="656">
                  <c:v>0.23752113725241536</c:v>
                </c:pt>
                <c:pt idx="657">
                  <c:v>0.1812020178147076</c:v>
                </c:pt>
                <c:pt idx="658">
                  <c:v>0.44281611529653042</c:v>
                </c:pt>
                <c:pt idx="659">
                  <c:v>0.96317014443963167</c:v>
                </c:pt>
                <c:pt idx="660">
                  <c:v>0.42166665349939803</c:v>
                </c:pt>
                <c:pt idx="661">
                  <c:v>0.70713273276944422</c:v>
                </c:pt>
                <c:pt idx="662">
                  <c:v>0.63777557016452924</c:v>
                </c:pt>
                <c:pt idx="663">
                  <c:v>0.55496713687625165</c:v>
                </c:pt>
                <c:pt idx="664">
                  <c:v>0.4807025529016683</c:v>
                </c:pt>
                <c:pt idx="665">
                  <c:v>0.79336558213068298</c:v>
                </c:pt>
                <c:pt idx="666">
                  <c:v>0.28774170046313646</c:v>
                </c:pt>
                <c:pt idx="667">
                  <c:v>0.58403635388337738</c:v>
                </c:pt>
                <c:pt idx="668">
                  <c:v>0.54848581715702061</c:v>
                </c:pt>
                <c:pt idx="669">
                  <c:v>0.42011553692297948</c:v>
                </c:pt>
                <c:pt idx="670">
                  <c:v>0.42494985860545514</c:v>
                </c:pt>
                <c:pt idx="671">
                  <c:v>0.3426466338461816</c:v>
                </c:pt>
                <c:pt idx="672">
                  <c:v>0.58873377706740593</c:v>
                </c:pt>
                <c:pt idx="673">
                  <c:v>0.15563661999462536</c:v>
                </c:pt>
                <c:pt idx="674">
                  <c:v>0.33190473389497449</c:v>
                </c:pt>
                <c:pt idx="675">
                  <c:v>0.45567352251648391</c:v>
                </c:pt>
                <c:pt idx="676">
                  <c:v>0.73909081852531522</c:v>
                </c:pt>
                <c:pt idx="677">
                  <c:v>0.61080906945322011</c:v>
                </c:pt>
                <c:pt idx="678">
                  <c:v>0.50086458022499403</c:v>
                </c:pt>
                <c:pt idx="679">
                  <c:v>0.65914989241312016</c:v>
                </c:pt>
                <c:pt idx="680">
                  <c:v>0.73149510436888099</c:v>
                </c:pt>
                <c:pt idx="681">
                  <c:v>0.23519157705997298</c:v>
                </c:pt>
                <c:pt idx="682">
                  <c:v>0.6114925497767727</c:v>
                </c:pt>
                <c:pt idx="683">
                  <c:v>0.41388516998004604</c:v>
                </c:pt>
                <c:pt idx="684">
                  <c:v>0.64860385992750391</c:v>
                </c:pt>
                <c:pt idx="685">
                  <c:v>0.50553673145487632</c:v>
                </c:pt>
                <c:pt idx="686">
                  <c:v>0.2839042470410737</c:v>
                </c:pt>
                <c:pt idx="687">
                  <c:v>0.22822959389296874</c:v>
                </c:pt>
                <c:pt idx="688">
                  <c:v>0.36459853825177302</c:v>
                </c:pt>
                <c:pt idx="689">
                  <c:v>0.48480438713650309</c:v>
                </c:pt>
                <c:pt idx="690">
                  <c:v>0.32879750288740495</c:v>
                </c:pt>
                <c:pt idx="691">
                  <c:v>0.54071892735081517</c:v>
                </c:pt>
                <c:pt idx="692">
                  <c:v>0.1551274741637314</c:v>
                </c:pt>
                <c:pt idx="693">
                  <c:v>0.43540267520125692</c:v>
                </c:pt>
                <c:pt idx="694">
                  <c:v>0.7455432310754776</c:v>
                </c:pt>
                <c:pt idx="695">
                  <c:v>0.57091219343475708</c:v>
                </c:pt>
                <c:pt idx="696">
                  <c:v>0.4926032934402646</c:v>
                </c:pt>
                <c:pt idx="697">
                  <c:v>1.196077197549595</c:v>
                </c:pt>
                <c:pt idx="698">
                  <c:v>9.8118269552819562E-2</c:v>
                </c:pt>
                <c:pt idx="699">
                  <c:v>0.56223003294399965</c:v>
                </c:pt>
                <c:pt idx="700">
                  <c:v>0.4607685740610869</c:v>
                </c:pt>
                <c:pt idx="701">
                  <c:v>0.26154355164667437</c:v>
                </c:pt>
                <c:pt idx="702">
                  <c:v>0.55798753550998548</c:v>
                </c:pt>
                <c:pt idx="703">
                  <c:v>0.67428685403626298</c:v>
                </c:pt>
                <c:pt idx="704">
                  <c:v>0.56371860487013659</c:v>
                </c:pt>
                <c:pt idx="705">
                  <c:v>0.61549247086382086</c:v>
                </c:pt>
                <c:pt idx="706">
                  <c:v>0.3665923032721371</c:v>
                </c:pt>
                <c:pt idx="707">
                  <c:v>0.4340330397157055</c:v>
                </c:pt>
                <c:pt idx="708">
                  <c:v>0.80185011103684012</c:v>
                </c:pt>
                <c:pt idx="709">
                  <c:v>0.55940413416769574</c:v>
                </c:pt>
                <c:pt idx="710">
                  <c:v>0.50947820344440919</c:v>
                </c:pt>
                <c:pt idx="711">
                  <c:v>0.13979717773372688</c:v>
                </c:pt>
                <c:pt idx="712">
                  <c:v>0.67398202103799121</c:v>
                </c:pt>
                <c:pt idx="713">
                  <c:v>0.55086340875519391</c:v>
                </c:pt>
                <c:pt idx="714">
                  <c:v>0.69350906611620222</c:v>
                </c:pt>
                <c:pt idx="715">
                  <c:v>0.53910788250673647</c:v>
                </c:pt>
                <c:pt idx="716">
                  <c:v>0.4790353056742927</c:v>
                </c:pt>
                <c:pt idx="717">
                  <c:v>0.77296328861409169</c:v>
                </c:pt>
                <c:pt idx="718">
                  <c:v>0.18502663092644245</c:v>
                </c:pt>
                <c:pt idx="719">
                  <c:v>0.77210505520462069</c:v>
                </c:pt>
                <c:pt idx="720">
                  <c:v>0.70737791887643631</c:v>
                </c:pt>
                <c:pt idx="721">
                  <c:v>0.64893816818232308</c:v>
                </c:pt>
                <c:pt idx="722">
                  <c:v>0.53105538107534944</c:v>
                </c:pt>
                <c:pt idx="723">
                  <c:v>0.19194339713520359</c:v>
                </c:pt>
                <c:pt idx="724">
                  <c:v>0.56413073921037526</c:v>
                </c:pt>
                <c:pt idx="725">
                  <c:v>0.48803667468745315</c:v>
                </c:pt>
                <c:pt idx="726">
                  <c:v>0.53826532739492583</c:v>
                </c:pt>
                <c:pt idx="727">
                  <c:v>0.20968696730663802</c:v>
                </c:pt>
                <c:pt idx="728">
                  <c:v>0.44652384246879573</c:v>
                </c:pt>
                <c:pt idx="729">
                  <c:v>0.19166059900676596</c:v>
                </c:pt>
                <c:pt idx="730">
                  <c:v>0.79759693771661799</c:v>
                </c:pt>
                <c:pt idx="731">
                  <c:v>0.14505090128504838</c:v>
                </c:pt>
                <c:pt idx="732">
                  <c:v>0.5291014376732408</c:v>
                </c:pt>
                <c:pt idx="733">
                  <c:v>0.82964942991904755</c:v>
                </c:pt>
                <c:pt idx="734">
                  <c:v>0.25480124606093585</c:v>
                </c:pt>
                <c:pt idx="735">
                  <c:v>0.19178018776620673</c:v>
                </c:pt>
                <c:pt idx="736">
                  <c:v>0.28262483246617315</c:v>
                </c:pt>
                <c:pt idx="737">
                  <c:v>0.19276632153174547</c:v>
                </c:pt>
                <c:pt idx="738">
                  <c:v>0.12682283264482203</c:v>
                </c:pt>
                <c:pt idx="739">
                  <c:v>0.42907496618043717</c:v>
                </c:pt>
                <c:pt idx="740">
                  <c:v>0.47803530955909079</c:v>
                </c:pt>
                <c:pt idx="741">
                  <c:v>0.71580974430695321</c:v>
                </c:pt>
                <c:pt idx="742">
                  <c:v>0.57183864190477363</c:v>
                </c:pt>
                <c:pt idx="743">
                  <c:v>0.57628688881341505</c:v>
                </c:pt>
                <c:pt idx="744">
                  <c:v>0.47793824700957521</c:v>
                </c:pt>
                <c:pt idx="745">
                  <c:v>0.85555080254369453</c:v>
                </c:pt>
                <c:pt idx="746">
                  <c:v>0.54226715483800714</c:v>
                </c:pt>
                <c:pt idx="747">
                  <c:v>0.4720713120042464</c:v>
                </c:pt>
                <c:pt idx="748">
                  <c:v>0.52838700065102773</c:v>
                </c:pt>
                <c:pt idx="749">
                  <c:v>0.44556497309661736</c:v>
                </c:pt>
                <c:pt idx="750">
                  <c:v>0.44277673809113827</c:v>
                </c:pt>
                <c:pt idx="751">
                  <c:v>0.29797214218802465</c:v>
                </c:pt>
                <c:pt idx="752">
                  <c:v>0.25947780698941725</c:v>
                </c:pt>
                <c:pt idx="753">
                  <c:v>0.4152038440560839</c:v>
                </c:pt>
                <c:pt idx="754">
                  <c:v>0.28915212876694218</c:v>
                </c:pt>
                <c:pt idx="755">
                  <c:v>0.4384516256865163</c:v>
                </c:pt>
                <c:pt idx="756">
                  <c:v>0.25624595497804875</c:v>
                </c:pt>
                <c:pt idx="757">
                  <c:v>0.19069608083734577</c:v>
                </c:pt>
                <c:pt idx="758">
                  <c:v>0.55972163734074132</c:v>
                </c:pt>
                <c:pt idx="759">
                  <c:v>0.38131253866525372</c:v>
                </c:pt>
                <c:pt idx="760">
                  <c:v>0.45484994221622194</c:v>
                </c:pt>
                <c:pt idx="761">
                  <c:v>0.56863586086710194</c:v>
                </c:pt>
                <c:pt idx="762">
                  <c:v>0.80961105941167466</c:v>
                </c:pt>
                <c:pt idx="763">
                  <c:v>0.51830008474691591</c:v>
                </c:pt>
                <c:pt idx="764">
                  <c:v>0.40190504251871684</c:v>
                </c:pt>
                <c:pt idx="765">
                  <c:v>0.72192437572629209</c:v>
                </c:pt>
                <c:pt idx="766">
                  <c:v>0.55541782427803799</c:v>
                </c:pt>
                <c:pt idx="767">
                  <c:v>0.48931386332906057</c:v>
                </c:pt>
                <c:pt idx="768">
                  <c:v>0.325470880633628</c:v>
                </c:pt>
                <c:pt idx="769">
                  <c:v>0.21704554839250984</c:v>
                </c:pt>
                <c:pt idx="770">
                  <c:v>0.49483258264843449</c:v>
                </c:pt>
                <c:pt idx="771">
                  <c:v>0.72928120834507038</c:v>
                </c:pt>
                <c:pt idx="772">
                  <c:v>0.55280591529842671</c:v>
                </c:pt>
                <c:pt idx="773">
                  <c:v>0.36495446424252398</c:v>
                </c:pt>
                <c:pt idx="774">
                  <c:v>0.62490298607663519</c:v>
                </c:pt>
                <c:pt idx="775">
                  <c:v>0.14977942728143423</c:v>
                </c:pt>
                <c:pt idx="776">
                  <c:v>0.19130811250567525</c:v>
                </c:pt>
                <c:pt idx="777">
                  <c:v>0.8261419430618796</c:v>
                </c:pt>
                <c:pt idx="778">
                  <c:v>0.34639947713563934</c:v>
                </c:pt>
                <c:pt idx="779">
                  <c:v>0.21132616270843349</c:v>
                </c:pt>
                <c:pt idx="780">
                  <c:v>0.23958580263790366</c:v>
                </c:pt>
                <c:pt idx="781">
                  <c:v>0.32820388737266254</c:v>
                </c:pt>
                <c:pt idx="782">
                  <c:v>0.71284536857290526</c:v>
                </c:pt>
                <c:pt idx="783">
                  <c:v>0.20132895247970797</c:v>
                </c:pt>
                <c:pt idx="784">
                  <c:v>0.19272079210817583</c:v>
                </c:pt>
                <c:pt idx="785">
                  <c:v>0.25721795663200542</c:v>
                </c:pt>
                <c:pt idx="786">
                  <c:v>0.57102804383633743</c:v>
                </c:pt>
                <c:pt idx="787">
                  <c:v>0.18322586831977938</c:v>
                </c:pt>
                <c:pt idx="788">
                  <c:v>0.25145248113056035</c:v>
                </c:pt>
                <c:pt idx="789">
                  <c:v>0.3705966217074837</c:v>
                </c:pt>
                <c:pt idx="790">
                  <c:v>0.36384373824533656</c:v>
                </c:pt>
                <c:pt idx="791">
                  <c:v>0.58273465150483106</c:v>
                </c:pt>
                <c:pt idx="792">
                  <c:v>0.59363252364047481</c:v>
                </c:pt>
                <c:pt idx="793">
                  <c:v>0.43325853835148503</c:v>
                </c:pt>
                <c:pt idx="794">
                  <c:v>0.54928577059200367</c:v>
                </c:pt>
                <c:pt idx="795">
                  <c:v>0.23482009570522022</c:v>
                </c:pt>
                <c:pt idx="796">
                  <c:v>0.26610956420698673</c:v>
                </c:pt>
                <c:pt idx="797">
                  <c:v>0.15939685189654262</c:v>
                </c:pt>
                <c:pt idx="798">
                  <c:v>0.30785518980184001</c:v>
                </c:pt>
                <c:pt idx="799">
                  <c:v>0.43699117547528238</c:v>
                </c:pt>
                <c:pt idx="800">
                  <c:v>0.38059294028513962</c:v>
                </c:pt>
                <c:pt idx="801">
                  <c:v>0.65490308410884324</c:v>
                </c:pt>
                <c:pt idx="802">
                  <c:v>0.24010809523811069</c:v>
                </c:pt>
                <c:pt idx="803">
                  <c:v>0.23480824982842552</c:v>
                </c:pt>
                <c:pt idx="804">
                  <c:v>0.51974796415942015</c:v>
                </c:pt>
                <c:pt idx="805">
                  <c:v>0.52793290696912454</c:v>
                </c:pt>
                <c:pt idx="806">
                  <c:v>0.64472554550258976</c:v>
                </c:pt>
                <c:pt idx="807">
                  <c:v>0.14113463177288774</c:v>
                </c:pt>
                <c:pt idx="808">
                  <c:v>0.44406030636016441</c:v>
                </c:pt>
                <c:pt idx="809">
                  <c:v>0.58117737068110575</c:v>
                </c:pt>
                <c:pt idx="810">
                  <c:v>0.29887431633595357</c:v>
                </c:pt>
                <c:pt idx="811">
                  <c:v>0.5350379220136886</c:v>
                </c:pt>
                <c:pt idx="812">
                  <c:v>0.76409457668893954</c:v>
                </c:pt>
                <c:pt idx="813">
                  <c:v>0.525421012597444</c:v>
                </c:pt>
                <c:pt idx="814">
                  <c:v>0.47429935217131569</c:v>
                </c:pt>
                <c:pt idx="815">
                  <c:v>0.2850360822316696</c:v>
                </c:pt>
                <c:pt idx="816">
                  <c:v>0.65336315219039998</c:v>
                </c:pt>
                <c:pt idx="817">
                  <c:v>0.50868119359257769</c:v>
                </c:pt>
                <c:pt idx="818">
                  <c:v>0.20453252358597693</c:v>
                </c:pt>
                <c:pt idx="819">
                  <c:v>0.51403571200354148</c:v>
                </c:pt>
                <c:pt idx="820">
                  <c:v>0.7068301209584037</c:v>
                </c:pt>
                <c:pt idx="821">
                  <c:v>0.54050786225950587</c:v>
                </c:pt>
                <c:pt idx="822">
                  <c:v>0.5498604390795343</c:v>
                </c:pt>
                <c:pt idx="823">
                  <c:v>0.77019683775270731</c:v>
                </c:pt>
                <c:pt idx="824">
                  <c:v>0.50299805031452327</c:v>
                </c:pt>
                <c:pt idx="825">
                  <c:v>0.34003379550454077</c:v>
                </c:pt>
                <c:pt idx="826">
                  <c:v>0.26875859887164016</c:v>
                </c:pt>
                <c:pt idx="827">
                  <c:v>0.24214960513334133</c:v>
                </c:pt>
                <c:pt idx="828">
                  <c:v>0.473402901871608</c:v>
                </c:pt>
                <c:pt idx="829">
                  <c:v>0.13740205024838273</c:v>
                </c:pt>
                <c:pt idx="830">
                  <c:v>0.45864465746871841</c:v>
                </c:pt>
                <c:pt idx="831">
                  <c:v>0.26278362567129271</c:v>
                </c:pt>
                <c:pt idx="832">
                  <c:v>0.33988020245501005</c:v>
                </c:pt>
                <c:pt idx="833">
                  <c:v>1.0897900849796507</c:v>
                </c:pt>
                <c:pt idx="834">
                  <c:v>0.47342063257971317</c:v>
                </c:pt>
                <c:pt idx="835">
                  <c:v>0.42539477267819309</c:v>
                </c:pt>
                <c:pt idx="836">
                  <c:v>0.4462436988334505</c:v>
                </c:pt>
                <c:pt idx="837">
                  <c:v>0.59373982222293298</c:v>
                </c:pt>
                <c:pt idx="838">
                  <c:v>0.70321635713479036</c:v>
                </c:pt>
                <c:pt idx="839">
                  <c:v>0.60723307015250083</c:v>
                </c:pt>
                <c:pt idx="840">
                  <c:v>0.62890208613456777</c:v>
                </c:pt>
                <c:pt idx="841">
                  <c:v>0.83626974374086471</c:v>
                </c:pt>
                <c:pt idx="842">
                  <c:v>0.75676504798959832</c:v>
                </c:pt>
                <c:pt idx="843">
                  <c:v>0.3417662277556498</c:v>
                </c:pt>
                <c:pt idx="844">
                  <c:v>0.28763270843438754</c:v>
                </c:pt>
                <c:pt idx="845">
                  <c:v>0.76768703384571479</c:v>
                </c:pt>
                <c:pt idx="846">
                  <c:v>0.46681233557661866</c:v>
                </c:pt>
                <c:pt idx="847">
                  <c:v>0.5505185178042129</c:v>
                </c:pt>
                <c:pt idx="848">
                  <c:v>0.39906188058436409</c:v>
                </c:pt>
                <c:pt idx="849">
                  <c:v>0.50104099634868682</c:v>
                </c:pt>
                <c:pt idx="850">
                  <c:v>0.59072460929431769</c:v>
                </c:pt>
                <c:pt idx="851">
                  <c:v>0.5890333766072896</c:v>
                </c:pt>
                <c:pt idx="852">
                  <c:v>0.52048044199765531</c:v>
                </c:pt>
                <c:pt idx="853">
                  <c:v>0.44682868588050034</c:v>
                </c:pt>
                <c:pt idx="854">
                  <c:v>0.55169702363334738</c:v>
                </c:pt>
                <c:pt idx="855">
                  <c:v>0.63312436847891818</c:v>
                </c:pt>
                <c:pt idx="856">
                  <c:v>0.49218102566073046</c:v>
                </c:pt>
                <c:pt idx="857">
                  <c:v>0.41677080235023861</c:v>
                </c:pt>
                <c:pt idx="858">
                  <c:v>0.21228387701939089</c:v>
                </c:pt>
                <c:pt idx="859">
                  <c:v>0.49270015674787332</c:v>
                </c:pt>
                <c:pt idx="860">
                  <c:v>0.42090745520469397</c:v>
                </c:pt>
                <c:pt idx="861">
                  <c:v>0.4525243777560492</c:v>
                </c:pt>
                <c:pt idx="862">
                  <c:v>0.68114625836082643</c:v>
                </c:pt>
                <c:pt idx="863">
                  <c:v>0.23577074822703467</c:v>
                </c:pt>
                <c:pt idx="864">
                  <c:v>0.29363984367657581</c:v>
                </c:pt>
                <c:pt idx="865">
                  <c:v>0.30192134678595883</c:v>
                </c:pt>
                <c:pt idx="866">
                  <c:v>0.5938710934205681</c:v>
                </c:pt>
                <c:pt idx="867">
                  <c:v>0.34827282801855025</c:v>
                </c:pt>
                <c:pt idx="868">
                  <c:v>0.51176742165328448</c:v>
                </c:pt>
                <c:pt idx="869">
                  <c:v>0.76199977521601736</c:v>
                </c:pt>
                <c:pt idx="870">
                  <c:v>0.70744417078213451</c:v>
                </c:pt>
                <c:pt idx="871">
                  <c:v>0.53374614820233479</c:v>
                </c:pt>
                <c:pt idx="872">
                  <c:v>0.52095368951321863</c:v>
                </c:pt>
                <c:pt idx="873">
                  <c:v>0.4991017986795806</c:v>
                </c:pt>
                <c:pt idx="874">
                  <c:v>0.1755151801483481</c:v>
                </c:pt>
                <c:pt idx="875">
                  <c:v>0.30720133804900213</c:v>
                </c:pt>
                <c:pt idx="876">
                  <c:v>0.5193973439344961</c:v>
                </c:pt>
                <c:pt idx="877">
                  <c:v>0.72560905167330869</c:v>
                </c:pt>
                <c:pt idx="878">
                  <c:v>0.23044934576501608</c:v>
                </c:pt>
                <c:pt idx="879">
                  <c:v>0.38699798639930455</c:v>
                </c:pt>
                <c:pt idx="880">
                  <c:v>0.2719828753897649</c:v>
                </c:pt>
                <c:pt idx="881">
                  <c:v>0.47183431169396395</c:v>
                </c:pt>
                <c:pt idx="882">
                  <c:v>0.50775999868133936</c:v>
                </c:pt>
                <c:pt idx="883">
                  <c:v>0.5320769082188459</c:v>
                </c:pt>
                <c:pt idx="884">
                  <c:v>0.48443356643016378</c:v>
                </c:pt>
                <c:pt idx="885">
                  <c:v>0.57289321573461771</c:v>
                </c:pt>
                <c:pt idx="886">
                  <c:v>0.26909450079744263</c:v>
                </c:pt>
                <c:pt idx="887">
                  <c:v>0.20046451535777018</c:v>
                </c:pt>
                <c:pt idx="888">
                  <c:v>0.9398021577647464</c:v>
                </c:pt>
                <c:pt idx="889">
                  <c:v>0.60666597512759346</c:v>
                </c:pt>
                <c:pt idx="890">
                  <c:v>0.48962327100243791</c:v>
                </c:pt>
                <c:pt idx="891">
                  <c:v>0.47200067683966251</c:v>
                </c:pt>
                <c:pt idx="892">
                  <c:v>0.57123006440656277</c:v>
                </c:pt>
                <c:pt idx="893">
                  <c:v>0.85532323478784955</c:v>
                </c:pt>
                <c:pt idx="894">
                  <c:v>0.44067756925150808</c:v>
                </c:pt>
                <c:pt idx="895">
                  <c:v>0.53869893081658138</c:v>
                </c:pt>
                <c:pt idx="896">
                  <c:v>0.22919191538266148</c:v>
                </c:pt>
                <c:pt idx="897">
                  <c:v>0.45704366594935653</c:v>
                </c:pt>
                <c:pt idx="898">
                  <c:v>0.45100797208329274</c:v>
                </c:pt>
                <c:pt idx="899">
                  <c:v>0.2690254648936965</c:v>
                </c:pt>
                <c:pt idx="900">
                  <c:v>0.45911306762821275</c:v>
                </c:pt>
                <c:pt idx="901">
                  <c:v>0.79567547376280556</c:v>
                </c:pt>
                <c:pt idx="902">
                  <c:v>0.7350590572738539</c:v>
                </c:pt>
                <c:pt idx="903">
                  <c:v>0.58289061780033824</c:v>
                </c:pt>
                <c:pt idx="904">
                  <c:v>0.3838794934507368</c:v>
                </c:pt>
                <c:pt idx="905">
                  <c:v>0.60639504701371616</c:v>
                </c:pt>
                <c:pt idx="906">
                  <c:v>0.69529836481012375</c:v>
                </c:pt>
                <c:pt idx="907">
                  <c:v>0.57693208278628338</c:v>
                </c:pt>
                <c:pt idx="908">
                  <c:v>0.69962534091243733</c:v>
                </c:pt>
                <c:pt idx="909">
                  <c:v>0.20299661757130458</c:v>
                </c:pt>
                <c:pt idx="910">
                  <c:v>0.40057526690171952</c:v>
                </c:pt>
                <c:pt idx="911">
                  <c:v>0.26317402224940611</c:v>
                </c:pt>
                <c:pt idx="912">
                  <c:v>0.21240037164240499</c:v>
                </c:pt>
                <c:pt idx="913">
                  <c:v>0.4548778996062256</c:v>
                </c:pt>
                <c:pt idx="914">
                  <c:v>0.48687535838551105</c:v>
                </c:pt>
                <c:pt idx="915">
                  <c:v>0.4618175878990109</c:v>
                </c:pt>
                <c:pt idx="916">
                  <c:v>0.65063574953995118</c:v>
                </c:pt>
                <c:pt idx="917">
                  <c:v>0.58982621458305773</c:v>
                </c:pt>
                <c:pt idx="918">
                  <c:v>0.53213340620478577</c:v>
                </c:pt>
                <c:pt idx="919">
                  <c:v>0.6606284136202687</c:v>
                </c:pt>
                <c:pt idx="920">
                  <c:v>0.70840879765836628</c:v>
                </c:pt>
                <c:pt idx="921">
                  <c:v>0.46786159700481605</c:v>
                </c:pt>
                <c:pt idx="922">
                  <c:v>0.76763628759307045</c:v>
                </c:pt>
                <c:pt idx="923">
                  <c:v>0.3775141456799096</c:v>
                </c:pt>
                <c:pt idx="924">
                  <c:v>0.66458755131905267</c:v>
                </c:pt>
                <c:pt idx="925">
                  <c:v>0.6755475849316136</c:v>
                </c:pt>
                <c:pt idx="926">
                  <c:v>0.3174974781514982</c:v>
                </c:pt>
                <c:pt idx="927">
                  <c:v>0.87881754076642005</c:v>
                </c:pt>
                <c:pt idx="928">
                  <c:v>0.42411417261078449</c:v>
                </c:pt>
                <c:pt idx="929">
                  <c:v>0.33296258805458329</c:v>
                </c:pt>
                <c:pt idx="930">
                  <c:v>0.33531884616086971</c:v>
                </c:pt>
                <c:pt idx="931">
                  <c:v>0.61723261888271996</c:v>
                </c:pt>
                <c:pt idx="932">
                  <c:v>0.29242535055298824</c:v>
                </c:pt>
                <c:pt idx="933">
                  <c:v>0.17460747554166745</c:v>
                </c:pt>
                <c:pt idx="934">
                  <c:v>0.63356956978019396</c:v>
                </c:pt>
                <c:pt idx="935">
                  <c:v>0.61020352053673554</c:v>
                </c:pt>
                <c:pt idx="936">
                  <c:v>0.41591980215829161</c:v>
                </c:pt>
                <c:pt idx="937">
                  <c:v>0.27992440371663485</c:v>
                </c:pt>
                <c:pt idx="938">
                  <c:v>0.34546399509896147</c:v>
                </c:pt>
                <c:pt idx="939">
                  <c:v>0.19312891674172306</c:v>
                </c:pt>
                <c:pt idx="940">
                  <c:v>0.70478382207036372</c:v>
                </c:pt>
                <c:pt idx="941">
                  <c:v>0.67131256228556391</c:v>
                </c:pt>
                <c:pt idx="942">
                  <c:v>0.12021377279265115</c:v>
                </c:pt>
                <c:pt idx="943">
                  <c:v>0.47660254133007629</c:v>
                </c:pt>
                <c:pt idx="944">
                  <c:v>0.21581173830723557</c:v>
                </c:pt>
                <c:pt idx="945">
                  <c:v>0.16924125284944558</c:v>
                </c:pt>
                <c:pt idx="946">
                  <c:v>0.35565562112251548</c:v>
                </c:pt>
                <c:pt idx="947">
                  <c:v>0.59164323556450649</c:v>
                </c:pt>
                <c:pt idx="948">
                  <c:v>0.58832799187534046</c:v>
                </c:pt>
                <c:pt idx="949">
                  <c:v>0.56899525368244042</c:v>
                </c:pt>
                <c:pt idx="950">
                  <c:v>0.42903229881042809</c:v>
                </c:pt>
                <c:pt idx="951">
                  <c:v>0.59166731169187203</c:v>
                </c:pt>
                <c:pt idx="952">
                  <c:v>0.8087714528498795</c:v>
                </c:pt>
                <c:pt idx="953">
                  <c:v>0.20276057024969868</c:v>
                </c:pt>
                <c:pt idx="954">
                  <c:v>0.46204776431124017</c:v>
                </c:pt>
                <c:pt idx="955">
                  <c:v>0.45348894192337064</c:v>
                </c:pt>
                <c:pt idx="956">
                  <c:v>0.25127527312243836</c:v>
                </c:pt>
                <c:pt idx="957">
                  <c:v>0.48694071148241613</c:v>
                </c:pt>
                <c:pt idx="958">
                  <c:v>0.19056868947629085</c:v>
                </c:pt>
                <c:pt idx="959">
                  <c:v>0.18285565956740937</c:v>
                </c:pt>
                <c:pt idx="960">
                  <c:v>0.77727376463002074</c:v>
                </c:pt>
                <c:pt idx="961">
                  <c:v>0.77991808634558557</c:v>
                </c:pt>
                <c:pt idx="962">
                  <c:v>0.43758293337478638</c:v>
                </c:pt>
                <c:pt idx="963">
                  <c:v>0.31905130505464496</c:v>
                </c:pt>
                <c:pt idx="964">
                  <c:v>0.48978360786750375</c:v>
                </c:pt>
                <c:pt idx="965">
                  <c:v>0.65734089412160113</c:v>
                </c:pt>
                <c:pt idx="966">
                  <c:v>0.3587178317399386</c:v>
                </c:pt>
                <c:pt idx="967">
                  <c:v>0.74656401719632737</c:v>
                </c:pt>
                <c:pt idx="968">
                  <c:v>0.43143366846011533</c:v>
                </c:pt>
                <c:pt idx="969">
                  <c:v>0.62954500733300334</c:v>
                </c:pt>
                <c:pt idx="970">
                  <c:v>0.67455201515660101</c:v>
                </c:pt>
                <c:pt idx="971">
                  <c:v>0.16355368712231019</c:v>
                </c:pt>
                <c:pt idx="972">
                  <c:v>0.4603175288711161</c:v>
                </c:pt>
                <c:pt idx="973">
                  <c:v>0.7397319331822535</c:v>
                </c:pt>
                <c:pt idx="974">
                  <c:v>0.40978269294670766</c:v>
                </c:pt>
                <c:pt idx="975">
                  <c:v>0.43011648518928014</c:v>
                </c:pt>
                <c:pt idx="976">
                  <c:v>0.43274628462808573</c:v>
                </c:pt>
                <c:pt idx="977">
                  <c:v>0.43265522074403229</c:v>
                </c:pt>
                <c:pt idx="978">
                  <c:v>0.66420833580006644</c:v>
                </c:pt>
                <c:pt idx="979">
                  <c:v>0.36980689541167666</c:v>
                </c:pt>
                <c:pt idx="980">
                  <c:v>0.5885658478277237</c:v>
                </c:pt>
                <c:pt idx="981">
                  <c:v>0.36012467762304706</c:v>
                </c:pt>
                <c:pt idx="982">
                  <c:v>0.25985488781000349</c:v>
                </c:pt>
                <c:pt idx="983">
                  <c:v>0.31833911543715776</c:v>
                </c:pt>
                <c:pt idx="984">
                  <c:v>0.51203780250872843</c:v>
                </c:pt>
                <c:pt idx="985">
                  <c:v>0.60665016498688817</c:v>
                </c:pt>
                <c:pt idx="986">
                  <c:v>0.41248676697371645</c:v>
                </c:pt>
                <c:pt idx="987">
                  <c:v>0.6381691058449982</c:v>
                </c:pt>
                <c:pt idx="988">
                  <c:v>0.71709294849483241</c:v>
                </c:pt>
                <c:pt idx="989">
                  <c:v>0.34694300776877868</c:v>
                </c:pt>
                <c:pt idx="990">
                  <c:v>0.38955511471058124</c:v>
                </c:pt>
                <c:pt idx="991">
                  <c:v>0.6074426799158823</c:v>
                </c:pt>
                <c:pt idx="992">
                  <c:v>0.21611733330157848</c:v>
                </c:pt>
                <c:pt idx="993">
                  <c:v>0.23705387409153708</c:v>
                </c:pt>
                <c:pt idx="994">
                  <c:v>0.27579108085862275</c:v>
                </c:pt>
                <c:pt idx="995">
                  <c:v>0.50564518435990291</c:v>
                </c:pt>
                <c:pt idx="996">
                  <c:v>0.26786233345559451</c:v>
                </c:pt>
                <c:pt idx="997">
                  <c:v>0.16791720968673327</c:v>
                </c:pt>
                <c:pt idx="998">
                  <c:v>0.64440939886006965</c:v>
                </c:pt>
                <c:pt idx="999">
                  <c:v>0.29419911336710913</c:v>
                </c:pt>
                <c:pt idx="1000">
                  <c:v>0.52863534837572934</c:v>
                </c:pt>
                <c:pt idx="1001">
                  <c:v>0.48535721847638263</c:v>
                </c:pt>
                <c:pt idx="1002">
                  <c:v>0.31607346244672146</c:v>
                </c:pt>
                <c:pt idx="1003">
                  <c:v>0.36982225501984728</c:v>
                </c:pt>
                <c:pt idx="1004">
                  <c:v>0.422870446989351</c:v>
                </c:pt>
                <c:pt idx="1005">
                  <c:v>0.19027201601323243</c:v>
                </c:pt>
                <c:pt idx="1006">
                  <c:v>0.36887868188432943</c:v>
                </c:pt>
                <c:pt idx="1007">
                  <c:v>0.44591477009939795</c:v>
                </c:pt>
                <c:pt idx="1008">
                  <c:v>0.28907314786288923</c:v>
                </c:pt>
                <c:pt idx="1009">
                  <c:v>0.47325818456191399</c:v>
                </c:pt>
                <c:pt idx="1010">
                  <c:v>0.2706501620384722</c:v>
                </c:pt>
                <c:pt idx="1011">
                  <c:v>0.18602182284128516</c:v>
                </c:pt>
                <c:pt idx="1012">
                  <c:v>0.54101966053607775</c:v>
                </c:pt>
                <c:pt idx="1013">
                  <c:v>0.85941695454020117</c:v>
                </c:pt>
                <c:pt idx="1014">
                  <c:v>0.28286480256410534</c:v>
                </c:pt>
                <c:pt idx="1015">
                  <c:v>0.34473600297750717</c:v>
                </c:pt>
                <c:pt idx="1016">
                  <c:v>0.44250647206805194</c:v>
                </c:pt>
                <c:pt idx="1017">
                  <c:v>0.18278828120392468</c:v>
                </c:pt>
                <c:pt idx="1018">
                  <c:v>0.28353289023295875</c:v>
                </c:pt>
                <c:pt idx="1019">
                  <c:v>0.73895510731599789</c:v>
                </c:pt>
                <c:pt idx="1020">
                  <c:v>0.50169855616027859</c:v>
                </c:pt>
                <c:pt idx="1021">
                  <c:v>0.439394091700404</c:v>
                </c:pt>
                <c:pt idx="1022">
                  <c:v>0.18532928700277179</c:v>
                </c:pt>
                <c:pt idx="1023">
                  <c:v>0.47534024767764388</c:v>
                </c:pt>
                <c:pt idx="1024">
                  <c:v>0.32406381729815664</c:v>
                </c:pt>
                <c:pt idx="1025">
                  <c:v>0.91621058017063783</c:v>
                </c:pt>
                <c:pt idx="1026">
                  <c:v>0.58070163953879572</c:v>
                </c:pt>
                <c:pt idx="1027">
                  <c:v>0.40733302643817554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B-437F-8B0A-603CCDD65208}"/>
            </c:ext>
          </c:extLst>
        </c:ser>
        <c:ser>
          <c:idx val="1"/>
          <c:order val="1"/>
          <c:tx>
            <c:strRef>
              <c:f>'P. Eficientes'!$M$1:$N$1</c:f>
              <c:strCache>
                <c:ptCount val="1"/>
                <c:pt idx="0">
                  <c:v>RIESGO RENTABILIDAD</c:v>
                </c:pt>
              </c:strCache>
            </c:strRef>
          </c:tx>
          <c:spPr>
            <a:ln w="25400" cap="rnd">
              <a:solidFill>
                <a:srgbClr val="FFFF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20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solidFill>
                    <a:srgbClr val="00B050"/>
                  </a:solidFill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FE4-4168-86D0-1E75331DD8D5}"/>
              </c:ext>
            </c:extLst>
          </c:dPt>
          <c:dLbls>
            <c:dLbl>
              <c:idx val="20"/>
              <c:layout>
                <c:manualLayout>
                  <c:x val="-0.40455296226985082"/>
                  <c:y val="3.266440653251676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FE4-4168-86D0-1E75331DD8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22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noFill/>
              </a:ln>
              <a:effectLst/>
            </c:spPr>
            <c:trendlineType val="linear"/>
            <c:dispRSqr val="0"/>
            <c:dispEq val="0"/>
          </c:trendline>
          <c:xVal>
            <c:numRef>
              <c:f>'P. Eficientes'!$M$4:$M$24</c:f>
              <c:numCache>
                <c:formatCode>0.00%</c:formatCode>
                <c:ptCount val="21"/>
                <c:pt idx="0">
                  <c:v>9.6000000445439396E-2</c:v>
                </c:pt>
                <c:pt idx="1">
                  <c:v>0.1000000007856779</c:v>
                </c:pt>
                <c:pt idx="2">
                  <c:v>0.10400000061955951</c:v>
                </c:pt>
                <c:pt idx="3">
                  <c:v>0.10800000029429303</c:v>
                </c:pt>
                <c:pt idx="4">
                  <c:v>0.11200000029724044</c:v>
                </c:pt>
                <c:pt idx="5">
                  <c:v>0.11599999999996473</c:v>
                </c:pt>
                <c:pt idx="6">
                  <c:v>0.11999999999968407</c:v>
                </c:pt>
                <c:pt idx="7">
                  <c:v>0.12400000060569126</c:v>
                </c:pt>
                <c:pt idx="8">
                  <c:v>0.12800000043997831</c:v>
                </c:pt>
                <c:pt idx="9">
                  <c:v>0.13200000039623855</c:v>
                </c:pt>
                <c:pt idx="10">
                  <c:v>0.13600000044756078</c:v>
                </c:pt>
                <c:pt idx="11">
                  <c:v>0.1400000005115834</c:v>
                </c:pt>
                <c:pt idx="12">
                  <c:v>0.14400000000009394</c:v>
                </c:pt>
                <c:pt idx="13">
                  <c:v>0.14800000035960978</c:v>
                </c:pt>
                <c:pt idx="14">
                  <c:v>0.15200000033494657</c:v>
                </c:pt>
                <c:pt idx="15">
                  <c:v>0.15600000017506821</c:v>
                </c:pt>
                <c:pt idx="16">
                  <c:v>0.15999999996700154</c:v>
                </c:pt>
                <c:pt idx="17">
                  <c:v>0.16400000040692117</c:v>
                </c:pt>
                <c:pt idx="18">
                  <c:v>0.16800000017771385</c:v>
                </c:pt>
                <c:pt idx="19">
                  <c:v>0.17200000029538959</c:v>
                </c:pt>
                <c:pt idx="20">
                  <c:v>0.17600000042565464</c:v>
                </c:pt>
              </c:numCache>
            </c:numRef>
          </c:xVal>
          <c:yVal>
            <c:numRef>
              <c:f>'P. Eficientes'!$N$4:$N$24</c:f>
              <c:numCache>
                <c:formatCode>0.0%</c:formatCode>
                <c:ptCount val="21"/>
                <c:pt idx="0">
                  <c:v>0.4364242028743468</c:v>
                </c:pt>
                <c:pt idx="1">
                  <c:v>0.47492804295719915</c:v>
                </c:pt>
                <c:pt idx="2">
                  <c:v>0.51014474472437998</c:v>
                </c:pt>
                <c:pt idx="3">
                  <c:v>0.54305519415731707</c:v>
                </c:pt>
                <c:pt idx="4">
                  <c:v>0.57425012799438746</c:v>
                </c:pt>
                <c:pt idx="5">
                  <c:v>0.60411601888222999</c:v>
                </c:pt>
                <c:pt idx="6">
                  <c:v>0.63292088217133069</c:v>
                </c:pt>
                <c:pt idx="7">
                  <c:v>0.6608589047552974</c:v>
                </c:pt>
                <c:pt idx="8">
                  <c:v>0.68807549797556589</c:v>
                </c:pt>
                <c:pt idx="9">
                  <c:v>0.71468264438939055</c:v>
                </c:pt>
                <c:pt idx="10">
                  <c:v>0.74076842903552509</c:v>
                </c:pt>
                <c:pt idx="11">
                  <c:v>0.76640346573763307</c:v>
                </c:pt>
                <c:pt idx="12">
                  <c:v>0.79164522111943081</c:v>
                </c:pt>
                <c:pt idx="13">
                  <c:v>0.81654112686741032</c:v>
                </c:pt>
                <c:pt idx="14">
                  <c:v>0.84113075983308605</c:v>
                </c:pt>
                <c:pt idx="15">
                  <c:v>0.86544749587433245</c:v>
                </c:pt>
                <c:pt idx="16">
                  <c:v>0.88951413745677843</c:v>
                </c:pt>
                <c:pt idx="17">
                  <c:v>0.91336098813250399</c:v>
                </c:pt>
                <c:pt idx="18">
                  <c:v>0.93698584606465618</c:v>
                </c:pt>
                <c:pt idx="19">
                  <c:v>0.95162320661888156</c:v>
                </c:pt>
                <c:pt idx="20">
                  <c:v>0.98366488123864204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0B-437F-8B0A-603CCDD65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66831"/>
        <c:axId val="971376399"/>
      </c:scatterChart>
      <c:valAx>
        <c:axId val="971366831"/>
        <c:scaling>
          <c:orientation val="minMax"/>
          <c:max val="0.2"/>
          <c:min val="9.0000000000000024E-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RIESGO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1376399"/>
        <c:crosses val="autoZero"/>
        <c:crossBetween val="midCat"/>
      </c:valAx>
      <c:valAx>
        <c:axId val="971376399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RENTABILIDAD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136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9524</xdr:rowOff>
    </xdr:from>
    <xdr:to>
      <xdr:col>10</xdr:col>
      <xdr:colOff>733425</xdr:colOff>
      <xdr:row>29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zoomScaleNormal="100" workbookViewId="0">
      <selection activeCell="S2" sqref="S2"/>
    </sheetView>
  </sheetViews>
  <sheetFormatPr baseColWidth="10" defaultRowHeight="15" x14ac:dyDescent="0.25"/>
  <cols>
    <col min="1" max="1" width="13.5703125" bestFit="1" customWidth="1"/>
    <col min="8" max="8" width="13.5703125" bestFit="1" customWidth="1"/>
    <col min="11" max="11" width="12" bestFit="1" customWidth="1"/>
    <col min="12" max="12" width="13.28515625" bestFit="1" customWidth="1"/>
    <col min="13" max="13" width="12.7109375" bestFit="1" customWidth="1"/>
    <col min="14" max="14" width="12.5703125" bestFit="1" customWidth="1"/>
    <col min="15" max="15" width="10.5703125" bestFit="1" customWidth="1"/>
    <col min="16" max="16" width="13.42578125" bestFit="1" customWidth="1"/>
    <col min="17" max="17" width="15.140625" bestFit="1" customWidth="1"/>
    <col min="18" max="18" width="14.140625" bestFit="1" customWidth="1"/>
    <col min="19" max="19" width="10.42578125" bestFit="1" customWidth="1"/>
  </cols>
  <sheetData>
    <row r="1" spans="1:19" ht="19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  <c r="M1" s="1" t="s">
        <v>12</v>
      </c>
      <c r="N1" s="1" t="s">
        <v>13</v>
      </c>
      <c r="O1" s="1" t="s">
        <v>11</v>
      </c>
      <c r="P1" s="1" t="s">
        <v>14</v>
      </c>
      <c r="Q1" s="1" t="s">
        <v>15</v>
      </c>
      <c r="R1" s="1" t="s">
        <v>17</v>
      </c>
      <c r="S1" s="1" t="s">
        <v>18</v>
      </c>
    </row>
    <row r="2" spans="1:19" ht="18.75" x14ac:dyDescent="0.25">
      <c r="A2" s="2">
        <v>44840</v>
      </c>
      <c r="B2" s="3">
        <v>145.429993</v>
      </c>
      <c r="C2" s="3">
        <v>246.78999300000001</v>
      </c>
      <c r="D2" s="3">
        <v>102.239998</v>
      </c>
      <c r="E2" s="3">
        <v>120.760002</v>
      </c>
      <c r="F2" s="3">
        <v>90.169998000000007</v>
      </c>
      <c r="G2" s="3">
        <v>11073.309569999999</v>
      </c>
      <c r="H2" s="3">
        <v>3744.52</v>
      </c>
      <c r="I2" s="3">
        <v>88.45</v>
      </c>
      <c r="J2" s="3">
        <v>1710.85</v>
      </c>
      <c r="M2" s="5"/>
    </row>
    <row r="3" spans="1:19" ht="18.75" x14ac:dyDescent="0.25">
      <c r="A3" s="2">
        <v>44841</v>
      </c>
      <c r="B3" s="3">
        <v>140.08999600000001</v>
      </c>
      <c r="C3" s="3">
        <v>234.240005</v>
      </c>
      <c r="D3" s="3">
        <v>99.57</v>
      </c>
      <c r="E3" s="3">
        <v>116.699997</v>
      </c>
      <c r="F3" s="3">
        <v>87.160004000000001</v>
      </c>
      <c r="G3" s="3">
        <v>10652.400390999999</v>
      </c>
      <c r="H3" s="3">
        <v>3639.66</v>
      </c>
      <c r="I3" s="3">
        <v>92.64</v>
      </c>
      <c r="J3" s="3">
        <v>1694.52</v>
      </c>
      <c r="K3" s="4">
        <f t="shared" ref="K3:K66" si="0">LN(G3/G2)</f>
        <v>-3.8752413932869108E-2</v>
      </c>
      <c r="L3" s="4">
        <f t="shared" ref="L3:L66" si="1">LN(H3/H2)</f>
        <v>-2.8403167167490584E-2</v>
      </c>
      <c r="M3" s="4">
        <f>LN(B3/B2)</f>
        <v>-3.7409778401545926E-2</v>
      </c>
      <c r="N3" s="4">
        <f>LN(C3/C2)</f>
        <v>-5.219149208898527E-2</v>
      </c>
      <c r="O3" s="4">
        <f>LN(D3/D2)</f>
        <v>-2.6462056667416262E-2</v>
      </c>
      <c r="P3" s="4">
        <f>LN(E3/E2)</f>
        <v>-3.4198607814844295E-2</v>
      </c>
      <c r="Q3" s="4">
        <f>LN(F3/F2)</f>
        <v>-3.3951199362459744E-2</v>
      </c>
      <c r="R3" s="4">
        <f>LN(I3/I2)</f>
        <v>4.6283593218890751E-2</v>
      </c>
      <c r="S3" s="4">
        <f>LN(J3/J2)</f>
        <v>-9.5908081495745014E-3</v>
      </c>
    </row>
    <row r="4" spans="1:19" ht="18.75" x14ac:dyDescent="0.25">
      <c r="A4" s="2">
        <v>44844</v>
      </c>
      <c r="B4" s="3">
        <v>140.41999799999999</v>
      </c>
      <c r="C4" s="3">
        <v>229.25</v>
      </c>
      <c r="D4" s="3">
        <v>98.709998999999996</v>
      </c>
      <c r="E4" s="3">
        <v>115.860001</v>
      </c>
      <c r="F4" s="3">
        <v>86.690002000000007</v>
      </c>
      <c r="G4" s="3">
        <v>10542.099609000001</v>
      </c>
      <c r="H4" s="3">
        <v>3612.39</v>
      </c>
      <c r="I4" s="3">
        <v>91.13</v>
      </c>
      <c r="J4" s="3">
        <v>1667.96</v>
      </c>
      <c r="K4" s="4">
        <f t="shared" si="0"/>
        <v>-1.0408528420780468E-2</v>
      </c>
      <c r="L4" s="4">
        <f t="shared" si="1"/>
        <v>-7.5206675446196497E-3</v>
      </c>
      <c r="M4" s="4">
        <f t="shared" ref="M4:M67" si="2">LN(B4/B3)</f>
        <v>2.3528726911680475E-3</v>
      </c>
      <c r="N4" s="4">
        <f t="shared" ref="N4:N67" si="3">LN(C4/C3)</f>
        <v>-2.1533140982000681E-2</v>
      </c>
      <c r="O4" s="4">
        <f t="shared" ref="O4:O67" si="4">LN(D4/D3)</f>
        <v>-8.674666100882196E-3</v>
      </c>
      <c r="P4" s="4">
        <f t="shared" ref="P4:P67" si="5">LN(E4/E3)</f>
        <v>-7.2239392859845307E-3</v>
      </c>
      <c r="Q4" s="4">
        <f t="shared" ref="Q4:Q67" si="6">LN(F4/F3)</f>
        <v>-5.4069960177687603E-3</v>
      </c>
      <c r="R4" s="4">
        <f t="shared" ref="R4:R67" si="7">LN(I4/I3)</f>
        <v>-1.6433955316649675E-2</v>
      </c>
      <c r="S4" s="4">
        <f t="shared" ref="S4:S67" si="8">LN(J4/J3)</f>
        <v>-1.5798192053360933E-2</v>
      </c>
    </row>
    <row r="5" spans="1:19" ht="18.75" x14ac:dyDescent="0.25">
      <c r="A5" s="2">
        <v>44845</v>
      </c>
      <c r="B5" s="3">
        <v>138.979996</v>
      </c>
      <c r="C5" s="3">
        <v>225.41000399999999</v>
      </c>
      <c r="D5" s="3">
        <v>98.050003000000004</v>
      </c>
      <c r="E5" s="3">
        <v>115</v>
      </c>
      <c r="F5" s="3">
        <v>87.989998</v>
      </c>
      <c r="G5" s="3">
        <v>10426.190430000001</v>
      </c>
      <c r="H5" s="3">
        <v>3588.84</v>
      </c>
      <c r="I5" s="3">
        <v>89.35</v>
      </c>
      <c r="J5" s="3">
        <v>1665.31</v>
      </c>
      <c r="K5" s="4">
        <f t="shared" si="0"/>
        <v>-1.1055776070949843E-2</v>
      </c>
      <c r="L5" s="4">
        <f t="shared" si="1"/>
        <v>-6.5405726393698588E-3</v>
      </c>
      <c r="M5" s="4">
        <f>LN(B5/B4)</f>
        <v>-1.0307908241055984E-2</v>
      </c>
      <c r="N5" s="4">
        <f t="shared" si="3"/>
        <v>-1.6892127197263938E-2</v>
      </c>
      <c r="O5" s="4">
        <f t="shared" si="4"/>
        <v>-6.7086650601213948E-3</v>
      </c>
      <c r="P5" s="4">
        <f t="shared" si="5"/>
        <v>-7.4504459363344076E-3</v>
      </c>
      <c r="Q5" s="4">
        <f t="shared" si="6"/>
        <v>1.4884588976352935E-2</v>
      </c>
      <c r="R5" s="4">
        <f t="shared" si="7"/>
        <v>-1.9725816902598409E-2</v>
      </c>
      <c r="S5" s="4">
        <f t="shared" si="8"/>
        <v>-1.5900305455665606E-3</v>
      </c>
    </row>
    <row r="6" spans="1:19" ht="18.75" x14ac:dyDescent="0.25">
      <c r="A6" s="2">
        <v>44846</v>
      </c>
      <c r="B6" s="3">
        <v>138.33999600000001</v>
      </c>
      <c r="C6" s="3">
        <v>225.75</v>
      </c>
      <c r="D6" s="3">
        <v>98.300003000000004</v>
      </c>
      <c r="E6" s="3">
        <v>119.599998</v>
      </c>
      <c r="F6" s="3">
        <v>88.510002</v>
      </c>
      <c r="G6" s="3">
        <v>10417.099609000001</v>
      </c>
      <c r="H6" s="3">
        <v>3577.03</v>
      </c>
      <c r="I6" s="3">
        <v>87.27</v>
      </c>
      <c r="J6" s="3">
        <v>1672.51</v>
      </c>
      <c r="K6" s="4">
        <f t="shared" si="0"/>
        <v>-8.7230197914353494E-4</v>
      </c>
      <c r="L6" s="4">
        <f t="shared" si="1"/>
        <v>-3.2961833504644216E-3</v>
      </c>
      <c r="M6" s="4">
        <f t="shared" si="2"/>
        <v>-4.6156148468920874E-3</v>
      </c>
      <c r="N6" s="4">
        <f t="shared" si="3"/>
        <v>1.5072083577844727E-3</v>
      </c>
      <c r="O6" s="4">
        <f t="shared" si="4"/>
        <v>2.5464744329511541E-3</v>
      </c>
      <c r="P6" s="4">
        <f t="shared" si="5"/>
        <v>3.9220696430873114E-2</v>
      </c>
      <c r="Q6" s="4">
        <f t="shared" si="6"/>
        <v>5.8924136494887423E-3</v>
      </c>
      <c r="R6" s="4">
        <f t="shared" si="7"/>
        <v>-2.355448043021709E-2</v>
      </c>
      <c r="S6" s="4">
        <f t="shared" si="8"/>
        <v>4.314199787519046E-3</v>
      </c>
    </row>
    <row r="7" spans="1:19" ht="18.75" x14ac:dyDescent="0.25">
      <c r="A7" s="2">
        <v>44847</v>
      </c>
      <c r="B7" s="3">
        <v>142.990005</v>
      </c>
      <c r="C7" s="3">
        <v>234.240005</v>
      </c>
      <c r="D7" s="3">
        <v>99.709998999999996</v>
      </c>
      <c r="E7" s="3">
        <v>112.269997</v>
      </c>
      <c r="F7" s="3">
        <v>89.559997999999993</v>
      </c>
      <c r="G7" s="3">
        <v>10649.150390999999</v>
      </c>
      <c r="H7" s="3">
        <v>3669.91</v>
      </c>
      <c r="I7" s="3">
        <v>89.11</v>
      </c>
      <c r="J7" s="3">
        <v>1665.8</v>
      </c>
      <c r="K7" s="4">
        <f t="shared" si="0"/>
        <v>2.2031464365636778E-2</v>
      </c>
      <c r="L7" s="4">
        <f t="shared" si="1"/>
        <v>2.5634291446897169E-2</v>
      </c>
      <c r="M7" s="4">
        <f t="shared" si="2"/>
        <v>3.3060338454066258E-2</v>
      </c>
      <c r="N7" s="4">
        <f t="shared" si="3"/>
        <v>3.6918059821480206E-2</v>
      </c>
      <c r="O7" s="4">
        <f t="shared" si="4"/>
        <v>1.4241905139676674E-2</v>
      </c>
      <c r="P7" s="4">
        <f t="shared" si="5"/>
        <v>-6.3246167044732279E-2</v>
      </c>
      <c r="Q7" s="4">
        <f t="shared" si="6"/>
        <v>1.1793206822053776E-2</v>
      </c>
      <c r="R7" s="4">
        <f t="shared" si="7"/>
        <v>2.0864800449408537E-2</v>
      </c>
      <c r="S7" s="4">
        <f t="shared" si="8"/>
        <v>-4.0200035565125091E-3</v>
      </c>
    </row>
    <row r="8" spans="1:19" ht="18.75" x14ac:dyDescent="0.25">
      <c r="A8" s="2">
        <v>44848</v>
      </c>
      <c r="B8" s="3">
        <v>138.38000500000001</v>
      </c>
      <c r="C8" s="3">
        <v>228.55999800000001</v>
      </c>
      <c r="D8" s="3">
        <v>97.18</v>
      </c>
      <c r="E8" s="3">
        <v>118.879997</v>
      </c>
      <c r="F8" s="3">
        <v>87.550003000000004</v>
      </c>
      <c r="G8" s="3">
        <v>10321.389648</v>
      </c>
      <c r="H8" s="3">
        <v>3583.07</v>
      </c>
      <c r="I8" s="3">
        <v>85.61</v>
      </c>
      <c r="J8" s="3">
        <v>1641.76</v>
      </c>
      <c r="K8" s="4">
        <f t="shared" si="0"/>
        <v>-3.1261706678152527E-2</v>
      </c>
      <c r="L8" s="4">
        <f t="shared" si="1"/>
        <v>-2.3947163771951822E-2</v>
      </c>
      <c r="M8" s="4">
        <f t="shared" si="2"/>
        <v>-3.2771172509181934E-2</v>
      </c>
      <c r="N8" s="4">
        <f t="shared" si="3"/>
        <v>-2.454750294649484E-2</v>
      </c>
      <c r="O8" s="4">
        <f t="shared" si="4"/>
        <v>-2.5701033833860118E-2</v>
      </c>
      <c r="P8" s="4">
        <f t="shared" si="5"/>
        <v>5.7207897984526218E-2</v>
      </c>
      <c r="Q8" s="4">
        <f t="shared" si="6"/>
        <v>-2.2698676401161841E-2</v>
      </c>
      <c r="R8" s="4">
        <f t="shared" si="7"/>
        <v>-4.0069462870234114E-2</v>
      </c>
      <c r="S8" s="4">
        <f t="shared" si="8"/>
        <v>-1.4536651387341119E-2</v>
      </c>
    </row>
    <row r="9" spans="1:19" ht="18.75" x14ac:dyDescent="0.25">
      <c r="A9" s="2">
        <v>44851</v>
      </c>
      <c r="B9" s="3">
        <v>142.41000399999999</v>
      </c>
      <c r="C9" s="3">
        <v>237.529999</v>
      </c>
      <c r="D9" s="3">
        <v>100.779999</v>
      </c>
      <c r="E9" s="3">
        <v>119.66999800000001</v>
      </c>
      <c r="F9" s="3">
        <v>89.970000999999996</v>
      </c>
      <c r="G9" s="3">
        <v>10675.799805000001</v>
      </c>
      <c r="H9" s="3">
        <v>3677.95</v>
      </c>
      <c r="I9" s="3">
        <v>85.46</v>
      </c>
      <c r="J9" s="3">
        <v>1649.94</v>
      </c>
      <c r="K9" s="4">
        <f t="shared" si="0"/>
        <v>3.3761072691008448E-2</v>
      </c>
      <c r="L9" s="4">
        <f t="shared" si="1"/>
        <v>2.613555691190645E-2</v>
      </c>
      <c r="M9" s="4">
        <f t="shared" si="2"/>
        <v>2.8706689116197639E-2</v>
      </c>
      <c r="N9" s="4">
        <f t="shared" si="3"/>
        <v>3.8495177904927333E-2</v>
      </c>
      <c r="O9" s="4">
        <f t="shared" si="4"/>
        <v>3.637498435209132E-2</v>
      </c>
      <c r="P9" s="4">
        <f t="shared" si="5"/>
        <v>6.6233821388813254E-3</v>
      </c>
      <c r="Q9" s="4">
        <f t="shared" si="6"/>
        <v>2.7266199545849426E-2</v>
      </c>
      <c r="R9" s="4">
        <f t="shared" si="7"/>
        <v>-1.7536685385154433E-3</v>
      </c>
      <c r="S9" s="4">
        <f t="shared" si="8"/>
        <v>4.9700864831906007E-3</v>
      </c>
    </row>
    <row r="10" spans="1:19" ht="18.75" x14ac:dyDescent="0.25">
      <c r="A10" s="2">
        <v>44852</v>
      </c>
      <c r="B10" s="3">
        <v>143.75</v>
      </c>
      <c r="C10" s="3">
        <v>238.5</v>
      </c>
      <c r="D10" s="3">
        <v>101.389999</v>
      </c>
      <c r="E10" s="3">
        <v>120.510002</v>
      </c>
      <c r="F10" s="3">
        <v>89.68</v>
      </c>
      <c r="G10" s="3">
        <v>10772.400390999999</v>
      </c>
      <c r="H10" s="3">
        <v>3719.98</v>
      </c>
      <c r="I10" s="3">
        <v>82.82</v>
      </c>
      <c r="J10" s="3">
        <v>1651.83</v>
      </c>
      <c r="K10" s="4">
        <f t="shared" si="0"/>
        <v>9.0078643718682974E-3</v>
      </c>
      <c r="L10" s="4">
        <f t="shared" si="1"/>
        <v>1.1362760181543908E-2</v>
      </c>
      <c r="M10" s="4">
        <f t="shared" si="2"/>
        <v>9.365430358208764E-3</v>
      </c>
      <c r="N10" s="4">
        <f t="shared" si="3"/>
        <v>4.075383251388333E-3</v>
      </c>
      <c r="O10" s="4">
        <f t="shared" si="4"/>
        <v>6.034543771734356E-3</v>
      </c>
      <c r="P10" s="4">
        <f t="shared" si="5"/>
        <v>6.9948157626349827E-3</v>
      </c>
      <c r="Q10" s="4">
        <f t="shared" si="6"/>
        <v>-3.2285137799388077E-3</v>
      </c>
      <c r="R10" s="4">
        <f t="shared" si="7"/>
        <v>-3.1378852098457657E-2</v>
      </c>
      <c r="S10" s="4">
        <f t="shared" si="8"/>
        <v>1.1448406196851745E-3</v>
      </c>
    </row>
    <row r="11" spans="1:19" ht="18.75" x14ac:dyDescent="0.25">
      <c r="A11" s="2">
        <v>44853</v>
      </c>
      <c r="B11" s="3">
        <v>143.86000100000001</v>
      </c>
      <c r="C11" s="3">
        <v>236.479996</v>
      </c>
      <c r="D11" s="3">
        <v>100.290001</v>
      </c>
      <c r="E11" s="3">
        <v>121.94000200000001</v>
      </c>
      <c r="F11" s="3">
        <v>88.57</v>
      </c>
      <c r="G11" s="3">
        <v>10680.509765999999</v>
      </c>
      <c r="H11" s="3">
        <v>3695.16</v>
      </c>
      <c r="I11" s="3">
        <v>85.55</v>
      </c>
      <c r="J11" s="3">
        <v>1628.49</v>
      </c>
      <c r="K11" s="4">
        <f t="shared" si="0"/>
        <v>-8.5667805731245942E-3</v>
      </c>
      <c r="L11" s="4">
        <f t="shared" si="1"/>
        <v>-6.694436704711702E-3</v>
      </c>
      <c r="M11" s="4">
        <f t="shared" si="2"/>
        <v>7.6493171295300539E-4</v>
      </c>
      <c r="N11" s="4">
        <f t="shared" si="3"/>
        <v>-8.5056894833088047E-3</v>
      </c>
      <c r="O11" s="4">
        <f t="shared" si="4"/>
        <v>-1.0908458030381995E-2</v>
      </c>
      <c r="P11" s="4">
        <f t="shared" si="5"/>
        <v>1.1796383245745438E-2</v>
      </c>
      <c r="Q11" s="4">
        <f t="shared" si="6"/>
        <v>-1.2454578942413003E-2</v>
      </c>
      <c r="R11" s="4">
        <f t="shared" si="7"/>
        <v>3.2431422220781318E-2</v>
      </c>
      <c r="S11" s="4">
        <f t="shared" si="8"/>
        <v>-1.4230559139542843E-2</v>
      </c>
    </row>
    <row r="12" spans="1:19" ht="18.75" x14ac:dyDescent="0.25">
      <c r="A12" s="2">
        <v>44854</v>
      </c>
      <c r="B12" s="3">
        <v>143.38999899999999</v>
      </c>
      <c r="C12" s="3">
        <v>236.14999399999999</v>
      </c>
      <c r="D12" s="3">
        <v>100.529999</v>
      </c>
      <c r="E12" s="3">
        <v>124.660004</v>
      </c>
      <c r="F12" s="3">
        <v>86.830001999999993</v>
      </c>
      <c r="G12" s="3">
        <v>10614.839844</v>
      </c>
      <c r="H12" s="3">
        <v>3665.78</v>
      </c>
      <c r="I12" s="3">
        <v>85.98</v>
      </c>
      <c r="J12" s="3">
        <v>1627.66</v>
      </c>
      <c r="K12" s="4">
        <f t="shared" si="0"/>
        <v>-6.1675559565195198E-3</v>
      </c>
      <c r="L12" s="4">
        <f t="shared" si="1"/>
        <v>-7.9827185160930587E-3</v>
      </c>
      <c r="M12" s="4">
        <f t="shared" si="2"/>
        <v>-3.2724276374520244E-3</v>
      </c>
      <c r="N12" s="4">
        <f t="shared" si="3"/>
        <v>-1.3964499105412764E-3</v>
      </c>
      <c r="O12" s="4">
        <f t="shared" si="4"/>
        <v>2.3901813988486164E-3</v>
      </c>
      <c r="P12" s="4">
        <f t="shared" si="5"/>
        <v>2.2060926586802445E-2</v>
      </c>
      <c r="Q12" s="4">
        <f t="shared" si="6"/>
        <v>-1.9840992715424312E-2</v>
      </c>
      <c r="R12" s="4">
        <f t="shared" si="7"/>
        <v>5.0137107299330795E-3</v>
      </c>
      <c r="S12" s="4">
        <f t="shared" si="8"/>
        <v>-5.0980453478885078E-4</v>
      </c>
    </row>
    <row r="13" spans="1:19" ht="18.75" x14ac:dyDescent="0.25">
      <c r="A13" s="2">
        <v>44855</v>
      </c>
      <c r="B13" s="3">
        <v>147.270004</v>
      </c>
      <c r="C13" s="3">
        <v>242.11999499999999</v>
      </c>
      <c r="D13" s="3">
        <v>101.480003</v>
      </c>
      <c r="E13" s="3">
        <v>125.989998</v>
      </c>
      <c r="F13" s="3">
        <v>88.5</v>
      </c>
      <c r="G13" s="3">
        <v>10859.719727</v>
      </c>
      <c r="H13" s="3">
        <v>3752.75</v>
      </c>
      <c r="I13" s="3">
        <v>85.05</v>
      </c>
      <c r="J13" s="3">
        <v>1656.66</v>
      </c>
      <c r="K13" s="4">
        <f t="shared" si="0"/>
        <v>2.280749901055144E-2</v>
      </c>
      <c r="L13" s="4">
        <f t="shared" si="1"/>
        <v>2.3447767852436571E-2</v>
      </c>
      <c r="M13" s="4">
        <f t="shared" si="2"/>
        <v>2.6699480146106444E-2</v>
      </c>
      <c r="N13" s="4">
        <f t="shared" si="3"/>
        <v>2.4966279438023455E-2</v>
      </c>
      <c r="O13" s="4">
        <f t="shared" si="4"/>
        <v>9.4055838235067683E-3</v>
      </c>
      <c r="P13" s="4">
        <f t="shared" si="5"/>
        <v>1.0612459380281145E-2</v>
      </c>
      <c r="Q13" s="4">
        <f t="shared" si="6"/>
        <v>1.9050344907816555E-2</v>
      </c>
      <c r="R13" s="4">
        <f t="shared" si="7"/>
        <v>-1.0875392226264786E-2</v>
      </c>
      <c r="S13" s="4">
        <f t="shared" si="8"/>
        <v>1.7660126727155681E-2</v>
      </c>
    </row>
    <row r="14" spans="1:19" ht="18.75" x14ac:dyDescent="0.25">
      <c r="A14" s="2">
        <v>44858</v>
      </c>
      <c r="B14" s="3">
        <v>149.449997</v>
      </c>
      <c r="C14" s="3">
        <v>247.25</v>
      </c>
      <c r="D14" s="3">
        <v>102.970001</v>
      </c>
      <c r="E14" s="3">
        <v>132.61000100000001</v>
      </c>
      <c r="F14" s="3">
        <v>88.010002</v>
      </c>
      <c r="G14" s="3">
        <v>10952.610352</v>
      </c>
      <c r="H14" s="3">
        <v>3797.34</v>
      </c>
      <c r="I14" s="3">
        <v>84.58</v>
      </c>
      <c r="J14" s="3">
        <v>1648.6</v>
      </c>
      <c r="K14" s="4">
        <f t="shared" si="0"/>
        <v>8.5173098171596705E-3</v>
      </c>
      <c r="L14" s="4">
        <f t="shared" si="1"/>
        <v>1.1811917059798283E-2</v>
      </c>
      <c r="M14" s="4">
        <f t="shared" si="2"/>
        <v>1.4694204757276076E-2</v>
      </c>
      <c r="N14" s="4">
        <f t="shared" si="3"/>
        <v>2.0966520130252141E-2</v>
      </c>
      <c r="O14" s="4">
        <f t="shared" si="4"/>
        <v>1.4575929086669931E-2</v>
      </c>
      <c r="P14" s="4">
        <f t="shared" si="5"/>
        <v>5.1209974382154612E-2</v>
      </c>
      <c r="Q14" s="4">
        <f t="shared" si="6"/>
        <v>-5.5520849034733991E-3</v>
      </c>
      <c r="R14" s="4">
        <f t="shared" si="7"/>
        <v>-5.5414867975282726E-3</v>
      </c>
      <c r="S14" s="4">
        <f t="shared" si="8"/>
        <v>-4.8770843904715946E-3</v>
      </c>
    </row>
    <row r="15" spans="1:19" ht="18.75" x14ac:dyDescent="0.25">
      <c r="A15" s="2">
        <v>44859</v>
      </c>
      <c r="B15" s="3">
        <v>152.33999600000001</v>
      </c>
      <c r="C15" s="3">
        <v>250.66000399999999</v>
      </c>
      <c r="D15" s="3">
        <v>104.93</v>
      </c>
      <c r="E15" s="3">
        <v>128.96000699999999</v>
      </c>
      <c r="F15" s="3">
        <v>91.720000999999996</v>
      </c>
      <c r="G15" s="3">
        <v>11199.120117</v>
      </c>
      <c r="H15" s="3">
        <v>3859.11</v>
      </c>
      <c r="I15" s="3">
        <v>85.32</v>
      </c>
      <c r="J15" s="3">
        <v>1652.52</v>
      </c>
      <c r="K15" s="4">
        <f t="shared" si="0"/>
        <v>2.2257398069796659E-2</v>
      </c>
      <c r="L15" s="4">
        <f t="shared" si="1"/>
        <v>1.6135765325269211E-2</v>
      </c>
      <c r="M15" s="4">
        <f t="shared" si="2"/>
        <v>1.9152970031241806E-2</v>
      </c>
      <c r="N15" s="4">
        <f t="shared" si="3"/>
        <v>1.369748463842577E-2</v>
      </c>
      <c r="O15" s="4">
        <f t="shared" si="4"/>
        <v>1.885576778959375E-2</v>
      </c>
      <c r="P15" s="4">
        <f t="shared" si="5"/>
        <v>-2.7910164191703446E-2</v>
      </c>
      <c r="Q15" s="4">
        <f t="shared" si="6"/>
        <v>4.1290001782040647E-2</v>
      </c>
      <c r="R15" s="4">
        <f t="shared" si="7"/>
        <v>8.7110615588071698E-3</v>
      </c>
      <c r="S15" s="4">
        <f t="shared" si="8"/>
        <v>2.3749526479076638E-3</v>
      </c>
    </row>
    <row r="16" spans="1:19" ht="18.75" x14ac:dyDescent="0.25">
      <c r="A16" s="2">
        <v>44860</v>
      </c>
      <c r="B16" s="3">
        <v>149.35000600000001</v>
      </c>
      <c r="C16" s="3">
        <v>231.320007</v>
      </c>
      <c r="D16" s="3">
        <v>94.82</v>
      </c>
      <c r="E16" s="3">
        <v>131.759995</v>
      </c>
      <c r="F16" s="3">
        <v>92.389999000000003</v>
      </c>
      <c r="G16" s="3">
        <v>10970.990234000001</v>
      </c>
      <c r="H16" s="3">
        <v>3830.6</v>
      </c>
      <c r="I16" s="3">
        <v>87.91</v>
      </c>
      <c r="J16" s="3">
        <v>1664.49</v>
      </c>
      <c r="K16" s="4">
        <f t="shared" si="0"/>
        <v>-2.0580676562853093E-2</v>
      </c>
      <c r="L16" s="4">
        <f t="shared" si="1"/>
        <v>-7.4151380567922306E-3</v>
      </c>
      <c r="M16" s="4">
        <f t="shared" si="2"/>
        <v>-1.9822253851379413E-2</v>
      </c>
      <c r="N16" s="4">
        <f t="shared" si="3"/>
        <v>-8.0295391590119988E-2</v>
      </c>
      <c r="O16" s="4">
        <f t="shared" si="4"/>
        <v>-0.10131310369584744</v>
      </c>
      <c r="P16" s="4">
        <f t="shared" si="5"/>
        <v>2.1479714882886716E-2</v>
      </c>
      <c r="Q16" s="4">
        <f t="shared" si="6"/>
        <v>7.2782679665204441E-3</v>
      </c>
      <c r="R16" s="4">
        <f t="shared" si="7"/>
        <v>2.990467025993741E-2</v>
      </c>
      <c r="S16" s="4">
        <f t="shared" si="8"/>
        <v>7.2173746598447322E-3</v>
      </c>
    </row>
    <row r="17" spans="1:19" ht="18.75" x14ac:dyDescent="0.25">
      <c r="A17" s="2">
        <v>44861</v>
      </c>
      <c r="B17" s="3">
        <v>144.800003</v>
      </c>
      <c r="C17" s="3">
        <v>226.75</v>
      </c>
      <c r="D17" s="3">
        <v>92.599997999999999</v>
      </c>
      <c r="E17" s="3">
        <v>138.33999600000001</v>
      </c>
      <c r="F17" s="3">
        <v>90.540001000000004</v>
      </c>
      <c r="G17" s="3">
        <v>10792.669921999999</v>
      </c>
      <c r="H17" s="3">
        <v>3807.3</v>
      </c>
      <c r="I17" s="3">
        <v>89.08</v>
      </c>
      <c r="J17" s="3">
        <v>1662.94</v>
      </c>
      <c r="K17" s="4">
        <f t="shared" si="0"/>
        <v>-1.6387344894258634E-2</v>
      </c>
      <c r="L17" s="4">
        <f t="shared" si="1"/>
        <v>-6.1011723843323405E-3</v>
      </c>
      <c r="M17" s="4">
        <f t="shared" si="2"/>
        <v>-3.0939084166357888E-2</v>
      </c>
      <c r="N17" s="4">
        <f t="shared" si="3"/>
        <v>-1.9953974555881257E-2</v>
      </c>
      <c r="O17" s="4">
        <f t="shared" si="4"/>
        <v>-2.3691237420110915E-2</v>
      </c>
      <c r="P17" s="4">
        <f t="shared" si="5"/>
        <v>4.8732346336568713E-2</v>
      </c>
      <c r="Q17" s="4">
        <f t="shared" si="6"/>
        <v>-2.0226983806316937E-2</v>
      </c>
      <c r="R17" s="4">
        <f t="shared" si="7"/>
        <v>1.3221278526079683E-2</v>
      </c>
      <c r="S17" s="4">
        <f t="shared" si="8"/>
        <v>-9.3165001945225807E-4</v>
      </c>
    </row>
    <row r="18" spans="1:19" ht="18.75" x14ac:dyDescent="0.25">
      <c r="A18" s="2">
        <v>44862</v>
      </c>
      <c r="B18" s="3">
        <v>155.740005</v>
      </c>
      <c r="C18" s="3">
        <v>235.86999499999999</v>
      </c>
      <c r="D18" s="3">
        <v>96.580001999999993</v>
      </c>
      <c r="E18" s="3">
        <v>134.970001</v>
      </c>
      <c r="F18" s="3">
        <v>93.830001999999993</v>
      </c>
      <c r="G18" s="3">
        <v>11102.450194999999</v>
      </c>
      <c r="H18" s="3">
        <v>3901.06</v>
      </c>
      <c r="I18" s="3">
        <v>87.9</v>
      </c>
      <c r="J18" s="3">
        <v>1641.76</v>
      </c>
      <c r="K18" s="4">
        <f t="shared" si="0"/>
        <v>2.8298629471746606E-2</v>
      </c>
      <c r="L18" s="4">
        <f t="shared" si="1"/>
        <v>2.4328034575769396E-2</v>
      </c>
      <c r="M18" s="4">
        <f t="shared" si="2"/>
        <v>7.2834481583781724E-2</v>
      </c>
      <c r="N18" s="4">
        <f t="shared" si="3"/>
        <v>3.9432695602420124E-2</v>
      </c>
      <c r="O18" s="4">
        <f t="shared" si="4"/>
        <v>4.2082581099755448E-2</v>
      </c>
      <c r="P18" s="4">
        <f t="shared" si="5"/>
        <v>-2.4661855327924691E-2</v>
      </c>
      <c r="Q18" s="4">
        <f t="shared" si="6"/>
        <v>3.569290256444782E-2</v>
      </c>
      <c r="R18" s="4">
        <f t="shared" si="7"/>
        <v>-1.3335037698035462E-2</v>
      </c>
      <c r="S18" s="4">
        <f t="shared" si="8"/>
        <v>-1.2818283053528204E-2</v>
      </c>
    </row>
    <row r="19" spans="1:19" ht="18.75" x14ac:dyDescent="0.25">
      <c r="A19" s="2">
        <v>44865</v>
      </c>
      <c r="B19" s="3">
        <v>153.33999600000001</v>
      </c>
      <c r="C19" s="3">
        <v>232.13000500000001</v>
      </c>
      <c r="D19" s="3">
        <v>94.660004000000001</v>
      </c>
      <c r="E19" s="3">
        <v>135.429993</v>
      </c>
      <c r="F19" s="3">
        <v>92.68</v>
      </c>
      <c r="G19" s="3">
        <v>10988.150390999999</v>
      </c>
      <c r="H19" s="3">
        <v>3871.98</v>
      </c>
      <c r="I19" s="3">
        <v>86.53</v>
      </c>
      <c r="J19" s="3">
        <v>1633.12</v>
      </c>
      <c r="K19" s="4">
        <f t="shared" si="0"/>
        <v>-1.0348367267912665E-2</v>
      </c>
      <c r="L19" s="4">
        <f t="shared" si="1"/>
        <v>-7.4823069661265037E-3</v>
      </c>
      <c r="M19" s="4">
        <f t="shared" si="2"/>
        <v>-1.5530330208703752E-2</v>
      </c>
      <c r="N19" s="4">
        <f t="shared" si="3"/>
        <v>-1.5983203498656336E-2</v>
      </c>
      <c r="O19" s="4">
        <f t="shared" si="4"/>
        <v>-2.0080134419018705E-2</v>
      </c>
      <c r="P19" s="4">
        <f t="shared" si="5"/>
        <v>3.4023110498156948E-3</v>
      </c>
      <c r="Q19" s="4">
        <f t="shared" si="6"/>
        <v>-1.2331956052926928E-2</v>
      </c>
      <c r="R19" s="4">
        <f t="shared" si="7"/>
        <v>-1.5708630072483964E-2</v>
      </c>
      <c r="S19" s="4">
        <f t="shared" si="8"/>
        <v>-5.2765414587108315E-3</v>
      </c>
    </row>
    <row r="20" spans="1:19" ht="18.75" x14ac:dyDescent="0.25">
      <c r="A20" s="2">
        <v>44866</v>
      </c>
      <c r="B20" s="3">
        <v>150.64999399999999</v>
      </c>
      <c r="C20" s="3">
        <v>228.16999799999999</v>
      </c>
      <c r="D20" s="3">
        <v>90.5</v>
      </c>
      <c r="E20" s="3">
        <v>132.19000199999999</v>
      </c>
      <c r="F20" s="3">
        <v>93.769997000000004</v>
      </c>
      <c r="G20" s="3">
        <v>10890.849609000001</v>
      </c>
      <c r="H20" s="3">
        <v>3856.1</v>
      </c>
      <c r="I20" s="3">
        <v>88.37</v>
      </c>
      <c r="J20" s="3">
        <v>1647.5</v>
      </c>
      <c r="K20" s="4">
        <f t="shared" si="0"/>
        <v>-8.8945037225071997E-3</v>
      </c>
      <c r="L20" s="4">
        <f t="shared" si="1"/>
        <v>-4.1096940897468529E-3</v>
      </c>
      <c r="M20" s="4">
        <f t="shared" si="2"/>
        <v>-1.7698426296030911E-2</v>
      </c>
      <c r="N20" s="4">
        <f t="shared" si="3"/>
        <v>-1.7206624706925217E-2</v>
      </c>
      <c r="O20" s="4">
        <f t="shared" si="4"/>
        <v>-4.494171602871757E-2</v>
      </c>
      <c r="P20" s="4">
        <f t="shared" si="5"/>
        <v>-2.4214553259014511E-2</v>
      </c>
      <c r="Q20" s="4">
        <f t="shared" si="6"/>
        <v>1.1692243874182991E-2</v>
      </c>
      <c r="R20" s="4">
        <f t="shared" si="7"/>
        <v>2.1041370911265539E-2</v>
      </c>
      <c r="S20" s="4">
        <f t="shared" si="8"/>
        <v>8.7666917214741027E-3</v>
      </c>
    </row>
    <row r="21" spans="1:19" ht="18.75" x14ac:dyDescent="0.25">
      <c r="A21" s="2">
        <v>44867</v>
      </c>
      <c r="B21" s="3">
        <v>145.029999</v>
      </c>
      <c r="C21" s="3">
        <v>220.10000600000001</v>
      </c>
      <c r="D21" s="3">
        <v>87.07</v>
      </c>
      <c r="E21" s="3">
        <v>134.21000699999999</v>
      </c>
      <c r="F21" s="3">
        <v>90.300003000000004</v>
      </c>
      <c r="G21" s="3">
        <v>10524.799805000001</v>
      </c>
      <c r="H21" s="3">
        <v>3759.69</v>
      </c>
      <c r="I21" s="3">
        <v>90</v>
      </c>
      <c r="J21" s="3">
        <v>1634.89</v>
      </c>
      <c r="K21" s="4">
        <f t="shared" si="0"/>
        <v>-3.418859277211285E-2</v>
      </c>
      <c r="L21" s="4">
        <f t="shared" si="1"/>
        <v>-2.5319802827619801E-2</v>
      </c>
      <c r="M21" s="4">
        <f t="shared" si="2"/>
        <v>-3.8018615071861356E-2</v>
      </c>
      <c r="N21" s="4">
        <f t="shared" si="3"/>
        <v>-3.6008940599332698E-2</v>
      </c>
      <c r="O21" s="4">
        <f t="shared" si="4"/>
        <v>-3.8637457865356321E-2</v>
      </c>
      <c r="P21" s="4">
        <f t="shared" si="5"/>
        <v>1.5165492845734842E-2</v>
      </c>
      <c r="Q21" s="4">
        <f t="shared" si="6"/>
        <v>-3.7707449792827918E-2</v>
      </c>
      <c r="R21" s="4">
        <f t="shared" si="7"/>
        <v>1.8277124800351961E-2</v>
      </c>
      <c r="S21" s="4">
        <f t="shared" si="8"/>
        <v>-7.6834635960556993E-3</v>
      </c>
    </row>
    <row r="22" spans="1:19" ht="18.75" x14ac:dyDescent="0.25">
      <c r="A22" s="2">
        <v>44868</v>
      </c>
      <c r="B22" s="3">
        <v>138.88000500000001</v>
      </c>
      <c r="C22" s="3">
        <v>214.25</v>
      </c>
      <c r="D22" s="3">
        <v>83.489998</v>
      </c>
      <c r="E22" s="3">
        <v>141.55999800000001</v>
      </c>
      <c r="F22" s="3">
        <v>90.400002000000001</v>
      </c>
      <c r="G22" s="3">
        <v>10342.940430000001</v>
      </c>
      <c r="H22" s="3">
        <v>3719.89</v>
      </c>
      <c r="I22" s="3">
        <v>88.17</v>
      </c>
      <c r="J22" s="3">
        <v>1629.15</v>
      </c>
      <c r="K22" s="4">
        <f t="shared" si="0"/>
        <v>-1.7430155556688063E-2</v>
      </c>
      <c r="L22" s="4">
        <f t="shared" si="1"/>
        <v>-1.064240923898342E-2</v>
      </c>
      <c r="M22" s="4">
        <f t="shared" si="2"/>
        <v>-4.3330323762689929E-2</v>
      </c>
      <c r="N22" s="4">
        <f t="shared" si="3"/>
        <v>-2.6938458314862683E-2</v>
      </c>
      <c r="O22" s="4">
        <f t="shared" si="4"/>
        <v>-4.1985552589580019E-2</v>
      </c>
      <c r="P22" s="4">
        <f t="shared" si="5"/>
        <v>5.3317851782197334E-2</v>
      </c>
      <c r="Q22" s="4">
        <f t="shared" si="6"/>
        <v>1.1067958764937721E-3</v>
      </c>
      <c r="R22" s="4">
        <f t="shared" si="7"/>
        <v>-2.0542901231329371E-2</v>
      </c>
      <c r="S22" s="4">
        <f t="shared" si="8"/>
        <v>-3.5171173864516994E-3</v>
      </c>
    </row>
    <row r="23" spans="1:19" ht="18.75" x14ac:dyDescent="0.25">
      <c r="A23" s="2">
        <v>44869</v>
      </c>
      <c r="B23" s="3">
        <v>138.38000500000001</v>
      </c>
      <c r="C23" s="3">
        <v>221.38999899999999</v>
      </c>
      <c r="D23" s="3">
        <v>86.699996999999996</v>
      </c>
      <c r="E23" s="3">
        <v>143.009995</v>
      </c>
      <c r="F23" s="3">
        <v>95.790001000000004</v>
      </c>
      <c r="G23" s="3">
        <v>10475.25</v>
      </c>
      <c r="H23" s="3">
        <v>3770.55</v>
      </c>
      <c r="I23" s="3">
        <v>92.61</v>
      </c>
      <c r="J23" s="3">
        <v>1680.27</v>
      </c>
      <c r="K23" s="4">
        <f t="shared" si="0"/>
        <v>1.2711128943608766E-2</v>
      </c>
      <c r="L23" s="4">
        <f t="shared" si="1"/>
        <v>1.3526781457993704E-2</v>
      </c>
      <c r="M23" s="4">
        <f t="shared" si="2"/>
        <v>-3.6067267112901628E-3</v>
      </c>
      <c r="N23" s="4">
        <f t="shared" si="3"/>
        <v>3.2782290141328524E-2</v>
      </c>
      <c r="O23" s="4">
        <f t="shared" si="4"/>
        <v>3.7727008933475248E-2</v>
      </c>
      <c r="P23" s="4">
        <f t="shared" si="5"/>
        <v>1.0190881573275589E-2</v>
      </c>
      <c r="Q23" s="4">
        <f t="shared" si="6"/>
        <v>5.7914016312279035E-2</v>
      </c>
      <c r="R23" s="4">
        <f t="shared" si="7"/>
        <v>4.9130358083242003E-2</v>
      </c>
      <c r="S23" s="4">
        <f t="shared" si="8"/>
        <v>3.0896088375706766E-2</v>
      </c>
    </row>
    <row r="24" spans="1:19" ht="18.75" x14ac:dyDescent="0.25">
      <c r="A24" s="2">
        <v>44872</v>
      </c>
      <c r="B24" s="3">
        <v>138.91999799999999</v>
      </c>
      <c r="C24" s="3">
        <v>227.86999499999999</v>
      </c>
      <c r="D24" s="3">
        <v>88.650002000000001</v>
      </c>
      <c r="E24" s="3">
        <v>146.020004</v>
      </c>
      <c r="F24" s="3">
        <v>93.440002000000007</v>
      </c>
      <c r="G24" s="3">
        <v>10564.519531</v>
      </c>
      <c r="H24" s="3">
        <v>3806.8</v>
      </c>
      <c r="I24" s="3">
        <v>91.79</v>
      </c>
      <c r="J24" s="3">
        <v>1674.68</v>
      </c>
      <c r="K24" s="4">
        <f t="shared" si="0"/>
        <v>8.4858407365757567E-3</v>
      </c>
      <c r="L24" s="4">
        <f t="shared" si="1"/>
        <v>9.5680618026735623E-3</v>
      </c>
      <c r="M24" s="4">
        <f t="shared" si="2"/>
        <v>3.8946532760445341E-3</v>
      </c>
      <c r="N24" s="4">
        <f t="shared" si="3"/>
        <v>2.8849421342460949E-2</v>
      </c>
      <c r="O24" s="4">
        <f t="shared" si="4"/>
        <v>2.2242205896428981E-2</v>
      </c>
      <c r="P24" s="4">
        <f t="shared" si="5"/>
        <v>2.0829103099193572E-2</v>
      </c>
      <c r="Q24" s="4">
        <f t="shared" si="6"/>
        <v>-2.4838765350276994E-2</v>
      </c>
      <c r="R24" s="4">
        <f t="shared" si="7"/>
        <v>-8.893767951177892E-3</v>
      </c>
      <c r="S24" s="4">
        <f t="shared" si="8"/>
        <v>-3.3323925381920326E-3</v>
      </c>
    </row>
    <row r="25" spans="1:19" ht="18.75" x14ac:dyDescent="0.25">
      <c r="A25" s="2">
        <v>44873</v>
      </c>
      <c r="B25" s="3">
        <v>139.5</v>
      </c>
      <c r="C25" s="3">
        <v>228.86999499999999</v>
      </c>
      <c r="D25" s="3">
        <v>88.910004000000001</v>
      </c>
      <c r="E25" s="3">
        <v>137.759995</v>
      </c>
      <c r="F25" s="3">
        <v>93.75</v>
      </c>
      <c r="G25" s="3">
        <v>10616.200194999999</v>
      </c>
      <c r="H25" s="3">
        <v>3828.11</v>
      </c>
      <c r="I25" s="3">
        <v>88.91</v>
      </c>
      <c r="J25" s="3">
        <v>1712.52</v>
      </c>
      <c r="K25" s="4">
        <f t="shared" si="0"/>
        <v>4.8799820997363977E-3</v>
      </c>
      <c r="L25" s="4">
        <f t="shared" si="1"/>
        <v>5.5822675939800961E-3</v>
      </c>
      <c r="M25" s="4">
        <f t="shared" si="2"/>
        <v>4.1663877823223516E-3</v>
      </c>
      <c r="N25" s="4">
        <f t="shared" si="3"/>
        <v>4.378865962105751E-3</v>
      </c>
      <c r="O25" s="4">
        <f t="shared" si="4"/>
        <v>2.9286120415133372E-3</v>
      </c>
      <c r="P25" s="4">
        <f t="shared" si="5"/>
        <v>-5.823062163703286E-2</v>
      </c>
      <c r="Q25" s="4">
        <f t="shared" si="6"/>
        <v>3.3121243664938835E-3</v>
      </c>
      <c r="R25" s="4">
        <f t="shared" si="7"/>
        <v>-3.1878737097952067E-2</v>
      </c>
      <c r="S25" s="4">
        <f t="shared" si="8"/>
        <v>2.2343867668630453E-2</v>
      </c>
    </row>
    <row r="26" spans="1:19" ht="18.75" x14ac:dyDescent="0.25">
      <c r="A26" s="2">
        <v>44874</v>
      </c>
      <c r="B26" s="3">
        <v>134.86999499999999</v>
      </c>
      <c r="C26" s="3">
        <v>224.509995</v>
      </c>
      <c r="D26" s="3">
        <v>87.400002000000001</v>
      </c>
      <c r="E26" s="3">
        <v>157.5</v>
      </c>
      <c r="F26" s="3">
        <v>92.099997999999999</v>
      </c>
      <c r="G26" s="3">
        <v>10353.169921999999</v>
      </c>
      <c r="H26" s="3">
        <v>3748.57</v>
      </c>
      <c r="I26" s="3">
        <v>85.83</v>
      </c>
      <c r="J26" s="3">
        <v>1706.32</v>
      </c>
      <c r="K26" s="4">
        <f t="shared" si="0"/>
        <v>-2.5088409231678727E-2</v>
      </c>
      <c r="L26" s="4">
        <f t="shared" si="1"/>
        <v>-2.0996774887089925E-2</v>
      </c>
      <c r="M26" s="4">
        <f t="shared" si="2"/>
        <v>-3.3753286805391546E-2</v>
      </c>
      <c r="N26" s="4">
        <f t="shared" si="3"/>
        <v>-1.9233907574383473E-2</v>
      </c>
      <c r="O26" s="4">
        <f t="shared" si="4"/>
        <v>-1.7129361577576916E-2</v>
      </c>
      <c r="P26" s="4">
        <f t="shared" si="5"/>
        <v>0.1339124538812736</v>
      </c>
      <c r="Q26" s="4">
        <f t="shared" si="6"/>
        <v>-1.7756743304785924E-2</v>
      </c>
      <c r="R26" s="4">
        <f t="shared" si="7"/>
        <v>-3.5256026402919007E-2</v>
      </c>
      <c r="S26" s="4">
        <f t="shared" si="8"/>
        <v>-3.626965167533231E-3</v>
      </c>
    </row>
    <row r="27" spans="1:19" ht="18.75" x14ac:dyDescent="0.25">
      <c r="A27" s="2">
        <v>44875</v>
      </c>
      <c r="B27" s="3">
        <v>146.86999499999999</v>
      </c>
      <c r="C27" s="3">
        <v>242.979996</v>
      </c>
      <c r="D27" s="3">
        <v>94.169998000000007</v>
      </c>
      <c r="E27" s="3">
        <v>163.270004</v>
      </c>
      <c r="F27" s="3">
        <v>99.489998</v>
      </c>
      <c r="G27" s="3">
        <v>11114.150390999999</v>
      </c>
      <c r="H27" s="3">
        <v>3956.37</v>
      </c>
      <c r="I27" s="3">
        <v>86.47</v>
      </c>
      <c r="J27" s="3">
        <v>1754.86</v>
      </c>
      <c r="K27" s="4">
        <f t="shared" si="0"/>
        <v>7.0926360961455645E-2</v>
      </c>
      <c r="L27" s="4">
        <f t="shared" si="1"/>
        <v>5.3952504280963931E-2</v>
      </c>
      <c r="M27" s="4">
        <f t="shared" si="2"/>
        <v>8.5236493266029598E-2</v>
      </c>
      <c r="N27" s="4">
        <f t="shared" si="3"/>
        <v>7.9058891614934776E-2</v>
      </c>
      <c r="O27" s="4">
        <f t="shared" si="4"/>
        <v>7.4606332739000747E-2</v>
      </c>
      <c r="P27" s="4">
        <f t="shared" si="5"/>
        <v>3.5979838371680707E-2</v>
      </c>
      <c r="Q27" s="4">
        <f t="shared" si="6"/>
        <v>7.7182194953010888E-2</v>
      </c>
      <c r="R27" s="4">
        <f t="shared" si="7"/>
        <v>7.4289372422101973E-3</v>
      </c>
      <c r="S27" s="4">
        <f t="shared" si="8"/>
        <v>2.8050076905465706E-2</v>
      </c>
    </row>
    <row r="28" spans="1:19" ht="18.75" x14ac:dyDescent="0.25">
      <c r="A28" s="2">
        <v>44876</v>
      </c>
      <c r="B28" s="3">
        <v>149.699997</v>
      </c>
      <c r="C28" s="3">
        <v>247.11000100000001</v>
      </c>
      <c r="D28" s="3">
        <v>96.730002999999996</v>
      </c>
      <c r="E28" s="3">
        <v>162.949997</v>
      </c>
      <c r="F28" s="3">
        <v>106.089996</v>
      </c>
      <c r="G28" s="3">
        <v>11323.330078000001</v>
      </c>
      <c r="H28" s="3">
        <v>3992.93</v>
      </c>
      <c r="I28" s="3">
        <v>88.96</v>
      </c>
      <c r="J28" s="3">
        <v>1770.69</v>
      </c>
      <c r="K28" s="4">
        <f t="shared" si="0"/>
        <v>1.8646099577438208E-2</v>
      </c>
      <c r="L28" s="4">
        <f t="shared" si="1"/>
        <v>9.1983590448269908E-3</v>
      </c>
      <c r="M28" s="4">
        <f t="shared" si="2"/>
        <v>1.9085463663443939E-2</v>
      </c>
      <c r="N28" s="4">
        <f t="shared" si="3"/>
        <v>1.6854466703712236E-2</v>
      </c>
      <c r="O28" s="4">
        <f t="shared" si="4"/>
        <v>2.6821984924832842E-2</v>
      </c>
      <c r="P28" s="4">
        <f t="shared" si="5"/>
        <v>-1.9619097643534542E-3</v>
      </c>
      <c r="Q28" s="4">
        <f t="shared" si="6"/>
        <v>6.4230636268597735E-2</v>
      </c>
      <c r="R28" s="4">
        <f t="shared" si="7"/>
        <v>2.838929752993324E-2</v>
      </c>
      <c r="S28" s="4">
        <f t="shared" si="8"/>
        <v>8.9802194739456529E-3</v>
      </c>
    </row>
    <row r="29" spans="1:19" ht="18.75" x14ac:dyDescent="0.25">
      <c r="A29" s="2">
        <v>44879</v>
      </c>
      <c r="B29" s="3">
        <v>148.279999</v>
      </c>
      <c r="C29" s="3">
        <v>241.550003</v>
      </c>
      <c r="D29" s="3">
        <v>96.029999000000004</v>
      </c>
      <c r="E29" s="3">
        <v>166.66000399999999</v>
      </c>
      <c r="F29" s="3">
        <v>104.389999</v>
      </c>
      <c r="G29" s="3">
        <v>11196.219727</v>
      </c>
      <c r="H29" s="3">
        <v>3957.25</v>
      </c>
      <c r="I29" s="3">
        <v>85.87</v>
      </c>
      <c r="J29" s="3">
        <v>1771.8</v>
      </c>
      <c r="K29" s="4">
        <f t="shared" si="0"/>
        <v>-1.1289009063504319E-2</v>
      </c>
      <c r="L29" s="4">
        <f t="shared" si="1"/>
        <v>-8.9759576650217388E-3</v>
      </c>
      <c r="M29" s="4">
        <f t="shared" si="2"/>
        <v>-9.530899846968607E-3</v>
      </c>
      <c r="N29" s="4">
        <f t="shared" si="3"/>
        <v>-2.2757082247843435E-2</v>
      </c>
      <c r="O29" s="4">
        <f t="shared" si="4"/>
        <v>-7.2629909721494065E-3</v>
      </c>
      <c r="P29" s="4">
        <f t="shared" si="5"/>
        <v>2.2512446082005449E-2</v>
      </c>
      <c r="Q29" s="4">
        <f t="shared" si="6"/>
        <v>-1.6153876926597664E-2</v>
      </c>
      <c r="R29" s="4">
        <f t="shared" si="7"/>
        <v>-3.5352305817878772E-2</v>
      </c>
      <c r="S29" s="4">
        <f t="shared" si="8"/>
        <v>6.2667786575365146E-4</v>
      </c>
    </row>
    <row r="30" spans="1:19" ht="18.75" x14ac:dyDescent="0.25">
      <c r="A30" s="2">
        <v>44880</v>
      </c>
      <c r="B30" s="3">
        <v>150.03999300000001</v>
      </c>
      <c r="C30" s="3">
        <v>241.970001</v>
      </c>
      <c r="D30" s="3">
        <v>98.720000999999996</v>
      </c>
      <c r="E30" s="3">
        <v>159.10000600000001</v>
      </c>
      <c r="F30" s="3">
        <v>106.709999</v>
      </c>
      <c r="G30" s="3">
        <v>11358.410156</v>
      </c>
      <c r="H30" s="3">
        <v>3991.73</v>
      </c>
      <c r="I30" s="3">
        <v>86.92</v>
      </c>
      <c r="J30" s="3">
        <v>1778.25</v>
      </c>
      <c r="K30" s="4">
        <f t="shared" si="0"/>
        <v>1.4382255490727863E-2</v>
      </c>
      <c r="L30" s="4">
        <f t="shared" si="1"/>
        <v>8.6753813075978112E-3</v>
      </c>
      <c r="M30" s="4">
        <f t="shared" si="2"/>
        <v>1.179950702092639E-2</v>
      </c>
      <c r="N30" s="4">
        <f t="shared" si="3"/>
        <v>1.7372522425404629E-3</v>
      </c>
      <c r="O30" s="4">
        <f t="shared" si="4"/>
        <v>2.762693805026838E-2</v>
      </c>
      <c r="P30" s="4">
        <f t="shared" si="5"/>
        <v>-4.6422859899149134E-2</v>
      </c>
      <c r="Q30" s="4">
        <f t="shared" si="6"/>
        <v>2.198098941653517E-2</v>
      </c>
      <c r="R30" s="4">
        <f t="shared" si="7"/>
        <v>1.2153630703835499E-2</v>
      </c>
      <c r="S30" s="4">
        <f t="shared" si="8"/>
        <v>3.6337556356925648E-3</v>
      </c>
    </row>
    <row r="31" spans="1:19" ht="18.75" x14ac:dyDescent="0.25">
      <c r="A31" s="2">
        <v>44881</v>
      </c>
      <c r="B31" s="3">
        <v>148.78999300000001</v>
      </c>
      <c r="C31" s="3">
        <v>241.729996</v>
      </c>
      <c r="D31" s="3">
        <v>98.989998</v>
      </c>
      <c r="E31" s="3">
        <v>156.770004</v>
      </c>
      <c r="F31" s="3">
        <v>105.230003</v>
      </c>
      <c r="G31" s="3">
        <v>11183.660156</v>
      </c>
      <c r="H31" s="3">
        <v>3958.79</v>
      </c>
      <c r="I31" s="3">
        <v>85.59</v>
      </c>
      <c r="J31" s="3">
        <v>1773.77</v>
      </c>
      <c r="K31" s="4">
        <f t="shared" si="0"/>
        <v>-1.5504654036580971E-2</v>
      </c>
      <c r="L31" s="4">
        <f t="shared" si="1"/>
        <v>-8.2862978720850793E-3</v>
      </c>
      <c r="M31" s="4">
        <f t="shared" si="2"/>
        <v>-8.3660097660274713E-3</v>
      </c>
      <c r="N31" s="4">
        <f t="shared" si="3"/>
        <v>-9.923713921231518E-4</v>
      </c>
      <c r="O31" s="4">
        <f t="shared" si="4"/>
        <v>2.731244440917571E-3</v>
      </c>
      <c r="P31" s="4">
        <f t="shared" si="5"/>
        <v>-1.4753184460346139E-2</v>
      </c>
      <c r="Q31" s="4">
        <f t="shared" si="6"/>
        <v>-1.3966405995579762E-2</v>
      </c>
      <c r="R31" s="4">
        <f t="shared" si="7"/>
        <v>-1.5419701494710581E-2</v>
      </c>
      <c r="S31" s="4">
        <f t="shared" si="8"/>
        <v>-2.5225096567814162E-3</v>
      </c>
    </row>
    <row r="32" spans="1:19" ht="18.75" x14ac:dyDescent="0.25">
      <c r="A32" s="2">
        <v>44882</v>
      </c>
      <c r="B32" s="3">
        <v>150.720001</v>
      </c>
      <c r="C32" s="3">
        <v>241.679993</v>
      </c>
      <c r="D32" s="3">
        <v>98.5</v>
      </c>
      <c r="E32" s="3">
        <v>154.08999600000001</v>
      </c>
      <c r="F32" s="3">
        <v>105.360001</v>
      </c>
      <c r="G32" s="3">
        <v>11144.959961</v>
      </c>
      <c r="H32" s="3">
        <v>3946.56</v>
      </c>
      <c r="I32" s="3">
        <v>81.64</v>
      </c>
      <c r="J32" s="3">
        <v>1760.87</v>
      </c>
      <c r="K32" s="4">
        <f t="shared" si="0"/>
        <v>-3.4664241273586233E-3</v>
      </c>
      <c r="L32" s="4">
        <f t="shared" si="1"/>
        <v>-3.094109623737159E-3</v>
      </c>
      <c r="M32" s="4">
        <f t="shared" si="2"/>
        <v>1.2887948669439812E-2</v>
      </c>
      <c r="N32" s="4">
        <f t="shared" si="3"/>
        <v>-2.06876156124816E-4</v>
      </c>
      <c r="O32" s="4">
        <f t="shared" si="4"/>
        <v>-4.9622665496115827E-3</v>
      </c>
      <c r="P32" s="4">
        <f t="shared" si="5"/>
        <v>-1.7242967260618646E-2</v>
      </c>
      <c r="Q32" s="4">
        <f t="shared" si="6"/>
        <v>1.2346076645928148E-3</v>
      </c>
      <c r="R32" s="4">
        <f t="shared" si="7"/>
        <v>-4.7249115951874351E-2</v>
      </c>
      <c r="S32" s="4">
        <f t="shared" si="8"/>
        <v>-7.2992198778126299E-3</v>
      </c>
    </row>
    <row r="33" spans="1:19" ht="18.75" x14ac:dyDescent="0.25">
      <c r="A33" s="2">
        <v>44883</v>
      </c>
      <c r="B33" s="3">
        <v>151.28999300000001</v>
      </c>
      <c r="C33" s="3">
        <v>241.220001</v>
      </c>
      <c r="D33" s="3">
        <v>97.800003000000004</v>
      </c>
      <c r="E33" s="3">
        <v>153.16999799999999</v>
      </c>
      <c r="F33" s="3">
        <v>105.41999800000001</v>
      </c>
      <c r="G33" s="3">
        <v>11146.059569999999</v>
      </c>
      <c r="H33" s="3">
        <v>3965.34</v>
      </c>
      <c r="I33" s="3">
        <v>80.08</v>
      </c>
      <c r="J33" s="3">
        <v>1749.74</v>
      </c>
      <c r="K33" s="4">
        <f t="shared" si="0"/>
        <v>9.8659372610623988E-5</v>
      </c>
      <c r="L33" s="4">
        <f t="shared" si="1"/>
        <v>4.7472883302355929E-3</v>
      </c>
      <c r="M33" s="4">
        <f t="shared" si="2"/>
        <v>3.7746610251149283E-3</v>
      </c>
      <c r="N33" s="4">
        <f t="shared" si="3"/>
        <v>-1.9051238138067896E-3</v>
      </c>
      <c r="O33" s="4">
        <f t="shared" si="4"/>
        <v>-7.1319404624252975E-3</v>
      </c>
      <c r="P33" s="4">
        <f t="shared" si="5"/>
        <v>-5.9884187158312742E-3</v>
      </c>
      <c r="Q33" s="4">
        <f t="shared" si="6"/>
        <v>5.6928552903501772E-4</v>
      </c>
      <c r="R33" s="4">
        <f t="shared" si="7"/>
        <v>-1.9293202934678896E-2</v>
      </c>
      <c r="S33" s="4">
        <f t="shared" si="8"/>
        <v>-6.3407996278702214E-3</v>
      </c>
    </row>
    <row r="34" spans="1:19" ht="18.75" x14ac:dyDescent="0.25">
      <c r="A34" s="2">
        <v>44886</v>
      </c>
      <c r="B34" s="3">
        <v>148.009995</v>
      </c>
      <c r="C34" s="3">
        <v>242.050003</v>
      </c>
      <c r="D34" s="3">
        <v>95.830001999999993</v>
      </c>
      <c r="E34" s="3">
        <v>160.38000500000001</v>
      </c>
      <c r="F34" s="3">
        <v>103.83000199999999</v>
      </c>
      <c r="G34" s="3">
        <v>11024.509765999999</v>
      </c>
      <c r="H34" s="3">
        <v>3949.94</v>
      </c>
      <c r="I34" s="3">
        <v>79.73</v>
      </c>
      <c r="J34" s="3">
        <v>1737.81</v>
      </c>
      <c r="K34" s="4">
        <f t="shared" si="0"/>
        <v>-1.0965078975927274E-2</v>
      </c>
      <c r="L34" s="4">
        <f t="shared" si="1"/>
        <v>-3.8912128014762935E-3</v>
      </c>
      <c r="M34" s="4">
        <f t="shared" si="2"/>
        <v>-2.1918673220391732E-2</v>
      </c>
      <c r="N34" s="4">
        <f t="shared" si="3"/>
        <v>3.4349444791466829E-3</v>
      </c>
      <c r="O34" s="4">
        <f t="shared" si="4"/>
        <v>-2.0348798489656154E-2</v>
      </c>
      <c r="P34" s="4">
        <f t="shared" si="5"/>
        <v>4.5997627935763979E-2</v>
      </c>
      <c r="Q34" s="4">
        <f t="shared" si="6"/>
        <v>-1.5197386877710639E-2</v>
      </c>
      <c r="R34" s="4">
        <f t="shared" si="7"/>
        <v>-4.3802084925609617E-3</v>
      </c>
      <c r="S34" s="4">
        <f t="shared" si="8"/>
        <v>-6.8415056604936584E-3</v>
      </c>
    </row>
    <row r="35" spans="1:19" ht="18.75" x14ac:dyDescent="0.25">
      <c r="A35" s="2">
        <v>44887</v>
      </c>
      <c r="B35" s="3">
        <v>150.179993</v>
      </c>
      <c r="C35" s="3">
        <v>245.029999</v>
      </c>
      <c r="D35" s="3">
        <v>97.330001999999993</v>
      </c>
      <c r="E35" s="3">
        <v>165.19000199999999</v>
      </c>
      <c r="F35" s="3">
        <v>105.970001</v>
      </c>
      <c r="G35" s="3">
        <v>11174.410156</v>
      </c>
      <c r="H35" s="3">
        <v>4003.58</v>
      </c>
      <c r="I35" s="3">
        <v>80.95</v>
      </c>
      <c r="J35" s="3">
        <v>1740.24</v>
      </c>
      <c r="K35" s="4">
        <f t="shared" si="0"/>
        <v>1.3505401970391162E-2</v>
      </c>
      <c r="L35" s="4">
        <f t="shared" si="1"/>
        <v>1.3488571921957369E-2</v>
      </c>
      <c r="M35" s="4">
        <f t="shared" si="2"/>
        <v>1.4554722793407476E-2</v>
      </c>
      <c r="N35" s="4">
        <f t="shared" si="3"/>
        <v>1.2236319167084753E-2</v>
      </c>
      <c r="O35" s="4">
        <f t="shared" si="4"/>
        <v>1.5531477761089171E-2</v>
      </c>
      <c r="P35" s="4">
        <f t="shared" si="5"/>
        <v>2.9550308119480208E-2</v>
      </c>
      <c r="Q35" s="4">
        <f t="shared" si="6"/>
        <v>2.0401079045759603E-2</v>
      </c>
      <c r="R35" s="4">
        <f t="shared" si="7"/>
        <v>1.518575360923995E-2</v>
      </c>
      <c r="S35" s="4">
        <f t="shared" si="8"/>
        <v>1.3973349407801758E-3</v>
      </c>
    </row>
    <row r="36" spans="1:19" ht="18.75" x14ac:dyDescent="0.25">
      <c r="A36" s="2">
        <v>44888</v>
      </c>
      <c r="B36" s="3">
        <v>151.070007</v>
      </c>
      <c r="C36" s="3">
        <v>247.58000200000001</v>
      </c>
      <c r="D36" s="3">
        <v>98.82</v>
      </c>
      <c r="E36" s="3">
        <v>162.699997</v>
      </c>
      <c r="F36" s="3">
        <v>106.650002</v>
      </c>
      <c r="G36" s="3">
        <v>11285.320313</v>
      </c>
      <c r="H36" s="3">
        <v>4027.26</v>
      </c>
      <c r="I36" s="3">
        <v>77.94</v>
      </c>
      <c r="J36" s="3">
        <v>1749.28</v>
      </c>
      <c r="K36" s="4">
        <f t="shared" si="0"/>
        <v>9.876437181952958E-3</v>
      </c>
      <c r="L36" s="4">
        <f t="shared" si="1"/>
        <v>5.8972831306427134E-3</v>
      </c>
      <c r="M36" s="4">
        <f t="shared" si="2"/>
        <v>5.9088238307651577E-3</v>
      </c>
      <c r="N36" s="4">
        <f t="shared" si="3"/>
        <v>1.0353122234939652E-2</v>
      </c>
      <c r="O36" s="4">
        <f t="shared" si="4"/>
        <v>1.5192726430553086E-2</v>
      </c>
      <c r="P36" s="4">
        <f t="shared" si="5"/>
        <v>-1.5188342888172208E-2</v>
      </c>
      <c r="Q36" s="4">
        <f t="shared" si="6"/>
        <v>6.3964190469120632E-3</v>
      </c>
      <c r="R36" s="4">
        <f t="shared" si="7"/>
        <v>-3.7892380213081014E-2</v>
      </c>
      <c r="S36" s="4">
        <f t="shared" si="8"/>
        <v>5.1812399547276925E-3</v>
      </c>
    </row>
    <row r="37" spans="1:19" ht="18.75" x14ac:dyDescent="0.25">
      <c r="A37" s="2">
        <v>44890</v>
      </c>
      <c r="B37" s="3">
        <v>148.11000100000001</v>
      </c>
      <c r="C37" s="3">
        <v>247.490005</v>
      </c>
      <c r="D37" s="3">
        <v>97.599997999999999</v>
      </c>
      <c r="E37" s="3">
        <v>158.270004</v>
      </c>
      <c r="F37" s="3">
        <v>105.959999</v>
      </c>
      <c r="G37" s="3">
        <v>11226.360352</v>
      </c>
      <c r="H37" s="3">
        <v>4026.12</v>
      </c>
      <c r="I37" s="3">
        <v>76.28</v>
      </c>
      <c r="J37" s="3">
        <v>1756.14</v>
      </c>
      <c r="K37" s="4">
        <f t="shared" si="0"/>
        <v>-5.2381780544763891E-3</v>
      </c>
      <c r="L37" s="4">
        <f t="shared" si="1"/>
        <v>-2.8311094412904197E-4</v>
      </c>
      <c r="M37" s="4">
        <f t="shared" si="2"/>
        <v>-1.97881042011482E-2</v>
      </c>
      <c r="N37" s="4">
        <f t="shared" si="3"/>
        <v>-3.6357282694911768E-4</v>
      </c>
      <c r="O37" s="4">
        <f t="shared" si="4"/>
        <v>-1.2422540490360599E-2</v>
      </c>
      <c r="P37" s="4">
        <f t="shared" si="5"/>
        <v>-2.7605535167688815E-2</v>
      </c>
      <c r="Q37" s="4">
        <f t="shared" si="6"/>
        <v>-6.4908087039442352E-3</v>
      </c>
      <c r="R37" s="4">
        <f t="shared" si="7"/>
        <v>-2.1528519178344786E-2</v>
      </c>
      <c r="S37" s="4">
        <f t="shared" si="8"/>
        <v>3.9139439823674006E-3</v>
      </c>
    </row>
    <row r="38" spans="1:19" ht="18.75" x14ac:dyDescent="0.25">
      <c r="A38" s="2">
        <v>44893</v>
      </c>
      <c r="B38" s="3">
        <v>144.220001</v>
      </c>
      <c r="C38" s="3">
        <v>241.759995</v>
      </c>
      <c r="D38" s="3">
        <v>96.25</v>
      </c>
      <c r="E38" s="3">
        <v>156.38999899999999</v>
      </c>
      <c r="F38" s="3">
        <v>104.959999</v>
      </c>
      <c r="G38" s="3">
        <v>11049.5</v>
      </c>
      <c r="H38" s="3">
        <v>3963.94</v>
      </c>
      <c r="I38" s="3">
        <v>77.239999999999995</v>
      </c>
      <c r="J38" s="3">
        <v>1740.75</v>
      </c>
      <c r="K38" s="4">
        <f t="shared" si="0"/>
        <v>-1.5879437701993234E-2</v>
      </c>
      <c r="L38" s="4">
        <f t="shared" si="1"/>
        <v>-1.5564652905563017E-2</v>
      </c>
      <c r="M38" s="4">
        <f t="shared" si="2"/>
        <v>-2.6615329268155415E-2</v>
      </c>
      <c r="N38" s="4">
        <f t="shared" si="3"/>
        <v>-2.342471951215051E-2</v>
      </c>
      <c r="O38" s="4">
        <f t="shared" si="4"/>
        <v>-1.3928499759349683E-2</v>
      </c>
      <c r="P38" s="4">
        <f t="shared" si="5"/>
        <v>-1.1949579564605203E-2</v>
      </c>
      <c r="Q38" s="4">
        <f t="shared" si="6"/>
        <v>-9.4823392980055102E-3</v>
      </c>
      <c r="R38" s="4">
        <f t="shared" si="7"/>
        <v>1.2506676828095382E-2</v>
      </c>
      <c r="S38" s="4">
        <f t="shared" si="8"/>
        <v>-8.8021638458859394E-3</v>
      </c>
    </row>
    <row r="39" spans="1:19" ht="18.75" x14ac:dyDescent="0.25">
      <c r="A39" s="2">
        <v>44894</v>
      </c>
      <c r="B39" s="3">
        <v>141.16999799999999</v>
      </c>
      <c r="C39" s="3">
        <v>240.33000200000001</v>
      </c>
      <c r="D39" s="3">
        <v>95.440002000000007</v>
      </c>
      <c r="E39" s="3">
        <v>169.229996</v>
      </c>
      <c r="F39" s="3">
        <v>106.25</v>
      </c>
      <c r="G39" s="3">
        <v>10983.780273</v>
      </c>
      <c r="H39" s="3">
        <v>3957.63</v>
      </c>
      <c r="I39" s="3">
        <v>78.2</v>
      </c>
      <c r="J39" s="3">
        <v>1749.73</v>
      </c>
      <c r="K39" s="4">
        <f t="shared" si="0"/>
        <v>-5.9655140845921014E-3</v>
      </c>
      <c r="L39" s="4">
        <f t="shared" si="1"/>
        <v>-1.5931188727940442E-3</v>
      </c>
      <c r="M39" s="4">
        <f t="shared" si="2"/>
        <v>-2.1375094693672356E-2</v>
      </c>
      <c r="N39" s="4">
        <f t="shared" si="3"/>
        <v>-5.9324906257356182E-3</v>
      </c>
      <c r="O39" s="4">
        <f t="shared" si="4"/>
        <v>-8.4511744226588633E-3</v>
      </c>
      <c r="P39" s="4">
        <f t="shared" si="5"/>
        <v>7.8905831729669598E-2</v>
      </c>
      <c r="Q39" s="4">
        <f t="shared" si="6"/>
        <v>1.2215492136186347E-2</v>
      </c>
      <c r="R39" s="4">
        <f t="shared" si="7"/>
        <v>1.235218999095181E-2</v>
      </c>
      <c r="S39" s="4">
        <f t="shared" si="8"/>
        <v>5.145435477352806E-3</v>
      </c>
    </row>
    <row r="40" spans="1:19" ht="18.75" x14ac:dyDescent="0.25">
      <c r="A40" s="2">
        <v>44895</v>
      </c>
      <c r="B40" s="3">
        <v>148.029999</v>
      </c>
      <c r="C40" s="3">
        <v>255.13999899999999</v>
      </c>
      <c r="D40" s="3">
        <v>101.449997</v>
      </c>
      <c r="E40" s="3">
        <v>171.35000600000001</v>
      </c>
      <c r="F40" s="3">
        <v>109.69000200000001</v>
      </c>
      <c r="G40" s="3">
        <v>11468</v>
      </c>
      <c r="H40" s="3">
        <v>4080.11</v>
      </c>
      <c r="I40" s="3">
        <v>80.56</v>
      </c>
      <c r="J40" s="3">
        <v>1768.45</v>
      </c>
      <c r="K40" s="4">
        <f t="shared" si="0"/>
        <v>4.3140884034492816E-2</v>
      </c>
      <c r="L40" s="4">
        <f t="shared" si="1"/>
        <v>3.047858758258928E-2</v>
      </c>
      <c r="M40" s="4">
        <f t="shared" si="2"/>
        <v>4.7450125441221153E-2</v>
      </c>
      <c r="N40" s="4">
        <f t="shared" si="3"/>
        <v>5.9799422973701298E-2</v>
      </c>
      <c r="O40" s="4">
        <f t="shared" si="4"/>
        <v>6.1068237955371217E-2</v>
      </c>
      <c r="P40" s="4">
        <f t="shared" si="5"/>
        <v>1.2449570553143177E-2</v>
      </c>
      <c r="Q40" s="4">
        <f t="shared" si="6"/>
        <v>3.1863415851919194E-2</v>
      </c>
      <c r="R40" s="4">
        <f t="shared" si="7"/>
        <v>2.9732600859041468E-2</v>
      </c>
      <c r="S40" s="4">
        <f t="shared" si="8"/>
        <v>1.0641966398493994E-2</v>
      </c>
    </row>
    <row r="41" spans="1:19" ht="18.75" x14ac:dyDescent="0.25">
      <c r="A41" s="2">
        <v>44896</v>
      </c>
      <c r="B41" s="3">
        <v>148.30999800000001</v>
      </c>
      <c r="C41" s="3">
        <v>254.69000199999999</v>
      </c>
      <c r="D41" s="3">
        <v>101.279999</v>
      </c>
      <c r="E41" s="3">
        <v>168.759995</v>
      </c>
      <c r="F41" s="3">
        <v>111.110001</v>
      </c>
      <c r="G41" s="3">
        <v>11482.450194999999</v>
      </c>
      <c r="H41" s="3">
        <v>4076.57</v>
      </c>
      <c r="I41" s="3">
        <v>81.33</v>
      </c>
      <c r="J41" s="3">
        <v>1802.89</v>
      </c>
      <c r="K41" s="4">
        <f t="shared" si="0"/>
        <v>1.2592517172179928E-3</v>
      </c>
      <c r="L41" s="4">
        <f t="shared" si="1"/>
        <v>-8.6800027027179102E-4</v>
      </c>
      <c r="M41" s="4">
        <f t="shared" si="2"/>
        <v>1.8897150985903435E-3</v>
      </c>
      <c r="N41" s="4">
        <f t="shared" si="3"/>
        <v>-1.7652830001176146E-3</v>
      </c>
      <c r="O41" s="4">
        <f t="shared" si="4"/>
        <v>-1.6770881783576014E-3</v>
      </c>
      <c r="P41" s="4">
        <f t="shared" si="5"/>
        <v>-1.5230725708402691E-2</v>
      </c>
      <c r="Q41" s="4">
        <f t="shared" si="6"/>
        <v>1.2862486939561928E-2</v>
      </c>
      <c r="R41" s="4">
        <f t="shared" si="7"/>
        <v>9.5127037683769948E-3</v>
      </c>
      <c r="S41" s="4">
        <f t="shared" si="8"/>
        <v>1.9287476214933676E-2</v>
      </c>
    </row>
    <row r="42" spans="1:19" ht="18.75" x14ac:dyDescent="0.25">
      <c r="A42" s="2">
        <v>44897</v>
      </c>
      <c r="B42" s="3">
        <v>147.80999800000001</v>
      </c>
      <c r="C42" s="3">
        <v>255.020004</v>
      </c>
      <c r="D42" s="3">
        <v>100.83000199999999</v>
      </c>
      <c r="E42" s="3">
        <v>166.10000600000001</v>
      </c>
      <c r="F42" s="3">
        <v>112.199997</v>
      </c>
      <c r="G42" s="3">
        <v>11461.5</v>
      </c>
      <c r="H42" s="3">
        <v>4071.7</v>
      </c>
      <c r="I42" s="3">
        <v>80.3</v>
      </c>
      <c r="J42" s="3">
        <v>1797.82</v>
      </c>
      <c r="K42" s="4">
        <f t="shared" si="0"/>
        <v>-1.8262069647474134E-3</v>
      </c>
      <c r="L42" s="4">
        <f t="shared" si="1"/>
        <v>-1.1953459028422096E-3</v>
      </c>
      <c r="M42" s="4">
        <f t="shared" si="2"/>
        <v>-3.3770125755066185E-3</v>
      </c>
      <c r="N42" s="4">
        <f t="shared" si="3"/>
        <v>1.2948619498304365E-3</v>
      </c>
      <c r="O42" s="4">
        <f t="shared" si="4"/>
        <v>-4.4529982817582033E-3</v>
      </c>
      <c r="P42" s="4">
        <f t="shared" si="5"/>
        <v>-1.5887504886197407E-2</v>
      </c>
      <c r="Q42" s="4">
        <f t="shared" si="6"/>
        <v>9.7622557546203984E-3</v>
      </c>
      <c r="R42" s="4">
        <f t="shared" si="7"/>
        <v>-1.2745331225967915E-2</v>
      </c>
      <c r="S42" s="4">
        <f t="shared" si="8"/>
        <v>-2.8161131280403503E-3</v>
      </c>
    </row>
    <row r="43" spans="1:19" ht="18.75" x14ac:dyDescent="0.25">
      <c r="A43" s="2">
        <v>44900</v>
      </c>
      <c r="B43" s="3">
        <v>146.63000500000001</v>
      </c>
      <c r="C43" s="3">
        <v>250.199997</v>
      </c>
      <c r="D43" s="3">
        <v>99.870002999999997</v>
      </c>
      <c r="E43" s="3">
        <v>159.86999499999999</v>
      </c>
      <c r="F43" s="3">
        <v>109.620003</v>
      </c>
      <c r="G43" s="3">
        <v>11239.940430000001</v>
      </c>
      <c r="H43" s="3">
        <v>3998.84</v>
      </c>
      <c r="I43" s="3">
        <v>77.400000000000006</v>
      </c>
      <c r="J43" s="3">
        <v>1768.39</v>
      </c>
      <c r="K43" s="4">
        <f t="shared" si="0"/>
        <v>-1.952004814415715E-2</v>
      </c>
      <c r="L43" s="4">
        <f t="shared" si="1"/>
        <v>-1.8056283602075441E-2</v>
      </c>
      <c r="M43" s="4">
        <f t="shared" si="2"/>
        <v>-8.0152106046758355E-3</v>
      </c>
      <c r="N43" s="4">
        <f t="shared" si="3"/>
        <v>-1.908140309803711E-2</v>
      </c>
      <c r="O43" s="4">
        <f t="shared" si="4"/>
        <v>-9.566579946396583E-3</v>
      </c>
      <c r="P43" s="4">
        <f t="shared" si="5"/>
        <v>-3.8229099040677381E-2</v>
      </c>
      <c r="Q43" s="4">
        <f t="shared" si="6"/>
        <v>-2.3263099365388937E-2</v>
      </c>
      <c r="R43" s="4">
        <f t="shared" si="7"/>
        <v>-3.6782840357034476E-2</v>
      </c>
      <c r="S43" s="4">
        <f t="shared" si="8"/>
        <v>-1.6505291678520793E-2</v>
      </c>
    </row>
    <row r="44" spans="1:19" ht="18.75" x14ac:dyDescent="0.25">
      <c r="A44" s="2">
        <v>44901</v>
      </c>
      <c r="B44" s="3">
        <v>142.91000399999999</v>
      </c>
      <c r="C44" s="3">
        <v>245.11999499999999</v>
      </c>
      <c r="D44" s="3">
        <v>97.309997999999993</v>
      </c>
      <c r="E44" s="3">
        <v>161.199997</v>
      </c>
      <c r="F44" s="3">
        <v>107.93</v>
      </c>
      <c r="G44" s="3">
        <v>11014.889648</v>
      </c>
      <c r="H44" s="3">
        <v>3941.26</v>
      </c>
      <c r="I44" s="3">
        <v>74.47</v>
      </c>
      <c r="J44" s="3">
        <v>1770.91</v>
      </c>
      <c r="K44" s="4">
        <f t="shared" si="0"/>
        <v>-2.0225582763943505E-2</v>
      </c>
      <c r="L44" s="4">
        <f t="shared" si="1"/>
        <v>-1.4503849921748772E-2</v>
      </c>
      <c r="M44" s="4">
        <f t="shared" si="2"/>
        <v>-2.5697351605074553E-2</v>
      </c>
      <c r="N44" s="4">
        <f t="shared" si="3"/>
        <v>-2.0512719888349105E-2</v>
      </c>
      <c r="O44" s="4">
        <f t="shared" si="4"/>
        <v>-2.5967632013068478E-2</v>
      </c>
      <c r="P44" s="4">
        <f t="shared" si="5"/>
        <v>8.2848577607171105E-3</v>
      </c>
      <c r="Q44" s="4">
        <f t="shared" si="6"/>
        <v>-1.5536998147983637E-2</v>
      </c>
      <c r="R44" s="4">
        <f t="shared" si="7"/>
        <v>-3.8590420873127342E-2</v>
      </c>
      <c r="S44" s="4">
        <f t="shared" si="8"/>
        <v>1.4240106381709446E-3</v>
      </c>
    </row>
    <row r="45" spans="1:19" ht="18.75" x14ac:dyDescent="0.25">
      <c r="A45" s="2">
        <v>44902</v>
      </c>
      <c r="B45" s="3">
        <v>140.94000199999999</v>
      </c>
      <c r="C45" s="3">
        <v>244.36999499999999</v>
      </c>
      <c r="D45" s="3">
        <v>95.150002000000001</v>
      </c>
      <c r="E45" s="3">
        <v>171.69000199999999</v>
      </c>
      <c r="F45" s="3">
        <v>108.33000199999999</v>
      </c>
      <c r="G45" s="3">
        <v>10958.549805000001</v>
      </c>
      <c r="H45" s="3">
        <v>3933.92</v>
      </c>
      <c r="I45" s="3">
        <v>72.58</v>
      </c>
      <c r="J45" s="3">
        <v>1786.22</v>
      </c>
      <c r="K45" s="4">
        <f t="shared" si="0"/>
        <v>-5.1280061623423965E-3</v>
      </c>
      <c r="L45" s="4">
        <f t="shared" si="1"/>
        <v>-1.8640849162627044E-3</v>
      </c>
      <c r="M45" s="4">
        <f t="shared" si="2"/>
        <v>-1.3880807394034843E-2</v>
      </c>
      <c r="N45" s="4">
        <f t="shared" si="3"/>
        <v>-3.0644164425728988E-3</v>
      </c>
      <c r="O45" s="4">
        <f t="shared" si="4"/>
        <v>-2.2447123519423757E-2</v>
      </c>
      <c r="P45" s="4">
        <f t="shared" si="5"/>
        <v>6.3044725275916688E-2</v>
      </c>
      <c r="Q45" s="4">
        <f t="shared" si="6"/>
        <v>3.6992735823273204E-3</v>
      </c>
      <c r="R45" s="4">
        <f t="shared" si="7"/>
        <v>-2.5706957937629893E-2</v>
      </c>
      <c r="S45" s="4">
        <f t="shared" si="8"/>
        <v>8.6081163964822419E-3</v>
      </c>
    </row>
    <row r="46" spans="1:19" ht="18.75" x14ac:dyDescent="0.25">
      <c r="A46" s="2">
        <v>44903</v>
      </c>
      <c r="B46" s="3">
        <v>142.64999399999999</v>
      </c>
      <c r="C46" s="3">
        <v>247.39999399999999</v>
      </c>
      <c r="D46" s="3">
        <v>93.949996999999996</v>
      </c>
      <c r="E46" s="3">
        <v>170.009995</v>
      </c>
      <c r="F46" s="3">
        <v>111.360001</v>
      </c>
      <c r="G46" s="3">
        <v>11082</v>
      </c>
      <c r="H46" s="3">
        <v>3963.51</v>
      </c>
      <c r="I46" s="3">
        <v>72.06</v>
      </c>
      <c r="J46" s="3">
        <v>1789.23</v>
      </c>
      <c r="K46" s="4">
        <f t="shared" si="0"/>
        <v>1.120221474200692E-2</v>
      </c>
      <c r="L46" s="4">
        <f t="shared" si="1"/>
        <v>7.493612090724109E-3</v>
      </c>
      <c r="M46" s="4">
        <f t="shared" si="2"/>
        <v>1.2059753509207675E-2</v>
      </c>
      <c r="N46" s="4">
        <f t="shared" si="3"/>
        <v>1.2322985994683025E-2</v>
      </c>
      <c r="O46" s="4">
        <f t="shared" si="4"/>
        <v>-1.2691920834006174E-2</v>
      </c>
      <c r="P46" s="4">
        <f t="shared" si="5"/>
        <v>-9.833307298420163E-3</v>
      </c>
      <c r="Q46" s="4">
        <f t="shared" si="6"/>
        <v>2.7586063146412175E-2</v>
      </c>
      <c r="R46" s="4">
        <f t="shared" si="7"/>
        <v>-7.1902964649770314E-3</v>
      </c>
      <c r="S46" s="4">
        <f t="shared" si="8"/>
        <v>1.6837045468836738E-3</v>
      </c>
    </row>
    <row r="47" spans="1:19" ht="18.75" x14ac:dyDescent="0.25">
      <c r="A47" s="2">
        <v>44904</v>
      </c>
      <c r="B47" s="3">
        <v>142.16000399999999</v>
      </c>
      <c r="C47" s="3">
        <v>245.41999799999999</v>
      </c>
      <c r="D47" s="3">
        <v>93.07</v>
      </c>
      <c r="E47" s="3">
        <v>175.35000600000001</v>
      </c>
      <c r="F47" s="3">
        <v>109.41999800000001</v>
      </c>
      <c r="G47" s="3">
        <v>11004.620117</v>
      </c>
      <c r="H47" s="3">
        <v>3934.38</v>
      </c>
      <c r="I47" s="3">
        <v>71.5</v>
      </c>
      <c r="J47" s="3">
        <v>1796.63</v>
      </c>
      <c r="K47" s="4">
        <f t="shared" si="0"/>
        <v>-7.0069751902009153E-3</v>
      </c>
      <c r="L47" s="4">
        <f t="shared" si="1"/>
        <v>-7.3766872148234497E-3</v>
      </c>
      <c r="M47" s="4">
        <f t="shared" si="2"/>
        <v>-3.4408236148141366E-3</v>
      </c>
      <c r="N47" s="4">
        <f t="shared" si="3"/>
        <v>-8.0354153070574651E-3</v>
      </c>
      <c r="O47" s="4">
        <f t="shared" si="4"/>
        <v>-9.4107957299760583E-3</v>
      </c>
      <c r="P47" s="4">
        <f t="shared" si="5"/>
        <v>3.0926781363863749E-2</v>
      </c>
      <c r="Q47" s="4">
        <f t="shared" si="6"/>
        <v>-1.757453520850881E-2</v>
      </c>
      <c r="R47" s="4">
        <f t="shared" si="7"/>
        <v>-7.8016556199852587E-3</v>
      </c>
      <c r="S47" s="4">
        <f t="shared" si="8"/>
        <v>4.127328175006174E-3</v>
      </c>
    </row>
    <row r="48" spans="1:19" ht="18.75" x14ac:dyDescent="0.25">
      <c r="A48" s="2">
        <v>44907</v>
      </c>
      <c r="B48" s="3">
        <v>144.490005</v>
      </c>
      <c r="C48" s="3">
        <v>252.509995</v>
      </c>
      <c r="D48" s="3">
        <v>93.559997999999993</v>
      </c>
      <c r="E48" s="3">
        <v>180.720001</v>
      </c>
      <c r="F48" s="3">
        <v>112.07</v>
      </c>
      <c r="G48" s="3">
        <v>11143.740234000001</v>
      </c>
      <c r="H48" s="3">
        <v>3990.56</v>
      </c>
      <c r="I48" s="3">
        <v>73.44</v>
      </c>
      <c r="J48" s="3">
        <v>1781.15</v>
      </c>
      <c r="K48" s="4">
        <f t="shared" si="0"/>
        <v>1.2562731008296722E-2</v>
      </c>
      <c r="L48" s="4">
        <f t="shared" si="1"/>
        <v>1.4178262831053962E-2</v>
      </c>
      <c r="M48" s="4">
        <f t="shared" si="2"/>
        <v>1.6257123626284686E-2</v>
      </c>
      <c r="N48" s="4">
        <f t="shared" si="3"/>
        <v>2.8479811691291546E-2</v>
      </c>
      <c r="O48" s="4">
        <f t="shared" si="4"/>
        <v>5.2510221417023523E-3</v>
      </c>
      <c r="P48" s="4">
        <f t="shared" si="5"/>
        <v>3.0164866889703268E-2</v>
      </c>
      <c r="Q48" s="4">
        <f t="shared" si="6"/>
        <v>2.3930005706450957E-2</v>
      </c>
      <c r="R48" s="4">
        <f t="shared" si="7"/>
        <v>2.6771296612272923E-2</v>
      </c>
      <c r="S48" s="4">
        <f t="shared" si="8"/>
        <v>-8.6534647732635205E-3</v>
      </c>
    </row>
    <row r="49" spans="1:19" ht="18.75" x14ac:dyDescent="0.25">
      <c r="A49" s="2">
        <v>44908</v>
      </c>
      <c r="B49" s="3">
        <v>145.470001</v>
      </c>
      <c r="C49" s="3">
        <v>256.92001299999998</v>
      </c>
      <c r="D49" s="3">
        <v>95.849997999999999</v>
      </c>
      <c r="E49" s="3">
        <v>176.740005</v>
      </c>
      <c r="F49" s="3">
        <v>112.849998</v>
      </c>
      <c r="G49" s="3">
        <v>11256.809569999999</v>
      </c>
      <c r="H49" s="3">
        <v>4019.65</v>
      </c>
      <c r="I49" s="3">
        <v>75.19</v>
      </c>
      <c r="J49" s="3">
        <v>1810.29</v>
      </c>
      <c r="K49" s="4">
        <f t="shared" si="0"/>
        <v>1.0095314381090199E-2</v>
      </c>
      <c r="L49" s="4">
        <f t="shared" si="1"/>
        <v>7.2632622332616968E-3</v>
      </c>
      <c r="M49" s="4">
        <f t="shared" si="2"/>
        <v>6.759551049650054E-3</v>
      </c>
      <c r="N49" s="4">
        <f t="shared" si="3"/>
        <v>1.731397089860056E-2</v>
      </c>
      <c r="O49" s="4">
        <f t="shared" si="4"/>
        <v>2.4181528286395543E-2</v>
      </c>
      <c r="P49" s="4">
        <f t="shared" si="5"/>
        <v>-2.2269123313167993E-2</v>
      </c>
      <c r="Q49" s="4">
        <f t="shared" si="6"/>
        <v>6.9358094769672455E-3</v>
      </c>
      <c r="R49" s="4">
        <f t="shared" si="7"/>
        <v>2.3549497077700571E-2</v>
      </c>
      <c r="S49" s="4">
        <f t="shared" si="8"/>
        <v>1.6227830330178841E-2</v>
      </c>
    </row>
    <row r="50" spans="1:19" ht="18.75" x14ac:dyDescent="0.25">
      <c r="A50" s="2">
        <v>44909</v>
      </c>
      <c r="B50" s="3">
        <v>143.21000699999999</v>
      </c>
      <c r="C50" s="3">
        <v>257.22000100000002</v>
      </c>
      <c r="D50" s="3">
        <v>95.309997999999993</v>
      </c>
      <c r="E50" s="3">
        <v>169.520004</v>
      </c>
      <c r="F50" s="3">
        <v>111.449997</v>
      </c>
      <c r="G50" s="3">
        <v>11170.889648</v>
      </c>
      <c r="H50" s="3">
        <v>3995.32</v>
      </c>
      <c r="I50" s="3">
        <v>77.27</v>
      </c>
      <c r="J50" s="3">
        <v>1807.27</v>
      </c>
      <c r="K50" s="4">
        <f t="shared" si="0"/>
        <v>-7.6619845396587987E-3</v>
      </c>
      <c r="L50" s="4">
        <f t="shared" si="1"/>
        <v>-6.0711580284131088E-3</v>
      </c>
      <c r="M50" s="4">
        <f t="shared" si="2"/>
        <v>-1.5657753289762016E-2</v>
      </c>
      <c r="N50" s="4">
        <f t="shared" si="3"/>
        <v>1.1669507366646372E-3</v>
      </c>
      <c r="O50" s="4">
        <f t="shared" si="4"/>
        <v>-5.6497326603396859E-3</v>
      </c>
      <c r="P50" s="4">
        <f t="shared" si="5"/>
        <v>-4.1708816823922461E-2</v>
      </c>
      <c r="Q50" s="4">
        <f t="shared" si="6"/>
        <v>-1.2483452626926786E-2</v>
      </c>
      <c r="R50" s="4">
        <f t="shared" si="7"/>
        <v>2.7287538555557017E-2</v>
      </c>
      <c r="S50" s="4">
        <f t="shared" si="8"/>
        <v>-1.6696340636039974E-3</v>
      </c>
    </row>
    <row r="51" spans="1:19" ht="18.75" x14ac:dyDescent="0.25">
      <c r="A51" s="2">
        <v>44910</v>
      </c>
      <c r="B51" s="3">
        <v>136.5</v>
      </c>
      <c r="C51" s="3">
        <v>249.009995</v>
      </c>
      <c r="D51" s="3">
        <v>91.199996999999996</v>
      </c>
      <c r="E51" s="3">
        <v>165.71000699999999</v>
      </c>
      <c r="F51" s="3">
        <v>108.510002</v>
      </c>
      <c r="G51" s="3">
        <v>10810.530273</v>
      </c>
      <c r="H51" s="3">
        <v>3895.75</v>
      </c>
      <c r="I51" s="3">
        <v>76.25</v>
      </c>
      <c r="J51" s="3">
        <v>1776.66</v>
      </c>
      <c r="K51" s="4">
        <f t="shared" si="0"/>
        <v>-3.2790571725128156E-2</v>
      </c>
      <c r="L51" s="4">
        <f t="shared" si="1"/>
        <v>-2.5237460791963953E-2</v>
      </c>
      <c r="M51" s="4">
        <f t="shared" si="2"/>
        <v>-4.7987518744863719E-2</v>
      </c>
      <c r="N51" s="4">
        <f t="shared" si="3"/>
        <v>-3.2438717504317607E-2</v>
      </c>
      <c r="O51" s="4">
        <f t="shared" si="4"/>
        <v>-4.407985177982892E-2</v>
      </c>
      <c r="P51" s="4">
        <f t="shared" si="5"/>
        <v>-2.2731622671905909E-2</v>
      </c>
      <c r="Q51" s="4">
        <f t="shared" si="6"/>
        <v>-2.6733679850379957E-2</v>
      </c>
      <c r="R51" s="4">
        <f t="shared" si="7"/>
        <v>-1.3288366457971499E-2</v>
      </c>
      <c r="S51" s="4">
        <f t="shared" si="8"/>
        <v>-1.7082222217205088E-2</v>
      </c>
    </row>
    <row r="52" spans="1:19" ht="18.75" x14ac:dyDescent="0.25">
      <c r="A52" s="2">
        <v>44911</v>
      </c>
      <c r="B52" s="3">
        <v>134.509995</v>
      </c>
      <c r="C52" s="3">
        <v>244.69000199999999</v>
      </c>
      <c r="D52" s="3">
        <v>90.860000999999997</v>
      </c>
      <c r="E52" s="3">
        <v>162.53999300000001</v>
      </c>
      <c r="F52" s="3">
        <v>105.949997</v>
      </c>
      <c r="G52" s="3">
        <v>10705.410156</v>
      </c>
      <c r="H52" s="3">
        <v>3852.36</v>
      </c>
      <c r="I52" s="3">
        <v>74.45</v>
      </c>
      <c r="J52" s="3">
        <v>1792.34</v>
      </c>
      <c r="K52" s="4">
        <f t="shared" si="0"/>
        <v>-9.7714486393819036E-3</v>
      </c>
      <c r="L52" s="4">
        <f t="shared" si="1"/>
        <v>-1.1200267830704025E-2</v>
      </c>
      <c r="M52" s="4">
        <f t="shared" si="2"/>
        <v>-1.4686106076482333E-2</v>
      </c>
      <c r="N52" s="4">
        <f t="shared" si="3"/>
        <v>-1.7500924801145189E-2</v>
      </c>
      <c r="O52" s="4">
        <f t="shared" si="4"/>
        <v>-3.7349928483479708E-3</v>
      </c>
      <c r="P52" s="4">
        <f t="shared" si="5"/>
        <v>-1.9315232625437547E-2</v>
      </c>
      <c r="Q52" s="4">
        <f t="shared" si="6"/>
        <v>-2.3875096664532518E-2</v>
      </c>
      <c r="R52" s="4">
        <f t="shared" si="7"/>
        <v>-2.3889656357503029E-2</v>
      </c>
      <c r="S52" s="4">
        <f t="shared" si="8"/>
        <v>8.7868315413415048E-3</v>
      </c>
    </row>
    <row r="53" spans="1:19" ht="18.75" x14ac:dyDescent="0.25">
      <c r="A53" s="2">
        <v>44914</v>
      </c>
      <c r="B53" s="3">
        <v>132.36999499999999</v>
      </c>
      <c r="C53" s="3">
        <v>240.449997</v>
      </c>
      <c r="D53" s="3">
        <v>89.150002000000001</v>
      </c>
      <c r="E53" s="3">
        <v>160.85000600000001</v>
      </c>
      <c r="F53" s="3">
        <v>103.050003</v>
      </c>
      <c r="G53" s="3">
        <v>10546.030273</v>
      </c>
      <c r="H53" s="3">
        <v>3817.66</v>
      </c>
      <c r="I53" s="3">
        <v>75.89</v>
      </c>
      <c r="J53" s="3">
        <v>1787.44</v>
      </c>
      <c r="K53" s="4">
        <f t="shared" si="0"/>
        <v>-1.4999724068977555E-2</v>
      </c>
      <c r="L53" s="4">
        <f t="shared" si="1"/>
        <v>-9.0482780342915972E-3</v>
      </c>
      <c r="M53" s="4">
        <f t="shared" si="2"/>
        <v>-1.603751459576272E-2</v>
      </c>
      <c r="N53" s="4">
        <f t="shared" si="3"/>
        <v>-1.7479956173135469E-2</v>
      </c>
      <c r="O53" s="4">
        <f t="shared" si="4"/>
        <v>-1.8999504593951336E-2</v>
      </c>
      <c r="P53" s="4">
        <f t="shared" si="5"/>
        <v>-1.0451791271867048E-2</v>
      </c>
      <c r="Q53" s="4">
        <f t="shared" si="6"/>
        <v>-2.7752919950515469E-2</v>
      </c>
      <c r="R53" s="4">
        <f t="shared" si="7"/>
        <v>1.9157164285803465E-2</v>
      </c>
      <c r="S53" s="4">
        <f t="shared" si="8"/>
        <v>-2.7376001096351861E-3</v>
      </c>
    </row>
    <row r="54" spans="1:19" ht="18.75" x14ac:dyDescent="0.25">
      <c r="A54" s="2">
        <v>44915</v>
      </c>
      <c r="B54" s="3">
        <v>132.300003</v>
      </c>
      <c r="C54" s="3">
        <v>241.800003</v>
      </c>
      <c r="D54" s="3">
        <v>89.629997000000003</v>
      </c>
      <c r="E54" s="3">
        <v>165.009995</v>
      </c>
      <c r="F54" s="3">
        <v>103.209999</v>
      </c>
      <c r="G54" s="3">
        <v>10547.110352</v>
      </c>
      <c r="H54" s="3">
        <v>3821.62</v>
      </c>
      <c r="I54" s="3">
        <v>76.23</v>
      </c>
      <c r="J54" s="3">
        <v>1817.41</v>
      </c>
      <c r="K54" s="4">
        <f t="shared" si="0"/>
        <v>1.0241044898382037E-4</v>
      </c>
      <c r="L54" s="4">
        <f t="shared" si="1"/>
        <v>1.036747011419641E-3</v>
      </c>
      <c r="M54" s="4">
        <f t="shared" si="2"/>
        <v>-5.2890015612261224E-4</v>
      </c>
      <c r="N54" s="4">
        <f t="shared" si="3"/>
        <v>5.598795340574835E-3</v>
      </c>
      <c r="O54" s="4">
        <f t="shared" si="4"/>
        <v>5.3696851550848164E-3</v>
      </c>
      <c r="P54" s="4">
        <f t="shared" si="5"/>
        <v>2.5533756836650538E-2</v>
      </c>
      <c r="Q54" s="4">
        <f t="shared" si="6"/>
        <v>1.551401440309147E-3</v>
      </c>
      <c r="R54" s="4">
        <f t="shared" si="7"/>
        <v>4.4701625843611079E-3</v>
      </c>
      <c r="S54" s="4">
        <f t="shared" si="8"/>
        <v>1.6627982040895078E-2</v>
      </c>
    </row>
    <row r="55" spans="1:19" ht="18.75" x14ac:dyDescent="0.25">
      <c r="A55" s="2">
        <v>44916</v>
      </c>
      <c r="B55" s="3">
        <v>135.449997</v>
      </c>
      <c r="C55" s="3">
        <v>244.429993</v>
      </c>
      <c r="D55" s="3">
        <v>90.25</v>
      </c>
      <c r="E55" s="3">
        <v>153.38999899999999</v>
      </c>
      <c r="F55" s="3">
        <v>115.779999</v>
      </c>
      <c r="G55" s="3">
        <v>10709.370117</v>
      </c>
      <c r="H55" s="3">
        <v>3878.44</v>
      </c>
      <c r="I55" s="3">
        <v>78.239999999999995</v>
      </c>
      <c r="J55" s="3">
        <v>1814.13</v>
      </c>
      <c r="K55" s="4">
        <f t="shared" si="0"/>
        <v>1.5267148004904862E-2</v>
      </c>
      <c r="L55" s="4">
        <f t="shared" si="1"/>
        <v>1.4758594440961796E-2</v>
      </c>
      <c r="M55" s="4">
        <f t="shared" si="2"/>
        <v>2.3530452586062855E-2</v>
      </c>
      <c r="N55" s="4">
        <f t="shared" si="3"/>
        <v>1.0817990129463951E-2</v>
      </c>
      <c r="O55" s="4">
        <f t="shared" si="4"/>
        <v>6.8935453146566775E-3</v>
      </c>
      <c r="P55" s="4">
        <f t="shared" si="5"/>
        <v>-7.3022356582831613E-2</v>
      </c>
      <c r="Q55" s="4">
        <f t="shared" si="6"/>
        <v>0.11492609212492996</v>
      </c>
      <c r="R55" s="4">
        <f t="shared" si="7"/>
        <v>2.6025939726379455E-2</v>
      </c>
      <c r="S55" s="4">
        <f t="shared" si="8"/>
        <v>-1.8063966757384028E-3</v>
      </c>
    </row>
    <row r="56" spans="1:19" ht="18.75" x14ac:dyDescent="0.25">
      <c r="A56" s="2">
        <v>44917</v>
      </c>
      <c r="B56" s="3">
        <v>132.229996</v>
      </c>
      <c r="C56" s="3">
        <v>238.19000199999999</v>
      </c>
      <c r="D56" s="3">
        <v>88.260002</v>
      </c>
      <c r="E56" s="3">
        <v>152.05999800000001</v>
      </c>
      <c r="F56" s="3">
        <v>116.709999</v>
      </c>
      <c r="G56" s="3">
        <v>10476.120117</v>
      </c>
      <c r="H56" s="3">
        <v>3822.39</v>
      </c>
      <c r="I56" s="3">
        <v>78.45</v>
      </c>
      <c r="J56" s="3">
        <v>1792.57</v>
      </c>
      <c r="K56" s="4">
        <f t="shared" si="0"/>
        <v>-2.2020677623246374E-2</v>
      </c>
      <c r="L56" s="4">
        <f t="shared" si="1"/>
        <v>-1.4557129502374849E-2</v>
      </c>
      <c r="M56" s="4">
        <f t="shared" si="2"/>
        <v>-2.4059746064300027E-2</v>
      </c>
      <c r="N56" s="4">
        <f t="shared" si="3"/>
        <v>-2.5860257808622916E-2</v>
      </c>
      <c r="O56" s="4">
        <f t="shared" si="4"/>
        <v>-2.2296570711267585E-2</v>
      </c>
      <c r="P56" s="4">
        <f t="shared" si="5"/>
        <v>-8.7085245930999568E-3</v>
      </c>
      <c r="Q56" s="4">
        <f t="shared" si="6"/>
        <v>8.0003868422279436E-3</v>
      </c>
      <c r="R56" s="4">
        <f t="shared" si="7"/>
        <v>2.6804534524797158E-3</v>
      </c>
      <c r="S56" s="4">
        <f t="shared" si="8"/>
        <v>-1.1955669621201169E-2</v>
      </c>
    </row>
    <row r="57" spans="1:19" ht="18.75" x14ac:dyDescent="0.25">
      <c r="A57" s="2">
        <v>44918</v>
      </c>
      <c r="B57" s="3">
        <v>131.86000100000001</v>
      </c>
      <c r="C57" s="3">
        <v>238.729996</v>
      </c>
      <c r="D57" s="3">
        <v>89.809997999999993</v>
      </c>
      <c r="E57" s="3">
        <v>141.21000699999999</v>
      </c>
      <c r="F57" s="3">
        <v>116.25</v>
      </c>
      <c r="G57" s="3">
        <v>10497.860352</v>
      </c>
      <c r="H57" s="3">
        <v>3844.82</v>
      </c>
      <c r="I57" s="3">
        <v>79.34</v>
      </c>
      <c r="J57" s="3">
        <v>1797.91</v>
      </c>
      <c r="K57" s="4">
        <f t="shared" si="0"/>
        <v>2.0730678964875461E-3</v>
      </c>
      <c r="L57" s="4">
        <f t="shared" si="1"/>
        <v>5.8509063889847814E-3</v>
      </c>
      <c r="M57" s="4">
        <f t="shared" si="2"/>
        <v>-2.8020390494549268E-3</v>
      </c>
      <c r="N57" s="4">
        <f t="shared" si="3"/>
        <v>2.2645065546484677E-3</v>
      </c>
      <c r="O57" s="4">
        <f t="shared" si="4"/>
        <v>1.7409278911900264E-2</v>
      </c>
      <c r="P57" s="4">
        <f t="shared" si="5"/>
        <v>-7.4026972994868268E-2</v>
      </c>
      <c r="Q57" s="4">
        <f t="shared" si="6"/>
        <v>-3.9491723885505033E-3</v>
      </c>
      <c r="R57" s="4">
        <f t="shared" si="7"/>
        <v>1.1280935907142558E-2</v>
      </c>
      <c r="S57" s="4">
        <f t="shared" si="8"/>
        <v>2.9745348462022294E-3</v>
      </c>
    </row>
    <row r="58" spans="1:19" ht="18.75" x14ac:dyDescent="0.25">
      <c r="A58" s="2">
        <v>44922</v>
      </c>
      <c r="B58" s="3">
        <v>130.029999</v>
      </c>
      <c r="C58" s="3">
        <v>236.96000699999999</v>
      </c>
      <c r="D58" s="3">
        <v>87.93</v>
      </c>
      <c r="E58" s="3">
        <v>140.36000100000001</v>
      </c>
      <c r="F58" s="3">
        <v>117.55999799999999</v>
      </c>
      <c r="G58" s="3">
        <v>10353.230469</v>
      </c>
      <c r="H58" s="3">
        <v>3829.25</v>
      </c>
      <c r="I58" s="3">
        <v>79.77</v>
      </c>
      <c r="J58" s="3">
        <v>1813.93</v>
      </c>
      <c r="K58" s="4">
        <f t="shared" si="0"/>
        <v>-1.3872866778381884E-2</v>
      </c>
      <c r="L58" s="4">
        <f t="shared" si="1"/>
        <v>-4.0578262550561321E-3</v>
      </c>
      <c r="M58" s="4">
        <f t="shared" si="2"/>
        <v>-1.3975575896259102E-2</v>
      </c>
      <c r="N58" s="4">
        <f t="shared" si="3"/>
        <v>-7.441809402790679E-3</v>
      </c>
      <c r="O58" s="4">
        <f t="shared" si="4"/>
        <v>-2.1155262022712128E-2</v>
      </c>
      <c r="P58" s="4">
        <f t="shared" si="5"/>
        <v>-6.037635813168101E-3</v>
      </c>
      <c r="Q58" s="4">
        <f t="shared" si="6"/>
        <v>1.1205780070661309E-2</v>
      </c>
      <c r="R58" s="4">
        <f t="shared" si="7"/>
        <v>5.4050788368540633E-3</v>
      </c>
      <c r="S58" s="4">
        <f t="shared" si="8"/>
        <v>8.8708830149935042E-3</v>
      </c>
    </row>
    <row r="59" spans="1:19" ht="18.75" x14ac:dyDescent="0.25">
      <c r="A59" s="2">
        <v>44923</v>
      </c>
      <c r="B59" s="3">
        <v>126.040001</v>
      </c>
      <c r="C59" s="3">
        <v>234.529999</v>
      </c>
      <c r="D59" s="3">
        <v>86.459998999999996</v>
      </c>
      <c r="E59" s="3">
        <v>146.029999</v>
      </c>
      <c r="F59" s="3">
        <v>114.980003</v>
      </c>
      <c r="G59" s="3">
        <v>10213.290039</v>
      </c>
      <c r="H59" s="3">
        <v>3783.22</v>
      </c>
      <c r="I59" s="3">
        <v>78.599999999999994</v>
      </c>
      <c r="J59" s="3">
        <v>1804.09</v>
      </c>
      <c r="K59" s="4">
        <f t="shared" si="0"/>
        <v>-1.3608776425954873E-2</v>
      </c>
      <c r="L59" s="4">
        <f t="shared" si="1"/>
        <v>-1.209346269904926E-2</v>
      </c>
      <c r="M59" s="4">
        <f t="shared" si="2"/>
        <v>-3.1165860549632506E-2</v>
      </c>
      <c r="N59" s="4">
        <f t="shared" si="3"/>
        <v>-1.0307872850699937E-2</v>
      </c>
      <c r="O59" s="4">
        <f t="shared" si="4"/>
        <v>-1.685917571746734E-2</v>
      </c>
      <c r="P59" s="4">
        <f t="shared" si="5"/>
        <v>3.9601515364920868E-2</v>
      </c>
      <c r="Q59" s="4">
        <f t="shared" si="6"/>
        <v>-2.219059825148843E-2</v>
      </c>
      <c r="R59" s="4">
        <f t="shared" si="7"/>
        <v>-1.4775794487877247E-2</v>
      </c>
      <c r="S59" s="4">
        <f t="shared" si="8"/>
        <v>-5.4394526629799713E-3</v>
      </c>
    </row>
    <row r="60" spans="1:19" ht="18.75" x14ac:dyDescent="0.25">
      <c r="A60" s="2">
        <v>44924</v>
      </c>
      <c r="B60" s="3">
        <v>129.61000100000001</v>
      </c>
      <c r="C60" s="3">
        <v>241.009995</v>
      </c>
      <c r="D60" s="3">
        <v>88.949996999999996</v>
      </c>
      <c r="E60" s="3">
        <v>146.13999899999999</v>
      </c>
      <c r="F60" s="3">
        <v>117.349998</v>
      </c>
      <c r="G60" s="3">
        <v>10478.089844</v>
      </c>
      <c r="H60" s="3">
        <v>3849.28</v>
      </c>
      <c r="I60" s="3">
        <v>78.61</v>
      </c>
      <c r="J60" s="3">
        <v>1814.89</v>
      </c>
      <c r="K60" s="4">
        <f t="shared" si="0"/>
        <v>2.5596578292401563E-2</v>
      </c>
      <c r="L60" s="4">
        <f t="shared" si="1"/>
        <v>1.7310618960093668E-2</v>
      </c>
      <c r="M60" s="4">
        <f t="shared" si="2"/>
        <v>2.7930624327674829E-2</v>
      </c>
      <c r="N60" s="4">
        <f t="shared" si="3"/>
        <v>2.7254898450079289E-2</v>
      </c>
      <c r="O60" s="4">
        <f t="shared" si="4"/>
        <v>2.8392512711587298E-2</v>
      </c>
      <c r="P60" s="4">
        <f t="shared" si="5"/>
        <v>7.5298631584608787E-4</v>
      </c>
      <c r="Q60" s="4">
        <f t="shared" si="6"/>
        <v>2.040267896736004E-2</v>
      </c>
      <c r="R60" s="4">
        <f t="shared" si="7"/>
        <v>1.2721837050441042E-4</v>
      </c>
      <c r="S60" s="4">
        <f t="shared" si="8"/>
        <v>5.9685502883213273E-3</v>
      </c>
    </row>
    <row r="61" spans="1:19" ht="18.75" x14ac:dyDescent="0.25">
      <c r="A61" s="2">
        <v>44925</v>
      </c>
      <c r="B61" s="3">
        <v>129.929993</v>
      </c>
      <c r="C61" s="3">
        <v>239.820007</v>
      </c>
      <c r="D61" s="3">
        <v>88.730002999999996</v>
      </c>
      <c r="E61" s="3">
        <v>143.14999399999999</v>
      </c>
      <c r="F61" s="3">
        <v>117.010002</v>
      </c>
      <c r="G61" s="3">
        <v>10466.480469</v>
      </c>
      <c r="H61" s="3">
        <v>3839.5</v>
      </c>
      <c r="I61" s="3">
        <v>80.47</v>
      </c>
      <c r="J61" s="3">
        <v>1824.4</v>
      </c>
      <c r="K61" s="4">
        <f t="shared" si="0"/>
        <v>-1.10858098451807E-3</v>
      </c>
      <c r="L61" s="4">
        <f t="shared" si="1"/>
        <v>-2.5439680351095257E-3</v>
      </c>
      <c r="M61" s="4">
        <f t="shared" si="2"/>
        <v>2.4658408687422326E-3</v>
      </c>
      <c r="N61" s="4">
        <f t="shared" si="3"/>
        <v>-4.9497345198735773E-3</v>
      </c>
      <c r="O61" s="4">
        <f t="shared" si="4"/>
        <v>-2.4762957273487844E-3</v>
      </c>
      <c r="P61" s="4">
        <f t="shared" si="5"/>
        <v>-2.0672069890271188E-2</v>
      </c>
      <c r="Q61" s="4">
        <f t="shared" si="6"/>
        <v>-2.901486930576143E-3</v>
      </c>
      <c r="R61" s="4">
        <f t="shared" si="7"/>
        <v>2.3385526352376396E-2</v>
      </c>
      <c r="S61" s="4">
        <f t="shared" si="8"/>
        <v>5.2263060358216894E-3</v>
      </c>
    </row>
    <row r="62" spans="1:19" ht="18.75" x14ac:dyDescent="0.25">
      <c r="A62" s="2">
        <v>44929</v>
      </c>
      <c r="B62" s="3">
        <v>125.07</v>
      </c>
      <c r="C62" s="3">
        <v>239.58000200000001</v>
      </c>
      <c r="D62" s="3">
        <v>89.699996999999996</v>
      </c>
      <c r="E62" s="3">
        <v>147.490005</v>
      </c>
      <c r="F62" s="3">
        <v>118.75</v>
      </c>
      <c r="G62" s="3">
        <v>10386.980469</v>
      </c>
      <c r="H62" s="3">
        <v>3824.14</v>
      </c>
      <c r="I62" s="3">
        <v>77.12</v>
      </c>
      <c r="J62" s="3">
        <v>1839.49</v>
      </c>
      <c r="K62" s="4">
        <f t="shared" si="0"/>
        <v>-7.6246705891508245E-3</v>
      </c>
      <c r="L62" s="4">
        <f t="shared" si="1"/>
        <v>-4.0085443908070935E-3</v>
      </c>
      <c r="M62" s="4">
        <f t="shared" si="2"/>
        <v>-3.812220945866477E-2</v>
      </c>
      <c r="N62" s="4">
        <f t="shared" si="3"/>
        <v>-1.0012724887176572E-3</v>
      </c>
      <c r="O62" s="4">
        <f t="shared" si="4"/>
        <v>1.0872650962251821E-2</v>
      </c>
      <c r="P62" s="4">
        <f t="shared" si="5"/>
        <v>2.9867421141966832E-2</v>
      </c>
      <c r="Q62" s="4">
        <f t="shared" si="6"/>
        <v>1.4761024591327882E-2</v>
      </c>
      <c r="R62" s="4">
        <f t="shared" si="7"/>
        <v>-4.2521793855751236E-2</v>
      </c>
      <c r="S62" s="4">
        <f t="shared" si="8"/>
        <v>8.2371934326538367E-3</v>
      </c>
    </row>
    <row r="63" spans="1:19" ht="18.75" x14ac:dyDescent="0.25">
      <c r="A63" s="2">
        <v>44930</v>
      </c>
      <c r="B63" s="3">
        <v>126.360001</v>
      </c>
      <c r="C63" s="3">
        <v>229.10000600000001</v>
      </c>
      <c r="D63" s="3">
        <v>88.709998999999996</v>
      </c>
      <c r="E63" s="3">
        <v>142.64999399999999</v>
      </c>
      <c r="F63" s="3">
        <v>121.209999</v>
      </c>
      <c r="G63" s="3">
        <v>10458.759765999999</v>
      </c>
      <c r="H63" s="3">
        <v>3852.97</v>
      </c>
      <c r="I63" s="3">
        <v>73.099999999999994</v>
      </c>
      <c r="J63" s="3">
        <v>1854.09</v>
      </c>
      <c r="K63" s="4">
        <f t="shared" si="0"/>
        <v>6.88673847810704E-3</v>
      </c>
      <c r="L63" s="4">
        <f t="shared" si="1"/>
        <v>7.5106740753847724E-3</v>
      </c>
      <c r="M63" s="4">
        <f t="shared" si="2"/>
        <v>1.0261403286965934E-2</v>
      </c>
      <c r="N63" s="4">
        <f t="shared" si="3"/>
        <v>-4.4728783002240785E-2</v>
      </c>
      <c r="O63" s="4">
        <f t="shared" si="4"/>
        <v>-1.1098124360124655E-2</v>
      </c>
      <c r="P63" s="4">
        <f t="shared" si="5"/>
        <v>-3.3366375173494153E-2</v>
      </c>
      <c r="Q63" s="4">
        <f t="shared" si="6"/>
        <v>2.0504127317525569E-2</v>
      </c>
      <c r="R63" s="4">
        <f t="shared" si="7"/>
        <v>-5.353428354655751E-2</v>
      </c>
      <c r="S63" s="4">
        <f t="shared" si="8"/>
        <v>7.9056503667147161E-3</v>
      </c>
    </row>
    <row r="64" spans="1:19" ht="18.75" x14ac:dyDescent="0.25">
      <c r="A64" s="2">
        <v>44931</v>
      </c>
      <c r="B64" s="3">
        <v>125.019997</v>
      </c>
      <c r="C64" s="3">
        <v>222.30999800000001</v>
      </c>
      <c r="D64" s="3">
        <v>86.769997000000004</v>
      </c>
      <c r="E64" s="3">
        <v>148.58999600000001</v>
      </c>
      <c r="F64" s="3">
        <v>120.620003</v>
      </c>
      <c r="G64" s="3">
        <v>10305.240234000001</v>
      </c>
      <c r="H64" s="3">
        <v>3808.1</v>
      </c>
      <c r="I64" s="3">
        <v>73.92</v>
      </c>
      <c r="J64" s="3">
        <v>1833.19</v>
      </c>
      <c r="K64" s="4">
        <f t="shared" si="0"/>
        <v>-1.4787355947502483E-2</v>
      </c>
      <c r="L64" s="4">
        <f t="shared" si="1"/>
        <v>-1.1713902384519219E-2</v>
      </c>
      <c r="M64" s="4">
        <f t="shared" si="2"/>
        <v>-1.0661283340275822E-2</v>
      </c>
      <c r="N64" s="4">
        <f t="shared" si="3"/>
        <v>-3.0085820431432628E-2</v>
      </c>
      <c r="O64" s="4">
        <f t="shared" si="4"/>
        <v>-2.2111706028572903E-2</v>
      </c>
      <c r="P64" s="4">
        <f t="shared" si="5"/>
        <v>4.0796772750024073E-2</v>
      </c>
      <c r="Q64" s="4">
        <f t="shared" si="6"/>
        <v>-4.8794373379385247E-3</v>
      </c>
      <c r="R64" s="4">
        <f t="shared" si="7"/>
        <v>1.1155060577696106E-2</v>
      </c>
      <c r="S64" s="4">
        <f t="shared" si="8"/>
        <v>-1.1336390959000886E-2</v>
      </c>
    </row>
    <row r="65" spans="1:19" ht="18.75" x14ac:dyDescent="0.25">
      <c r="A65" s="2">
        <v>44932</v>
      </c>
      <c r="B65" s="3">
        <v>129.61999499999999</v>
      </c>
      <c r="C65" s="3">
        <v>224.929993</v>
      </c>
      <c r="D65" s="3">
        <v>88.160004000000001</v>
      </c>
      <c r="E65" s="3">
        <v>156.279999</v>
      </c>
      <c r="F65" s="3">
        <v>124.529999</v>
      </c>
      <c r="G65" s="3">
        <v>10569.290039</v>
      </c>
      <c r="H65" s="3">
        <v>3895.08</v>
      </c>
      <c r="I65" s="3">
        <v>74.040000000000006</v>
      </c>
      <c r="J65" s="3">
        <v>1865.71</v>
      </c>
      <c r="K65" s="4">
        <f t="shared" si="0"/>
        <v>2.5300103633308424E-2</v>
      </c>
      <c r="L65" s="4">
        <f t="shared" si="1"/>
        <v>2.2583841176026541E-2</v>
      </c>
      <c r="M65" s="4">
        <f t="shared" si="2"/>
        <v>3.6133353917769694E-2</v>
      </c>
      <c r="N65" s="4">
        <f t="shared" si="3"/>
        <v>1.1716416349959985E-2</v>
      </c>
      <c r="O65" s="4">
        <f t="shared" si="4"/>
        <v>1.5892485545418038E-2</v>
      </c>
      <c r="P65" s="4">
        <f t="shared" si="5"/>
        <v>5.0458455439554628E-2</v>
      </c>
      <c r="Q65" s="4">
        <f t="shared" si="6"/>
        <v>3.1901509808525831E-2</v>
      </c>
      <c r="R65" s="4">
        <f t="shared" si="7"/>
        <v>1.6220603718680509E-3</v>
      </c>
      <c r="S65" s="4">
        <f t="shared" si="8"/>
        <v>1.7584059004205087E-2</v>
      </c>
    </row>
    <row r="66" spans="1:19" ht="18.75" x14ac:dyDescent="0.25">
      <c r="A66" s="2">
        <v>44935</v>
      </c>
      <c r="B66" s="3">
        <v>130.14999399999999</v>
      </c>
      <c r="C66" s="3">
        <v>227.11999499999999</v>
      </c>
      <c r="D66" s="3">
        <v>88.800003000000004</v>
      </c>
      <c r="E66" s="3">
        <v>159.08999600000001</v>
      </c>
      <c r="F66" s="3">
        <v>124.849998</v>
      </c>
      <c r="G66" s="3">
        <v>10635.650390999999</v>
      </c>
      <c r="H66" s="3">
        <v>3892.09</v>
      </c>
      <c r="I66" s="3">
        <v>74.92</v>
      </c>
      <c r="J66" s="3">
        <v>1871.59</v>
      </c>
      <c r="K66" s="4">
        <f t="shared" si="0"/>
        <v>6.2589724179005057E-3</v>
      </c>
      <c r="L66" s="4">
        <f t="shared" si="1"/>
        <v>-7.6792985049440666E-4</v>
      </c>
      <c r="M66" s="4">
        <f t="shared" si="2"/>
        <v>4.0805309146452161E-3</v>
      </c>
      <c r="N66" s="4">
        <f t="shared" si="3"/>
        <v>9.6892785825076575E-3</v>
      </c>
      <c r="O66" s="4">
        <f t="shared" si="4"/>
        <v>7.2332930052533993E-3</v>
      </c>
      <c r="P66" s="4">
        <f t="shared" si="5"/>
        <v>1.7820790886048817E-2</v>
      </c>
      <c r="Q66" s="4">
        <f t="shared" si="6"/>
        <v>2.566358003695379E-3</v>
      </c>
      <c r="R66" s="4">
        <f t="shared" si="7"/>
        <v>1.1815389870590994E-2</v>
      </c>
      <c r="S66" s="4">
        <f t="shared" si="8"/>
        <v>3.1466592736556155E-3</v>
      </c>
    </row>
    <row r="67" spans="1:19" ht="18.75" x14ac:dyDescent="0.25">
      <c r="A67" s="2">
        <v>44936</v>
      </c>
      <c r="B67" s="3">
        <v>130.729996</v>
      </c>
      <c r="C67" s="3">
        <v>228.85000600000001</v>
      </c>
      <c r="D67" s="3">
        <v>89.239998</v>
      </c>
      <c r="E67" s="3">
        <v>160.009995</v>
      </c>
      <c r="F67" s="3">
        <v>125.839996</v>
      </c>
      <c r="G67" s="3">
        <v>10742.629883</v>
      </c>
      <c r="H67" s="3">
        <v>3919.25</v>
      </c>
      <c r="I67" s="3">
        <v>75.37</v>
      </c>
      <c r="J67" s="3">
        <v>1877.27</v>
      </c>
      <c r="K67" s="4">
        <f t="shared" ref="K67:K130" si="9">LN(G67/G66)</f>
        <v>1.0008324674205513E-2</v>
      </c>
      <c r="L67" s="4">
        <f t="shared" ref="L67:L130" si="10">LN(H67/H66)</f>
        <v>6.9540205524518915E-3</v>
      </c>
      <c r="M67" s="4">
        <f t="shared" si="2"/>
        <v>4.4465116364334539E-3</v>
      </c>
      <c r="N67" s="4">
        <f t="shared" si="3"/>
        <v>7.5883031677759357E-3</v>
      </c>
      <c r="O67" s="4">
        <f t="shared" si="4"/>
        <v>4.942663370949116E-3</v>
      </c>
      <c r="P67" s="4">
        <f t="shared" si="5"/>
        <v>5.7662273585884858E-3</v>
      </c>
      <c r="Q67" s="4">
        <f t="shared" si="6"/>
        <v>7.8982262570673773E-3</v>
      </c>
      <c r="R67" s="4">
        <f t="shared" si="7"/>
        <v>5.9884402794907953E-3</v>
      </c>
      <c r="S67" s="4">
        <f t="shared" si="8"/>
        <v>3.03025684947541E-3</v>
      </c>
    </row>
    <row r="68" spans="1:19" ht="18.75" x14ac:dyDescent="0.25">
      <c r="A68" s="2">
        <v>44937</v>
      </c>
      <c r="B68" s="3">
        <v>133.490005</v>
      </c>
      <c r="C68" s="3">
        <v>235.770004</v>
      </c>
      <c r="D68" s="3">
        <v>92.260002</v>
      </c>
      <c r="E68" s="3">
        <v>165.11000100000001</v>
      </c>
      <c r="F68" s="3">
        <v>127.94000200000001</v>
      </c>
      <c r="G68" s="3">
        <v>10931.669921999999</v>
      </c>
      <c r="H68" s="3">
        <v>3969.61</v>
      </c>
      <c r="I68" s="3">
        <v>77.680000000000007</v>
      </c>
      <c r="J68" s="3">
        <v>1876.38</v>
      </c>
      <c r="K68" s="4">
        <f t="shared" si="9"/>
        <v>1.7444146698099537E-2</v>
      </c>
      <c r="L68" s="4">
        <f t="shared" si="10"/>
        <v>1.2767544131228952E-2</v>
      </c>
      <c r="M68" s="4">
        <f t="shared" ref="M68:M131" si="11">LN(B68/B67)</f>
        <v>2.0892509147275744E-2</v>
      </c>
      <c r="N68" s="4">
        <f t="shared" ref="N68:N131" si="12">LN(C68/C67)</f>
        <v>2.9789977194182395E-2</v>
      </c>
      <c r="O68" s="4">
        <f t="shared" ref="O68:O131" si="13">LN(D68/D67)</f>
        <v>3.32813526546843E-2</v>
      </c>
      <c r="P68" s="4">
        <f t="shared" ref="P68:P131" si="14">LN(E68/E67)</f>
        <v>3.1375642467573794E-2</v>
      </c>
      <c r="Q68" s="4">
        <f t="shared" ref="Q68:Q131" si="15">LN(F68/F67)</f>
        <v>1.6550192690692606E-2</v>
      </c>
      <c r="R68" s="4">
        <f t="shared" ref="R68:R131" si="16">LN(I68/I67)</f>
        <v>3.0188506127690959E-2</v>
      </c>
      <c r="S68" s="4">
        <f t="shared" ref="S68:S131" si="17">LN(J68/J67)</f>
        <v>-4.7420511591530709E-4</v>
      </c>
    </row>
    <row r="69" spans="1:19" ht="18.75" x14ac:dyDescent="0.25">
      <c r="A69" s="2">
        <v>44938</v>
      </c>
      <c r="B69" s="3">
        <v>133.41000399999999</v>
      </c>
      <c r="C69" s="3">
        <v>238.509995</v>
      </c>
      <c r="D69" s="3">
        <v>91.910004000000001</v>
      </c>
      <c r="E69" s="3">
        <v>168.990005</v>
      </c>
      <c r="F69" s="3">
        <v>127.889999</v>
      </c>
      <c r="G69" s="3">
        <v>11001.099609000001</v>
      </c>
      <c r="H69" s="3">
        <v>3983.17</v>
      </c>
      <c r="I69" s="3">
        <v>78.650000000000006</v>
      </c>
      <c r="J69" s="3">
        <v>1896.86</v>
      </c>
      <c r="K69" s="4">
        <f t="shared" si="9"/>
        <v>6.3311583899610417E-3</v>
      </c>
      <c r="L69" s="4">
        <f t="shared" si="10"/>
        <v>3.4101315868827887E-3</v>
      </c>
      <c r="M69" s="4">
        <f t="shared" si="11"/>
        <v>-5.9948295015534159E-4</v>
      </c>
      <c r="N69" s="4">
        <f t="shared" si="12"/>
        <v>1.1554446695223833E-2</v>
      </c>
      <c r="O69" s="4">
        <f t="shared" si="13"/>
        <v>-3.8008189166883455E-3</v>
      </c>
      <c r="P69" s="4">
        <f t="shared" si="14"/>
        <v>2.322764666197193E-2</v>
      </c>
      <c r="Q69" s="4">
        <f t="shared" si="15"/>
        <v>-3.9090802831011064E-4</v>
      </c>
      <c r="R69" s="4">
        <f t="shared" si="16"/>
        <v>1.2409805521217385E-2</v>
      </c>
      <c r="S69" s="4">
        <f t="shared" si="17"/>
        <v>1.0855498784264296E-2</v>
      </c>
    </row>
    <row r="70" spans="1:19" ht="18.75" x14ac:dyDescent="0.25">
      <c r="A70" s="2">
        <v>44939</v>
      </c>
      <c r="B70" s="3">
        <v>134.759995</v>
      </c>
      <c r="C70" s="3">
        <v>239.229996</v>
      </c>
      <c r="D70" s="3">
        <v>92.800003000000004</v>
      </c>
      <c r="E70" s="3">
        <v>177.020004</v>
      </c>
      <c r="F70" s="3">
        <v>128.85000600000001</v>
      </c>
      <c r="G70" s="3">
        <v>11079.160156</v>
      </c>
      <c r="H70" s="3">
        <v>3999.09</v>
      </c>
      <c r="I70" s="3">
        <v>80.11</v>
      </c>
      <c r="J70" s="3">
        <v>1920.21</v>
      </c>
      <c r="K70" s="4">
        <f t="shared" si="9"/>
        <v>7.0706479945606329E-3</v>
      </c>
      <c r="L70" s="4">
        <f t="shared" si="10"/>
        <v>3.988850553225138E-3</v>
      </c>
      <c r="M70" s="4">
        <f t="shared" si="11"/>
        <v>1.0068258261879343E-2</v>
      </c>
      <c r="N70" s="4">
        <f t="shared" si="12"/>
        <v>3.0141983450749704E-3</v>
      </c>
      <c r="O70" s="4">
        <f t="shared" si="13"/>
        <v>9.6367912288878657E-3</v>
      </c>
      <c r="P70" s="4">
        <f t="shared" si="14"/>
        <v>4.6423171974765934E-2</v>
      </c>
      <c r="Q70" s="4">
        <f t="shared" si="15"/>
        <v>7.4784720381381019E-3</v>
      </c>
      <c r="R70" s="4">
        <f t="shared" si="16"/>
        <v>1.8393060722738577E-2</v>
      </c>
      <c r="S70" s="4">
        <f t="shared" si="17"/>
        <v>1.2234667567219696E-2</v>
      </c>
    </row>
    <row r="71" spans="1:19" ht="18.75" x14ac:dyDescent="0.25">
      <c r="A71" s="2">
        <v>44943</v>
      </c>
      <c r="B71" s="3">
        <v>135.94000199999999</v>
      </c>
      <c r="C71" s="3">
        <v>240.35000600000001</v>
      </c>
      <c r="D71" s="3">
        <v>92.160004000000001</v>
      </c>
      <c r="E71" s="3">
        <v>173.770004</v>
      </c>
      <c r="F71" s="3">
        <v>128.13999899999999</v>
      </c>
      <c r="G71" s="3">
        <v>11095.110352</v>
      </c>
      <c r="H71" s="3">
        <v>3990.97</v>
      </c>
      <c r="I71" s="3">
        <v>80.45</v>
      </c>
      <c r="J71" s="3">
        <v>1908.39</v>
      </c>
      <c r="K71" s="4">
        <f t="shared" si="9"/>
        <v>1.4386221855792836E-3</v>
      </c>
      <c r="L71" s="4">
        <f t="shared" si="10"/>
        <v>-2.0325261125498277E-3</v>
      </c>
      <c r="M71" s="4">
        <f t="shared" si="11"/>
        <v>8.718245195511589E-3</v>
      </c>
      <c r="N71" s="4">
        <f t="shared" si="12"/>
        <v>4.6708037513852919E-3</v>
      </c>
      <c r="O71" s="4">
        <f t="shared" si="13"/>
        <v>-6.9204317693826985E-3</v>
      </c>
      <c r="P71" s="4">
        <f t="shared" si="14"/>
        <v>-1.8530134383951614E-2</v>
      </c>
      <c r="Q71" s="4">
        <f t="shared" si="15"/>
        <v>-5.5255752572361963E-3</v>
      </c>
      <c r="R71" s="4">
        <f t="shared" si="16"/>
        <v>4.235183211366806E-3</v>
      </c>
      <c r="S71" s="4">
        <f t="shared" si="17"/>
        <v>-6.1746004042109075E-3</v>
      </c>
    </row>
    <row r="72" spans="1:19" ht="18.75" x14ac:dyDescent="0.25">
      <c r="A72" s="2">
        <v>44944</v>
      </c>
      <c r="B72" s="3">
        <v>135.21000699999999</v>
      </c>
      <c r="C72" s="3">
        <v>235.80999800000001</v>
      </c>
      <c r="D72" s="3">
        <v>91.779999000000004</v>
      </c>
      <c r="E72" s="3">
        <v>167.64999399999999</v>
      </c>
      <c r="F72" s="3">
        <v>126.43</v>
      </c>
      <c r="G72" s="3">
        <v>10957.009765999999</v>
      </c>
      <c r="H72" s="3">
        <v>3928.86</v>
      </c>
      <c r="I72" s="3">
        <v>79.8</v>
      </c>
      <c r="J72" s="3">
        <v>1903.76</v>
      </c>
      <c r="K72" s="4">
        <f t="shared" si="9"/>
        <v>-1.2525089711720023E-2</v>
      </c>
      <c r="L72" s="4">
        <f t="shared" si="10"/>
        <v>-1.5685001660276407E-2</v>
      </c>
      <c r="M72" s="4">
        <f t="shared" si="11"/>
        <v>-5.3844494888812535E-3</v>
      </c>
      <c r="N72" s="4">
        <f t="shared" si="12"/>
        <v>-1.9069831759892054E-2</v>
      </c>
      <c r="O72" s="4">
        <f t="shared" si="13"/>
        <v>-4.1318422792904616E-3</v>
      </c>
      <c r="P72" s="4">
        <f t="shared" si="14"/>
        <v>-3.5854171629704751E-2</v>
      </c>
      <c r="Q72" s="4">
        <f t="shared" si="15"/>
        <v>-1.3434613083104568E-2</v>
      </c>
      <c r="R72" s="4">
        <f t="shared" si="16"/>
        <v>-8.1123689826292436E-3</v>
      </c>
      <c r="S72" s="4">
        <f t="shared" si="17"/>
        <v>-2.4290766504865349E-3</v>
      </c>
    </row>
    <row r="73" spans="1:19" ht="18.75" x14ac:dyDescent="0.25">
      <c r="A73" s="2">
        <v>44945</v>
      </c>
      <c r="B73" s="3">
        <v>135.270004</v>
      </c>
      <c r="C73" s="3">
        <v>231.929993</v>
      </c>
      <c r="D73" s="3">
        <v>93.910004000000001</v>
      </c>
      <c r="E73" s="3">
        <v>178.38999899999999</v>
      </c>
      <c r="F73" s="3">
        <v>124.529999</v>
      </c>
      <c r="G73" s="3">
        <v>10852.269531</v>
      </c>
      <c r="H73" s="3">
        <v>3898.85</v>
      </c>
      <c r="I73" s="3">
        <v>80.61</v>
      </c>
      <c r="J73" s="3">
        <v>1931.39</v>
      </c>
      <c r="K73" s="4">
        <f t="shared" si="9"/>
        <v>-9.6051812483967849E-3</v>
      </c>
      <c r="L73" s="4">
        <f t="shared" si="10"/>
        <v>-7.6676696075208299E-3</v>
      </c>
      <c r="M73" s="4">
        <f t="shared" si="11"/>
        <v>4.4363352960686604E-4</v>
      </c>
      <c r="N73" s="4">
        <f t="shared" si="12"/>
        <v>-1.6590815724699799E-2</v>
      </c>
      <c r="O73" s="4">
        <f t="shared" si="13"/>
        <v>2.2942521339426859E-2</v>
      </c>
      <c r="P73" s="4">
        <f t="shared" si="14"/>
        <v>6.2093722034089666E-2</v>
      </c>
      <c r="Q73" s="4">
        <f t="shared" si="15"/>
        <v>-1.5142152620942831E-2</v>
      </c>
      <c r="R73" s="4">
        <f t="shared" si="16"/>
        <v>1.0099206839746419E-2</v>
      </c>
      <c r="S73" s="4">
        <f t="shared" si="17"/>
        <v>1.4409072941908616E-2</v>
      </c>
    </row>
    <row r="74" spans="1:19" ht="18.75" x14ac:dyDescent="0.25">
      <c r="A74" s="2">
        <v>44946</v>
      </c>
      <c r="B74" s="3">
        <v>137.86999499999999</v>
      </c>
      <c r="C74" s="3">
        <v>240.220001</v>
      </c>
      <c r="D74" s="3">
        <v>99.279999000000004</v>
      </c>
      <c r="E74" s="3">
        <v>191.929993</v>
      </c>
      <c r="F74" s="3">
        <v>126.620003</v>
      </c>
      <c r="G74" s="3">
        <v>11140.429688</v>
      </c>
      <c r="H74" s="3">
        <v>3972.61</v>
      </c>
      <c r="I74" s="3">
        <v>81.64</v>
      </c>
      <c r="J74" s="3">
        <v>1926.57</v>
      </c>
      <c r="K74" s="4">
        <f t="shared" si="9"/>
        <v>2.6206573912198029E-2</v>
      </c>
      <c r="L74" s="4">
        <f t="shared" si="10"/>
        <v>1.8741671559172491E-2</v>
      </c>
      <c r="M74" s="4">
        <f t="shared" si="11"/>
        <v>1.9038365245898498E-2</v>
      </c>
      <c r="N74" s="4">
        <f t="shared" si="12"/>
        <v>3.5119602470222583E-2</v>
      </c>
      <c r="O74" s="4">
        <f t="shared" si="13"/>
        <v>5.5607211413335259E-2</v>
      </c>
      <c r="P74" s="4">
        <f t="shared" si="14"/>
        <v>7.3158526588674999E-2</v>
      </c>
      <c r="Q74" s="4">
        <f t="shared" si="15"/>
        <v>1.6643856106056162E-2</v>
      </c>
      <c r="R74" s="4">
        <f t="shared" si="16"/>
        <v>1.269662664613457E-2</v>
      </c>
      <c r="S74" s="4">
        <f t="shared" si="17"/>
        <v>-2.4987311988040333E-3</v>
      </c>
    </row>
    <row r="75" spans="1:19" ht="18.75" x14ac:dyDescent="0.25">
      <c r="A75" s="2">
        <v>44949</v>
      </c>
      <c r="B75" s="3">
        <v>141.11000100000001</v>
      </c>
      <c r="C75" s="3">
        <v>242.58000200000001</v>
      </c>
      <c r="D75" s="3">
        <v>101.209999</v>
      </c>
      <c r="E75" s="3">
        <v>192.64999399999999</v>
      </c>
      <c r="F75" s="3">
        <v>128.28999300000001</v>
      </c>
      <c r="G75" s="3">
        <v>11364.410156</v>
      </c>
      <c r="H75" s="3">
        <v>4019.81</v>
      </c>
      <c r="I75" s="3">
        <v>81.62</v>
      </c>
      <c r="J75" s="3">
        <v>1931.3</v>
      </c>
      <c r="K75" s="4">
        <f t="shared" si="9"/>
        <v>1.9905750524634083E-2</v>
      </c>
      <c r="L75" s="4">
        <f t="shared" si="10"/>
        <v>1.1811328415709267E-2</v>
      </c>
      <c r="M75" s="4">
        <f t="shared" si="11"/>
        <v>2.3228559238850123E-2</v>
      </c>
      <c r="N75" s="4">
        <f t="shared" si="12"/>
        <v>9.7763868362423945E-3</v>
      </c>
      <c r="O75" s="4">
        <f t="shared" si="13"/>
        <v>1.9253425496533503E-2</v>
      </c>
      <c r="P75" s="4">
        <f t="shared" si="14"/>
        <v>3.7443541814475563E-3</v>
      </c>
      <c r="Q75" s="4">
        <f t="shared" si="15"/>
        <v>1.3102772888449134E-2</v>
      </c>
      <c r="R75" s="4">
        <f t="shared" si="16"/>
        <v>-2.4500796398440244E-4</v>
      </c>
      <c r="S75" s="4">
        <f t="shared" si="17"/>
        <v>2.4521315493284831E-3</v>
      </c>
    </row>
    <row r="76" spans="1:19" ht="18.75" x14ac:dyDescent="0.25">
      <c r="A76" s="2">
        <v>44950</v>
      </c>
      <c r="B76" s="3">
        <v>142.529999</v>
      </c>
      <c r="C76" s="3">
        <v>242.03999300000001</v>
      </c>
      <c r="D76" s="3">
        <v>99.209998999999996</v>
      </c>
      <c r="E76" s="3">
        <v>193.229996</v>
      </c>
      <c r="F76" s="3">
        <v>126.83000199999999</v>
      </c>
      <c r="G76" s="3">
        <v>11334.269531</v>
      </c>
      <c r="H76" s="3">
        <v>4016.95</v>
      </c>
      <c r="I76" s="3">
        <v>80.13</v>
      </c>
      <c r="J76" s="3">
        <v>1937.45</v>
      </c>
      <c r="K76" s="4">
        <f t="shared" si="9"/>
        <v>-2.6557177007966479E-3</v>
      </c>
      <c r="L76" s="4">
        <f t="shared" si="10"/>
        <v>-7.1172963252109358E-4</v>
      </c>
      <c r="M76" s="4">
        <f t="shared" si="11"/>
        <v>1.0012761694533502E-2</v>
      </c>
      <c r="N76" s="4">
        <f t="shared" si="12"/>
        <v>-2.2285882921564632E-3</v>
      </c>
      <c r="O76" s="4">
        <f t="shared" si="13"/>
        <v>-1.9958750738181218E-2</v>
      </c>
      <c r="P76" s="4">
        <f t="shared" si="14"/>
        <v>3.006128598586036E-3</v>
      </c>
      <c r="Q76" s="4">
        <f t="shared" si="15"/>
        <v>-1.1445648848890945E-2</v>
      </c>
      <c r="R76" s="4">
        <f t="shared" si="16"/>
        <v>-1.8424014187680589E-2</v>
      </c>
      <c r="S76" s="4">
        <f t="shared" si="17"/>
        <v>3.1793241643433391E-3</v>
      </c>
    </row>
    <row r="77" spans="1:19" ht="18.75" x14ac:dyDescent="0.25">
      <c r="A77" s="2">
        <v>44951</v>
      </c>
      <c r="B77" s="3">
        <v>141.86000100000001</v>
      </c>
      <c r="C77" s="3">
        <v>240.61000100000001</v>
      </c>
      <c r="D77" s="3">
        <v>96.730002999999996</v>
      </c>
      <c r="E77" s="3">
        <v>198.020004</v>
      </c>
      <c r="F77" s="3">
        <v>126.82</v>
      </c>
      <c r="G77" s="3">
        <v>11313.360352</v>
      </c>
      <c r="H77" s="3">
        <v>4016.22</v>
      </c>
      <c r="I77" s="3">
        <v>80.150000000000006</v>
      </c>
      <c r="J77" s="3">
        <v>1945.93</v>
      </c>
      <c r="K77" s="4">
        <f t="shared" si="9"/>
        <v>-1.8464788632462893E-3</v>
      </c>
      <c r="L77" s="4">
        <f t="shared" si="10"/>
        <v>-1.8174643434897735E-4</v>
      </c>
      <c r="M77" s="4">
        <f t="shared" si="11"/>
        <v>-4.7118340277287089E-3</v>
      </c>
      <c r="N77" s="4">
        <f t="shared" si="12"/>
        <v>-5.9256032405393113E-3</v>
      </c>
      <c r="O77" s="4">
        <f t="shared" si="13"/>
        <v>-2.5315182373563672E-2</v>
      </c>
      <c r="P77" s="4">
        <f t="shared" si="14"/>
        <v>2.4486887368158704E-2</v>
      </c>
      <c r="Q77" s="4">
        <f t="shared" si="15"/>
        <v>-7.8864576592282257E-5</v>
      </c>
      <c r="R77" s="4">
        <f t="shared" si="16"/>
        <v>2.495632655829834E-4</v>
      </c>
      <c r="S77" s="4">
        <f t="shared" si="17"/>
        <v>4.3673364330519479E-3</v>
      </c>
    </row>
    <row r="78" spans="1:19" ht="18.75" x14ac:dyDescent="0.25">
      <c r="A78" s="2">
        <v>44952</v>
      </c>
      <c r="B78" s="3">
        <v>143.96000699999999</v>
      </c>
      <c r="C78" s="3">
        <v>248</v>
      </c>
      <c r="D78" s="3">
        <v>99.160004000000001</v>
      </c>
      <c r="E78" s="3">
        <v>203.64999399999999</v>
      </c>
      <c r="F78" s="3">
        <v>127.529999</v>
      </c>
      <c r="G78" s="3">
        <v>11512.410156</v>
      </c>
      <c r="H78" s="3">
        <v>4060.43</v>
      </c>
      <c r="I78" s="3">
        <v>81.010000000000005</v>
      </c>
      <c r="J78" s="3">
        <v>1928.99</v>
      </c>
      <c r="K78" s="4">
        <f t="shared" si="9"/>
        <v>1.7441238162270629E-2</v>
      </c>
      <c r="L78" s="4">
        <f t="shared" si="10"/>
        <v>1.0947717569977039E-2</v>
      </c>
      <c r="M78" s="4">
        <f t="shared" si="11"/>
        <v>1.4694869012302382E-2</v>
      </c>
      <c r="N78" s="4">
        <f t="shared" si="12"/>
        <v>3.025137657224072E-2</v>
      </c>
      <c r="O78" s="4">
        <f t="shared" si="13"/>
        <v>2.4811124297217067E-2</v>
      </c>
      <c r="P78" s="4">
        <f t="shared" si="14"/>
        <v>2.8034748737760195E-2</v>
      </c>
      <c r="Q78" s="4">
        <f t="shared" si="15"/>
        <v>5.5828649256307646E-3</v>
      </c>
      <c r="R78" s="4">
        <f t="shared" si="16"/>
        <v>1.0672724786837997E-2</v>
      </c>
      <c r="S78" s="4">
        <f t="shared" si="17"/>
        <v>-8.7434620168347268E-3</v>
      </c>
    </row>
    <row r="79" spans="1:19" ht="18.75" x14ac:dyDescent="0.25">
      <c r="A79" s="2">
        <v>44953</v>
      </c>
      <c r="B79" s="3">
        <v>145.929993</v>
      </c>
      <c r="C79" s="3">
        <v>248.16000399999999</v>
      </c>
      <c r="D79" s="3">
        <v>100.709999</v>
      </c>
      <c r="E79" s="3">
        <v>191.61999499999999</v>
      </c>
      <c r="F79" s="3">
        <v>127.529999</v>
      </c>
      <c r="G79" s="3">
        <v>11621.709961</v>
      </c>
      <c r="H79" s="3">
        <v>4070.56</v>
      </c>
      <c r="I79" s="3">
        <v>79.680000000000007</v>
      </c>
      <c r="J79" s="3">
        <v>1927.34</v>
      </c>
      <c r="K79" s="4">
        <f t="shared" si="9"/>
        <v>9.4492997979572207E-3</v>
      </c>
      <c r="L79" s="4">
        <f t="shared" si="10"/>
        <v>2.4917027916841637E-3</v>
      </c>
      <c r="M79" s="4">
        <f t="shared" si="11"/>
        <v>1.359147487600262E-2</v>
      </c>
      <c r="N79" s="4">
        <f t="shared" si="12"/>
        <v>6.4496938187945895E-4</v>
      </c>
      <c r="O79" s="4">
        <f t="shared" si="13"/>
        <v>1.5510342224717368E-2</v>
      </c>
      <c r="P79" s="4">
        <f t="shared" si="14"/>
        <v>-6.0888586502691168E-2</v>
      </c>
      <c r="Q79" s="4">
        <f t="shared" si="15"/>
        <v>0</v>
      </c>
      <c r="R79" s="4">
        <f t="shared" si="16"/>
        <v>-1.6553990566057098E-2</v>
      </c>
      <c r="S79" s="4">
        <f t="shared" si="17"/>
        <v>-8.5573594619186958E-4</v>
      </c>
    </row>
    <row r="80" spans="1:19" ht="18.75" x14ac:dyDescent="0.25">
      <c r="A80" s="2">
        <v>44956</v>
      </c>
      <c r="B80" s="3">
        <v>143</v>
      </c>
      <c r="C80" s="3">
        <v>242.71000699999999</v>
      </c>
      <c r="D80" s="3">
        <v>97.949996999999996</v>
      </c>
      <c r="E80" s="3">
        <v>195.36999499999999</v>
      </c>
      <c r="F80" s="3">
        <v>126.370003</v>
      </c>
      <c r="G80" s="3">
        <v>11393.809569999999</v>
      </c>
      <c r="H80" s="3">
        <v>4017.77</v>
      </c>
      <c r="I80" s="3">
        <v>77.900000000000006</v>
      </c>
      <c r="J80" s="3">
        <v>1922.52</v>
      </c>
      <c r="K80" s="4">
        <f t="shared" si="9"/>
        <v>-1.9804709573682525E-2</v>
      </c>
      <c r="L80" s="4">
        <f t="shared" si="10"/>
        <v>-1.3053559781991077E-2</v>
      </c>
      <c r="M80" s="4">
        <f t="shared" si="11"/>
        <v>-2.0282376451541951E-2</v>
      </c>
      <c r="N80" s="4">
        <f t="shared" si="12"/>
        <v>-2.2206371690690452E-2</v>
      </c>
      <c r="O80" s="4">
        <f t="shared" si="13"/>
        <v>-2.7787975967874724E-2</v>
      </c>
      <c r="P80" s="4">
        <f t="shared" si="14"/>
        <v>1.9380952881661018E-2</v>
      </c>
      <c r="Q80" s="4">
        <f t="shared" si="15"/>
        <v>-9.1374876871155013E-3</v>
      </c>
      <c r="R80" s="4">
        <f t="shared" si="16"/>
        <v>-2.2592660399640273E-2</v>
      </c>
      <c r="S80" s="4">
        <f t="shared" si="17"/>
        <v>-2.5039884662989946E-3</v>
      </c>
    </row>
    <row r="81" spans="1:19" ht="18.75" x14ac:dyDescent="0.25">
      <c r="A81" s="2">
        <v>44957</v>
      </c>
      <c r="B81" s="3">
        <v>144.28999300000001</v>
      </c>
      <c r="C81" s="3">
        <v>247.80999800000001</v>
      </c>
      <c r="D81" s="3">
        <v>99.870002999999997</v>
      </c>
      <c r="E81" s="3">
        <v>209.429993</v>
      </c>
      <c r="F81" s="3">
        <v>127.33000199999999</v>
      </c>
      <c r="G81" s="3">
        <v>11584.549805000001</v>
      </c>
      <c r="H81" s="3">
        <v>4076.6</v>
      </c>
      <c r="I81" s="3">
        <v>78.87</v>
      </c>
      <c r="J81" s="3">
        <v>1927.88</v>
      </c>
      <c r="K81" s="4">
        <f t="shared" si="9"/>
        <v>1.6602109229098369E-2</v>
      </c>
      <c r="L81" s="4">
        <f t="shared" si="10"/>
        <v>1.4536285322318165E-2</v>
      </c>
      <c r="M81" s="4">
        <f t="shared" si="11"/>
        <v>8.9804845358455627E-3</v>
      </c>
      <c r="N81" s="4">
        <f t="shared" si="12"/>
        <v>2.0794971579026322E-2</v>
      </c>
      <c r="O81" s="4">
        <f t="shared" si="13"/>
        <v>1.9412256531415564E-2</v>
      </c>
      <c r="P81" s="4">
        <f t="shared" si="14"/>
        <v>6.949435021528523E-2</v>
      </c>
      <c r="Q81" s="4">
        <f t="shared" si="15"/>
        <v>7.5680217821606863E-3</v>
      </c>
      <c r="R81" s="4">
        <f t="shared" si="16"/>
        <v>1.2374974533197046E-2</v>
      </c>
      <c r="S81" s="4">
        <f t="shared" si="17"/>
        <v>2.7841281229367978E-3</v>
      </c>
    </row>
    <row r="82" spans="1:19" ht="18.75" x14ac:dyDescent="0.25">
      <c r="A82" s="2">
        <v>44958</v>
      </c>
      <c r="B82" s="3">
        <v>145.429993</v>
      </c>
      <c r="C82" s="3">
        <v>252.75</v>
      </c>
      <c r="D82" s="3">
        <v>101.43</v>
      </c>
      <c r="E82" s="3">
        <v>217.08999600000001</v>
      </c>
      <c r="F82" s="3">
        <v>129.5</v>
      </c>
      <c r="G82" s="3">
        <v>11816.320313</v>
      </c>
      <c r="H82" s="3">
        <v>4119.21</v>
      </c>
      <c r="I82" s="3">
        <v>76.41</v>
      </c>
      <c r="J82" s="3">
        <v>1950.42</v>
      </c>
      <c r="K82" s="4">
        <f t="shared" si="9"/>
        <v>1.9809356308716001E-2</v>
      </c>
      <c r="L82" s="4">
        <f t="shared" si="10"/>
        <v>1.0398089735210484E-2</v>
      </c>
      <c r="M82" s="4">
        <f t="shared" si="11"/>
        <v>7.8697082607424411E-3</v>
      </c>
      <c r="N82" s="4">
        <f t="shared" si="12"/>
        <v>1.97385424653834E-2</v>
      </c>
      <c r="O82" s="4">
        <f t="shared" si="13"/>
        <v>1.549953509381094E-2</v>
      </c>
      <c r="P82" s="4">
        <f t="shared" si="14"/>
        <v>3.5922474448762759E-2</v>
      </c>
      <c r="Q82" s="4">
        <f t="shared" si="15"/>
        <v>1.6898723847030853E-2</v>
      </c>
      <c r="R82" s="4">
        <f t="shared" si="16"/>
        <v>-3.1687349750424317E-2</v>
      </c>
      <c r="S82" s="4">
        <f t="shared" si="17"/>
        <v>1.162378041168079E-2</v>
      </c>
    </row>
    <row r="83" spans="1:19" ht="18.75" x14ac:dyDescent="0.25">
      <c r="A83" s="2">
        <v>44959</v>
      </c>
      <c r="B83" s="3">
        <v>150.820007</v>
      </c>
      <c r="C83" s="3">
        <v>264.60000600000001</v>
      </c>
      <c r="D83" s="3">
        <v>108.800003</v>
      </c>
      <c r="E83" s="3">
        <v>211</v>
      </c>
      <c r="F83" s="3">
        <v>129.05999800000001</v>
      </c>
      <c r="G83" s="3">
        <v>12200.820313</v>
      </c>
      <c r="H83" s="3">
        <v>4179.76</v>
      </c>
      <c r="I83" s="3">
        <v>75.88</v>
      </c>
      <c r="J83" s="3">
        <v>1912.37</v>
      </c>
      <c r="K83" s="4">
        <f t="shared" si="9"/>
        <v>3.2021534975303377E-2</v>
      </c>
      <c r="L83" s="4">
        <f t="shared" si="10"/>
        <v>1.4592431217642185E-2</v>
      </c>
      <c r="M83" s="4">
        <f t="shared" si="11"/>
        <v>3.6392296130947382E-2</v>
      </c>
      <c r="N83" s="4">
        <f t="shared" si="12"/>
        <v>4.5818416456011278E-2</v>
      </c>
      <c r="O83" s="4">
        <f t="shared" si="13"/>
        <v>7.0142456607466888E-2</v>
      </c>
      <c r="P83" s="4">
        <f t="shared" si="14"/>
        <v>-2.8453862199059651E-2</v>
      </c>
      <c r="Q83" s="4">
        <f t="shared" si="15"/>
        <v>-3.4034841285670784E-3</v>
      </c>
      <c r="R83" s="4">
        <f t="shared" si="16"/>
        <v>-6.960432592661837E-3</v>
      </c>
      <c r="S83" s="4">
        <f t="shared" si="17"/>
        <v>-1.9701423447086461E-2</v>
      </c>
    </row>
    <row r="84" spans="1:19" ht="18.75" x14ac:dyDescent="0.25">
      <c r="A84" s="2">
        <v>44960</v>
      </c>
      <c r="B84" s="3">
        <v>154.5</v>
      </c>
      <c r="C84" s="3">
        <v>258.35000600000001</v>
      </c>
      <c r="D84" s="3">
        <v>105.220001</v>
      </c>
      <c r="E84" s="3">
        <v>210.88999899999999</v>
      </c>
      <c r="F84" s="3">
        <v>127.610001</v>
      </c>
      <c r="G84" s="3">
        <v>12006.950194999999</v>
      </c>
      <c r="H84" s="3">
        <v>4136.4799999999996</v>
      </c>
      <c r="I84" s="3">
        <v>73.39</v>
      </c>
      <c r="J84" s="3">
        <v>1865.53</v>
      </c>
      <c r="K84" s="4">
        <f t="shared" si="9"/>
        <v>-1.6017523206301662E-2</v>
      </c>
      <c r="L84" s="4">
        <f t="shared" si="10"/>
        <v>-1.0408643989373002E-2</v>
      </c>
      <c r="M84" s="4">
        <f t="shared" si="11"/>
        <v>2.4106977150357683E-2</v>
      </c>
      <c r="N84" s="4">
        <f t="shared" si="12"/>
        <v>-2.3903996399090501E-2</v>
      </c>
      <c r="O84" s="4">
        <f t="shared" si="13"/>
        <v>-3.3457956188813656E-2</v>
      </c>
      <c r="P84" s="4">
        <f t="shared" si="14"/>
        <v>-5.2146769420197971E-4</v>
      </c>
      <c r="Q84" s="4">
        <f t="shared" si="15"/>
        <v>-1.1298651428764014E-2</v>
      </c>
      <c r="R84" s="4">
        <f t="shared" si="16"/>
        <v>-3.3365458509841919E-2</v>
      </c>
      <c r="S84" s="4">
        <f t="shared" si="17"/>
        <v>-2.4798115522751452E-2</v>
      </c>
    </row>
    <row r="85" spans="1:19" ht="18.75" x14ac:dyDescent="0.25">
      <c r="A85" s="2">
        <v>44963</v>
      </c>
      <c r="B85" s="3">
        <v>151.729996</v>
      </c>
      <c r="C85" s="3">
        <v>256.76998900000001</v>
      </c>
      <c r="D85" s="3">
        <v>103.470001</v>
      </c>
      <c r="E85" s="3">
        <v>221.729996</v>
      </c>
      <c r="F85" s="3">
        <v>125.730003</v>
      </c>
      <c r="G85" s="3">
        <v>11887.450194999999</v>
      </c>
      <c r="H85" s="3">
        <v>4111.08</v>
      </c>
      <c r="I85" s="3">
        <v>74.11</v>
      </c>
      <c r="J85" s="3">
        <v>1867.36</v>
      </c>
      <c r="K85" s="4">
        <f t="shared" si="9"/>
        <v>-1.0002426875302201E-2</v>
      </c>
      <c r="L85" s="4">
        <f t="shared" si="10"/>
        <v>-6.1594169191690872E-3</v>
      </c>
      <c r="M85" s="4">
        <f t="shared" si="11"/>
        <v>-1.8091497163268487E-2</v>
      </c>
      <c r="N85" s="4">
        <f t="shared" si="12"/>
        <v>-6.1345782357699486E-3</v>
      </c>
      <c r="O85" s="4">
        <f t="shared" si="13"/>
        <v>-1.6771680525061429E-2</v>
      </c>
      <c r="P85" s="4">
        <f t="shared" si="14"/>
        <v>5.0123741643081858E-2</v>
      </c>
      <c r="Q85" s="4">
        <f t="shared" si="15"/>
        <v>-1.4841971116518058E-2</v>
      </c>
      <c r="R85" s="4">
        <f t="shared" si="16"/>
        <v>9.7627894062960654E-3</v>
      </c>
      <c r="S85" s="4">
        <f t="shared" si="17"/>
        <v>9.8047365264037831E-4</v>
      </c>
    </row>
    <row r="86" spans="1:19" ht="18.75" x14ac:dyDescent="0.25">
      <c r="A86" s="2">
        <v>44964</v>
      </c>
      <c r="B86" s="3">
        <v>154.64999399999999</v>
      </c>
      <c r="C86" s="3">
        <v>267.55999800000001</v>
      </c>
      <c r="D86" s="3">
        <v>108.040001</v>
      </c>
      <c r="E86" s="3">
        <v>222.050003</v>
      </c>
      <c r="F86" s="3">
        <v>125.33000199999999</v>
      </c>
      <c r="G86" s="3">
        <v>12113.790039</v>
      </c>
      <c r="H86" s="3">
        <v>4164</v>
      </c>
      <c r="I86" s="3">
        <v>77.14</v>
      </c>
      <c r="J86" s="3">
        <v>1873.81</v>
      </c>
      <c r="K86" s="4">
        <f t="shared" si="9"/>
        <v>1.8861238145782253E-2</v>
      </c>
      <c r="L86" s="4">
        <f t="shared" si="10"/>
        <v>1.2790383040919152E-2</v>
      </c>
      <c r="M86" s="4">
        <f t="shared" si="11"/>
        <v>1.9061861159261905E-2</v>
      </c>
      <c r="N86" s="4">
        <f t="shared" si="12"/>
        <v>4.1163133053516848E-2</v>
      </c>
      <c r="O86" s="4">
        <f t="shared" si="13"/>
        <v>4.3219812898749682E-2</v>
      </c>
      <c r="P86" s="4">
        <f t="shared" si="14"/>
        <v>1.4421878236354014E-3</v>
      </c>
      <c r="Q86" s="4">
        <f t="shared" si="15"/>
        <v>-3.1864998844414044E-3</v>
      </c>
      <c r="R86" s="4">
        <f t="shared" si="16"/>
        <v>4.007147681681416E-2</v>
      </c>
      <c r="S86" s="4">
        <f t="shared" si="17"/>
        <v>3.4481225876566764E-3</v>
      </c>
    </row>
    <row r="87" spans="1:19" ht="18.75" x14ac:dyDescent="0.25">
      <c r="A87" s="2">
        <v>44965</v>
      </c>
      <c r="B87" s="3">
        <v>151.91999799999999</v>
      </c>
      <c r="C87" s="3">
        <v>266.73001099999999</v>
      </c>
      <c r="D87" s="3">
        <v>100</v>
      </c>
      <c r="E87" s="3">
        <v>223.36999499999999</v>
      </c>
      <c r="F87" s="3">
        <v>122.910004</v>
      </c>
      <c r="G87" s="3">
        <v>11910.519531</v>
      </c>
      <c r="H87" s="3">
        <v>4117.8599999999997</v>
      </c>
      <c r="I87" s="3">
        <v>78.47</v>
      </c>
      <c r="J87" s="3">
        <v>1875.59</v>
      </c>
      <c r="K87" s="4">
        <f t="shared" si="9"/>
        <v>-1.6922472487054328E-2</v>
      </c>
      <c r="L87" s="4">
        <f t="shared" si="10"/>
        <v>-1.1142539811002886E-2</v>
      </c>
      <c r="M87" s="4">
        <f t="shared" si="11"/>
        <v>-1.7810406994586931E-2</v>
      </c>
      <c r="N87" s="4">
        <f t="shared" si="12"/>
        <v>-3.106880733886503E-3</v>
      </c>
      <c r="O87" s="4">
        <f t="shared" si="13"/>
        <v>-7.7331352192154562E-2</v>
      </c>
      <c r="P87" s="4">
        <f t="shared" si="14"/>
        <v>5.9269717124985901E-3</v>
      </c>
      <c r="Q87" s="4">
        <f t="shared" si="15"/>
        <v>-1.9497861810275085E-2</v>
      </c>
      <c r="R87" s="4">
        <f t="shared" si="16"/>
        <v>1.709443335930004E-2</v>
      </c>
      <c r="S87" s="4">
        <f t="shared" si="17"/>
        <v>9.4948532230533186E-4</v>
      </c>
    </row>
    <row r="88" spans="1:19" ht="18.75" x14ac:dyDescent="0.25">
      <c r="A88" s="2">
        <v>44966</v>
      </c>
      <c r="B88" s="3">
        <v>150.86999499999999</v>
      </c>
      <c r="C88" s="3">
        <v>263.61999500000002</v>
      </c>
      <c r="D88" s="3">
        <v>95.459998999999996</v>
      </c>
      <c r="E88" s="3">
        <v>212.64999399999999</v>
      </c>
      <c r="F88" s="3">
        <v>122.18</v>
      </c>
      <c r="G88" s="3">
        <v>11789.580078000001</v>
      </c>
      <c r="H88" s="3">
        <v>4081.5</v>
      </c>
      <c r="I88" s="3">
        <v>78.06</v>
      </c>
      <c r="J88" s="3">
        <v>1861.39</v>
      </c>
      <c r="K88" s="4">
        <f t="shared" si="9"/>
        <v>-1.0205906705308592E-2</v>
      </c>
      <c r="L88" s="4">
        <f t="shared" si="10"/>
        <v>-8.869043032445954E-3</v>
      </c>
      <c r="M88" s="4">
        <f t="shared" si="11"/>
        <v>-6.9355476283390815E-3</v>
      </c>
      <c r="N88" s="4">
        <f t="shared" si="12"/>
        <v>-1.172829872373678E-2</v>
      </c>
      <c r="O88" s="4">
        <f t="shared" si="13"/>
        <v>-4.6462884885932844E-2</v>
      </c>
      <c r="P88" s="4">
        <f t="shared" si="14"/>
        <v>-4.9181973476815757E-2</v>
      </c>
      <c r="Q88" s="4">
        <f t="shared" si="15"/>
        <v>-5.9570455494059168E-3</v>
      </c>
      <c r="R88" s="4">
        <f t="shared" si="16"/>
        <v>-5.238624386912848E-3</v>
      </c>
      <c r="S88" s="4">
        <f t="shared" si="17"/>
        <v>-7.5997561372451216E-3</v>
      </c>
    </row>
    <row r="89" spans="1:19" ht="18.75" x14ac:dyDescent="0.25">
      <c r="A89" s="2">
        <v>44967</v>
      </c>
      <c r="B89" s="3">
        <v>151.009995</v>
      </c>
      <c r="C89" s="3">
        <v>263.10000600000001</v>
      </c>
      <c r="D89" s="3">
        <v>94.860000999999997</v>
      </c>
      <c r="E89" s="3">
        <v>217.88000500000001</v>
      </c>
      <c r="F89" s="3">
        <v>122.230003</v>
      </c>
      <c r="G89" s="3">
        <v>11718.120117</v>
      </c>
      <c r="H89" s="3">
        <v>4090.46</v>
      </c>
      <c r="I89" s="3">
        <v>79.72</v>
      </c>
      <c r="J89" s="3">
        <v>1864.67</v>
      </c>
      <c r="K89" s="4">
        <f t="shared" si="9"/>
        <v>-6.0797254109929639E-3</v>
      </c>
      <c r="L89" s="4">
        <f t="shared" si="10"/>
        <v>2.1928652588764841E-3</v>
      </c>
      <c r="M89" s="4">
        <f t="shared" si="11"/>
        <v>9.2752096643964374E-4</v>
      </c>
      <c r="N89" s="4">
        <f t="shared" si="12"/>
        <v>-1.9744424663611809E-3</v>
      </c>
      <c r="O89" s="4">
        <f t="shared" si="13"/>
        <v>-6.30517011087188E-3</v>
      </c>
      <c r="P89" s="4">
        <f t="shared" si="14"/>
        <v>2.4296881979620728E-2</v>
      </c>
      <c r="Q89" s="4">
        <f t="shared" si="15"/>
        <v>4.0917311144271181E-4</v>
      </c>
      <c r="R89" s="4">
        <f t="shared" si="16"/>
        <v>2.1042733592125024E-2</v>
      </c>
      <c r="S89" s="4">
        <f t="shared" si="17"/>
        <v>1.7605732850403751E-3</v>
      </c>
    </row>
    <row r="90" spans="1:19" ht="18.75" x14ac:dyDescent="0.25">
      <c r="A90" s="2">
        <v>44970</v>
      </c>
      <c r="B90" s="3">
        <v>153.85000600000001</v>
      </c>
      <c r="C90" s="3">
        <v>271.32000699999998</v>
      </c>
      <c r="D90" s="3">
        <v>95</v>
      </c>
      <c r="E90" s="3">
        <v>229.71000699999999</v>
      </c>
      <c r="F90" s="3">
        <v>125.150002</v>
      </c>
      <c r="G90" s="3">
        <v>11891.790039</v>
      </c>
      <c r="H90" s="3">
        <v>4137.29</v>
      </c>
      <c r="I90" s="3">
        <v>80.14</v>
      </c>
      <c r="J90" s="3">
        <v>1853.39</v>
      </c>
      <c r="K90" s="4">
        <f t="shared" si="9"/>
        <v>1.4711877619030263E-2</v>
      </c>
      <c r="L90" s="4">
        <f t="shared" si="10"/>
        <v>1.1383550959928976E-2</v>
      </c>
      <c r="M90" s="4">
        <f t="shared" si="11"/>
        <v>1.8632114089767907E-2</v>
      </c>
      <c r="N90" s="4">
        <f t="shared" si="12"/>
        <v>3.0764751026408087E-2</v>
      </c>
      <c r="O90" s="4">
        <f t="shared" si="13"/>
        <v>1.4747606092541628E-3</v>
      </c>
      <c r="P90" s="4">
        <f t="shared" si="14"/>
        <v>5.287319880246108E-2</v>
      </c>
      <c r="Q90" s="4">
        <f t="shared" si="15"/>
        <v>2.3608493525542409E-2</v>
      </c>
      <c r="R90" s="4">
        <f t="shared" si="16"/>
        <v>5.2546098634045878E-3</v>
      </c>
      <c r="S90" s="4">
        <f t="shared" si="17"/>
        <v>-6.0676990731362212E-3</v>
      </c>
    </row>
    <row r="91" spans="1:19" ht="18.75" x14ac:dyDescent="0.25">
      <c r="A91" s="2">
        <v>44971</v>
      </c>
      <c r="B91" s="3">
        <v>153.199997</v>
      </c>
      <c r="C91" s="3">
        <v>272.17001299999998</v>
      </c>
      <c r="D91" s="3">
        <v>94.949996999999996</v>
      </c>
      <c r="E91" s="3">
        <v>227.63999899999999</v>
      </c>
      <c r="F91" s="3">
        <v>126.199997</v>
      </c>
      <c r="G91" s="3">
        <v>11960.150390999999</v>
      </c>
      <c r="H91" s="3">
        <v>4136.13</v>
      </c>
      <c r="I91" s="3">
        <v>79.06</v>
      </c>
      <c r="J91" s="3">
        <v>1854.29</v>
      </c>
      <c r="K91" s="4">
        <f t="shared" si="9"/>
        <v>5.7320736126244059E-3</v>
      </c>
      <c r="L91" s="4">
        <f t="shared" si="10"/>
        <v>-2.8041608128225108E-4</v>
      </c>
      <c r="M91" s="4">
        <f t="shared" si="11"/>
        <v>-4.2339030428298384E-3</v>
      </c>
      <c r="N91" s="4">
        <f t="shared" si="12"/>
        <v>3.1279569514311668E-3</v>
      </c>
      <c r="O91" s="4">
        <f t="shared" si="13"/>
        <v>-5.2648593782306935E-4</v>
      </c>
      <c r="P91" s="4">
        <f t="shared" si="14"/>
        <v>-9.0522449243246317E-3</v>
      </c>
      <c r="Q91" s="4">
        <f t="shared" si="15"/>
        <v>8.3548924767156245E-3</v>
      </c>
      <c r="R91" s="4">
        <f t="shared" si="16"/>
        <v>-1.3568047339459063E-2</v>
      </c>
      <c r="S91" s="4">
        <f t="shared" si="17"/>
        <v>4.8547879950610289E-4</v>
      </c>
    </row>
    <row r="92" spans="1:19" ht="18.75" x14ac:dyDescent="0.25">
      <c r="A92" s="2">
        <v>44972</v>
      </c>
      <c r="B92" s="3">
        <v>155.33000200000001</v>
      </c>
      <c r="C92" s="3">
        <v>269.32000699999998</v>
      </c>
      <c r="D92" s="3">
        <v>97.099997999999999</v>
      </c>
      <c r="E92" s="3">
        <v>220.020004</v>
      </c>
      <c r="F92" s="3">
        <v>127.480003</v>
      </c>
      <c r="G92" s="3">
        <v>12070.589844</v>
      </c>
      <c r="H92" s="3">
        <v>4147.6000000000004</v>
      </c>
      <c r="I92" s="3">
        <v>78.59</v>
      </c>
      <c r="J92" s="3">
        <v>1836.19</v>
      </c>
      <c r="K92" s="4">
        <f t="shared" si="9"/>
        <v>9.1915795734881962E-3</v>
      </c>
      <c r="L92" s="4">
        <f t="shared" si="10"/>
        <v>2.7692856551893739E-3</v>
      </c>
      <c r="M92" s="4">
        <f t="shared" si="11"/>
        <v>1.3807661151383299E-2</v>
      </c>
      <c r="N92" s="4">
        <f t="shared" si="12"/>
        <v>-1.0526629160637747E-2</v>
      </c>
      <c r="O92" s="4">
        <f t="shared" si="13"/>
        <v>2.2390949037238834E-2</v>
      </c>
      <c r="P92" s="4">
        <f t="shared" si="14"/>
        <v>-3.4046959850567111E-2</v>
      </c>
      <c r="Q92" s="4">
        <f t="shared" si="15"/>
        <v>1.0091586746916882E-2</v>
      </c>
      <c r="R92" s="4">
        <f t="shared" si="16"/>
        <v>-5.9625929904559248E-3</v>
      </c>
      <c r="S92" s="4">
        <f t="shared" si="17"/>
        <v>-9.8091007832449128E-3</v>
      </c>
    </row>
    <row r="93" spans="1:19" ht="18.75" x14ac:dyDescent="0.25">
      <c r="A93" s="2">
        <v>44973</v>
      </c>
      <c r="B93" s="3">
        <v>153.71000699999999</v>
      </c>
      <c r="C93" s="3">
        <v>262.14999399999999</v>
      </c>
      <c r="D93" s="3">
        <v>95.779999000000004</v>
      </c>
      <c r="E93" s="3">
        <v>213.88000500000001</v>
      </c>
      <c r="F93" s="3">
        <v>124.379997</v>
      </c>
      <c r="G93" s="3">
        <v>11855.830078000001</v>
      </c>
      <c r="H93" s="3">
        <v>4090.41</v>
      </c>
      <c r="I93" s="3">
        <v>78.489999999999995</v>
      </c>
      <c r="J93" s="3">
        <v>1837.44</v>
      </c>
      <c r="K93" s="4">
        <f t="shared" si="9"/>
        <v>-1.7952166216715019E-2</v>
      </c>
      <c r="L93" s="4">
        <f t="shared" si="10"/>
        <v>-1.3884644172642286E-2</v>
      </c>
      <c r="M93" s="4">
        <f t="shared" si="11"/>
        <v>-1.0484143098485789E-2</v>
      </c>
      <c r="N93" s="4">
        <f t="shared" si="12"/>
        <v>-2.6983453537583618E-2</v>
      </c>
      <c r="O93" s="4">
        <f t="shared" si="13"/>
        <v>-1.3687470226086398E-2</v>
      </c>
      <c r="P93" s="4">
        <f t="shared" si="14"/>
        <v>-2.8303336033329414E-2</v>
      </c>
      <c r="Q93" s="4">
        <f t="shared" si="15"/>
        <v>-2.4618141526129032E-2</v>
      </c>
      <c r="R93" s="4">
        <f t="shared" si="16"/>
        <v>-1.2732367393613079E-3</v>
      </c>
      <c r="S93" s="4">
        <f t="shared" si="17"/>
        <v>6.8052582771867102E-4</v>
      </c>
    </row>
    <row r="94" spans="1:19" ht="18.75" x14ac:dyDescent="0.25">
      <c r="A94" s="2">
        <v>44974</v>
      </c>
      <c r="B94" s="3">
        <v>152.550003</v>
      </c>
      <c r="C94" s="3">
        <v>258.05999800000001</v>
      </c>
      <c r="D94" s="3">
        <v>94.589995999999999</v>
      </c>
      <c r="E94" s="3">
        <v>206.550003</v>
      </c>
      <c r="F94" s="3">
        <v>124.839996</v>
      </c>
      <c r="G94" s="3">
        <v>11787.269531</v>
      </c>
      <c r="H94" s="3">
        <v>4079.09</v>
      </c>
      <c r="I94" s="3">
        <v>76.34</v>
      </c>
      <c r="J94" s="3">
        <v>1841.59</v>
      </c>
      <c r="K94" s="4">
        <f t="shared" si="9"/>
        <v>-5.7996405131277859E-3</v>
      </c>
      <c r="L94" s="4">
        <f t="shared" si="10"/>
        <v>-2.7712852059047503E-3</v>
      </c>
      <c r="M94" s="4">
        <f t="shared" si="11"/>
        <v>-7.5753249487810342E-3</v>
      </c>
      <c r="N94" s="4">
        <f t="shared" si="12"/>
        <v>-1.5724727857317492E-2</v>
      </c>
      <c r="O94" s="4">
        <f t="shared" si="13"/>
        <v>-1.2502164536560298E-2</v>
      </c>
      <c r="P94" s="4">
        <f t="shared" si="14"/>
        <v>-3.4872605091023787E-2</v>
      </c>
      <c r="Q94" s="4">
        <f t="shared" si="15"/>
        <v>3.6915138054560252E-3</v>
      </c>
      <c r="R94" s="4">
        <f t="shared" si="16"/>
        <v>-2.7774180821638513E-2</v>
      </c>
      <c r="S94" s="4">
        <f t="shared" si="17"/>
        <v>2.2560303994142738E-3</v>
      </c>
    </row>
    <row r="95" spans="1:19" ht="18.75" x14ac:dyDescent="0.25">
      <c r="A95" s="2">
        <v>44978</v>
      </c>
      <c r="B95" s="3">
        <v>148.479996</v>
      </c>
      <c r="C95" s="3">
        <v>252.66999799999999</v>
      </c>
      <c r="D95" s="3">
        <v>92.050003000000004</v>
      </c>
      <c r="E95" s="3">
        <v>207.53999300000001</v>
      </c>
      <c r="F95" s="3">
        <v>121.099998</v>
      </c>
      <c r="G95" s="3">
        <v>11492.299805000001</v>
      </c>
      <c r="H95" s="3">
        <v>3997.34</v>
      </c>
      <c r="I95" s="3">
        <v>76.16</v>
      </c>
      <c r="J95" s="3">
        <v>1834.32</v>
      </c>
      <c r="K95" s="4">
        <f t="shared" si="9"/>
        <v>-2.5342866860370111E-2</v>
      </c>
      <c r="L95" s="4">
        <f t="shared" si="10"/>
        <v>-2.0244784414123935E-2</v>
      </c>
      <c r="M95" s="4">
        <f t="shared" si="11"/>
        <v>-2.7042188730126981E-2</v>
      </c>
      <c r="N95" s="4">
        <f t="shared" si="12"/>
        <v>-2.1107826689649837E-2</v>
      </c>
      <c r="O95" s="4">
        <f t="shared" si="13"/>
        <v>-2.7219779667240464E-2</v>
      </c>
      <c r="P95" s="4">
        <f t="shared" si="14"/>
        <v>4.7815300815923075E-3</v>
      </c>
      <c r="Q95" s="4">
        <f t="shared" si="15"/>
        <v>-3.041625131779584E-2</v>
      </c>
      <c r="R95" s="4">
        <f t="shared" si="16"/>
        <v>-2.3606568339738861E-3</v>
      </c>
      <c r="S95" s="4">
        <f t="shared" si="17"/>
        <v>-3.9554882893202796E-3</v>
      </c>
    </row>
    <row r="96" spans="1:19" ht="18.75" x14ac:dyDescent="0.25">
      <c r="A96" s="2">
        <v>44979</v>
      </c>
      <c r="B96" s="3">
        <v>148.91000399999999</v>
      </c>
      <c r="C96" s="3">
        <v>251.509995</v>
      </c>
      <c r="D96" s="3">
        <v>91.800003000000004</v>
      </c>
      <c r="E96" s="3">
        <v>236.63999899999999</v>
      </c>
      <c r="F96" s="3">
        <v>119.900002</v>
      </c>
      <c r="G96" s="3">
        <v>11507.070313</v>
      </c>
      <c r="H96" s="3">
        <v>3991.05</v>
      </c>
      <c r="I96" s="3">
        <v>73.95</v>
      </c>
      <c r="J96" s="3">
        <v>1825.04</v>
      </c>
      <c r="K96" s="4">
        <f t="shared" si="9"/>
        <v>1.2844273521283504E-3</v>
      </c>
      <c r="L96" s="4">
        <f t="shared" si="10"/>
        <v>-1.5747857327715093E-3</v>
      </c>
      <c r="M96" s="4">
        <f t="shared" si="11"/>
        <v>2.891881365741198E-3</v>
      </c>
      <c r="N96" s="4">
        <f t="shared" si="12"/>
        <v>-4.6015512830992616E-3</v>
      </c>
      <c r="O96" s="4">
        <f t="shared" si="13"/>
        <v>-2.7196099638866675E-3</v>
      </c>
      <c r="P96" s="4">
        <f t="shared" si="14"/>
        <v>0.13121593628796735</v>
      </c>
      <c r="Q96" s="4">
        <f t="shared" si="15"/>
        <v>-9.9585553297341731E-3</v>
      </c>
      <c r="R96" s="4">
        <f t="shared" si="16"/>
        <v>-2.944720132630102E-2</v>
      </c>
      <c r="S96" s="4">
        <f t="shared" si="17"/>
        <v>-5.0719360181188979E-3</v>
      </c>
    </row>
    <row r="97" spans="1:19" ht="18.75" x14ac:dyDescent="0.25">
      <c r="A97" s="2">
        <v>44980</v>
      </c>
      <c r="B97" s="3">
        <v>149.39999399999999</v>
      </c>
      <c r="C97" s="3">
        <v>254.770004</v>
      </c>
      <c r="D97" s="3">
        <v>91.07</v>
      </c>
      <c r="E97" s="3">
        <v>232.86000100000001</v>
      </c>
      <c r="F97" s="3">
        <v>119.959999</v>
      </c>
      <c r="G97" s="3">
        <v>11590.400390999999</v>
      </c>
      <c r="H97" s="3">
        <v>4012.32</v>
      </c>
      <c r="I97" s="3">
        <v>75.39</v>
      </c>
      <c r="J97" s="3">
        <v>1822.64</v>
      </c>
      <c r="K97" s="4">
        <f t="shared" si="9"/>
        <v>7.2155467245582413E-3</v>
      </c>
      <c r="L97" s="4">
        <f t="shared" si="10"/>
        <v>5.3152734602749932E-3</v>
      </c>
      <c r="M97" s="4">
        <f t="shared" si="11"/>
        <v>3.2851090740974014E-3</v>
      </c>
      <c r="N97" s="4">
        <f t="shared" si="12"/>
        <v>1.2878462762347298E-2</v>
      </c>
      <c r="O97" s="4">
        <f t="shared" si="13"/>
        <v>-7.983888726455713E-3</v>
      </c>
      <c r="P97" s="4">
        <f t="shared" si="14"/>
        <v>-1.6102575833365492E-2</v>
      </c>
      <c r="Q97" s="4">
        <f t="shared" si="15"/>
        <v>5.0026683066061904E-4</v>
      </c>
      <c r="R97" s="4">
        <f t="shared" si="16"/>
        <v>1.9285451066801695E-2</v>
      </c>
      <c r="S97" s="4">
        <f t="shared" si="17"/>
        <v>-1.3159050938245892E-3</v>
      </c>
    </row>
    <row r="98" spans="1:19" ht="18.75" x14ac:dyDescent="0.25">
      <c r="A98" s="2">
        <v>44981</v>
      </c>
      <c r="B98" s="3">
        <v>146.71000699999999</v>
      </c>
      <c r="C98" s="3">
        <v>249.220001</v>
      </c>
      <c r="D98" s="3">
        <v>89.349997999999999</v>
      </c>
      <c r="E98" s="3">
        <v>235.009995</v>
      </c>
      <c r="F98" s="3">
        <v>118.040001</v>
      </c>
      <c r="G98" s="3">
        <v>11394.940430000001</v>
      </c>
      <c r="H98" s="3">
        <v>3970.04</v>
      </c>
      <c r="I98" s="3">
        <v>76.319999999999993</v>
      </c>
      <c r="J98" s="3">
        <v>1810.81</v>
      </c>
      <c r="K98" s="4">
        <f t="shared" si="9"/>
        <v>-1.7007768049195071E-2</v>
      </c>
      <c r="L98" s="4">
        <f t="shared" si="10"/>
        <v>-1.0593457421727142E-2</v>
      </c>
      <c r="M98" s="4">
        <f t="shared" si="11"/>
        <v>-1.8169335673346356E-2</v>
      </c>
      <c r="N98" s="4">
        <f t="shared" si="12"/>
        <v>-2.2025148535921951E-2</v>
      </c>
      <c r="O98" s="4">
        <f t="shared" si="13"/>
        <v>-1.9067222358173999E-2</v>
      </c>
      <c r="P98" s="4">
        <f t="shared" si="14"/>
        <v>9.1906262513006161E-3</v>
      </c>
      <c r="Q98" s="4">
        <f t="shared" si="15"/>
        <v>-1.6134786998253062E-2</v>
      </c>
      <c r="R98" s="4">
        <f t="shared" si="16"/>
        <v>1.2260386916420432E-2</v>
      </c>
      <c r="S98" s="4">
        <f t="shared" si="17"/>
        <v>-6.511740523210352E-3</v>
      </c>
    </row>
    <row r="99" spans="1:19" ht="18.75" x14ac:dyDescent="0.25">
      <c r="A99" s="2">
        <v>44984</v>
      </c>
      <c r="B99" s="3">
        <v>147.91999799999999</v>
      </c>
      <c r="C99" s="3">
        <v>250.16000399999999</v>
      </c>
      <c r="D99" s="3">
        <v>90.099997999999999</v>
      </c>
      <c r="E99" s="3">
        <v>232.16000399999999</v>
      </c>
      <c r="F99" s="3">
        <v>118.529999</v>
      </c>
      <c r="G99" s="3">
        <v>11466.980469</v>
      </c>
      <c r="H99" s="3">
        <v>3982.24</v>
      </c>
      <c r="I99" s="3">
        <v>75.680000000000007</v>
      </c>
      <c r="J99" s="3">
        <v>1817.31</v>
      </c>
      <c r="K99" s="4">
        <f t="shared" si="9"/>
        <v>6.302206866823837E-3</v>
      </c>
      <c r="L99" s="4">
        <f t="shared" si="10"/>
        <v>3.0683048311681872E-3</v>
      </c>
      <c r="M99" s="4">
        <f t="shared" si="11"/>
        <v>8.213676693320163E-3</v>
      </c>
      <c r="N99" s="4">
        <f t="shared" si="12"/>
        <v>3.7646846121116026E-3</v>
      </c>
      <c r="O99" s="4">
        <f t="shared" si="13"/>
        <v>8.3589231951804975E-3</v>
      </c>
      <c r="P99" s="4">
        <f t="shared" si="14"/>
        <v>-1.2201238789221963E-2</v>
      </c>
      <c r="Q99" s="4">
        <f t="shared" si="15"/>
        <v>4.1425261082832648E-3</v>
      </c>
      <c r="R99" s="4">
        <f t="shared" si="16"/>
        <v>-8.4211023964080606E-3</v>
      </c>
      <c r="S99" s="4">
        <f t="shared" si="17"/>
        <v>3.5831267732859312E-3</v>
      </c>
    </row>
    <row r="100" spans="1:19" ht="18.75" x14ac:dyDescent="0.25">
      <c r="A100" s="2">
        <v>44985</v>
      </c>
      <c r="B100" s="3">
        <v>147.41000399999999</v>
      </c>
      <c r="C100" s="3">
        <v>249.41999799999999</v>
      </c>
      <c r="D100" s="3">
        <v>90.300003000000004</v>
      </c>
      <c r="E100" s="3">
        <v>226.979996</v>
      </c>
      <c r="F100" s="3">
        <v>118.790001</v>
      </c>
      <c r="G100" s="3">
        <v>11455.540039</v>
      </c>
      <c r="H100" s="3">
        <v>3970.15</v>
      </c>
      <c r="I100" s="3">
        <v>77.05</v>
      </c>
      <c r="J100" s="3">
        <v>1827.15</v>
      </c>
      <c r="K100" s="4">
        <f t="shared" si="9"/>
        <v>-9.9818263405329014E-4</v>
      </c>
      <c r="L100" s="4">
        <f t="shared" si="10"/>
        <v>-3.0405976856194583E-3</v>
      </c>
      <c r="M100" s="4">
        <f t="shared" si="11"/>
        <v>-3.4537263636596569E-3</v>
      </c>
      <c r="N100" s="4">
        <f t="shared" si="12"/>
        <v>-2.9625146653543691E-3</v>
      </c>
      <c r="O100" s="4">
        <f t="shared" si="13"/>
        <v>2.2173512287968558E-3</v>
      </c>
      <c r="P100" s="4">
        <f t="shared" si="14"/>
        <v>-2.2564916115079693E-2</v>
      </c>
      <c r="Q100" s="4">
        <f t="shared" si="15"/>
        <v>2.1911520649389583E-3</v>
      </c>
      <c r="R100" s="4">
        <f t="shared" si="16"/>
        <v>1.7940637022501864E-2</v>
      </c>
      <c r="S100" s="4">
        <f t="shared" si="17"/>
        <v>5.3999900732073043E-3</v>
      </c>
    </row>
    <row r="101" spans="1:19" ht="18.75" x14ac:dyDescent="0.25">
      <c r="A101" s="2">
        <v>44986</v>
      </c>
      <c r="B101" s="3">
        <v>145.30999800000001</v>
      </c>
      <c r="C101" s="3">
        <v>246.270004</v>
      </c>
      <c r="D101" s="3">
        <v>90.510002</v>
      </c>
      <c r="E101" s="3">
        <v>233.13999899999999</v>
      </c>
      <c r="F101" s="3">
        <v>118.58000199999999</v>
      </c>
      <c r="G101" s="3">
        <v>11379.480469</v>
      </c>
      <c r="H101" s="3">
        <v>3951.39</v>
      </c>
      <c r="I101" s="3">
        <v>77.69</v>
      </c>
      <c r="J101" s="3">
        <v>1836.81</v>
      </c>
      <c r="K101" s="4">
        <f t="shared" si="9"/>
        <v>-6.6616845169346775E-3</v>
      </c>
      <c r="L101" s="4">
        <f t="shared" si="10"/>
        <v>-4.7364616152703798E-3</v>
      </c>
      <c r="M101" s="4">
        <f t="shared" si="11"/>
        <v>-1.4348469625460642E-2</v>
      </c>
      <c r="N101" s="4">
        <f t="shared" si="12"/>
        <v>-1.2709703203377862E-2</v>
      </c>
      <c r="O101" s="4">
        <f t="shared" si="13"/>
        <v>2.3228702905544753E-3</v>
      </c>
      <c r="P101" s="4">
        <f t="shared" si="14"/>
        <v>2.6777236952123234E-2</v>
      </c>
      <c r="Q101" s="4">
        <f t="shared" si="15"/>
        <v>-1.7693815741931592E-3</v>
      </c>
      <c r="R101" s="4">
        <f t="shared" si="16"/>
        <v>8.2719871962045576E-3</v>
      </c>
      <c r="S101" s="4">
        <f t="shared" si="17"/>
        <v>5.2729955472208259E-3</v>
      </c>
    </row>
    <row r="102" spans="1:19" ht="18.75" x14ac:dyDescent="0.25">
      <c r="A102" s="2">
        <v>44987</v>
      </c>
      <c r="B102" s="3">
        <v>145.91000399999999</v>
      </c>
      <c r="C102" s="3">
        <v>251.11000100000001</v>
      </c>
      <c r="D102" s="3">
        <v>92.309997999999993</v>
      </c>
      <c r="E102" s="3">
        <v>238.89999399999999</v>
      </c>
      <c r="F102" s="3">
        <v>119.58000199999999</v>
      </c>
      <c r="G102" s="3">
        <v>11462.980469</v>
      </c>
      <c r="H102" s="3">
        <v>3981.35</v>
      </c>
      <c r="I102" s="3">
        <v>78.16</v>
      </c>
      <c r="J102" s="3">
        <v>1836</v>
      </c>
      <c r="K102" s="4">
        <f t="shared" si="9"/>
        <v>7.310978633350191E-3</v>
      </c>
      <c r="L102" s="4">
        <f t="shared" si="10"/>
        <v>7.5535420169248321E-3</v>
      </c>
      <c r="M102" s="4">
        <f t="shared" si="11"/>
        <v>4.1206431211630824E-3</v>
      </c>
      <c r="N102" s="4">
        <f t="shared" si="12"/>
        <v>1.9462582853260382E-2</v>
      </c>
      <c r="O102" s="4">
        <f t="shared" si="13"/>
        <v>1.9692092399849728E-2</v>
      </c>
      <c r="P102" s="4">
        <f t="shared" si="14"/>
        <v>2.4405902014234645E-2</v>
      </c>
      <c r="Q102" s="4">
        <f t="shared" si="15"/>
        <v>8.3977650324910409E-3</v>
      </c>
      <c r="R102" s="4">
        <f t="shared" si="16"/>
        <v>6.0314587721978247E-3</v>
      </c>
      <c r="S102" s="4">
        <f t="shared" si="17"/>
        <v>-4.4107918086270782E-4</v>
      </c>
    </row>
    <row r="103" spans="1:19" ht="18.75" x14ac:dyDescent="0.25">
      <c r="A103" s="2">
        <v>44988</v>
      </c>
      <c r="B103" s="3">
        <v>151.029999</v>
      </c>
      <c r="C103" s="3">
        <v>255.28999300000001</v>
      </c>
      <c r="D103" s="3">
        <v>94.019997000000004</v>
      </c>
      <c r="E103" s="3">
        <v>235.53999300000001</v>
      </c>
      <c r="F103" s="3">
        <v>120.94000200000001</v>
      </c>
      <c r="G103" s="3">
        <v>11689.009765999999</v>
      </c>
      <c r="H103" s="3">
        <v>4045.64</v>
      </c>
      <c r="I103" s="3">
        <v>79.680000000000007</v>
      </c>
      <c r="J103" s="3">
        <v>1854.97</v>
      </c>
      <c r="K103" s="4">
        <f t="shared" si="9"/>
        <v>1.9526310809930857E-2</v>
      </c>
      <c r="L103" s="4">
        <f t="shared" si="10"/>
        <v>1.6018800257414187E-2</v>
      </c>
      <c r="M103" s="4">
        <f t="shared" si="11"/>
        <v>3.4488465266959249E-2</v>
      </c>
      <c r="N103" s="4">
        <f t="shared" si="12"/>
        <v>1.6509032332224425E-2</v>
      </c>
      <c r="O103" s="4">
        <f t="shared" si="13"/>
        <v>1.8355037351944482E-2</v>
      </c>
      <c r="P103" s="4">
        <f t="shared" si="14"/>
        <v>-1.4164308522194318E-2</v>
      </c>
      <c r="Q103" s="4">
        <f t="shared" si="15"/>
        <v>1.1308951204229636E-2</v>
      </c>
      <c r="R103" s="4">
        <f t="shared" si="16"/>
        <v>1.9260605541815655E-2</v>
      </c>
      <c r="S103" s="4">
        <f t="shared" si="17"/>
        <v>1.0279231223584777E-2</v>
      </c>
    </row>
    <row r="104" spans="1:19" ht="18.75" x14ac:dyDescent="0.25">
      <c r="A104" s="2">
        <v>44991</v>
      </c>
      <c r="B104" s="3">
        <v>153.83000200000001</v>
      </c>
      <c r="C104" s="3">
        <v>256.86999500000002</v>
      </c>
      <c r="D104" s="3">
        <v>95.580001999999993</v>
      </c>
      <c r="E104" s="3">
        <v>232.88000500000001</v>
      </c>
      <c r="F104" s="3">
        <v>120.16999800000001</v>
      </c>
      <c r="G104" s="3">
        <v>11675.740234000001</v>
      </c>
      <c r="H104" s="3">
        <v>4048.42</v>
      </c>
      <c r="I104" s="3">
        <v>80.459999999999994</v>
      </c>
      <c r="J104" s="3">
        <v>1846.85</v>
      </c>
      <c r="K104" s="4">
        <f t="shared" si="9"/>
        <v>-1.1358592261134645E-3</v>
      </c>
      <c r="L104" s="4">
        <f t="shared" si="10"/>
        <v>6.8692352399550452E-4</v>
      </c>
      <c r="M104" s="4">
        <f t="shared" si="11"/>
        <v>1.8369623611975788E-2</v>
      </c>
      <c r="N104" s="4">
        <f t="shared" si="12"/>
        <v>6.169974419660316E-3</v>
      </c>
      <c r="O104" s="4">
        <f t="shared" si="13"/>
        <v>1.6456120387012146E-2</v>
      </c>
      <c r="P104" s="4">
        <f t="shared" si="14"/>
        <v>-1.1357399786805568E-2</v>
      </c>
      <c r="Q104" s="4">
        <f t="shared" si="15"/>
        <v>-6.3871811020732808E-3</v>
      </c>
      <c r="R104" s="4">
        <f t="shared" si="16"/>
        <v>9.7415532452991525E-3</v>
      </c>
      <c r="S104" s="4">
        <f t="shared" si="17"/>
        <v>-4.3870382801938753E-3</v>
      </c>
    </row>
    <row r="105" spans="1:19" ht="18.75" x14ac:dyDescent="0.25">
      <c r="A105" s="2">
        <v>44992</v>
      </c>
      <c r="B105" s="3">
        <v>151.60000600000001</v>
      </c>
      <c r="C105" s="3">
        <v>254.14999399999999</v>
      </c>
      <c r="D105" s="3">
        <v>94.169998000000007</v>
      </c>
      <c r="E105" s="3">
        <v>241.80999800000001</v>
      </c>
      <c r="F105" s="3">
        <v>119.589996</v>
      </c>
      <c r="G105" s="3">
        <v>11530.330078000001</v>
      </c>
      <c r="H105" s="3">
        <v>3986.37</v>
      </c>
      <c r="I105" s="3">
        <v>77.58</v>
      </c>
      <c r="J105" s="3">
        <v>1813.52</v>
      </c>
      <c r="K105" s="4">
        <f t="shared" si="9"/>
        <v>-1.2532243260637892E-2</v>
      </c>
      <c r="L105" s="4">
        <f t="shared" si="10"/>
        <v>-1.5445639173959797E-2</v>
      </c>
      <c r="M105" s="4">
        <f t="shared" si="11"/>
        <v>-1.4602596782917917E-2</v>
      </c>
      <c r="N105" s="4">
        <f t="shared" si="12"/>
        <v>-1.0645480590959287E-2</v>
      </c>
      <c r="O105" s="4">
        <f t="shared" si="13"/>
        <v>-1.4861975791106133E-2</v>
      </c>
      <c r="P105" s="4">
        <f t="shared" si="14"/>
        <v>3.7628964639896151E-2</v>
      </c>
      <c r="Q105" s="4">
        <f t="shared" si="15"/>
        <v>-4.8381977470165188E-3</v>
      </c>
      <c r="R105" s="4">
        <f t="shared" si="16"/>
        <v>-3.6450504509821027E-2</v>
      </c>
      <c r="S105" s="4">
        <f t="shared" si="17"/>
        <v>-1.8211777063556814E-2</v>
      </c>
    </row>
    <row r="106" spans="1:19" ht="18.75" x14ac:dyDescent="0.25">
      <c r="A106" s="2">
        <v>44993</v>
      </c>
      <c r="B106" s="3">
        <v>152.86999499999999</v>
      </c>
      <c r="C106" s="3">
        <v>253.699997</v>
      </c>
      <c r="D106" s="3">
        <v>94.650002000000001</v>
      </c>
      <c r="E106" s="3">
        <v>234.36000100000001</v>
      </c>
      <c r="F106" s="3">
        <v>119.860001</v>
      </c>
      <c r="G106" s="3">
        <v>11576</v>
      </c>
      <c r="H106" s="3">
        <v>3992.01</v>
      </c>
      <c r="I106" s="3">
        <v>76.66</v>
      </c>
      <c r="J106" s="3">
        <v>1813.59</v>
      </c>
      <c r="K106" s="4">
        <f t="shared" si="9"/>
        <v>3.9530277042952658E-3</v>
      </c>
      <c r="L106" s="4">
        <f t="shared" si="10"/>
        <v>1.4138210863556078E-3</v>
      </c>
      <c r="M106" s="4">
        <f t="shared" si="11"/>
        <v>8.3423415193058549E-3</v>
      </c>
      <c r="N106" s="4">
        <f t="shared" si="12"/>
        <v>-1.7721655045598113E-3</v>
      </c>
      <c r="O106" s="4">
        <f t="shared" si="13"/>
        <v>5.0842605020268942E-3</v>
      </c>
      <c r="P106" s="4">
        <f t="shared" si="14"/>
        <v>-3.129388660402127E-2</v>
      </c>
      <c r="Q106" s="4">
        <f t="shared" si="15"/>
        <v>2.2552108400032411E-3</v>
      </c>
      <c r="R106" s="4">
        <f t="shared" si="16"/>
        <v>-1.1929602059412153E-2</v>
      </c>
      <c r="S106" s="4">
        <f t="shared" si="17"/>
        <v>3.8598222832391149E-5</v>
      </c>
    </row>
    <row r="107" spans="1:19" ht="18.75" x14ac:dyDescent="0.25">
      <c r="A107" s="2">
        <v>44994</v>
      </c>
      <c r="B107" s="3">
        <v>150.58999600000001</v>
      </c>
      <c r="C107" s="3">
        <v>252.320007</v>
      </c>
      <c r="D107" s="3">
        <v>92.660004000000001</v>
      </c>
      <c r="E107" s="3">
        <v>229.64999399999999</v>
      </c>
      <c r="F107" s="3">
        <v>117.870003</v>
      </c>
      <c r="G107" s="3">
        <v>11338.349609000001</v>
      </c>
      <c r="H107" s="3">
        <v>3918.32</v>
      </c>
      <c r="I107" s="3">
        <v>75.72</v>
      </c>
      <c r="J107" s="3">
        <v>1830.89</v>
      </c>
      <c r="K107" s="4">
        <f t="shared" si="9"/>
        <v>-2.0743238746352186E-2</v>
      </c>
      <c r="L107" s="4">
        <f t="shared" si="10"/>
        <v>-1.8631872945282475E-2</v>
      </c>
      <c r="M107" s="4">
        <f t="shared" si="11"/>
        <v>-1.5026968768873803E-2</v>
      </c>
      <c r="N107" s="4">
        <f t="shared" si="12"/>
        <v>-5.4543038229689662E-3</v>
      </c>
      <c r="O107" s="4">
        <f t="shared" si="13"/>
        <v>-2.1248975628737732E-2</v>
      </c>
      <c r="P107" s="4">
        <f t="shared" si="14"/>
        <v>-2.0302014298440144E-2</v>
      </c>
      <c r="Q107" s="4">
        <f t="shared" si="15"/>
        <v>-1.6742055682859434E-2</v>
      </c>
      <c r="R107" s="4">
        <f t="shared" si="16"/>
        <v>-1.2337733611286853E-2</v>
      </c>
      <c r="S107" s="4">
        <f t="shared" si="17"/>
        <v>9.4938811257954912E-3</v>
      </c>
    </row>
    <row r="108" spans="1:19" ht="18.75" x14ac:dyDescent="0.25">
      <c r="A108" s="2">
        <v>44995</v>
      </c>
      <c r="B108" s="3">
        <v>148.5</v>
      </c>
      <c r="C108" s="3">
        <v>248.58999600000001</v>
      </c>
      <c r="D108" s="3">
        <v>91.010002</v>
      </c>
      <c r="E108" s="3">
        <v>229.66000399999999</v>
      </c>
      <c r="F108" s="3">
        <v>117.489998</v>
      </c>
      <c r="G108" s="3">
        <v>11138.889648</v>
      </c>
      <c r="H108" s="3">
        <v>3861.59</v>
      </c>
      <c r="I108" s="3">
        <v>76.680000000000007</v>
      </c>
      <c r="J108" s="3">
        <v>1867.83</v>
      </c>
      <c r="K108" s="4">
        <f t="shared" si="9"/>
        <v>-1.7748193582747755E-2</v>
      </c>
      <c r="L108" s="4">
        <f t="shared" si="10"/>
        <v>-1.4583974750190179E-2</v>
      </c>
      <c r="M108" s="4">
        <f t="shared" si="11"/>
        <v>-1.3975927293784805E-2</v>
      </c>
      <c r="N108" s="4">
        <f t="shared" si="12"/>
        <v>-1.4893214041939901E-2</v>
      </c>
      <c r="O108" s="4">
        <f t="shared" si="13"/>
        <v>-1.7967510592203483E-2</v>
      </c>
      <c r="P108" s="4">
        <f t="shared" si="14"/>
        <v>4.3587120006887587E-5</v>
      </c>
      <c r="Q108" s="4">
        <f t="shared" si="15"/>
        <v>-3.2291411334908907E-3</v>
      </c>
      <c r="R108" s="4">
        <f t="shared" si="16"/>
        <v>1.259859183632173E-2</v>
      </c>
      <c r="S108" s="4">
        <f t="shared" si="17"/>
        <v>1.9975141814571579E-2</v>
      </c>
    </row>
    <row r="109" spans="1:19" ht="18.75" x14ac:dyDescent="0.25">
      <c r="A109" s="2">
        <v>44998</v>
      </c>
      <c r="B109" s="3">
        <v>150.470001</v>
      </c>
      <c r="C109" s="3">
        <v>253.91999799999999</v>
      </c>
      <c r="D109" s="3">
        <v>91.660004000000001</v>
      </c>
      <c r="E109" s="3">
        <v>240.63000500000001</v>
      </c>
      <c r="F109" s="3">
        <v>116.860001</v>
      </c>
      <c r="G109" s="3">
        <v>11188.839844</v>
      </c>
      <c r="H109" s="3">
        <v>3855.76</v>
      </c>
      <c r="I109" s="3">
        <v>74.8</v>
      </c>
      <c r="J109" s="3">
        <v>1913.23</v>
      </c>
      <c r="K109" s="4">
        <f t="shared" si="9"/>
        <v>4.4742820221030993E-3</v>
      </c>
      <c r="L109" s="4">
        <f t="shared" si="10"/>
        <v>-1.5108816132590817E-3</v>
      </c>
      <c r="M109" s="4">
        <f t="shared" si="11"/>
        <v>1.3178777173875401E-2</v>
      </c>
      <c r="N109" s="4">
        <f t="shared" si="12"/>
        <v>2.1214311986265177E-2</v>
      </c>
      <c r="O109" s="4">
        <f t="shared" si="13"/>
        <v>7.1167101556434105E-3</v>
      </c>
      <c r="P109" s="4">
        <f t="shared" si="14"/>
        <v>4.6660533060637374E-2</v>
      </c>
      <c r="Q109" s="4">
        <f t="shared" si="15"/>
        <v>-5.3765608732167913E-3</v>
      </c>
      <c r="R109" s="4">
        <f t="shared" si="16"/>
        <v>-2.4823033197012283E-2</v>
      </c>
      <c r="S109" s="4">
        <f t="shared" si="17"/>
        <v>2.4015583994963386E-2</v>
      </c>
    </row>
    <row r="110" spans="1:19" ht="18.75" x14ac:dyDescent="0.25">
      <c r="A110" s="2">
        <v>44999</v>
      </c>
      <c r="B110" s="3">
        <v>152.58999600000001</v>
      </c>
      <c r="C110" s="3">
        <v>260.790009</v>
      </c>
      <c r="D110" s="3">
        <v>94.25</v>
      </c>
      <c r="E110" s="3">
        <v>242.279999</v>
      </c>
      <c r="F110" s="3">
        <v>119</v>
      </c>
      <c r="G110" s="3">
        <v>11428.150390999999</v>
      </c>
      <c r="H110" s="3">
        <v>3920.56</v>
      </c>
      <c r="I110" s="3">
        <v>71.33</v>
      </c>
      <c r="J110" s="3">
        <v>1902.12</v>
      </c>
      <c r="K110" s="4">
        <f t="shared" si="9"/>
        <v>2.1162805130243875E-2</v>
      </c>
      <c r="L110" s="4">
        <f t="shared" si="10"/>
        <v>1.666636659474996E-2</v>
      </c>
      <c r="M110" s="4">
        <f t="shared" si="11"/>
        <v>1.3990824272976734E-2</v>
      </c>
      <c r="N110" s="4">
        <f t="shared" si="12"/>
        <v>2.6696271368005495E-2</v>
      </c>
      <c r="O110" s="4">
        <f t="shared" si="13"/>
        <v>2.7864703607605578E-2</v>
      </c>
      <c r="P110" s="4">
        <f t="shared" si="14"/>
        <v>6.8335731595589857E-3</v>
      </c>
      <c r="Q110" s="4">
        <f t="shared" si="15"/>
        <v>1.8146847427990449E-2</v>
      </c>
      <c r="R110" s="4">
        <f t="shared" si="16"/>
        <v>-4.7500888690484806E-2</v>
      </c>
      <c r="S110" s="4">
        <f t="shared" si="17"/>
        <v>-5.82385962063097E-3</v>
      </c>
    </row>
    <row r="111" spans="1:19" ht="18.75" x14ac:dyDescent="0.25">
      <c r="A111" s="2">
        <v>45000</v>
      </c>
      <c r="B111" s="3">
        <v>152.990005</v>
      </c>
      <c r="C111" s="3">
        <v>265.44000199999999</v>
      </c>
      <c r="D111" s="3">
        <v>96.550003000000004</v>
      </c>
      <c r="E111" s="3">
        <v>255.41000399999999</v>
      </c>
      <c r="F111" s="3">
        <v>118.16999800000001</v>
      </c>
      <c r="G111" s="3">
        <v>11434.049805000001</v>
      </c>
      <c r="H111" s="3">
        <v>3891.93</v>
      </c>
      <c r="I111" s="3">
        <v>67.61</v>
      </c>
      <c r="J111" s="3">
        <v>1918.1</v>
      </c>
      <c r="K111" s="4">
        <f t="shared" si="9"/>
        <v>5.160845483256235E-4</v>
      </c>
      <c r="L111" s="4">
        <f t="shared" si="10"/>
        <v>-7.3293221916136053E-3</v>
      </c>
      <c r="M111" s="4">
        <f t="shared" si="11"/>
        <v>2.6180327715552769E-3</v>
      </c>
      <c r="N111" s="4">
        <f t="shared" si="12"/>
        <v>1.7673313707186007E-2</v>
      </c>
      <c r="O111" s="4">
        <f t="shared" si="13"/>
        <v>2.4110213618386188E-2</v>
      </c>
      <c r="P111" s="4">
        <f t="shared" si="14"/>
        <v>5.2776034775548999E-2</v>
      </c>
      <c r="Q111" s="4">
        <f t="shared" si="15"/>
        <v>-6.9992443853746705E-3</v>
      </c>
      <c r="R111" s="4">
        <f t="shared" si="16"/>
        <v>-5.3561095187360214E-2</v>
      </c>
      <c r="S111" s="4">
        <f t="shared" si="17"/>
        <v>8.3660591298407045E-3</v>
      </c>
    </row>
    <row r="112" spans="1:19" ht="18.75" x14ac:dyDescent="0.25">
      <c r="A112" s="2">
        <v>45001</v>
      </c>
      <c r="B112" s="3">
        <v>155.85000600000001</v>
      </c>
      <c r="C112" s="3">
        <v>276.20001200000002</v>
      </c>
      <c r="D112" s="3">
        <v>101.07</v>
      </c>
      <c r="E112" s="3">
        <v>257.25</v>
      </c>
      <c r="F112" s="3">
        <v>120.650002</v>
      </c>
      <c r="G112" s="3">
        <v>11717.280273</v>
      </c>
      <c r="H112" s="3">
        <v>3960.28</v>
      </c>
      <c r="I112" s="3">
        <v>68.349999999999994</v>
      </c>
      <c r="J112" s="3">
        <v>1919.12</v>
      </c>
      <c r="K112" s="4">
        <f t="shared" si="9"/>
        <v>2.4468969900596639E-2</v>
      </c>
      <c r="L112" s="4">
        <f t="shared" si="10"/>
        <v>1.7409551286964531E-2</v>
      </c>
      <c r="M112" s="4">
        <f t="shared" si="11"/>
        <v>1.8521452250739968E-2</v>
      </c>
      <c r="N112" s="4">
        <f t="shared" si="12"/>
        <v>3.9736450445174806E-2</v>
      </c>
      <c r="O112" s="4">
        <f t="shared" si="13"/>
        <v>4.5752306140064668E-2</v>
      </c>
      <c r="P112" s="4">
        <f t="shared" si="14"/>
        <v>7.1782619533195431E-3</v>
      </c>
      <c r="Q112" s="4">
        <f t="shared" si="15"/>
        <v>2.076955992176107E-2</v>
      </c>
      <c r="R112" s="4">
        <f t="shared" si="16"/>
        <v>1.0885662067371944E-2</v>
      </c>
      <c r="S112" s="4">
        <f t="shared" si="17"/>
        <v>5.31634894024274E-4</v>
      </c>
    </row>
    <row r="113" spans="1:19" ht="18.75" x14ac:dyDescent="0.25">
      <c r="A113" s="2">
        <v>45002</v>
      </c>
      <c r="B113" s="3">
        <v>155</v>
      </c>
      <c r="C113" s="3">
        <v>279.42999300000002</v>
      </c>
      <c r="D113" s="3">
        <v>102.459999</v>
      </c>
      <c r="E113" s="3">
        <v>259</v>
      </c>
      <c r="F113" s="3">
        <v>120.389999</v>
      </c>
      <c r="G113" s="3">
        <v>11630.509765999999</v>
      </c>
      <c r="H113" s="3">
        <v>3916.64</v>
      </c>
      <c r="I113" s="3">
        <v>66.739999999999995</v>
      </c>
      <c r="J113" s="3">
        <v>1987.93</v>
      </c>
      <c r="K113" s="4">
        <f t="shared" si="9"/>
        <v>-7.4329010451298473E-3</v>
      </c>
      <c r="L113" s="4">
        <f t="shared" si="10"/>
        <v>-1.1080586449227313E-2</v>
      </c>
      <c r="M113" s="4">
        <f t="shared" si="11"/>
        <v>-5.4689277926551179E-3</v>
      </c>
      <c r="N113" s="4">
        <f t="shared" si="12"/>
        <v>1.1626504527852882E-2</v>
      </c>
      <c r="O113" s="4">
        <f t="shared" si="13"/>
        <v>1.3659122664578626E-2</v>
      </c>
      <c r="P113" s="4">
        <f t="shared" si="14"/>
        <v>6.7796869853787691E-3</v>
      </c>
      <c r="Q113" s="4">
        <f t="shared" si="15"/>
        <v>-2.157344007318564E-3</v>
      </c>
      <c r="R113" s="4">
        <f t="shared" si="16"/>
        <v>-2.3837089846730584E-2</v>
      </c>
      <c r="S113" s="4">
        <f t="shared" si="17"/>
        <v>3.5227148707315949E-2</v>
      </c>
    </row>
    <row r="114" spans="1:19" ht="18.75" x14ac:dyDescent="0.25">
      <c r="A114" s="2">
        <v>45005</v>
      </c>
      <c r="B114" s="3">
        <v>157.39999399999999</v>
      </c>
      <c r="C114" s="3">
        <v>272.23001099999999</v>
      </c>
      <c r="D114" s="3">
        <v>101.93</v>
      </c>
      <c r="E114" s="3">
        <v>261.98998999999998</v>
      </c>
      <c r="F114" s="3">
        <v>121.199997</v>
      </c>
      <c r="G114" s="3">
        <v>11675.540039</v>
      </c>
      <c r="H114" s="3">
        <v>3951.57</v>
      </c>
      <c r="I114" s="3">
        <v>67.64</v>
      </c>
      <c r="J114" s="3">
        <v>1978.71</v>
      </c>
      <c r="K114" s="4">
        <f t="shared" si="9"/>
        <v>3.8642609460929418E-3</v>
      </c>
      <c r="L114" s="4">
        <f t="shared" si="10"/>
        <v>8.878824909597214E-3</v>
      </c>
      <c r="M114" s="4">
        <f t="shared" si="11"/>
        <v>1.5365180944614455E-2</v>
      </c>
      <c r="N114" s="4">
        <f t="shared" si="12"/>
        <v>-2.610445131984427E-2</v>
      </c>
      <c r="O114" s="4">
        <f t="shared" si="13"/>
        <v>-5.1861655708283425E-3</v>
      </c>
      <c r="P114" s="4">
        <f t="shared" si="14"/>
        <v>1.1478235224816835E-2</v>
      </c>
      <c r="Q114" s="4">
        <f t="shared" si="15"/>
        <v>6.7055842421412624E-3</v>
      </c>
      <c r="R114" s="4">
        <f t="shared" si="16"/>
        <v>1.3395050707151787E-2</v>
      </c>
      <c r="S114" s="4">
        <f t="shared" si="17"/>
        <v>-4.6487791201413903E-3</v>
      </c>
    </row>
    <row r="115" spans="1:19" ht="18.75" x14ac:dyDescent="0.25">
      <c r="A115" s="2">
        <v>45006</v>
      </c>
      <c r="B115" s="3">
        <v>159.279999</v>
      </c>
      <c r="C115" s="3">
        <v>273.77999899999998</v>
      </c>
      <c r="D115" s="3">
        <v>105.839996</v>
      </c>
      <c r="E115" s="3">
        <v>264.67999300000002</v>
      </c>
      <c r="F115" s="3">
        <v>125.610001</v>
      </c>
      <c r="G115" s="3">
        <v>11860.110352</v>
      </c>
      <c r="H115" s="3">
        <v>4002.87</v>
      </c>
      <c r="I115" s="3">
        <v>69.33</v>
      </c>
      <c r="J115" s="3">
        <v>1940.15</v>
      </c>
      <c r="K115" s="4">
        <f t="shared" si="9"/>
        <v>1.5684639577096936E-2</v>
      </c>
      <c r="L115" s="4">
        <f t="shared" si="10"/>
        <v>1.289863554198477E-2</v>
      </c>
      <c r="M115" s="4">
        <f t="shared" si="11"/>
        <v>1.1873355613827545E-2</v>
      </c>
      <c r="N115" s="4">
        <f t="shared" si="12"/>
        <v>5.6775228848211096E-3</v>
      </c>
      <c r="O115" s="4">
        <f t="shared" si="13"/>
        <v>3.7642178833483017E-2</v>
      </c>
      <c r="P115" s="4">
        <f t="shared" si="14"/>
        <v>1.0215225772473378E-2</v>
      </c>
      <c r="Q115" s="4">
        <f t="shared" si="15"/>
        <v>3.5739827777572758E-2</v>
      </c>
      <c r="R115" s="4">
        <f t="shared" si="16"/>
        <v>2.4678188924019562E-2</v>
      </c>
      <c r="S115" s="4">
        <f t="shared" si="17"/>
        <v>-1.967982755284357E-2</v>
      </c>
    </row>
    <row r="116" spans="1:19" ht="18.75" x14ac:dyDescent="0.25">
      <c r="A116" s="2">
        <v>45007</v>
      </c>
      <c r="B116" s="3">
        <v>157.83000200000001</v>
      </c>
      <c r="C116" s="3">
        <v>272.290009</v>
      </c>
      <c r="D116" s="3">
        <v>104.220001</v>
      </c>
      <c r="E116" s="3">
        <v>271.91000400000001</v>
      </c>
      <c r="F116" s="3">
        <v>119.5</v>
      </c>
      <c r="G116" s="3">
        <v>11669.959961</v>
      </c>
      <c r="H116" s="3">
        <v>3936.97</v>
      </c>
      <c r="I116" s="3">
        <v>70.900000000000006</v>
      </c>
      <c r="J116" s="3">
        <v>1969.58</v>
      </c>
      <c r="K116" s="4">
        <f t="shared" si="9"/>
        <v>-1.6162682720851838E-2</v>
      </c>
      <c r="L116" s="4">
        <f t="shared" si="10"/>
        <v>-1.6600211922495948E-2</v>
      </c>
      <c r="M116" s="4">
        <f t="shared" si="11"/>
        <v>-9.1451363950010404E-3</v>
      </c>
      <c r="N116" s="4">
        <f t="shared" si="12"/>
        <v>-5.4571526576886603E-3</v>
      </c>
      <c r="O116" s="4">
        <f t="shared" si="13"/>
        <v>-1.5424422937648737E-2</v>
      </c>
      <c r="P116" s="4">
        <f t="shared" si="14"/>
        <v>2.6949621203333714E-2</v>
      </c>
      <c r="Q116" s="4">
        <f t="shared" si="15"/>
        <v>-4.9865505288745886E-2</v>
      </c>
      <c r="R116" s="4">
        <f t="shared" si="16"/>
        <v>2.2392720583682923E-2</v>
      </c>
      <c r="S116" s="4">
        <f t="shared" si="17"/>
        <v>1.5055032376575784E-2</v>
      </c>
    </row>
    <row r="117" spans="1:19" ht="18.75" x14ac:dyDescent="0.25">
      <c r="A117" s="2">
        <v>45008</v>
      </c>
      <c r="B117" s="3">
        <v>158.929993</v>
      </c>
      <c r="C117" s="3">
        <v>277.66000400000001</v>
      </c>
      <c r="D117" s="3">
        <v>106.260002</v>
      </c>
      <c r="E117" s="3">
        <v>267.790009</v>
      </c>
      <c r="F117" s="3">
        <v>120.970001</v>
      </c>
      <c r="G117" s="3">
        <v>11787.400390999999</v>
      </c>
      <c r="H117" s="3">
        <v>3948.72</v>
      </c>
      <c r="I117" s="3">
        <v>69.959999999999994</v>
      </c>
      <c r="J117" s="3">
        <v>1993.5</v>
      </c>
      <c r="K117" s="4">
        <f t="shared" si="9"/>
        <v>1.0013182172946146E-2</v>
      </c>
      <c r="L117" s="4">
        <f t="shared" si="10"/>
        <v>2.9800838470393862E-3</v>
      </c>
      <c r="M117" s="4">
        <f t="shared" si="11"/>
        <v>6.9452925814916522E-3</v>
      </c>
      <c r="N117" s="4">
        <f t="shared" si="12"/>
        <v>1.9529650155654658E-2</v>
      </c>
      <c r="O117" s="4">
        <f t="shared" si="13"/>
        <v>1.9384880768399119E-2</v>
      </c>
      <c r="P117" s="4">
        <f t="shared" si="14"/>
        <v>-1.5268019031346726E-2</v>
      </c>
      <c r="Q117" s="4">
        <f t="shared" si="15"/>
        <v>1.2226217866703868E-2</v>
      </c>
      <c r="R117" s="4">
        <f t="shared" si="16"/>
        <v>-1.3346783387680609E-2</v>
      </c>
      <c r="S117" s="4">
        <f t="shared" si="17"/>
        <v>1.2071565788836471E-2</v>
      </c>
    </row>
    <row r="118" spans="1:19" ht="18.75" x14ac:dyDescent="0.25">
      <c r="A118" s="2">
        <v>45009</v>
      </c>
      <c r="B118" s="3">
        <v>160.25</v>
      </c>
      <c r="C118" s="3">
        <v>280.57000699999998</v>
      </c>
      <c r="D118" s="3">
        <v>106.05999799999999</v>
      </c>
      <c r="E118" s="3">
        <v>265.30999800000001</v>
      </c>
      <c r="F118" s="3">
        <v>120.709999</v>
      </c>
      <c r="G118" s="3">
        <v>11823.959961</v>
      </c>
      <c r="H118" s="3">
        <v>3970.99</v>
      </c>
      <c r="I118" s="3">
        <v>69.260000000000005</v>
      </c>
      <c r="J118" s="3">
        <v>1977.22</v>
      </c>
      <c r="K118" s="4">
        <f t="shared" si="9"/>
        <v>3.0967804202979145E-3</v>
      </c>
      <c r="L118" s="4">
        <f t="shared" si="10"/>
        <v>5.623958124210314E-3</v>
      </c>
      <c r="M118" s="4">
        <f t="shared" si="11"/>
        <v>8.2712861366001297E-3</v>
      </c>
      <c r="N118" s="4">
        <f t="shared" si="12"/>
        <v>1.0425915132886626E-2</v>
      </c>
      <c r="O118" s="4">
        <f t="shared" si="13"/>
        <v>-1.8839869928218222E-3</v>
      </c>
      <c r="P118" s="4">
        <f t="shared" si="14"/>
        <v>-9.3041787963076533E-3</v>
      </c>
      <c r="Q118" s="4">
        <f t="shared" si="15"/>
        <v>-2.1516228095512591E-3</v>
      </c>
      <c r="R118" s="4">
        <f t="shared" si="16"/>
        <v>-1.0056111176125201E-2</v>
      </c>
      <c r="S118" s="4">
        <f t="shared" si="17"/>
        <v>-8.2000701251785952E-3</v>
      </c>
    </row>
    <row r="119" spans="1:19" ht="18.75" x14ac:dyDescent="0.25">
      <c r="A119" s="2">
        <v>45012</v>
      </c>
      <c r="B119" s="3">
        <v>158.279999</v>
      </c>
      <c r="C119" s="3">
        <v>276.38000499999998</v>
      </c>
      <c r="D119" s="3">
        <v>103.05999799999999</v>
      </c>
      <c r="E119" s="3">
        <v>264.10000600000001</v>
      </c>
      <c r="F119" s="3">
        <v>117.80999799999999</v>
      </c>
      <c r="G119" s="3">
        <v>11768.839844</v>
      </c>
      <c r="H119" s="3">
        <v>3977.53</v>
      </c>
      <c r="I119" s="3">
        <v>72.81</v>
      </c>
      <c r="J119" s="3">
        <v>1956.56</v>
      </c>
      <c r="K119" s="4">
        <f t="shared" si="9"/>
        <v>-4.6726304418456682E-3</v>
      </c>
      <c r="L119" s="4">
        <f t="shared" si="10"/>
        <v>1.6455897389303137E-3</v>
      </c>
      <c r="M119" s="4">
        <f t="shared" si="11"/>
        <v>-1.2369485601473442E-2</v>
      </c>
      <c r="N119" s="4">
        <f t="shared" si="12"/>
        <v>-1.5046524679278523E-2</v>
      </c>
      <c r="O119" s="4">
        <f t="shared" si="13"/>
        <v>-2.8693629357826333E-2</v>
      </c>
      <c r="P119" s="4">
        <f t="shared" si="14"/>
        <v>-4.5711040507539751E-3</v>
      </c>
      <c r="Q119" s="4">
        <f t="shared" si="15"/>
        <v>-2.4317826147177715E-2</v>
      </c>
      <c r="R119" s="4">
        <f t="shared" si="16"/>
        <v>4.9985769432343806E-2</v>
      </c>
      <c r="S119" s="4">
        <f t="shared" si="17"/>
        <v>-1.0503988508575769E-2</v>
      </c>
    </row>
    <row r="120" spans="1:19" ht="18.75" x14ac:dyDescent="0.25">
      <c r="A120" s="2">
        <v>45013</v>
      </c>
      <c r="B120" s="3">
        <v>157.64999399999999</v>
      </c>
      <c r="C120" s="3">
        <v>275.23001099999999</v>
      </c>
      <c r="D120" s="3">
        <v>101.360001</v>
      </c>
      <c r="E120" s="3">
        <v>269.83999599999999</v>
      </c>
      <c r="F120" s="3">
        <v>117.870003</v>
      </c>
      <c r="G120" s="3">
        <v>11716.080078000001</v>
      </c>
      <c r="H120" s="3">
        <v>3971.27</v>
      </c>
      <c r="I120" s="3">
        <v>73.2</v>
      </c>
      <c r="J120" s="3">
        <v>1973.69</v>
      </c>
      <c r="K120" s="4">
        <f t="shared" si="9"/>
        <v>-4.4930836412332966E-3</v>
      </c>
      <c r="L120" s="4">
        <f t="shared" si="10"/>
        <v>-1.5750808409301009E-3</v>
      </c>
      <c r="M120" s="4">
        <f t="shared" si="11"/>
        <v>-3.9882622672283274E-3</v>
      </c>
      <c r="N120" s="4">
        <f t="shared" si="12"/>
        <v>-4.1695967540400667E-3</v>
      </c>
      <c r="O120" s="4">
        <f t="shared" si="13"/>
        <v>-1.663277761519846E-2</v>
      </c>
      <c r="P120" s="4">
        <f t="shared" si="14"/>
        <v>2.1501333908042007E-2</v>
      </c>
      <c r="Q120" s="4">
        <f t="shared" si="15"/>
        <v>5.0920740870652188E-4</v>
      </c>
      <c r="R120" s="4">
        <f t="shared" si="16"/>
        <v>5.3421125606460829E-3</v>
      </c>
      <c r="S120" s="4">
        <f t="shared" si="17"/>
        <v>8.7170579334375099E-3</v>
      </c>
    </row>
    <row r="121" spans="1:19" ht="18.75" x14ac:dyDescent="0.25">
      <c r="A121" s="2">
        <v>45014</v>
      </c>
      <c r="B121" s="3">
        <v>160.770004</v>
      </c>
      <c r="C121" s="3">
        <v>280.51001000000002</v>
      </c>
      <c r="D121" s="3">
        <v>101.900002</v>
      </c>
      <c r="E121" s="3">
        <v>273.82998700000002</v>
      </c>
      <c r="F121" s="3">
        <v>120.489998</v>
      </c>
      <c r="G121" s="3">
        <v>11926.240234000001</v>
      </c>
      <c r="H121" s="3">
        <v>4027.81</v>
      </c>
      <c r="I121" s="3">
        <v>72.97</v>
      </c>
      <c r="J121" s="3">
        <v>1964.04</v>
      </c>
      <c r="K121" s="4">
        <f t="shared" si="9"/>
        <v>1.7778770348911288E-2</v>
      </c>
      <c r="L121" s="4">
        <f t="shared" si="10"/>
        <v>1.4136861145886559E-2</v>
      </c>
      <c r="M121" s="4">
        <f t="shared" si="11"/>
        <v>1.9597449123054445E-2</v>
      </c>
      <c r="N121" s="4">
        <f t="shared" si="12"/>
        <v>1.9002258888188586E-2</v>
      </c>
      <c r="O121" s="4">
        <f t="shared" si="13"/>
        <v>5.3134139770560076E-3</v>
      </c>
      <c r="P121" s="4">
        <f t="shared" si="14"/>
        <v>1.4678252476081856E-2</v>
      </c>
      <c r="Q121" s="4">
        <f t="shared" si="15"/>
        <v>2.1984397646050369E-2</v>
      </c>
      <c r="R121" s="4">
        <f t="shared" si="16"/>
        <v>-3.1470231897372464E-3</v>
      </c>
      <c r="S121" s="4">
        <f t="shared" si="17"/>
        <v>-4.9013108153000886E-3</v>
      </c>
    </row>
    <row r="122" spans="1:19" ht="18.75" x14ac:dyDescent="0.25">
      <c r="A122" s="2">
        <v>45015</v>
      </c>
      <c r="B122" s="3">
        <v>162.36000100000001</v>
      </c>
      <c r="C122" s="3">
        <v>284.04998799999998</v>
      </c>
      <c r="D122" s="3">
        <v>101.32</v>
      </c>
      <c r="E122" s="3">
        <v>277.76998900000001</v>
      </c>
      <c r="F122" s="3">
        <v>120.099998</v>
      </c>
      <c r="G122" s="3">
        <v>12013.469727</v>
      </c>
      <c r="H122" s="3">
        <v>4050.83</v>
      </c>
      <c r="I122" s="3">
        <v>74.37</v>
      </c>
      <c r="J122" s="3">
        <v>1980.25</v>
      </c>
      <c r="K122" s="4">
        <f t="shared" si="9"/>
        <v>7.2874633138026151E-3</v>
      </c>
      <c r="L122" s="4">
        <f t="shared" si="10"/>
        <v>5.698994460609173E-3</v>
      </c>
      <c r="M122" s="4">
        <f t="shared" si="11"/>
        <v>9.8413010747174581E-3</v>
      </c>
      <c r="N122" s="4">
        <f t="shared" si="12"/>
        <v>1.2540826156530531E-2</v>
      </c>
      <c r="O122" s="4">
        <f t="shared" si="13"/>
        <v>-5.7081347222899433E-3</v>
      </c>
      <c r="P122" s="4">
        <f t="shared" si="14"/>
        <v>1.4285965121078534E-2</v>
      </c>
      <c r="Q122" s="4">
        <f t="shared" si="15"/>
        <v>-3.2420329031486615E-3</v>
      </c>
      <c r="R122" s="4">
        <f t="shared" si="16"/>
        <v>1.9004236937680153E-2</v>
      </c>
      <c r="S122" s="4">
        <f t="shared" si="17"/>
        <v>8.2195230385963356E-3</v>
      </c>
    </row>
    <row r="123" spans="1:19" ht="18.75" x14ac:dyDescent="0.25">
      <c r="A123" s="2">
        <v>45016</v>
      </c>
      <c r="B123" s="3">
        <v>164.89999399999999</v>
      </c>
      <c r="C123" s="3">
        <v>288.29998799999998</v>
      </c>
      <c r="D123" s="3">
        <v>104</v>
      </c>
      <c r="E123" s="3">
        <v>279.64999399999999</v>
      </c>
      <c r="F123" s="3">
        <v>122.639999</v>
      </c>
      <c r="G123" s="3">
        <v>12221.910156</v>
      </c>
      <c r="H123" s="3">
        <v>4109.3100000000004</v>
      </c>
      <c r="I123" s="3">
        <v>75.67</v>
      </c>
      <c r="J123" s="3">
        <v>1967.9</v>
      </c>
      <c r="K123" s="4">
        <f t="shared" si="9"/>
        <v>1.7201757907883881E-2</v>
      </c>
      <c r="L123" s="4">
        <f t="shared" si="10"/>
        <v>1.4333332809426856E-2</v>
      </c>
      <c r="M123" s="4">
        <f t="shared" si="11"/>
        <v>1.5523095050014677E-2</v>
      </c>
      <c r="N123" s="4">
        <f t="shared" si="12"/>
        <v>1.4851326263995102E-2</v>
      </c>
      <c r="O123" s="4">
        <f t="shared" si="13"/>
        <v>2.6107074007898315E-2</v>
      </c>
      <c r="P123" s="4">
        <f t="shared" si="14"/>
        <v>6.7454062852502919E-3</v>
      </c>
      <c r="Q123" s="4">
        <f t="shared" si="15"/>
        <v>2.0928513976463784E-2</v>
      </c>
      <c r="R123" s="4">
        <f t="shared" si="16"/>
        <v>1.7329145991221272E-2</v>
      </c>
      <c r="S123" s="4">
        <f t="shared" si="17"/>
        <v>-6.2561150313450199E-3</v>
      </c>
    </row>
    <row r="124" spans="1:19" ht="18.75" x14ac:dyDescent="0.25">
      <c r="A124" s="2">
        <v>45019</v>
      </c>
      <c r="B124" s="3">
        <v>166.16999799999999</v>
      </c>
      <c r="C124" s="3">
        <v>287.23001099999999</v>
      </c>
      <c r="D124" s="3">
        <v>104.910004</v>
      </c>
      <c r="E124" s="3">
        <v>274.52999899999998</v>
      </c>
      <c r="F124" s="3">
        <v>121.66999800000001</v>
      </c>
      <c r="G124" s="3">
        <v>12189.450194999999</v>
      </c>
      <c r="H124" s="3">
        <v>4124.51</v>
      </c>
      <c r="I124" s="3">
        <v>80.42</v>
      </c>
      <c r="J124" s="3">
        <v>1984.11</v>
      </c>
      <c r="K124" s="4">
        <f t="shared" si="9"/>
        <v>-2.6594159165521237E-3</v>
      </c>
      <c r="L124" s="4">
        <f t="shared" si="10"/>
        <v>3.6920936495169121E-3</v>
      </c>
      <c r="M124" s="4">
        <f t="shared" si="11"/>
        <v>7.6721554973911039E-3</v>
      </c>
      <c r="N124" s="4">
        <f t="shared" si="12"/>
        <v>-3.7182361808645163E-3</v>
      </c>
      <c r="O124" s="4">
        <f t="shared" si="13"/>
        <v>8.7119787299399162E-3</v>
      </c>
      <c r="P124" s="4">
        <f t="shared" si="14"/>
        <v>-1.847825885939881E-2</v>
      </c>
      <c r="Q124" s="4">
        <f t="shared" si="15"/>
        <v>-7.94078104816031E-3</v>
      </c>
      <c r="R124" s="4">
        <f t="shared" si="16"/>
        <v>6.0881120762697645E-2</v>
      </c>
      <c r="S124" s="4">
        <f t="shared" si="17"/>
        <v>8.2034665432244181E-3</v>
      </c>
    </row>
    <row r="125" spans="1:19" ht="18.75" x14ac:dyDescent="0.25">
      <c r="A125" s="2">
        <v>45020</v>
      </c>
      <c r="B125" s="3">
        <v>165.63000500000001</v>
      </c>
      <c r="C125" s="3">
        <v>287.17999300000002</v>
      </c>
      <c r="D125" s="3">
        <v>105.120003</v>
      </c>
      <c r="E125" s="3">
        <v>268.80999800000001</v>
      </c>
      <c r="F125" s="3">
        <v>123.69000200000001</v>
      </c>
      <c r="G125" s="3">
        <v>12126.330078000001</v>
      </c>
      <c r="H125" s="3">
        <v>4100.6000000000004</v>
      </c>
      <c r="I125" s="3">
        <v>80.709999999999994</v>
      </c>
      <c r="J125" s="3">
        <v>2019.97</v>
      </c>
      <c r="K125" s="4">
        <f t="shared" si="9"/>
        <v>-5.1917115608777261E-3</v>
      </c>
      <c r="L125" s="4">
        <f t="shared" si="10"/>
        <v>-5.8139203852082119E-3</v>
      </c>
      <c r="M125" s="4">
        <f t="shared" si="11"/>
        <v>-3.2549335254247322E-3</v>
      </c>
      <c r="N125" s="4">
        <f t="shared" si="12"/>
        <v>-1.7415434890780368E-4</v>
      </c>
      <c r="O125" s="4">
        <f t="shared" si="13"/>
        <v>1.9997054038001817E-3</v>
      </c>
      <c r="P125" s="4">
        <f t="shared" si="14"/>
        <v>-2.105573805505119E-2</v>
      </c>
      <c r="Q125" s="4">
        <f t="shared" si="15"/>
        <v>1.6466006194922361E-2</v>
      </c>
      <c r="R125" s="4">
        <f t="shared" si="16"/>
        <v>3.599581867153001E-3</v>
      </c>
      <c r="S125" s="4">
        <f t="shared" si="17"/>
        <v>1.7912208943549165E-2</v>
      </c>
    </row>
    <row r="126" spans="1:19" ht="18.75" x14ac:dyDescent="0.25">
      <c r="A126" s="2">
        <v>45021</v>
      </c>
      <c r="B126" s="3">
        <v>163.759995</v>
      </c>
      <c r="C126" s="3">
        <v>284.33999599999999</v>
      </c>
      <c r="D126" s="3">
        <v>104.949997</v>
      </c>
      <c r="E126" s="3">
        <v>270.36999500000002</v>
      </c>
      <c r="F126" s="3">
        <v>120.900002</v>
      </c>
      <c r="G126" s="3">
        <v>11996.860352</v>
      </c>
      <c r="H126" s="3">
        <v>4090.38</v>
      </c>
      <c r="I126" s="3">
        <v>80.61</v>
      </c>
      <c r="J126" s="3">
        <v>2020.35</v>
      </c>
      <c r="K126" s="4">
        <f t="shared" si="9"/>
        <v>-1.0734149740244656E-2</v>
      </c>
      <c r="L126" s="4">
        <f t="shared" si="10"/>
        <v>-2.4954291924703361E-3</v>
      </c>
      <c r="M126" s="4">
        <f t="shared" si="11"/>
        <v>-1.1354504331283412E-2</v>
      </c>
      <c r="N126" s="4">
        <f t="shared" si="12"/>
        <v>-9.938481351387779E-3</v>
      </c>
      <c r="O126" s="4">
        <f t="shared" si="13"/>
        <v>-1.6185655935116701E-3</v>
      </c>
      <c r="P126" s="4">
        <f t="shared" si="14"/>
        <v>5.7865698772692695E-3</v>
      </c>
      <c r="Q126" s="4">
        <f t="shared" si="15"/>
        <v>-2.2814677393030097E-2</v>
      </c>
      <c r="R126" s="4">
        <f t="shared" si="16"/>
        <v>-1.2397720407713083E-3</v>
      </c>
      <c r="S126" s="4">
        <f t="shared" si="17"/>
        <v>1.8810391311602291E-4</v>
      </c>
    </row>
    <row r="127" spans="1:19" ht="18.75" x14ac:dyDescent="0.25">
      <c r="A127" s="2">
        <v>45022</v>
      </c>
      <c r="B127" s="3">
        <v>164.66000399999999</v>
      </c>
      <c r="C127" s="3">
        <v>291.60000600000001</v>
      </c>
      <c r="D127" s="3">
        <v>108.900002</v>
      </c>
      <c r="E127" s="3">
        <v>275.790009</v>
      </c>
      <c r="F127" s="3">
        <v>120.220001</v>
      </c>
      <c r="G127" s="3">
        <v>12087.959961</v>
      </c>
      <c r="H127" s="3">
        <v>4105.0200000000004</v>
      </c>
      <c r="I127" s="3">
        <v>80.7</v>
      </c>
      <c r="J127" s="3">
        <v>2008.02</v>
      </c>
      <c r="K127" s="4">
        <f t="shared" si="9"/>
        <v>7.5649344501207685E-3</v>
      </c>
      <c r="L127" s="4">
        <f t="shared" si="10"/>
        <v>3.5727397253701647E-3</v>
      </c>
      <c r="M127" s="4">
        <f t="shared" si="11"/>
        <v>5.4808553422139254E-3</v>
      </c>
      <c r="N127" s="4">
        <f t="shared" si="12"/>
        <v>2.5212329570748173E-2</v>
      </c>
      <c r="O127" s="4">
        <f t="shared" si="13"/>
        <v>3.6946030622786376E-2</v>
      </c>
      <c r="P127" s="4">
        <f t="shared" si="14"/>
        <v>1.9848366402272558E-2</v>
      </c>
      <c r="Q127" s="4">
        <f t="shared" si="15"/>
        <v>-5.6403682342446443E-3</v>
      </c>
      <c r="R127" s="4">
        <f t="shared" si="16"/>
        <v>1.1158639803935048E-3</v>
      </c>
      <c r="S127" s="4">
        <f t="shared" si="17"/>
        <v>-6.1216017915531771E-3</v>
      </c>
    </row>
    <row r="128" spans="1:19" ht="18.75" x14ac:dyDescent="0.25">
      <c r="A128" s="2">
        <v>45026</v>
      </c>
      <c r="B128" s="3">
        <v>162.029999</v>
      </c>
      <c r="C128" s="3">
        <v>289.39001500000001</v>
      </c>
      <c r="D128" s="3">
        <v>106.949997</v>
      </c>
      <c r="E128" s="3">
        <v>271.69000199999999</v>
      </c>
      <c r="F128" s="3">
        <v>121.910004</v>
      </c>
      <c r="G128" s="3">
        <v>12084.360352</v>
      </c>
      <c r="H128" s="3">
        <v>4109.1099999999997</v>
      </c>
      <c r="I128" s="3">
        <v>79.739999999999995</v>
      </c>
      <c r="J128" s="3">
        <v>1989.65</v>
      </c>
      <c r="K128" s="4">
        <f t="shared" si="9"/>
        <v>-2.9782900276006431E-4</v>
      </c>
      <c r="L128" s="4">
        <f t="shared" si="10"/>
        <v>9.9584504701190541E-4</v>
      </c>
      <c r="M128" s="4">
        <f t="shared" si="11"/>
        <v>-1.6101269061548254E-2</v>
      </c>
      <c r="N128" s="4">
        <f t="shared" si="12"/>
        <v>-7.607709527270713E-3</v>
      </c>
      <c r="O128" s="4">
        <f t="shared" si="13"/>
        <v>-1.8068640826464217E-2</v>
      </c>
      <c r="P128" s="4">
        <f t="shared" si="14"/>
        <v>-1.4978021360959893E-2</v>
      </c>
      <c r="Q128" s="4">
        <f t="shared" si="15"/>
        <v>1.3959694459045142E-2</v>
      </c>
      <c r="R128" s="4">
        <f t="shared" si="16"/>
        <v>-1.1967233322694212E-2</v>
      </c>
      <c r="S128" s="4">
        <f t="shared" si="17"/>
        <v>-9.1904180684219579E-3</v>
      </c>
    </row>
    <row r="129" spans="1:19" ht="18.75" x14ac:dyDescent="0.25">
      <c r="A129" s="2">
        <v>45027</v>
      </c>
      <c r="B129" s="3">
        <v>160.800003</v>
      </c>
      <c r="C129" s="3">
        <v>282.82998700000002</v>
      </c>
      <c r="D129" s="3">
        <v>106.120003</v>
      </c>
      <c r="E129" s="3">
        <v>264.95001200000002</v>
      </c>
      <c r="F129" s="3">
        <v>123.300003</v>
      </c>
      <c r="G129" s="3">
        <v>12031.879883</v>
      </c>
      <c r="H129" s="3">
        <v>4108.9399999999996</v>
      </c>
      <c r="I129" s="3">
        <v>81.53</v>
      </c>
      <c r="J129" s="3">
        <v>2003.14</v>
      </c>
      <c r="K129" s="4">
        <f t="shared" si="9"/>
        <v>-4.3522996396817178E-3</v>
      </c>
      <c r="L129" s="4">
        <f t="shared" si="10"/>
        <v>-4.1372345026909729E-5</v>
      </c>
      <c r="M129" s="4">
        <f t="shared" si="11"/>
        <v>-7.6201216996306049E-3</v>
      </c>
      <c r="N129" s="4">
        <f t="shared" si="12"/>
        <v>-2.2929346714480089E-2</v>
      </c>
      <c r="O129" s="4">
        <f t="shared" si="13"/>
        <v>-7.7908499385016651E-3</v>
      </c>
      <c r="P129" s="4">
        <f t="shared" si="14"/>
        <v>-2.5120543586003456E-2</v>
      </c>
      <c r="Q129" s="4">
        <f t="shared" si="15"/>
        <v>1.1337334113054195E-2</v>
      </c>
      <c r="R129" s="4">
        <f t="shared" si="16"/>
        <v>2.2199708721610537E-2</v>
      </c>
      <c r="S129" s="4">
        <f t="shared" si="17"/>
        <v>6.7572055275714679E-3</v>
      </c>
    </row>
    <row r="130" spans="1:19" ht="18.75" x14ac:dyDescent="0.25">
      <c r="A130" s="2">
        <v>45028</v>
      </c>
      <c r="B130" s="3">
        <v>160.10000600000001</v>
      </c>
      <c r="C130" s="3">
        <v>283.48998999999998</v>
      </c>
      <c r="D130" s="3">
        <v>105.220001</v>
      </c>
      <c r="E130" s="3">
        <v>264.63000499999998</v>
      </c>
      <c r="F130" s="3">
        <v>123.660004</v>
      </c>
      <c r="G130" s="3">
        <v>11929.339844</v>
      </c>
      <c r="H130" s="3">
        <v>4091.95</v>
      </c>
      <c r="I130" s="3">
        <v>83.26</v>
      </c>
      <c r="J130" s="3">
        <v>2014.67</v>
      </c>
      <c r="K130" s="4">
        <f t="shared" si="9"/>
        <v>-8.5588852427051134E-3</v>
      </c>
      <c r="L130" s="4">
        <f t="shared" si="10"/>
        <v>-4.1434586507983449E-3</v>
      </c>
      <c r="M130" s="4">
        <f t="shared" si="11"/>
        <v>-4.3627179223367897E-3</v>
      </c>
      <c r="N130" s="4">
        <f t="shared" si="12"/>
        <v>2.3308494335828691E-3</v>
      </c>
      <c r="O130" s="4">
        <f t="shared" si="13"/>
        <v>-8.5171517328639906E-3</v>
      </c>
      <c r="P130" s="4">
        <f t="shared" si="14"/>
        <v>-1.2085313972442688E-3</v>
      </c>
      <c r="Q130" s="4">
        <f t="shared" si="15"/>
        <v>2.9154619759807323E-3</v>
      </c>
      <c r="R130" s="4">
        <f t="shared" si="16"/>
        <v>2.0997191092010096E-2</v>
      </c>
      <c r="S130" s="4">
        <f t="shared" si="17"/>
        <v>5.7394608760437584E-3</v>
      </c>
    </row>
    <row r="131" spans="1:19" ht="18.75" x14ac:dyDescent="0.25">
      <c r="A131" s="2">
        <v>45029</v>
      </c>
      <c r="B131" s="3">
        <v>165.55999800000001</v>
      </c>
      <c r="C131" s="3">
        <v>289.83999599999999</v>
      </c>
      <c r="D131" s="3">
        <v>108.19000200000001</v>
      </c>
      <c r="E131" s="3">
        <v>267.57998700000002</v>
      </c>
      <c r="F131" s="3">
        <v>126.43</v>
      </c>
      <c r="G131" s="3">
        <v>12166.269531</v>
      </c>
      <c r="H131" s="3">
        <v>4146.22</v>
      </c>
      <c r="I131" s="3">
        <v>82.16</v>
      </c>
      <c r="J131" s="3">
        <v>2039.73</v>
      </c>
      <c r="K131" s="4">
        <f t="shared" ref="K131:K194" si="18">LN(G131/G130)</f>
        <v>1.9666431313303919E-2</v>
      </c>
      <c r="L131" s="4">
        <f t="shared" ref="L131:L194" si="19">LN(H131/H130)</f>
        <v>1.3175446748330008E-2</v>
      </c>
      <c r="M131" s="4">
        <f t="shared" si="11"/>
        <v>3.3534997321073505E-2</v>
      </c>
      <c r="N131" s="4">
        <f t="shared" si="12"/>
        <v>2.2152218883637494E-2</v>
      </c>
      <c r="O131" s="4">
        <f t="shared" si="13"/>
        <v>2.7835553378921008E-2</v>
      </c>
      <c r="P131" s="4">
        <f t="shared" si="14"/>
        <v>1.1085895628780757E-2</v>
      </c>
      <c r="Q131" s="4">
        <f t="shared" si="15"/>
        <v>2.2152898846627099E-2</v>
      </c>
      <c r="R131" s="4">
        <f t="shared" si="16"/>
        <v>-1.3299676146526643E-2</v>
      </c>
      <c r="S131" s="4">
        <f t="shared" si="17"/>
        <v>1.236203588108886E-2</v>
      </c>
    </row>
    <row r="132" spans="1:19" ht="18.75" x14ac:dyDescent="0.25">
      <c r="A132" s="2">
        <v>45030</v>
      </c>
      <c r="B132" s="3">
        <v>165.21000699999999</v>
      </c>
      <c r="C132" s="3">
        <v>286.14001500000001</v>
      </c>
      <c r="D132" s="3">
        <v>109.459999</v>
      </c>
      <c r="E132" s="3">
        <v>270.01998900000001</v>
      </c>
      <c r="F132" s="3">
        <v>125.949997</v>
      </c>
      <c r="G132" s="3">
        <v>12123.469727</v>
      </c>
      <c r="H132" s="3">
        <v>4137.6400000000003</v>
      </c>
      <c r="I132" s="3">
        <v>82.52</v>
      </c>
      <c r="J132" s="3">
        <v>2003.04</v>
      </c>
      <c r="K132" s="4">
        <f t="shared" si="18"/>
        <v>-3.5241093237640196E-3</v>
      </c>
      <c r="L132" s="4">
        <f t="shared" si="19"/>
        <v>-2.0714988104920951E-3</v>
      </c>
      <c r="M132" s="4">
        <f t="shared" ref="M132:M195" si="20">LN(B132/B131)</f>
        <v>-2.1162204875035868E-3</v>
      </c>
      <c r="N132" s="4">
        <f t="shared" ref="N132:N195" si="21">LN(C132/C131)</f>
        <v>-1.2847778826026052E-2</v>
      </c>
      <c r="O132" s="4">
        <f t="shared" ref="O132:O195" si="22">LN(D132/D131)</f>
        <v>1.1670217394535944E-2</v>
      </c>
      <c r="P132" s="4">
        <f t="shared" ref="P132:P195" si="23">LN(E132/E131)</f>
        <v>9.0774511295052714E-3</v>
      </c>
      <c r="Q132" s="4">
        <f t="shared" ref="Q132:Q195" si="24">LN(F132/F131)</f>
        <v>-3.8038163441633248E-3</v>
      </c>
      <c r="R132" s="4">
        <f t="shared" ref="R132:R195" si="25">LN(I132/I131)</f>
        <v>4.3721225827483409E-3</v>
      </c>
      <c r="S132" s="4">
        <f t="shared" ref="S132:S195" si="26">LN(J132/J131)</f>
        <v>-1.8151419626310013E-2</v>
      </c>
    </row>
    <row r="133" spans="1:19" ht="18.75" x14ac:dyDescent="0.25">
      <c r="A133" s="2">
        <v>45033</v>
      </c>
      <c r="B133" s="3">
        <v>165.229996</v>
      </c>
      <c r="C133" s="3">
        <v>288.79998799999998</v>
      </c>
      <c r="D133" s="3">
        <v>106.41999800000001</v>
      </c>
      <c r="E133" s="3">
        <v>276.67001299999998</v>
      </c>
      <c r="F133" s="3">
        <v>126.19000200000001</v>
      </c>
      <c r="G133" s="3">
        <v>12157.719727</v>
      </c>
      <c r="H133" s="3">
        <v>4151.32</v>
      </c>
      <c r="I133" s="3">
        <v>80.83</v>
      </c>
      <c r="J133" s="3">
        <v>1994.77</v>
      </c>
      <c r="K133" s="4">
        <f t="shared" si="18"/>
        <v>2.8211157266673829E-3</v>
      </c>
      <c r="L133" s="4">
        <f t="shared" si="19"/>
        <v>3.3007789687629755E-3</v>
      </c>
      <c r="M133" s="4">
        <f t="shared" si="20"/>
        <v>1.2098414140493903E-4</v>
      </c>
      <c r="N133" s="4">
        <f t="shared" si="21"/>
        <v>9.2531115073456183E-3</v>
      </c>
      <c r="O133" s="4">
        <f t="shared" si="22"/>
        <v>-2.8165666205251419E-2</v>
      </c>
      <c r="P133" s="4">
        <f t="shared" si="23"/>
        <v>2.4329517638734581E-2</v>
      </c>
      <c r="Q133" s="4">
        <f t="shared" si="24"/>
        <v>1.9037445342925789E-3</v>
      </c>
      <c r="R133" s="4">
        <f t="shared" si="25"/>
        <v>-2.0692504457298009E-2</v>
      </c>
      <c r="S133" s="4">
        <f t="shared" si="26"/>
        <v>-4.1372710541374043E-3</v>
      </c>
    </row>
    <row r="134" spans="1:19" ht="18.75" x14ac:dyDescent="0.25">
      <c r="A134" s="2">
        <v>45034</v>
      </c>
      <c r="B134" s="3">
        <v>166.470001</v>
      </c>
      <c r="C134" s="3">
        <v>288.36999500000002</v>
      </c>
      <c r="D134" s="3">
        <v>105.120003</v>
      </c>
      <c r="E134" s="3">
        <v>279.30999800000001</v>
      </c>
      <c r="F134" s="3">
        <v>126.209999</v>
      </c>
      <c r="G134" s="3">
        <v>12153.410156</v>
      </c>
      <c r="H134" s="3">
        <v>4154.87</v>
      </c>
      <c r="I134" s="3">
        <v>80.86</v>
      </c>
      <c r="J134" s="3">
        <v>2004.93</v>
      </c>
      <c r="K134" s="4">
        <f t="shared" si="18"/>
        <v>-3.5453482136622356E-4</v>
      </c>
      <c r="L134" s="4">
        <f t="shared" si="19"/>
        <v>8.547842551524592E-4</v>
      </c>
      <c r="M134" s="4">
        <f t="shared" si="20"/>
        <v>7.4767005587875286E-3</v>
      </c>
      <c r="N134" s="4">
        <f t="shared" si="21"/>
        <v>-1.4900049975495053E-3</v>
      </c>
      <c r="O134" s="4">
        <f t="shared" si="22"/>
        <v>-1.2290927099650519E-2</v>
      </c>
      <c r="P134" s="4">
        <f t="shared" si="23"/>
        <v>9.4967617147794572E-3</v>
      </c>
      <c r="Q134" s="4">
        <f t="shared" si="24"/>
        <v>1.5845483330114574E-4</v>
      </c>
      <c r="R134" s="4">
        <f t="shared" si="25"/>
        <v>3.7108046687186786E-4</v>
      </c>
      <c r="S134" s="4">
        <f t="shared" si="26"/>
        <v>5.0803919557871587E-3</v>
      </c>
    </row>
    <row r="135" spans="1:19" ht="18.75" x14ac:dyDescent="0.25">
      <c r="A135" s="2">
        <v>45035</v>
      </c>
      <c r="B135" s="3">
        <v>167.63000500000001</v>
      </c>
      <c r="C135" s="3">
        <v>288.45001200000002</v>
      </c>
      <c r="D135" s="3">
        <v>105.019997</v>
      </c>
      <c r="E135" s="3">
        <v>271.040009</v>
      </c>
      <c r="F135" s="3">
        <v>125.66999800000001</v>
      </c>
      <c r="G135" s="3">
        <v>12157.230469</v>
      </c>
      <c r="H135" s="3">
        <v>4154.5200000000004</v>
      </c>
      <c r="I135" s="3">
        <v>79.16</v>
      </c>
      <c r="J135" s="3">
        <v>1993.26</v>
      </c>
      <c r="K135" s="4">
        <f t="shared" si="18"/>
        <v>3.1429143233008467E-4</v>
      </c>
      <c r="L135" s="4">
        <f t="shared" si="19"/>
        <v>-8.4242044291161936E-5</v>
      </c>
      <c r="M135" s="4">
        <f t="shared" si="20"/>
        <v>6.9440804577747123E-3</v>
      </c>
      <c r="N135" s="4">
        <f t="shared" si="21"/>
        <v>2.7744183468741751E-4</v>
      </c>
      <c r="O135" s="4">
        <f t="shared" si="22"/>
        <v>-9.5180363138726558E-4</v>
      </c>
      <c r="P135" s="4">
        <f t="shared" si="23"/>
        <v>-3.0055824275770228E-2</v>
      </c>
      <c r="Q135" s="4">
        <f t="shared" si="24"/>
        <v>-4.2877706348808647E-3</v>
      </c>
      <c r="R135" s="4">
        <f t="shared" si="25"/>
        <v>-2.1248143478259821E-2</v>
      </c>
      <c r="S135" s="4">
        <f t="shared" si="26"/>
        <v>-5.8376581108358708E-3</v>
      </c>
    </row>
    <row r="136" spans="1:19" ht="18.75" x14ac:dyDescent="0.25">
      <c r="A136" s="2">
        <v>45036</v>
      </c>
      <c r="B136" s="3">
        <v>166.64999399999999</v>
      </c>
      <c r="C136" s="3">
        <v>286.10998499999999</v>
      </c>
      <c r="D136" s="3">
        <v>105.900002</v>
      </c>
      <c r="E136" s="3">
        <v>271.19000199999999</v>
      </c>
      <c r="F136" s="3">
        <v>124.449997</v>
      </c>
      <c r="G136" s="3">
        <v>12059.559569999999</v>
      </c>
      <c r="H136" s="3">
        <v>4129.79</v>
      </c>
      <c r="I136" s="3">
        <v>77.290000000000006</v>
      </c>
      <c r="J136" s="3">
        <v>2004.34</v>
      </c>
      <c r="K136" s="4">
        <f t="shared" si="18"/>
        <v>-8.0664223821198307E-3</v>
      </c>
      <c r="L136" s="4">
        <f t="shared" si="19"/>
        <v>-5.9703399458197028E-3</v>
      </c>
      <c r="M136" s="4">
        <f t="shared" si="20"/>
        <v>-5.8634307206349382E-3</v>
      </c>
      <c r="N136" s="4">
        <f t="shared" si="21"/>
        <v>-8.1455024730204446E-3</v>
      </c>
      <c r="O136" s="4">
        <f t="shared" si="22"/>
        <v>8.3444918493763495E-3</v>
      </c>
      <c r="P136" s="4">
        <f t="shared" si="23"/>
        <v>5.5324493584989231E-4</v>
      </c>
      <c r="Q136" s="4">
        <f t="shared" si="24"/>
        <v>-9.755403004821854E-3</v>
      </c>
      <c r="R136" s="4">
        <f t="shared" si="25"/>
        <v>-2.3906539615585212E-2</v>
      </c>
      <c r="S136" s="4">
        <f t="shared" si="26"/>
        <v>5.5433401904867938E-3</v>
      </c>
    </row>
    <row r="137" spans="1:19" ht="18.75" x14ac:dyDescent="0.25">
      <c r="A137" s="2">
        <v>45037</v>
      </c>
      <c r="B137" s="3">
        <v>165.020004</v>
      </c>
      <c r="C137" s="3">
        <v>285.76001000000002</v>
      </c>
      <c r="D137" s="3">
        <v>105.910004</v>
      </c>
      <c r="E137" s="3">
        <v>270.42001299999998</v>
      </c>
      <c r="F137" s="3">
        <v>125.529999</v>
      </c>
      <c r="G137" s="3">
        <v>12072.459961</v>
      </c>
      <c r="H137" s="3">
        <v>4133.5200000000004</v>
      </c>
      <c r="I137" s="3">
        <v>77.87</v>
      </c>
      <c r="J137" s="3">
        <v>1982.89</v>
      </c>
      <c r="K137" s="4">
        <f t="shared" si="18"/>
        <v>1.0691514825174628E-3</v>
      </c>
      <c r="L137" s="4">
        <f t="shared" si="19"/>
        <v>9.0278599092536804E-4</v>
      </c>
      <c r="M137" s="4">
        <f t="shared" si="20"/>
        <v>-9.8290658344647053E-3</v>
      </c>
      <c r="N137" s="4">
        <f t="shared" si="21"/>
        <v>-1.2239671490066847E-3</v>
      </c>
      <c r="O137" s="4">
        <f t="shared" si="22"/>
        <v>9.4443130391367873E-5</v>
      </c>
      <c r="P137" s="4">
        <f t="shared" si="23"/>
        <v>-2.8433356009918967E-3</v>
      </c>
      <c r="Q137" s="4">
        <f t="shared" si="24"/>
        <v>8.6407611563598403E-3</v>
      </c>
      <c r="R137" s="4">
        <f t="shared" si="25"/>
        <v>7.4761884701149981E-3</v>
      </c>
      <c r="S137" s="4">
        <f t="shared" si="26"/>
        <v>-1.0759453019274249E-2</v>
      </c>
    </row>
    <row r="138" spans="1:19" ht="18.75" x14ac:dyDescent="0.25">
      <c r="A138" s="2">
        <v>45040</v>
      </c>
      <c r="B138" s="3">
        <v>165.33000200000001</v>
      </c>
      <c r="C138" s="3">
        <v>281.76998900000001</v>
      </c>
      <c r="D138" s="3">
        <v>106.779999</v>
      </c>
      <c r="E138" s="3">
        <v>262.41000400000001</v>
      </c>
      <c r="F138" s="3">
        <v>127.089996</v>
      </c>
      <c r="G138" s="3">
        <v>12037.200194999999</v>
      </c>
      <c r="H138" s="3">
        <v>4137.04</v>
      </c>
      <c r="I138" s="3">
        <v>78.760000000000005</v>
      </c>
      <c r="J138" s="3">
        <v>1988.88</v>
      </c>
      <c r="K138" s="4">
        <f t="shared" si="18"/>
        <v>-2.9249513191082453E-3</v>
      </c>
      <c r="L138" s="4">
        <f t="shared" si="19"/>
        <v>8.5121206122392508E-4</v>
      </c>
      <c r="M138" s="4">
        <f t="shared" si="20"/>
        <v>1.8767857445887545E-3</v>
      </c>
      <c r="N138" s="4">
        <f t="shared" si="21"/>
        <v>-1.4061236405186556E-2</v>
      </c>
      <c r="O138" s="4">
        <f t="shared" si="22"/>
        <v>8.180919083497256E-3</v>
      </c>
      <c r="P138" s="4">
        <f t="shared" si="23"/>
        <v>-3.0068172660783311E-2</v>
      </c>
      <c r="Q138" s="4">
        <f t="shared" si="24"/>
        <v>1.2350699556325933E-2</v>
      </c>
      <c r="R138" s="4">
        <f t="shared" si="25"/>
        <v>1.136448418203018E-2</v>
      </c>
      <c r="S138" s="4">
        <f t="shared" si="26"/>
        <v>3.0162897355181435E-3</v>
      </c>
    </row>
    <row r="139" spans="1:19" ht="18.75" x14ac:dyDescent="0.25">
      <c r="A139" s="2">
        <v>45041</v>
      </c>
      <c r="B139" s="3">
        <v>163.770004</v>
      </c>
      <c r="C139" s="3">
        <v>275.42001299999998</v>
      </c>
      <c r="D139" s="3">
        <v>104.610001</v>
      </c>
      <c r="E139" s="3">
        <v>269.55999800000001</v>
      </c>
      <c r="F139" s="3">
        <v>124.660004</v>
      </c>
      <c r="G139" s="3">
        <v>11799.160156</v>
      </c>
      <c r="H139" s="3">
        <v>4071.63</v>
      </c>
      <c r="I139" s="3">
        <v>77.069999999999993</v>
      </c>
      <c r="J139" s="3">
        <v>1997.87</v>
      </c>
      <c r="K139" s="4">
        <f t="shared" si="18"/>
        <v>-1.9973515176736931E-2</v>
      </c>
      <c r="L139" s="4">
        <f t="shared" si="19"/>
        <v>-1.5937145594967939E-2</v>
      </c>
      <c r="M139" s="4">
        <f t="shared" si="20"/>
        <v>-9.4804597739983672E-3</v>
      </c>
      <c r="N139" s="4">
        <f t="shared" si="21"/>
        <v>-2.2793843777730319E-2</v>
      </c>
      <c r="O139" s="4">
        <f t="shared" si="22"/>
        <v>-2.0531474792005542E-2</v>
      </c>
      <c r="P139" s="4">
        <f t="shared" si="23"/>
        <v>2.6882811315323211E-2</v>
      </c>
      <c r="Q139" s="4">
        <f t="shared" si="24"/>
        <v>-1.9305401952238375E-2</v>
      </c>
      <c r="R139" s="4">
        <f t="shared" si="25"/>
        <v>-2.1691153981023087E-2</v>
      </c>
      <c r="S139" s="4">
        <f t="shared" si="26"/>
        <v>4.5099468177137109E-3</v>
      </c>
    </row>
    <row r="140" spans="1:19" ht="18.75" x14ac:dyDescent="0.25">
      <c r="A140" s="2">
        <v>45042</v>
      </c>
      <c r="B140" s="3">
        <v>163.759995</v>
      </c>
      <c r="C140" s="3">
        <v>295.36999500000002</v>
      </c>
      <c r="D140" s="3">
        <v>104.449997</v>
      </c>
      <c r="E140" s="3">
        <v>272.26001000000002</v>
      </c>
      <c r="F140" s="3">
        <v>123.839996</v>
      </c>
      <c r="G140" s="3">
        <v>11854.349609000001</v>
      </c>
      <c r="H140" s="3">
        <v>4055.99</v>
      </c>
      <c r="I140" s="3">
        <v>74.3</v>
      </c>
      <c r="J140" s="3">
        <v>1989.48</v>
      </c>
      <c r="K140" s="4">
        <f t="shared" si="18"/>
        <v>4.6665001261770866E-3</v>
      </c>
      <c r="L140" s="4">
        <f t="shared" si="19"/>
        <v>-3.8486098771117832E-3</v>
      </c>
      <c r="M140" s="4">
        <f t="shared" si="20"/>
        <v>-6.1118065726306999E-5</v>
      </c>
      <c r="N140" s="4">
        <f t="shared" si="21"/>
        <v>6.9931538301896051E-2</v>
      </c>
      <c r="O140" s="4">
        <f t="shared" si="22"/>
        <v>-1.5306996342871121E-3</v>
      </c>
      <c r="P140" s="4">
        <f t="shared" si="23"/>
        <v>9.9665361554052874E-3</v>
      </c>
      <c r="Q140" s="4">
        <f t="shared" si="24"/>
        <v>-6.5996859263065446E-3</v>
      </c>
      <c r="R140" s="4">
        <f t="shared" si="25"/>
        <v>-3.6603148066188376E-2</v>
      </c>
      <c r="S140" s="4">
        <f t="shared" si="26"/>
        <v>-4.2083149872363676E-3</v>
      </c>
    </row>
    <row r="141" spans="1:19" ht="18.75" x14ac:dyDescent="0.25">
      <c r="A141" s="2">
        <v>45043</v>
      </c>
      <c r="B141" s="3">
        <v>168.41000399999999</v>
      </c>
      <c r="C141" s="3">
        <v>304.82998700000002</v>
      </c>
      <c r="D141" s="3">
        <v>108.370003</v>
      </c>
      <c r="E141" s="3">
        <v>277.48998999999998</v>
      </c>
      <c r="F141" s="3">
        <v>125.699997</v>
      </c>
      <c r="G141" s="3">
        <v>12142.240234000001</v>
      </c>
      <c r="H141" s="3">
        <v>4135.3500000000004</v>
      </c>
      <c r="I141" s="3">
        <v>74.760000000000005</v>
      </c>
      <c r="J141" s="3">
        <v>1987.87</v>
      </c>
      <c r="K141" s="4">
        <f t="shared" si="18"/>
        <v>2.3995446041076191E-2</v>
      </c>
      <c r="L141" s="4">
        <f t="shared" si="19"/>
        <v>1.9377167380002121E-2</v>
      </c>
      <c r="M141" s="4">
        <f t="shared" si="20"/>
        <v>2.7999595398974082E-2</v>
      </c>
      <c r="N141" s="4">
        <f t="shared" si="21"/>
        <v>3.1525410717663953E-2</v>
      </c>
      <c r="O141" s="4">
        <f t="shared" si="22"/>
        <v>3.6842866337143551E-2</v>
      </c>
      <c r="P141" s="4">
        <f t="shared" si="23"/>
        <v>1.9027331649881102E-2</v>
      </c>
      <c r="Q141" s="4">
        <f t="shared" si="24"/>
        <v>1.4907714188178069E-2</v>
      </c>
      <c r="R141" s="4">
        <f t="shared" si="25"/>
        <v>6.1720308636486415E-3</v>
      </c>
      <c r="S141" s="4">
        <f t="shared" si="26"/>
        <v>-8.0958431515285891E-4</v>
      </c>
    </row>
    <row r="142" spans="1:19" ht="18.75" x14ac:dyDescent="0.25">
      <c r="A142" s="2">
        <v>45044</v>
      </c>
      <c r="B142" s="3">
        <v>169.679993</v>
      </c>
      <c r="C142" s="3">
        <v>307.26001000000002</v>
      </c>
      <c r="D142" s="3">
        <v>108.220001</v>
      </c>
      <c r="E142" s="3">
        <v>289.10000600000001</v>
      </c>
      <c r="F142" s="3">
        <v>126.720001</v>
      </c>
      <c r="G142" s="3">
        <v>12226.580078000001</v>
      </c>
      <c r="H142" s="3">
        <v>4169.4799999999996</v>
      </c>
      <c r="I142" s="3">
        <v>76.78</v>
      </c>
      <c r="J142" s="3">
        <v>1989.65</v>
      </c>
      <c r="K142" s="4">
        <f t="shared" si="18"/>
        <v>6.9219748574603336E-3</v>
      </c>
      <c r="L142" s="4">
        <f t="shared" si="19"/>
        <v>8.2193596125703667E-3</v>
      </c>
      <c r="M142" s="4">
        <f t="shared" si="20"/>
        <v>7.5127627827795392E-3</v>
      </c>
      <c r="N142" s="4">
        <f t="shared" si="21"/>
        <v>7.9401257290624659E-3</v>
      </c>
      <c r="O142" s="4">
        <f t="shared" si="22"/>
        <v>-1.3851241628162543E-3</v>
      </c>
      <c r="P142" s="4">
        <f t="shared" si="23"/>
        <v>4.0987809312560373E-2</v>
      </c>
      <c r="Q142" s="4">
        <f t="shared" si="24"/>
        <v>8.0818442276768803E-3</v>
      </c>
      <c r="R142" s="4">
        <f t="shared" si="25"/>
        <v>2.6661206985289457E-2</v>
      </c>
      <c r="S142" s="4">
        <f t="shared" si="26"/>
        <v>8.9503012873686687E-4</v>
      </c>
    </row>
    <row r="143" spans="1:19" ht="18.75" x14ac:dyDescent="0.25">
      <c r="A143" s="2">
        <v>45047</v>
      </c>
      <c r="B143" s="3">
        <v>169.58999600000001</v>
      </c>
      <c r="C143" s="3">
        <v>305.55999800000001</v>
      </c>
      <c r="D143" s="3">
        <v>107.709999</v>
      </c>
      <c r="E143" s="3">
        <v>282.10000600000001</v>
      </c>
      <c r="F143" s="3">
        <v>127.91999800000001</v>
      </c>
      <c r="G143" s="3">
        <v>12212.599609000001</v>
      </c>
      <c r="H143" s="3">
        <v>4167.87</v>
      </c>
      <c r="I143" s="3">
        <v>75.66</v>
      </c>
      <c r="J143" s="3">
        <v>1982.05</v>
      </c>
      <c r="K143" s="4">
        <f t="shared" si="18"/>
        <v>-1.1441030921704597E-3</v>
      </c>
      <c r="L143" s="4">
        <f t="shared" si="19"/>
        <v>-3.8621384972729493E-4</v>
      </c>
      <c r="M143" s="4">
        <f t="shared" si="20"/>
        <v>-5.3053323328817819E-4</v>
      </c>
      <c r="N143" s="4">
        <f t="shared" si="21"/>
        <v>-5.5481751204406269E-3</v>
      </c>
      <c r="O143" s="4">
        <f t="shared" si="22"/>
        <v>-4.7237803765355548E-3</v>
      </c>
      <c r="P143" s="4">
        <f t="shared" si="23"/>
        <v>-2.4511030499360643E-2</v>
      </c>
      <c r="Q143" s="4">
        <f t="shared" si="24"/>
        <v>9.42511693339723E-3</v>
      </c>
      <c r="R143" s="4">
        <f t="shared" si="25"/>
        <v>-1.4694570367768469E-2</v>
      </c>
      <c r="S143" s="4">
        <f t="shared" si="26"/>
        <v>-3.8270812378310235E-3</v>
      </c>
    </row>
    <row r="144" spans="1:19" ht="18.75" x14ac:dyDescent="0.25">
      <c r="A144" s="2">
        <v>45048</v>
      </c>
      <c r="B144" s="3">
        <v>168.53999300000001</v>
      </c>
      <c r="C144" s="3">
        <v>305.41000400000001</v>
      </c>
      <c r="D144" s="3">
        <v>105.980003</v>
      </c>
      <c r="E144" s="3">
        <v>278.01998900000001</v>
      </c>
      <c r="F144" s="3">
        <v>127.260002</v>
      </c>
      <c r="G144" s="3">
        <v>12080.509765999999</v>
      </c>
      <c r="H144" s="3">
        <v>4119.58</v>
      </c>
      <c r="I144" s="3">
        <v>71.66</v>
      </c>
      <c r="J144" s="3">
        <v>2016.28</v>
      </c>
      <c r="K144" s="4">
        <f t="shared" si="18"/>
        <v>-1.0874782862395131E-2</v>
      </c>
      <c r="L144" s="4">
        <f t="shared" si="19"/>
        <v>-1.1653897528004022E-2</v>
      </c>
      <c r="M144" s="4">
        <f t="shared" si="20"/>
        <v>-6.2106669579732572E-3</v>
      </c>
      <c r="N144" s="4">
        <f t="shared" si="21"/>
        <v>-4.9100283982001457E-4</v>
      </c>
      <c r="O144" s="4">
        <f t="shared" si="22"/>
        <v>-1.6191995706646391E-2</v>
      </c>
      <c r="P144" s="4">
        <f t="shared" si="23"/>
        <v>-1.4568625293557026E-2</v>
      </c>
      <c r="Q144" s="4">
        <f t="shared" si="24"/>
        <v>-5.1727993704236992E-3</v>
      </c>
      <c r="R144" s="4">
        <f t="shared" si="25"/>
        <v>-5.4316907328075474E-2</v>
      </c>
      <c r="S144" s="4">
        <f t="shared" si="26"/>
        <v>1.7122566820852086E-2</v>
      </c>
    </row>
    <row r="145" spans="1:19" ht="18.75" x14ac:dyDescent="0.25">
      <c r="A145" s="2">
        <v>45049</v>
      </c>
      <c r="B145" s="3">
        <v>167.449997</v>
      </c>
      <c r="C145" s="3">
        <v>304.39999399999999</v>
      </c>
      <c r="D145" s="3">
        <v>106.120003</v>
      </c>
      <c r="E145" s="3">
        <v>275.61999500000002</v>
      </c>
      <c r="F145" s="3">
        <v>126.739998</v>
      </c>
      <c r="G145" s="3">
        <v>12025.330078000001</v>
      </c>
      <c r="H145" s="3">
        <v>4090.75</v>
      </c>
      <c r="I145" s="3">
        <v>68.599999999999994</v>
      </c>
      <c r="J145" s="3">
        <v>2051.11</v>
      </c>
      <c r="K145" s="4">
        <f t="shared" si="18"/>
        <v>-4.5781258594655349E-3</v>
      </c>
      <c r="L145" s="4">
        <f t="shared" si="19"/>
        <v>-7.0228890905811598E-3</v>
      </c>
      <c r="M145" s="4">
        <f t="shared" si="20"/>
        <v>-6.4882874866216411E-3</v>
      </c>
      <c r="N145" s="4">
        <f t="shared" si="21"/>
        <v>-3.3125430113557573E-3</v>
      </c>
      <c r="O145" s="4">
        <f t="shared" si="22"/>
        <v>1.3201321675782828E-3</v>
      </c>
      <c r="P145" s="4">
        <f t="shared" si="23"/>
        <v>-8.6699266773669053E-3</v>
      </c>
      <c r="Q145" s="4">
        <f t="shared" si="24"/>
        <v>-4.0945254054701972E-3</v>
      </c>
      <c r="R145" s="4">
        <f t="shared" si="25"/>
        <v>-4.3640177144968206E-2</v>
      </c>
      <c r="S145" s="4">
        <f t="shared" si="26"/>
        <v>1.7126880572688335E-2</v>
      </c>
    </row>
    <row r="146" spans="1:19" ht="18.75" x14ac:dyDescent="0.25">
      <c r="A146" s="2">
        <v>45050</v>
      </c>
      <c r="B146" s="3">
        <v>165.78999300000001</v>
      </c>
      <c r="C146" s="3">
        <v>305.41000400000001</v>
      </c>
      <c r="D146" s="3">
        <v>105.209999</v>
      </c>
      <c r="E146" s="3">
        <v>286.79998799999998</v>
      </c>
      <c r="F146" s="3">
        <v>123.66999800000001</v>
      </c>
      <c r="G146" s="3">
        <v>11966.400390999999</v>
      </c>
      <c r="H146" s="3">
        <v>4061.22</v>
      </c>
      <c r="I146" s="3">
        <v>68.56</v>
      </c>
      <c r="J146" s="3">
        <v>2051.11</v>
      </c>
      <c r="K146" s="4">
        <f t="shared" si="18"/>
        <v>-4.9125097989404084E-3</v>
      </c>
      <c r="L146" s="4">
        <f t="shared" si="19"/>
        <v>-7.2449062412514361E-3</v>
      </c>
      <c r="M146" s="4">
        <f t="shared" si="20"/>
        <v>-9.9628962951328493E-3</v>
      </c>
      <c r="N146" s="4">
        <f t="shared" si="21"/>
        <v>3.3125430113556402E-3</v>
      </c>
      <c r="O146" s="4">
        <f t="shared" si="22"/>
        <v>-8.6122142240251526E-3</v>
      </c>
      <c r="P146" s="4">
        <f t="shared" si="23"/>
        <v>3.9761979578380229E-2</v>
      </c>
      <c r="Q146" s="4">
        <f t="shared" si="24"/>
        <v>-2.4521016533138332E-2</v>
      </c>
      <c r="R146" s="4">
        <f t="shared" si="25"/>
        <v>-5.8326044231505529E-4</v>
      </c>
      <c r="S146" s="4">
        <f t="shared" si="26"/>
        <v>0</v>
      </c>
    </row>
    <row r="147" spans="1:19" ht="18.75" x14ac:dyDescent="0.25">
      <c r="A147" s="2">
        <v>45051</v>
      </c>
      <c r="B147" s="3">
        <v>173.570007</v>
      </c>
      <c r="C147" s="3">
        <v>310.64999399999999</v>
      </c>
      <c r="D147" s="3">
        <v>106.214996</v>
      </c>
      <c r="E147" s="3">
        <v>291.51001000000002</v>
      </c>
      <c r="F147" s="3">
        <v>126.589996</v>
      </c>
      <c r="G147" s="3">
        <v>12235.410156</v>
      </c>
      <c r="H147" s="3">
        <v>4136.25</v>
      </c>
      <c r="I147" s="3">
        <v>71.34</v>
      </c>
      <c r="J147" s="3">
        <v>2016.54</v>
      </c>
      <c r="K147" s="4">
        <f t="shared" si="18"/>
        <v>2.2231464373887712E-2</v>
      </c>
      <c r="L147" s="4">
        <f t="shared" si="19"/>
        <v>1.8306159168068423E-2</v>
      </c>
      <c r="M147" s="4">
        <f t="shared" si="20"/>
        <v>4.5859131533054605E-2</v>
      </c>
      <c r="N147" s="4">
        <f t="shared" si="21"/>
        <v>1.701170790738208E-2</v>
      </c>
      <c r="O147" s="4">
        <f t="shared" si="22"/>
        <v>9.5069607969854829E-3</v>
      </c>
      <c r="P147" s="4">
        <f t="shared" si="23"/>
        <v>1.6289277939137172E-2</v>
      </c>
      <c r="Q147" s="4">
        <f t="shared" si="24"/>
        <v>2.3336774468768997E-2</v>
      </c>
      <c r="R147" s="4">
        <f t="shared" si="25"/>
        <v>3.9747905641221215E-2</v>
      </c>
      <c r="S147" s="4">
        <f t="shared" si="26"/>
        <v>-1.6997938541871128E-2</v>
      </c>
    </row>
    <row r="148" spans="1:19" ht="18.75" x14ac:dyDescent="0.25">
      <c r="A148" s="2">
        <v>45054</v>
      </c>
      <c r="B148" s="3">
        <v>173.5</v>
      </c>
      <c r="C148" s="3">
        <v>308.64999399999999</v>
      </c>
      <c r="D148" s="3">
        <v>108.239998</v>
      </c>
      <c r="E148" s="3">
        <v>285.709991</v>
      </c>
      <c r="F148" s="3">
        <v>126.879997</v>
      </c>
      <c r="G148" s="3">
        <v>12256.919921999999</v>
      </c>
      <c r="H148" s="3">
        <v>4138.12</v>
      </c>
      <c r="I148" s="3">
        <v>73.16</v>
      </c>
      <c r="J148" s="3">
        <v>2021.39</v>
      </c>
      <c r="K148" s="4">
        <f t="shared" si="18"/>
        <v>1.7564495874019576E-3</v>
      </c>
      <c r="L148" s="4">
        <f t="shared" si="19"/>
        <v>4.5199816586328297E-4</v>
      </c>
      <c r="M148" s="4">
        <f t="shared" si="20"/>
        <v>-4.0341717542558041E-4</v>
      </c>
      <c r="N148" s="4">
        <f t="shared" si="21"/>
        <v>-6.4589277949515991E-3</v>
      </c>
      <c r="O148" s="4">
        <f t="shared" si="22"/>
        <v>1.8885661272693057E-2</v>
      </c>
      <c r="P148" s="4">
        <f t="shared" si="23"/>
        <v>-2.0097065949802349E-2</v>
      </c>
      <c r="Q148" s="4">
        <f t="shared" si="24"/>
        <v>2.2882481914852197E-3</v>
      </c>
      <c r="R148" s="4">
        <f t="shared" si="25"/>
        <v>2.5191643591919412E-2</v>
      </c>
      <c r="S148" s="4">
        <f t="shared" si="26"/>
        <v>2.4022220951393021E-3</v>
      </c>
    </row>
    <row r="149" spans="1:19" ht="18.75" x14ac:dyDescent="0.25">
      <c r="A149" s="2">
        <v>45055</v>
      </c>
      <c r="B149" s="3">
        <v>171.770004</v>
      </c>
      <c r="C149" s="3">
        <v>307</v>
      </c>
      <c r="D149" s="3">
        <v>107.94000200000001</v>
      </c>
      <c r="E149" s="3">
        <v>288.85000600000001</v>
      </c>
      <c r="F149" s="3">
        <v>125.099998</v>
      </c>
      <c r="G149" s="3">
        <v>12179.549805000001</v>
      </c>
      <c r="H149" s="3">
        <v>4119.17</v>
      </c>
      <c r="I149" s="3">
        <v>73.709999999999994</v>
      </c>
      <c r="J149" s="3">
        <v>2034.17</v>
      </c>
      <c r="K149" s="4">
        <f t="shared" si="18"/>
        <v>-6.3323693153921039E-3</v>
      </c>
      <c r="L149" s="4">
        <f t="shared" si="19"/>
        <v>-4.5898916638410408E-3</v>
      </c>
      <c r="M149" s="4">
        <f t="shared" si="20"/>
        <v>-1.0021203451026649E-2</v>
      </c>
      <c r="N149" s="4">
        <f t="shared" si="21"/>
        <v>-5.360181813212953E-3</v>
      </c>
      <c r="O149" s="4">
        <f t="shared" si="22"/>
        <v>-2.7754296657659964E-3</v>
      </c>
      <c r="P149" s="4">
        <f t="shared" si="23"/>
        <v>1.0930264125506456E-2</v>
      </c>
      <c r="Q149" s="4">
        <f t="shared" si="24"/>
        <v>-1.4128332756494114E-2</v>
      </c>
      <c r="R149" s="4">
        <f t="shared" si="25"/>
        <v>7.4896516785323579E-3</v>
      </c>
      <c r="S149" s="4">
        <f t="shared" si="26"/>
        <v>6.3024797084020737E-3</v>
      </c>
    </row>
    <row r="150" spans="1:19" ht="18.75" x14ac:dyDescent="0.25">
      <c r="A150" s="2">
        <v>45056</v>
      </c>
      <c r="B150" s="3">
        <v>173.55999800000001</v>
      </c>
      <c r="C150" s="3">
        <v>312.30999800000001</v>
      </c>
      <c r="D150" s="3">
        <v>112.279999</v>
      </c>
      <c r="E150" s="3">
        <v>285.77999899999998</v>
      </c>
      <c r="F150" s="3">
        <v>123.510002</v>
      </c>
      <c r="G150" s="3">
        <v>12306.440430000001</v>
      </c>
      <c r="H150" s="3">
        <v>4137.6400000000003</v>
      </c>
      <c r="I150" s="3">
        <v>72.56</v>
      </c>
      <c r="J150" s="3">
        <v>2029.51</v>
      </c>
      <c r="K150" s="4">
        <f t="shared" si="18"/>
        <v>1.0364437760476582E-2</v>
      </c>
      <c r="L150" s="4">
        <f t="shared" si="19"/>
        <v>4.4738902330266894E-3</v>
      </c>
      <c r="M150" s="4">
        <f t="shared" si="20"/>
        <v>1.0366953470870166E-2</v>
      </c>
      <c r="N150" s="4">
        <f t="shared" si="21"/>
        <v>1.7148530278412687E-2</v>
      </c>
      <c r="O150" s="4">
        <f t="shared" si="22"/>
        <v>3.9420206868067242E-2</v>
      </c>
      <c r="P150" s="4">
        <f t="shared" si="23"/>
        <v>-1.068526245767259E-2</v>
      </c>
      <c r="Q150" s="4">
        <f t="shared" si="24"/>
        <v>-1.2791260842711405E-2</v>
      </c>
      <c r="R150" s="4">
        <f t="shared" si="25"/>
        <v>-1.5724669394316132E-2</v>
      </c>
      <c r="S150" s="4">
        <f t="shared" si="26"/>
        <v>-2.2934886815243389E-3</v>
      </c>
    </row>
    <row r="151" spans="1:19" ht="18.75" x14ac:dyDescent="0.25">
      <c r="A151" s="2">
        <v>45057</v>
      </c>
      <c r="B151" s="3">
        <v>173.75</v>
      </c>
      <c r="C151" s="3">
        <v>310.10998499999999</v>
      </c>
      <c r="D151" s="3">
        <v>116.900002</v>
      </c>
      <c r="E151" s="3">
        <v>283.39999399999999</v>
      </c>
      <c r="F151" s="3">
        <v>122.220001</v>
      </c>
      <c r="G151" s="3">
        <v>12328.509765999999</v>
      </c>
      <c r="H151" s="3">
        <v>4130.62</v>
      </c>
      <c r="I151" s="3">
        <v>70.87</v>
      </c>
      <c r="J151" s="3">
        <v>2015.55</v>
      </c>
      <c r="K151" s="4">
        <f t="shared" si="18"/>
        <v>1.7917098860253577E-3</v>
      </c>
      <c r="L151" s="4">
        <f t="shared" si="19"/>
        <v>-1.6980602174566785E-3</v>
      </c>
      <c r="M151" s="4">
        <f t="shared" si="20"/>
        <v>1.0941350381439602E-3</v>
      </c>
      <c r="N151" s="4">
        <f t="shared" si="21"/>
        <v>-7.0692529870412472E-3</v>
      </c>
      <c r="O151" s="4">
        <f t="shared" si="22"/>
        <v>4.0323142999286334E-2</v>
      </c>
      <c r="P151" s="4">
        <f t="shared" si="23"/>
        <v>-8.3629744565379398E-3</v>
      </c>
      <c r="Q151" s="4">
        <f t="shared" si="24"/>
        <v>-1.0499432994207311E-2</v>
      </c>
      <c r="R151" s="4">
        <f t="shared" si="25"/>
        <v>-2.3566592984716538E-2</v>
      </c>
      <c r="S151" s="4">
        <f t="shared" si="26"/>
        <v>-6.9022735992852304E-3</v>
      </c>
    </row>
    <row r="152" spans="1:19" ht="18.75" x14ac:dyDescent="0.25">
      <c r="A152" s="2">
        <v>45058</v>
      </c>
      <c r="B152" s="3">
        <v>172.570007</v>
      </c>
      <c r="C152" s="3">
        <v>308.97000100000002</v>
      </c>
      <c r="D152" s="3">
        <v>117.91999800000001</v>
      </c>
      <c r="E152" s="3">
        <v>289.52999899999998</v>
      </c>
      <c r="F152" s="3">
        <v>120.209999</v>
      </c>
      <c r="G152" s="3">
        <v>12284.740234000001</v>
      </c>
      <c r="H152" s="3">
        <v>4124.08</v>
      </c>
      <c r="I152" s="3">
        <v>70.040000000000006</v>
      </c>
      <c r="J152" s="3">
        <v>2011.15</v>
      </c>
      <c r="K152" s="4">
        <f t="shared" si="18"/>
        <v>-3.5565866464483992E-3</v>
      </c>
      <c r="L152" s="4">
        <f t="shared" si="19"/>
        <v>-1.5845521626198357E-3</v>
      </c>
      <c r="M152" s="4">
        <f t="shared" si="20"/>
        <v>-6.8144926221650158E-3</v>
      </c>
      <c r="N152" s="4">
        <f t="shared" si="21"/>
        <v>-3.6828368361883322E-3</v>
      </c>
      <c r="O152" s="4">
        <f t="shared" si="22"/>
        <v>8.6875258937125811E-3</v>
      </c>
      <c r="P152" s="4">
        <f t="shared" si="23"/>
        <v>2.1399609048190067E-2</v>
      </c>
      <c r="Q152" s="4">
        <f t="shared" si="24"/>
        <v>-1.6582502651348967E-2</v>
      </c>
      <c r="R152" s="4">
        <f t="shared" si="25"/>
        <v>-1.1780705404513522E-2</v>
      </c>
      <c r="S152" s="4">
        <f t="shared" si="26"/>
        <v>-2.1854132422137332E-3</v>
      </c>
    </row>
    <row r="153" spans="1:19" ht="18.75" x14ac:dyDescent="0.25">
      <c r="A153" s="2">
        <v>45061</v>
      </c>
      <c r="B153" s="3">
        <v>172.070007</v>
      </c>
      <c r="C153" s="3">
        <v>309.459991</v>
      </c>
      <c r="D153" s="3">
        <v>116.959999</v>
      </c>
      <c r="E153" s="3">
        <v>292.13000499999998</v>
      </c>
      <c r="F153" s="3">
        <v>119.83000199999999</v>
      </c>
      <c r="G153" s="3">
        <v>12365.209961</v>
      </c>
      <c r="H153" s="3">
        <v>4136.28</v>
      </c>
      <c r="I153" s="3">
        <v>71.11</v>
      </c>
      <c r="J153" s="3">
        <v>2018.41</v>
      </c>
      <c r="K153" s="4">
        <f t="shared" si="18"/>
        <v>6.5290203200593106E-3</v>
      </c>
      <c r="L153" s="4">
        <f t="shared" si="19"/>
        <v>2.9538685652344835E-3</v>
      </c>
      <c r="M153" s="4">
        <f t="shared" si="20"/>
        <v>-2.9015803765527867E-3</v>
      </c>
      <c r="N153" s="4">
        <f t="shared" si="21"/>
        <v>1.5846259362272586E-3</v>
      </c>
      <c r="O153" s="4">
        <f t="shared" si="22"/>
        <v>-8.1744240288383653E-3</v>
      </c>
      <c r="P153" s="4">
        <f t="shared" si="23"/>
        <v>8.9400106555656122E-3</v>
      </c>
      <c r="Q153" s="4">
        <f t="shared" si="24"/>
        <v>-3.1661166126509773E-3</v>
      </c>
      <c r="R153" s="4">
        <f t="shared" si="25"/>
        <v>1.5161466477775458E-2</v>
      </c>
      <c r="S153" s="4">
        <f t="shared" si="26"/>
        <v>3.603374986602373E-3</v>
      </c>
    </row>
    <row r="154" spans="1:19" ht="18.75" x14ac:dyDescent="0.25">
      <c r="A154" s="2">
        <v>45062</v>
      </c>
      <c r="B154" s="3">
        <v>172.070007</v>
      </c>
      <c r="C154" s="3">
        <v>311.73998999999998</v>
      </c>
      <c r="D154" s="3">
        <v>120.089996</v>
      </c>
      <c r="E154" s="3">
        <v>301.77999899999998</v>
      </c>
      <c r="F154" s="3">
        <v>116.480003</v>
      </c>
      <c r="G154" s="3">
        <v>12343.049805000001</v>
      </c>
      <c r="H154" s="3">
        <v>4109.8999999999996</v>
      </c>
      <c r="I154" s="3">
        <v>70.86</v>
      </c>
      <c r="J154" s="3">
        <v>1988.6</v>
      </c>
      <c r="K154" s="4">
        <f t="shared" si="18"/>
        <v>-1.793745261835573E-3</v>
      </c>
      <c r="L154" s="4">
        <f t="shared" si="19"/>
        <v>-6.398135861993161E-3</v>
      </c>
      <c r="M154" s="4">
        <f t="shared" si="20"/>
        <v>0</v>
      </c>
      <c r="N154" s="4">
        <f t="shared" si="21"/>
        <v>7.3406610042831477E-3</v>
      </c>
      <c r="O154" s="4">
        <f t="shared" si="22"/>
        <v>2.6409440912702559E-2</v>
      </c>
      <c r="P154" s="4">
        <f t="shared" si="23"/>
        <v>3.2499345982986511E-2</v>
      </c>
      <c r="Q154" s="4">
        <f t="shared" si="24"/>
        <v>-2.8354478180866293E-2</v>
      </c>
      <c r="R154" s="4">
        <f t="shared" si="25"/>
        <v>-3.5218744581005956E-3</v>
      </c>
      <c r="S154" s="4">
        <f t="shared" si="26"/>
        <v>-1.4879199187943878E-2</v>
      </c>
    </row>
    <row r="155" spans="1:19" ht="18.75" x14ac:dyDescent="0.25">
      <c r="A155" s="2">
        <v>45063</v>
      </c>
      <c r="B155" s="3">
        <v>172.69000199999999</v>
      </c>
      <c r="C155" s="3">
        <v>314</v>
      </c>
      <c r="D155" s="3">
        <v>121.480003</v>
      </c>
      <c r="E155" s="3">
        <v>316.77999899999998</v>
      </c>
      <c r="F155" s="3">
        <v>116.980003</v>
      </c>
      <c r="G155" s="3">
        <v>12500.570313</v>
      </c>
      <c r="H155" s="3">
        <v>4158.7700000000004</v>
      </c>
      <c r="I155" s="3">
        <v>72.83</v>
      </c>
      <c r="J155" s="3">
        <v>1981.72</v>
      </c>
      <c r="K155" s="4">
        <f t="shared" si="18"/>
        <v>1.2681132473201814E-2</v>
      </c>
      <c r="L155" s="4">
        <f t="shared" si="19"/>
        <v>1.1820660164447881E-2</v>
      </c>
      <c r="M155" s="4">
        <f t="shared" si="20"/>
        <v>3.596679731841352E-3</v>
      </c>
      <c r="N155" s="4">
        <f t="shared" si="21"/>
        <v>7.2235109253627567E-3</v>
      </c>
      <c r="O155" s="4">
        <f t="shared" si="22"/>
        <v>1.1508236508731479E-2</v>
      </c>
      <c r="P155" s="4">
        <f t="shared" si="23"/>
        <v>4.8509251705676271E-2</v>
      </c>
      <c r="Q155" s="4">
        <f t="shared" si="24"/>
        <v>4.2833954564188018E-3</v>
      </c>
      <c r="R155" s="4">
        <f t="shared" si="25"/>
        <v>2.7421858792497925E-2</v>
      </c>
      <c r="S155" s="4">
        <f t="shared" si="26"/>
        <v>-3.4657190787769298E-3</v>
      </c>
    </row>
    <row r="156" spans="1:19" ht="18.75" x14ac:dyDescent="0.25">
      <c r="A156" s="2">
        <v>45064</v>
      </c>
      <c r="B156" s="3">
        <v>175.050003</v>
      </c>
      <c r="C156" s="3">
        <v>318.51998900000001</v>
      </c>
      <c r="D156" s="3">
        <v>123.519997</v>
      </c>
      <c r="E156" s="3">
        <v>312.64001500000001</v>
      </c>
      <c r="F156" s="3">
        <v>118.870003</v>
      </c>
      <c r="G156" s="3">
        <v>12688.839844</v>
      </c>
      <c r="H156" s="3">
        <v>4198.05</v>
      </c>
      <c r="I156" s="3">
        <v>71.86</v>
      </c>
      <c r="J156" s="3">
        <v>1958.05</v>
      </c>
      <c r="K156" s="4">
        <f t="shared" si="18"/>
        <v>1.4948586386867734E-2</v>
      </c>
      <c r="L156" s="4">
        <f t="shared" si="19"/>
        <v>9.4007742847056677E-3</v>
      </c>
      <c r="M156" s="4">
        <f t="shared" si="20"/>
        <v>1.3573573360610179E-2</v>
      </c>
      <c r="N156" s="4">
        <f t="shared" si="21"/>
        <v>1.429224694626717E-2</v>
      </c>
      <c r="O156" s="4">
        <f t="shared" si="22"/>
        <v>1.6653397115930276E-2</v>
      </c>
      <c r="P156" s="4">
        <f t="shared" si="23"/>
        <v>-1.3155106644586759E-2</v>
      </c>
      <c r="Q156" s="4">
        <f t="shared" si="24"/>
        <v>1.60274785698983E-2</v>
      </c>
      <c r="R156" s="4">
        <f t="shared" si="25"/>
        <v>-1.340817654445114E-2</v>
      </c>
      <c r="S156" s="4">
        <f t="shared" si="26"/>
        <v>-1.2016074441294046E-2</v>
      </c>
    </row>
    <row r="157" spans="1:19" ht="18.75" x14ac:dyDescent="0.25">
      <c r="A157" s="2">
        <v>45065</v>
      </c>
      <c r="B157" s="3">
        <v>175.16000399999999</v>
      </c>
      <c r="C157" s="3">
        <v>318.33999599999999</v>
      </c>
      <c r="D157" s="3">
        <v>123.25</v>
      </c>
      <c r="E157" s="3">
        <v>311.76001000000002</v>
      </c>
      <c r="F157" s="3">
        <v>114.760002</v>
      </c>
      <c r="G157" s="3">
        <v>12657.900390999999</v>
      </c>
      <c r="H157" s="3">
        <v>4191.9799999999996</v>
      </c>
      <c r="I157" s="3">
        <v>71.55</v>
      </c>
      <c r="J157" s="3">
        <v>1976.56</v>
      </c>
      <c r="K157" s="4">
        <f t="shared" si="18"/>
        <v>-2.4412976248283902E-3</v>
      </c>
      <c r="L157" s="4">
        <f t="shared" si="19"/>
        <v>-1.4469557460591439E-3</v>
      </c>
      <c r="M157" s="4">
        <f t="shared" si="20"/>
        <v>6.2820023082610214E-4</v>
      </c>
      <c r="N157" s="4">
        <f t="shared" si="21"/>
        <v>-5.6525141799412609E-4</v>
      </c>
      <c r="O157" s="4">
        <f t="shared" si="22"/>
        <v>-2.1882490661015381E-3</v>
      </c>
      <c r="P157" s="4">
        <f t="shared" si="23"/>
        <v>-2.8187237265132328E-3</v>
      </c>
      <c r="Q157" s="4">
        <f t="shared" si="24"/>
        <v>-3.5187475689348144E-2</v>
      </c>
      <c r="R157" s="4">
        <f t="shared" si="25"/>
        <v>-4.3232756829127616E-3</v>
      </c>
      <c r="S157" s="4">
        <f t="shared" si="26"/>
        <v>9.4088799412035632E-3</v>
      </c>
    </row>
    <row r="158" spans="1:19" ht="18.75" x14ac:dyDescent="0.25">
      <c r="A158" s="2">
        <v>45068</v>
      </c>
      <c r="B158" s="3">
        <v>174.199997</v>
      </c>
      <c r="C158" s="3">
        <v>321.17999300000002</v>
      </c>
      <c r="D158" s="3">
        <v>125.870003</v>
      </c>
      <c r="E158" s="3">
        <v>306.88000499999998</v>
      </c>
      <c r="F158" s="3">
        <v>110.18</v>
      </c>
      <c r="G158" s="3">
        <v>12720.780273</v>
      </c>
      <c r="H158" s="3">
        <v>4192.63</v>
      </c>
      <c r="I158" s="3">
        <v>71.989999999999995</v>
      </c>
      <c r="J158" s="3">
        <v>1969.43</v>
      </c>
      <c r="K158" s="4">
        <f t="shared" si="18"/>
        <v>4.9553411780960295E-3</v>
      </c>
      <c r="L158" s="4">
        <f t="shared" si="19"/>
        <v>1.550459714410593E-4</v>
      </c>
      <c r="M158" s="4">
        <f t="shared" si="20"/>
        <v>-5.4958175726434232E-3</v>
      </c>
      <c r="N158" s="4">
        <f t="shared" si="21"/>
        <v>8.8817104021861968E-3</v>
      </c>
      <c r="O158" s="4">
        <f t="shared" si="22"/>
        <v>2.1034839214728381E-2</v>
      </c>
      <c r="P158" s="4">
        <f t="shared" si="23"/>
        <v>-1.5776885118322405E-2</v>
      </c>
      <c r="Q158" s="4">
        <f t="shared" si="24"/>
        <v>-4.0727616496268493E-2</v>
      </c>
      <c r="R158" s="4">
        <f t="shared" si="25"/>
        <v>6.1307144787515252E-3</v>
      </c>
      <c r="S158" s="4">
        <f t="shared" si="26"/>
        <v>-3.6137992035176168E-3</v>
      </c>
    </row>
    <row r="159" spans="1:19" ht="18.75" x14ac:dyDescent="0.25">
      <c r="A159" s="2">
        <v>45069</v>
      </c>
      <c r="B159" s="3">
        <v>171.55999800000001</v>
      </c>
      <c r="C159" s="3">
        <v>315.26001000000002</v>
      </c>
      <c r="D159" s="3">
        <v>123.290001</v>
      </c>
      <c r="E159" s="3">
        <v>305.38000499999998</v>
      </c>
      <c r="F159" s="3">
        <v>108.779999</v>
      </c>
      <c r="G159" s="3">
        <v>12560.25</v>
      </c>
      <c r="H159" s="3">
        <v>4145.58</v>
      </c>
      <c r="I159" s="3">
        <v>72.91</v>
      </c>
      <c r="J159" s="3">
        <v>1974.73</v>
      </c>
      <c r="K159" s="4">
        <f t="shared" si="18"/>
        <v>-1.2699832947040204E-2</v>
      </c>
      <c r="L159" s="4">
        <f t="shared" si="19"/>
        <v>-1.1285515564489972E-2</v>
      </c>
      <c r="M159" s="4">
        <f t="shared" si="20"/>
        <v>-1.5270999205867254E-2</v>
      </c>
      <c r="N159" s="4">
        <f t="shared" si="21"/>
        <v>-1.8603964920466315E-2</v>
      </c>
      <c r="O159" s="4">
        <f t="shared" si="22"/>
        <v>-2.0710340146108515E-2</v>
      </c>
      <c r="P159" s="4">
        <f t="shared" si="23"/>
        <v>-4.8998888596779337E-3</v>
      </c>
      <c r="Q159" s="4">
        <f t="shared" si="24"/>
        <v>-1.2787907242622208E-2</v>
      </c>
      <c r="R159" s="4">
        <f t="shared" si="25"/>
        <v>1.2698583337127343E-2</v>
      </c>
      <c r="S159" s="4">
        <f t="shared" si="26"/>
        <v>2.687519365366469E-3</v>
      </c>
    </row>
    <row r="160" spans="1:19" ht="18.75" x14ac:dyDescent="0.25">
      <c r="A160" s="2">
        <v>45070</v>
      </c>
      <c r="B160" s="3">
        <v>171.83999600000001</v>
      </c>
      <c r="C160" s="3">
        <v>313.85000600000001</v>
      </c>
      <c r="D160" s="3">
        <v>121.639999</v>
      </c>
      <c r="E160" s="3">
        <v>379.79998799999998</v>
      </c>
      <c r="F160" s="3">
        <v>108.290001</v>
      </c>
      <c r="G160" s="3">
        <v>12484.160156</v>
      </c>
      <c r="H160" s="3">
        <v>4115.24</v>
      </c>
      <c r="I160" s="3">
        <v>74.34</v>
      </c>
      <c r="J160" s="3">
        <v>1957.01</v>
      </c>
      <c r="K160" s="4">
        <f t="shared" si="18"/>
        <v>-6.0764120733236707E-3</v>
      </c>
      <c r="L160" s="4">
        <f t="shared" si="19"/>
        <v>-7.3455507858671458E-3</v>
      </c>
      <c r="M160" s="4">
        <f t="shared" si="20"/>
        <v>1.6307400520816481E-3</v>
      </c>
      <c r="N160" s="4">
        <f t="shared" si="21"/>
        <v>-4.4825430372928392E-3</v>
      </c>
      <c r="O160" s="4">
        <f t="shared" si="22"/>
        <v>-1.3473457403235384E-2</v>
      </c>
      <c r="P160" s="4">
        <f t="shared" si="23"/>
        <v>0.21808784765419956</v>
      </c>
      <c r="Q160" s="4">
        <f t="shared" si="24"/>
        <v>-4.5146619271972587E-3</v>
      </c>
      <c r="R160" s="4">
        <f t="shared" si="25"/>
        <v>1.9423361050767224E-2</v>
      </c>
      <c r="S160" s="4">
        <f t="shared" si="26"/>
        <v>-9.0138818839000222E-3</v>
      </c>
    </row>
    <row r="161" spans="1:19" ht="18.75" x14ac:dyDescent="0.25">
      <c r="A161" s="2">
        <v>45071</v>
      </c>
      <c r="B161" s="3">
        <v>172.990005</v>
      </c>
      <c r="C161" s="3">
        <v>325.92001299999998</v>
      </c>
      <c r="D161" s="3">
        <v>124.349998</v>
      </c>
      <c r="E161" s="3">
        <v>389.459991</v>
      </c>
      <c r="F161" s="3">
        <v>107.480003</v>
      </c>
      <c r="G161" s="3">
        <v>12698.089844</v>
      </c>
      <c r="H161" s="3">
        <v>4151.28</v>
      </c>
      <c r="I161" s="3">
        <v>71.83</v>
      </c>
      <c r="J161" s="3">
        <v>1940.34</v>
      </c>
      <c r="K161" s="4">
        <f t="shared" si="18"/>
        <v>1.6990922940942579E-2</v>
      </c>
      <c r="L161" s="4">
        <f t="shared" si="19"/>
        <v>8.719564785563249E-3</v>
      </c>
      <c r="M161" s="4">
        <f t="shared" si="20"/>
        <v>6.6700302192582136E-3</v>
      </c>
      <c r="N161" s="4">
        <f t="shared" si="21"/>
        <v>3.7736808484630319E-2</v>
      </c>
      <c r="O161" s="4">
        <f t="shared" si="22"/>
        <v>2.203429957759459E-2</v>
      </c>
      <c r="P161" s="4">
        <f t="shared" si="23"/>
        <v>2.5116374381903634E-2</v>
      </c>
      <c r="Q161" s="4">
        <f t="shared" si="24"/>
        <v>-7.5080112152912538E-3</v>
      </c>
      <c r="R161" s="4">
        <f t="shared" si="25"/>
        <v>-3.4346948782395866E-2</v>
      </c>
      <c r="S161" s="4">
        <f t="shared" si="26"/>
        <v>-8.5545828115643433E-3</v>
      </c>
    </row>
    <row r="162" spans="1:19" ht="18.75" x14ac:dyDescent="0.25">
      <c r="A162" s="2">
        <v>45072</v>
      </c>
      <c r="B162" s="3">
        <v>175.429993</v>
      </c>
      <c r="C162" s="3">
        <v>332.89001500000001</v>
      </c>
      <c r="D162" s="3">
        <v>125.43</v>
      </c>
      <c r="E162" s="3">
        <v>401.10998499999999</v>
      </c>
      <c r="F162" s="3">
        <v>107.510002</v>
      </c>
      <c r="G162" s="3">
        <v>12975.690430000001</v>
      </c>
      <c r="H162" s="3">
        <v>4205.45</v>
      </c>
      <c r="I162" s="3">
        <v>72.67</v>
      </c>
      <c r="J162" s="3">
        <v>1946.33</v>
      </c>
      <c r="K162" s="4">
        <f t="shared" si="18"/>
        <v>2.1626063799453858E-2</v>
      </c>
      <c r="L162" s="4">
        <f t="shared" si="19"/>
        <v>1.296458273531355E-2</v>
      </c>
      <c r="M162" s="4">
        <f t="shared" si="20"/>
        <v>1.400624477684701E-2</v>
      </c>
      <c r="N162" s="4">
        <f t="shared" si="21"/>
        <v>2.1160157773377E-2</v>
      </c>
      <c r="O162" s="4">
        <f t="shared" si="22"/>
        <v>8.6476798708048346E-3</v>
      </c>
      <c r="P162" s="4">
        <f t="shared" si="23"/>
        <v>2.947452534302988E-2</v>
      </c>
      <c r="Q162" s="4">
        <f t="shared" si="24"/>
        <v>2.790734405974901E-4</v>
      </c>
      <c r="R162" s="4">
        <f t="shared" si="25"/>
        <v>1.1626428541834329E-2</v>
      </c>
      <c r="S162" s="4">
        <f t="shared" si="26"/>
        <v>3.0823325584467421E-3</v>
      </c>
    </row>
    <row r="163" spans="1:19" ht="18.75" x14ac:dyDescent="0.25">
      <c r="A163" s="2">
        <v>45076</v>
      </c>
      <c r="B163" s="3">
        <v>177.300003</v>
      </c>
      <c r="C163" s="3">
        <v>331.209991</v>
      </c>
      <c r="D163" s="3">
        <v>124.639999</v>
      </c>
      <c r="E163" s="3">
        <v>378.33999599999999</v>
      </c>
      <c r="F163" s="3">
        <v>106.519997</v>
      </c>
      <c r="G163" s="3">
        <v>13017.429688</v>
      </c>
      <c r="H163" s="3">
        <v>4205.5200000000004</v>
      </c>
      <c r="I163" s="3">
        <v>69.459999999999994</v>
      </c>
      <c r="J163" s="3">
        <v>1959.14</v>
      </c>
      <c r="K163" s="4">
        <f t="shared" si="18"/>
        <v>3.2115647283525793E-3</v>
      </c>
      <c r="L163" s="4">
        <f t="shared" si="19"/>
        <v>1.6644929182328236E-5</v>
      </c>
      <c r="M163" s="4">
        <f t="shared" si="20"/>
        <v>1.0603166961498604E-2</v>
      </c>
      <c r="N163" s="4">
        <f t="shared" si="21"/>
        <v>-5.0595620200405882E-3</v>
      </c>
      <c r="O163" s="4">
        <f t="shared" si="22"/>
        <v>-6.3182599372518574E-3</v>
      </c>
      <c r="P163" s="4">
        <f t="shared" si="23"/>
        <v>-5.8442414842525582E-2</v>
      </c>
      <c r="Q163" s="4">
        <f t="shared" si="24"/>
        <v>-9.2511523180511413E-3</v>
      </c>
      <c r="R163" s="4">
        <f t="shared" si="25"/>
        <v>-4.5177597312616648E-2</v>
      </c>
      <c r="S163" s="4">
        <f t="shared" si="26"/>
        <v>6.560053432280096E-3</v>
      </c>
    </row>
    <row r="164" spans="1:19" ht="18.75" x14ac:dyDescent="0.25">
      <c r="A164" s="2">
        <v>45077</v>
      </c>
      <c r="B164" s="3">
        <v>177.25</v>
      </c>
      <c r="C164" s="3">
        <v>328.39001500000001</v>
      </c>
      <c r="D164" s="3">
        <v>123.370003</v>
      </c>
      <c r="E164" s="3">
        <v>397.70001200000002</v>
      </c>
      <c r="F164" s="3">
        <v>105.260002</v>
      </c>
      <c r="G164" s="3">
        <v>12935.290039</v>
      </c>
      <c r="H164" s="3">
        <v>4179.83</v>
      </c>
      <c r="I164" s="3">
        <v>68.09</v>
      </c>
      <c r="J164" s="3">
        <v>1962.3</v>
      </c>
      <c r="K164" s="4">
        <f t="shared" si="18"/>
        <v>-6.3299665030411689E-3</v>
      </c>
      <c r="L164" s="4">
        <f t="shared" si="19"/>
        <v>-6.1273722329718457E-3</v>
      </c>
      <c r="M164" s="4">
        <f t="shared" si="20"/>
        <v>-2.8206458839893543E-4</v>
      </c>
      <c r="N164" s="4">
        <f t="shared" si="21"/>
        <v>-8.5506159967979455E-3</v>
      </c>
      <c r="O164" s="4">
        <f t="shared" si="22"/>
        <v>-1.0241579698863714E-2</v>
      </c>
      <c r="P164" s="4">
        <f t="shared" si="23"/>
        <v>4.9904730722125826E-2</v>
      </c>
      <c r="Q164" s="4">
        <f t="shared" si="24"/>
        <v>-1.1899233855803203E-2</v>
      </c>
      <c r="R164" s="4">
        <f t="shared" si="25"/>
        <v>-1.9920687821052569E-2</v>
      </c>
      <c r="S164" s="4">
        <f t="shared" si="26"/>
        <v>1.6116532110594932E-3</v>
      </c>
    </row>
    <row r="165" spans="1:19" ht="18.75" x14ac:dyDescent="0.25">
      <c r="A165" s="2">
        <v>45078</v>
      </c>
      <c r="B165" s="3">
        <v>180.08999600000001</v>
      </c>
      <c r="C165" s="3">
        <v>332.57998700000002</v>
      </c>
      <c r="D165" s="3">
        <v>124.370003</v>
      </c>
      <c r="E165" s="3">
        <v>393.26998900000001</v>
      </c>
      <c r="F165" s="3">
        <v>103.629997</v>
      </c>
      <c r="G165" s="3">
        <v>13100.980469</v>
      </c>
      <c r="H165" s="3">
        <v>4221.0200000000004</v>
      </c>
      <c r="I165" s="3">
        <v>70.099999999999994</v>
      </c>
      <c r="J165" s="3">
        <v>1977.88</v>
      </c>
      <c r="K165" s="4">
        <f t="shared" si="18"/>
        <v>1.2727834175249029E-2</v>
      </c>
      <c r="L165" s="4">
        <f t="shared" si="19"/>
        <v>9.806229149665344E-3</v>
      </c>
      <c r="M165" s="4">
        <f t="shared" si="20"/>
        <v>1.5895538308507647E-2</v>
      </c>
      <c r="N165" s="4">
        <f t="shared" si="21"/>
        <v>1.2678421449305768E-2</v>
      </c>
      <c r="O165" s="4">
        <f t="shared" si="22"/>
        <v>8.0730233867543407E-3</v>
      </c>
      <c r="P165" s="4">
        <f t="shared" si="23"/>
        <v>-1.1201611479920394E-2</v>
      </c>
      <c r="Q165" s="4">
        <f t="shared" si="24"/>
        <v>-1.560666467922303E-2</v>
      </c>
      <c r="R165" s="4">
        <f t="shared" si="25"/>
        <v>2.9092434545669066E-2</v>
      </c>
      <c r="S165" s="4">
        <f t="shared" si="26"/>
        <v>7.9083093662950486E-3</v>
      </c>
    </row>
    <row r="166" spans="1:19" ht="18.75" x14ac:dyDescent="0.25">
      <c r="A166" s="2">
        <v>45079</v>
      </c>
      <c r="B166" s="3">
        <v>180.949997</v>
      </c>
      <c r="C166" s="3">
        <v>335.39999399999999</v>
      </c>
      <c r="D166" s="3">
        <v>125.230003</v>
      </c>
      <c r="E166" s="3">
        <v>391.709991</v>
      </c>
      <c r="F166" s="3">
        <v>107.779999</v>
      </c>
      <c r="G166" s="3">
        <v>13240.769531</v>
      </c>
      <c r="H166" s="3">
        <v>4282.37</v>
      </c>
      <c r="I166" s="3">
        <v>71.739999999999995</v>
      </c>
      <c r="J166" s="3">
        <v>1947.63</v>
      </c>
      <c r="K166" s="4">
        <f t="shared" si="18"/>
        <v>1.0613598128406579E-2</v>
      </c>
      <c r="L166" s="4">
        <f t="shared" si="19"/>
        <v>1.442978965214366E-2</v>
      </c>
      <c r="M166" s="4">
        <f t="shared" si="20"/>
        <v>4.7640297098411957E-3</v>
      </c>
      <c r="N166" s="4">
        <f t="shared" si="21"/>
        <v>8.4434379285927442E-3</v>
      </c>
      <c r="O166" s="4">
        <f t="shared" si="22"/>
        <v>6.8910527446398246E-3</v>
      </c>
      <c r="P166" s="4">
        <f t="shared" si="23"/>
        <v>-3.9746237953464129E-3</v>
      </c>
      <c r="Q166" s="4">
        <f t="shared" si="24"/>
        <v>3.9265268980211689E-2</v>
      </c>
      <c r="R166" s="4">
        <f t="shared" si="25"/>
        <v>2.3125678063592222E-2</v>
      </c>
      <c r="S166" s="4">
        <f t="shared" si="26"/>
        <v>-1.5412315238030556E-2</v>
      </c>
    </row>
    <row r="167" spans="1:19" ht="18.75" x14ac:dyDescent="0.25">
      <c r="A167" s="2">
        <v>45082</v>
      </c>
      <c r="B167" s="3">
        <v>179.58000200000001</v>
      </c>
      <c r="C167" s="3">
        <v>335.94000199999999</v>
      </c>
      <c r="D167" s="3">
        <v>126.629997</v>
      </c>
      <c r="E167" s="3">
        <v>386.540009</v>
      </c>
      <c r="F167" s="3">
        <v>105.199997</v>
      </c>
      <c r="G167" s="3">
        <v>13229.429688</v>
      </c>
      <c r="H167" s="3">
        <v>4273.79</v>
      </c>
      <c r="I167" s="3">
        <v>72.150000000000006</v>
      </c>
      <c r="J167" s="3">
        <v>1961.45</v>
      </c>
      <c r="K167" s="4">
        <f t="shared" si="18"/>
        <v>-8.5680078188317041E-4</v>
      </c>
      <c r="L167" s="4">
        <f t="shared" si="19"/>
        <v>-2.0055732655681105E-3</v>
      </c>
      <c r="M167" s="4">
        <f t="shared" si="20"/>
        <v>-7.5999312008255271E-3</v>
      </c>
      <c r="N167" s="4">
        <f t="shared" si="21"/>
        <v>1.6087470422802754E-3</v>
      </c>
      <c r="O167" s="4">
        <f t="shared" si="22"/>
        <v>1.1117354239586532E-2</v>
      </c>
      <c r="P167" s="4">
        <f t="shared" si="23"/>
        <v>-1.3286368271064509E-2</v>
      </c>
      <c r="Q167" s="4">
        <f t="shared" si="24"/>
        <v>-2.42288314406926E-2</v>
      </c>
      <c r="R167" s="4">
        <f t="shared" si="25"/>
        <v>5.6988131157435654E-3</v>
      </c>
      <c r="S167" s="4">
        <f t="shared" si="26"/>
        <v>7.0707468652767922E-3</v>
      </c>
    </row>
    <row r="168" spans="1:19" ht="18.75" x14ac:dyDescent="0.25">
      <c r="A168" s="2">
        <v>45083</v>
      </c>
      <c r="B168" s="3">
        <v>179.21000699999999</v>
      </c>
      <c r="C168" s="3">
        <v>333.67999300000002</v>
      </c>
      <c r="D168" s="3">
        <v>127.910004</v>
      </c>
      <c r="E168" s="3">
        <v>374.75</v>
      </c>
      <c r="F168" s="3">
        <v>106.19000200000001</v>
      </c>
      <c r="G168" s="3">
        <v>13276.419921999999</v>
      </c>
      <c r="H168" s="3">
        <v>4283.8500000000004</v>
      </c>
      <c r="I168" s="3">
        <v>71.739999999999995</v>
      </c>
      <c r="J168" s="3">
        <v>1962.85</v>
      </c>
      <c r="K168" s="4">
        <f t="shared" si="18"/>
        <v>3.5456538024748302E-3</v>
      </c>
      <c r="L168" s="4">
        <f t="shared" si="19"/>
        <v>2.3511165774900327E-3</v>
      </c>
      <c r="M168" s="4">
        <f t="shared" si="20"/>
        <v>-2.062460614143427E-3</v>
      </c>
      <c r="N168" s="4">
        <f t="shared" si="21"/>
        <v>-6.7501496317939761E-3</v>
      </c>
      <c r="O168" s="4">
        <f t="shared" si="22"/>
        <v>1.0057498111841066E-2</v>
      </c>
      <c r="P168" s="4">
        <f t="shared" si="23"/>
        <v>-3.0976241858103756E-2</v>
      </c>
      <c r="Q168" s="4">
        <f t="shared" si="24"/>
        <v>9.3666894634203864E-3</v>
      </c>
      <c r="R168" s="4">
        <f t="shared" si="25"/>
        <v>-5.6988131157434917E-3</v>
      </c>
      <c r="S168" s="4">
        <f t="shared" si="26"/>
        <v>7.1350307539848584E-4</v>
      </c>
    </row>
    <row r="169" spans="1:19" ht="18.75" x14ac:dyDescent="0.25">
      <c r="A169" s="2">
        <v>45084</v>
      </c>
      <c r="B169" s="3">
        <v>177.820007</v>
      </c>
      <c r="C169" s="3">
        <v>323.38000499999998</v>
      </c>
      <c r="D169" s="3">
        <v>122.94000200000001</v>
      </c>
      <c r="E169" s="3">
        <v>385.10000600000001</v>
      </c>
      <c r="F169" s="3">
        <v>107.089996</v>
      </c>
      <c r="G169" s="3">
        <v>13104.900390999999</v>
      </c>
      <c r="H169" s="3">
        <v>4267.5200000000004</v>
      </c>
      <c r="I169" s="3">
        <v>72.53</v>
      </c>
      <c r="J169" s="3">
        <v>1939.63</v>
      </c>
      <c r="K169" s="4">
        <f t="shared" si="18"/>
        <v>-1.3003287610082999E-2</v>
      </c>
      <c r="L169" s="4">
        <f t="shared" si="19"/>
        <v>-3.8192757067673886E-3</v>
      </c>
      <c r="M169" s="4">
        <f t="shared" si="20"/>
        <v>-7.786499556973912E-3</v>
      </c>
      <c r="N169" s="4">
        <f t="shared" si="21"/>
        <v>-3.1354311137152667E-2</v>
      </c>
      <c r="O169" s="4">
        <f t="shared" si="22"/>
        <v>-3.9630475136327864E-2</v>
      </c>
      <c r="P169" s="4">
        <f t="shared" si="23"/>
        <v>2.7243919418524689E-2</v>
      </c>
      <c r="Q169" s="4">
        <f t="shared" si="24"/>
        <v>8.4396038111034469E-3</v>
      </c>
      <c r="R169" s="4">
        <f t="shared" si="25"/>
        <v>1.0951797271184477E-2</v>
      </c>
      <c r="S169" s="4">
        <f t="shared" si="26"/>
        <v>-1.190026548601378E-2</v>
      </c>
    </row>
    <row r="170" spans="1:19" ht="18.75" x14ac:dyDescent="0.25">
      <c r="A170" s="2">
        <v>45085</v>
      </c>
      <c r="B170" s="3">
        <v>180.570007</v>
      </c>
      <c r="C170" s="3">
        <v>325.26001000000002</v>
      </c>
      <c r="D170" s="3">
        <v>122.66999800000001</v>
      </c>
      <c r="E170" s="3">
        <v>387.70001200000002</v>
      </c>
      <c r="F170" s="3">
        <v>106.199997</v>
      </c>
      <c r="G170" s="3">
        <v>13238.519531</v>
      </c>
      <c r="H170" s="3">
        <v>4293.93</v>
      </c>
      <c r="I170" s="3">
        <v>71.290000000000006</v>
      </c>
      <c r="J170" s="3">
        <v>1967.76</v>
      </c>
      <c r="K170" s="4">
        <f t="shared" si="18"/>
        <v>1.0144490449363854E-2</v>
      </c>
      <c r="L170" s="4">
        <f t="shared" si="19"/>
        <v>6.16953524709693E-3</v>
      </c>
      <c r="M170" s="4">
        <f t="shared" si="20"/>
        <v>1.5346710935275025E-2</v>
      </c>
      <c r="N170" s="4">
        <f t="shared" si="21"/>
        <v>5.7967754715822165E-3</v>
      </c>
      <c r="O170" s="4">
        <f t="shared" si="22"/>
        <v>-2.1986410062057823E-3</v>
      </c>
      <c r="P170" s="4">
        <f t="shared" si="23"/>
        <v>6.728819227418077E-3</v>
      </c>
      <c r="Q170" s="4">
        <f t="shared" si="24"/>
        <v>-8.3454845017723114E-3</v>
      </c>
      <c r="R170" s="4">
        <f t="shared" si="25"/>
        <v>-1.7244204245783882E-2</v>
      </c>
      <c r="S170" s="4">
        <f t="shared" si="26"/>
        <v>1.4398606737829145E-2</v>
      </c>
    </row>
    <row r="171" spans="1:19" ht="18.75" x14ac:dyDescent="0.25">
      <c r="A171" s="2">
        <v>45086</v>
      </c>
      <c r="B171" s="3">
        <v>180.96000699999999</v>
      </c>
      <c r="C171" s="3">
        <v>326.790009</v>
      </c>
      <c r="D171" s="3">
        <v>122.870003</v>
      </c>
      <c r="E171" s="3">
        <v>394.82000699999998</v>
      </c>
      <c r="F171" s="3">
        <v>105.860001</v>
      </c>
      <c r="G171" s="3">
        <v>13259.139648</v>
      </c>
      <c r="H171" s="3">
        <v>4298.8599999999997</v>
      </c>
      <c r="I171" s="3">
        <v>70.17</v>
      </c>
      <c r="J171" s="3">
        <v>1960.6</v>
      </c>
      <c r="K171" s="4">
        <f t="shared" si="18"/>
        <v>1.5563730383156311E-3</v>
      </c>
      <c r="L171" s="4">
        <f t="shared" si="19"/>
        <v>1.1474737636884458E-3</v>
      </c>
      <c r="M171" s="4">
        <f t="shared" si="20"/>
        <v>2.1574980564734057E-3</v>
      </c>
      <c r="N171" s="4">
        <f t="shared" si="21"/>
        <v>4.6928970581494051E-3</v>
      </c>
      <c r="O171" s="4">
        <f t="shared" si="22"/>
        <v>1.6291035547732356E-3</v>
      </c>
      <c r="P171" s="4">
        <f t="shared" si="23"/>
        <v>1.8198106938469988E-2</v>
      </c>
      <c r="Q171" s="4">
        <f t="shared" si="24"/>
        <v>-3.2066046829703947E-3</v>
      </c>
      <c r="R171" s="4">
        <f t="shared" si="25"/>
        <v>-1.5835195865339758E-2</v>
      </c>
      <c r="S171" s="4">
        <f t="shared" si="26"/>
        <v>-3.6452911284062094E-3</v>
      </c>
    </row>
    <row r="172" spans="1:19" ht="18.75" x14ac:dyDescent="0.25">
      <c r="A172" s="2">
        <v>45089</v>
      </c>
      <c r="B172" s="3">
        <v>183.78999300000001</v>
      </c>
      <c r="C172" s="3">
        <v>331.85000600000001</v>
      </c>
      <c r="D172" s="3">
        <v>124.349998</v>
      </c>
      <c r="E172" s="3">
        <v>410.22000100000002</v>
      </c>
      <c r="F172" s="3">
        <v>106.83000199999999</v>
      </c>
      <c r="G172" s="3">
        <v>13461.919921999999</v>
      </c>
      <c r="H172" s="3">
        <v>4338.93</v>
      </c>
      <c r="I172" s="3">
        <v>67.12</v>
      </c>
      <c r="J172" s="3">
        <v>1956.92</v>
      </c>
      <c r="K172" s="4">
        <f t="shared" si="18"/>
        <v>1.517785372855918E-2</v>
      </c>
      <c r="L172" s="4">
        <f t="shared" si="19"/>
        <v>9.2779026656844323E-3</v>
      </c>
      <c r="M172" s="4">
        <f t="shared" si="20"/>
        <v>1.5517712340043654E-2</v>
      </c>
      <c r="N172" s="4">
        <f t="shared" si="21"/>
        <v>1.5365287369305978E-2</v>
      </c>
      <c r="O172" s="4">
        <f t="shared" si="22"/>
        <v>1.1973243870249539E-2</v>
      </c>
      <c r="P172" s="4">
        <f t="shared" si="23"/>
        <v>3.8263621024354093E-2</v>
      </c>
      <c r="Q172" s="4">
        <f t="shared" si="24"/>
        <v>9.1213288028487213E-3</v>
      </c>
      <c r="R172" s="4">
        <f t="shared" si="25"/>
        <v>-4.4438807105246565E-2</v>
      </c>
      <c r="S172" s="4">
        <f t="shared" si="26"/>
        <v>-1.8787401633841079E-3</v>
      </c>
    </row>
    <row r="173" spans="1:19" ht="18.75" x14ac:dyDescent="0.25">
      <c r="A173" s="2">
        <v>45090</v>
      </c>
      <c r="B173" s="3">
        <v>183.30999800000001</v>
      </c>
      <c r="C173" s="3">
        <v>334.290009</v>
      </c>
      <c r="D173" s="3">
        <v>124.43</v>
      </c>
      <c r="E173" s="3">
        <v>429.97000100000002</v>
      </c>
      <c r="F173" s="3">
        <v>106.779999</v>
      </c>
      <c r="G173" s="3">
        <v>13573.320313</v>
      </c>
      <c r="H173" s="3">
        <v>4369.01</v>
      </c>
      <c r="I173" s="3">
        <v>69.42</v>
      </c>
      <c r="J173" s="3">
        <v>1943.33</v>
      </c>
      <c r="K173" s="4">
        <f t="shared" si="18"/>
        <v>8.2411711920004418E-3</v>
      </c>
      <c r="L173" s="4">
        <f t="shared" si="19"/>
        <v>6.9086648833658285E-3</v>
      </c>
      <c r="M173" s="4">
        <f t="shared" si="20"/>
        <v>-2.6150655696411062E-3</v>
      </c>
      <c r="N173" s="4">
        <f t="shared" si="21"/>
        <v>7.3258289774118454E-3</v>
      </c>
      <c r="O173" s="4">
        <f t="shared" si="22"/>
        <v>6.4315462176127176E-4</v>
      </c>
      <c r="P173" s="4">
        <f t="shared" si="23"/>
        <v>4.7021837546156089E-2</v>
      </c>
      <c r="Q173" s="4">
        <f t="shared" si="24"/>
        <v>-4.6817097213820518E-4</v>
      </c>
      <c r="R173" s="4">
        <f t="shared" si="25"/>
        <v>3.3692948274689521E-2</v>
      </c>
      <c r="S173" s="4">
        <f t="shared" si="26"/>
        <v>-6.9688122551505357E-3</v>
      </c>
    </row>
    <row r="174" spans="1:19" ht="18.75" x14ac:dyDescent="0.25">
      <c r="A174" s="2">
        <v>45091</v>
      </c>
      <c r="B174" s="3">
        <v>183.949997</v>
      </c>
      <c r="C174" s="3">
        <v>337.33999599999999</v>
      </c>
      <c r="D174" s="3">
        <v>124.379997</v>
      </c>
      <c r="E174" s="3">
        <v>426.52999899999998</v>
      </c>
      <c r="F174" s="3">
        <v>112.860001</v>
      </c>
      <c r="G174" s="3">
        <v>13626.480469</v>
      </c>
      <c r="H174" s="3">
        <v>4372.59</v>
      </c>
      <c r="I174" s="3">
        <v>68.27</v>
      </c>
      <c r="J174" s="3">
        <v>1942.99</v>
      </c>
      <c r="K174" s="4">
        <f t="shared" si="18"/>
        <v>3.9088686063064662E-3</v>
      </c>
      <c r="L174" s="4">
        <f t="shared" si="19"/>
        <v>8.1907206921961594E-4</v>
      </c>
      <c r="M174" s="4">
        <f t="shared" si="20"/>
        <v>3.4852674212099179E-3</v>
      </c>
      <c r="N174" s="4">
        <f t="shared" si="21"/>
        <v>9.0824053225916357E-3</v>
      </c>
      <c r="O174" s="4">
        <f t="shared" si="22"/>
        <v>-4.0193723143032602E-4</v>
      </c>
      <c r="P174" s="4">
        <f t="shared" si="23"/>
        <v>-8.0327390475842218E-3</v>
      </c>
      <c r="Q174" s="4">
        <f t="shared" si="24"/>
        <v>5.5377487694538693E-2</v>
      </c>
      <c r="R174" s="4">
        <f t="shared" si="25"/>
        <v>-1.6704579003451347E-2</v>
      </c>
      <c r="S174" s="4">
        <f t="shared" si="26"/>
        <v>-1.7497272528627336E-4</v>
      </c>
    </row>
    <row r="175" spans="1:19" ht="18.75" x14ac:dyDescent="0.25">
      <c r="A175" s="2">
        <v>45092</v>
      </c>
      <c r="B175" s="3">
        <v>186.009995</v>
      </c>
      <c r="C175" s="3">
        <v>348.10000600000001</v>
      </c>
      <c r="D175" s="3">
        <v>125.790001</v>
      </c>
      <c r="E175" s="3">
        <v>426.92001299999998</v>
      </c>
      <c r="F175" s="3">
        <v>112.410004</v>
      </c>
      <c r="G175" s="3">
        <v>13782.820313</v>
      </c>
      <c r="H175" s="3">
        <v>4425.84</v>
      </c>
      <c r="I175" s="3">
        <v>70.62</v>
      </c>
      <c r="J175" s="3">
        <v>1957.65</v>
      </c>
      <c r="K175" s="4">
        <f t="shared" si="18"/>
        <v>1.1407918848669204E-2</v>
      </c>
      <c r="L175" s="4">
        <f t="shared" si="19"/>
        <v>1.2104580063652602E-2</v>
      </c>
      <c r="M175" s="4">
        <f t="shared" si="20"/>
        <v>1.1136443586580313E-2</v>
      </c>
      <c r="N175" s="4">
        <f t="shared" si="21"/>
        <v>3.139850008142419E-2</v>
      </c>
      <c r="O175" s="4">
        <f t="shared" si="22"/>
        <v>1.1272486244429036E-2</v>
      </c>
      <c r="P175" s="4">
        <f t="shared" si="23"/>
        <v>9.1397040638772681E-4</v>
      </c>
      <c r="Q175" s="4">
        <f t="shared" si="24"/>
        <v>-3.9951843438012745E-3</v>
      </c>
      <c r="R175" s="4">
        <f t="shared" si="25"/>
        <v>3.3842959070051457E-2</v>
      </c>
      <c r="S175" s="4">
        <f t="shared" si="26"/>
        <v>7.5167505978416694E-3</v>
      </c>
    </row>
    <row r="176" spans="1:19" ht="18.75" x14ac:dyDescent="0.25">
      <c r="A176" s="2">
        <v>45093</v>
      </c>
      <c r="B176" s="3">
        <v>184.91999799999999</v>
      </c>
      <c r="C176" s="3">
        <v>342.32998700000002</v>
      </c>
      <c r="D176" s="3">
        <v>124.05999799999999</v>
      </c>
      <c r="E176" s="3">
        <v>438.07998700000002</v>
      </c>
      <c r="F176" s="3">
        <v>113.589996</v>
      </c>
      <c r="G176" s="3">
        <v>13689.570313</v>
      </c>
      <c r="H176" s="3">
        <v>4409.59</v>
      </c>
      <c r="I176" s="3">
        <v>71.78</v>
      </c>
      <c r="J176" s="3">
        <v>1957.36</v>
      </c>
      <c r="K176" s="4">
        <f t="shared" si="18"/>
        <v>-6.7886598873084028E-3</v>
      </c>
      <c r="L176" s="4">
        <f t="shared" si="19"/>
        <v>-3.6783763376504303E-3</v>
      </c>
      <c r="M176" s="4">
        <f t="shared" si="20"/>
        <v>-5.8771205240470649E-3</v>
      </c>
      <c r="N176" s="4">
        <f t="shared" si="21"/>
        <v>-1.6714665914175399E-2</v>
      </c>
      <c r="O176" s="4">
        <f t="shared" si="22"/>
        <v>-1.3848554376798885E-2</v>
      </c>
      <c r="P176" s="4">
        <f t="shared" si="23"/>
        <v>2.5804839928704925E-2</v>
      </c>
      <c r="Q176" s="4">
        <f t="shared" si="24"/>
        <v>1.0442501971234402E-2</v>
      </c>
      <c r="R176" s="4">
        <f t="shared" si="25"/>
        <v>1.6292495219220781E-2</v>
      </c>
      <c r="S176" s="4">
        <f t="shared" si="26"/>
        <v>-1.4814777000856524E-4</v>
      </c>
    </row>
    <row r="177" spans="1:19" ht="18.75" x14ac:dyDescent="0.25">
      <c r="A177" s="2">
        <v>45097</v>
      </c>
      <c r="B177" s="3">
        <v>185.009995</v>
      </c>
      <c r="C177" s="3">
        <v>338.04998799999998</v>
      </c>
      <c r="D177" s="3">
        <v>123.849998</v>
      </c>
      <c r="E177" s="3">
        <v>430.45001200000002</v>
      </c>
      <c r="F177" s="3">
        <v>109.540001</v>
      </c>
      <c r="G177" s="3">
        <v>13667.290039</v>
      </c>
      <c r="H177" s="3">
        <v>4388.71</v>
      </c>
      <c r="I177" s="3">
        <v>70.5</v>
      </c>
      <c r="J177" s="3">
        <v>1935.91</v>
      </c>
      <c r="K177" s="4">
        <f t="shared" si="18"/>
        <v>-1.6288622772843749E-3</v>
      </c>
      <c r="L177" s="4">
        <f t="shared" si="19"/>
        <v>-4.7463803686906532E-3</v>
      </c>
      <c r="M177" s="4">
        <f t="shared" si="20"/>
        <v>4.8656234140774383E-4</v>
      </c>
      <c r="N177" s="4">
        <f t="shared" si="21"/>
        <v>-1.2581368100665253E-2</v>
      </c>
      <c r="O177" s="4">
        <f t="shared" si="22"/>
        <v>-1.6941636369379824E-3</v>
      </c>
      <c r="P177" s="4">
        <f t="shared" si="23"/>
        <v>-1.7570311443372847E-2</v>
      </c>
      <c r="Q177" s="4">
        <f t="shared" si="24"/>
        <v>-3.6305650544301585E-2</v>
      </c>
      <c r="R177" s="4">
        <f t="shared" si="25"/>
        <v>-1.7993175901238206E-2</v>
      </c>
      <c r="S177" s="4">
        <f t="shared" si="26"/>
        <v>-1.1019126359003342E-2</v>
      </c>
    </row>
    <row r="178" spans="1:19" ht="18.75" x14ac:dyDescent="0.25">
      <c r="A178" s="2">
        <v>45098</v>
      </c>
      <c r="B178" s="3">
        <v>183.96000699999999</v>
      </c>
      <c r="C178" s="3">
        <v>333.55999800000001</v>
      </c>
      <c r="D178" s="3">
        <v>121.260002</v>
      </c>
      <c r="E178" s="3">
        <v>430.25</v>
      </c>
      <c r="F178" s="3">
        <v>109.980003</v>
      </c>
      <c r="G178" s="3">
        <v>13502.200194999999</v>
      </c>
      <c r="H178" s="3">
        <v>4365.6899999999996</v>
      </c>
      <c r="I178" s="3">
        <v>72.53</v>
      </c>
      <c r="J178" s="3">
        <v>1932.26</v>
      </c>
      <c r="K178" s="4">
        <f t="shared" si="18"/>
        <v>-1.2152740033314504E-2</v>
      </c>
      <c r="L178" s="4">
        <f t="shared" si="19"/>
        <v>-5.2590818461865788E-3</v>
      </c>
      <c r="M178" s="4">
        <f t="shared" si="20"/>
        <v>-5.6914699224718968E-3</v>
      </c>
      <c r="N178" s="4">
        <f t="shared" si="21"/>
        <v>-1.3371024816116912E-2</v>
      </c>
      <c r="O178" s="4">
        <f t="shared" si="22"/>
        <v>-2.1134122649732034E-2</v>
      </c>
      <c r="P178" s="4">
        <f t="shared" si="23"/>
        <v>-4.6476589011673278E-4</v>
      </c>
      <c r="Q178" s="4">
        <f t="shared" si="24"/>
        <v>4.0087698726946758E-3</v>
      </c>
      <c r="R178" s="4">
        <f t="shared" si="25"/>
        <v>2.8387559557098055E-2</v>
      </c>
      <c r="S178" s="4">
        <f t="shared" si="26"/>
        <v>-1.8871978652926348E-3</v>
      </c>
    </row>
    <row r="179" spans="1:19" ht="18.75" x14ac:dyDescent="0.25">
      <c r="A179" s="2">
        <v>45099</v>
      </c>
      <c r="B179" s="3">
        <v>187</v>
      </c>
      <c r="C179" s="3">
        <v>339.709991</v>
      </c>
      <c r="D179" s="3">
        <v>123.870003</v>
      </c>
      <c r="E179" s="3">
        <v>422.08999599999999</v>
      </c>
      <c r="F179" s="3">
        <v>110.459999</v>
      </c>
      <c r="G179" s="3">
        <v>13630.610352</v>
      </c>
      <c r="H179" s="3">
        <v>4381.8900000000003</v>
      </c>
      <c r="I179" s="3">
        <v>69.510000000000005</v>
      </c>
      <c r="J179" s="3">
        <v>1913.52</v>
      </c>
      <c r="K179" s="4">
        <f t="shared" si="18"/>
        <v>9.4653751774493276E-3</v>
      </c>
      <c r="L179" s="4">
        <f t="shared" si="19"/>
        <v>3.7038857650539521E-3</v>
      </c>
      <c r="M179" s="4">
        <f t="shared" si="20"/>
        <v>1.6390236131113851E-2</v>
      </c>
      <c r="N179" s="4">
        <f t="shared" si="21"/>
        <v>1.8269532756390521E-2</v>
      </c>
      <c r="O179" s="4">
        <f t="shared" si="22"/>
        <v>2.129563564797779E-2</v>
      </c>
      <c r="P179" s="4">
        <f t="shared" si="23"/>
        <v>-1.9147883128952655E-2</v>
      </c>
      <c r="Q179" s="4">
        <f t="shared" si="24"/>
        <v>4.3548970626355425E-3</v>
      </c>
      <c r="R179" s="4">
        <f t="shared" si="25"/>
        <v>-4.2529642262926388E-2</v>
      </c>
      <c r="S179" s="4">
        <f t="shared" si="26"/>
        <v>-9.7458244249921788E-3</v>
      </c>
    </row>
    <row r="180" spans="1:19" ht="18.75" x14ac:dyDescent="0.25">
      <c r="A180" s="2">
        <v>45100</v>
      </c>
      <c r="B180" s="3">
        <v>186.679993</v>
      </c>
      <c r="C180" s="3">
        <v>335.01998900000001</v>
      </c>
      <c r="D180" s="3">
        <v>123.019997</v>
      </c>
      <c r="E180" s="3">
        <v>406.32000699999998</v>
      </c>
      <c r="F180" s="3">
        <v>109.519997</v>
      </c>
      <c r="G180" s="3">
        <v>13492.519531</v>
      </c>
      <c r="H180" s="3">
        <v>4348.33</v>
      </c>
      <c r="I180" s="3">
        <v>69.16</v>
      </c>
      <c r="J180" s="3">
        <v>1921.36</v>
      </c>
      <c r="K180" s="4">
        <f t="shared" si="18"/>
        <v>-1.0182601695320094E-2</v>
      </c>
      <c r="L180" s="4">
        <f t="shared" si="19"/>
        <v>-7.688274822307147E-3</v>
      </c>
      <c r="M180" s="4">
        <f t="shared" si="20"/>
        <v>-1.7127332702941364E-3</v>
      </c>
      <c r="N180" s="4">
        <f t="shared" si="21"/>
        <v>-1.3902087277573041E-2</v>
      </c>
      <c r="O180" s="4">
        <f t="shared" si="22"/>
        <v>-6.8857333911041887E-3</v>
      </c>
      <c r="P180" s="4">
        <f t="shared" si="23"/>
        <v>-3.8077508241906019E-2</v>
      </c>
      <c r="Q180" s="4">
        <f t="shared" si="24"/>
        <v>-8.5463018320545044E-3</v>
      </c>
      <c r="R180" s="4">
        <f t="shared" si="25"/>
        <v>-5.0479662973049212E-3</v>
      </c>
      <c r="S180" s="4">
        <f t="shared" si="26"/>
        <v>4.0887907431578141E-3</v>
      </c>
    </row>
    <row r="181" spans="1:19" ht="18.75" x14ac:dyDescent="0.25">
      <c r="A181" s="2">
        <v>45103</v>
      </c>
      <c r="B181" s="3">
        <v>185.270004</v>
      </c>
      <c r="C181" s="3">
        <v>328.60000600000001</v>
      </c>
      <c r="D181" s="3">
        <v>119.089996</v>
      </c>
      <c r="E181" s="3">
        <v>418.76001000000002</v>
      </c>
      <c r="F181" s="3">
        <v>111.739998</v>
      </c>
      <c r="G181" s="3">
        <v>13335.780273</v>
      </c>
      <c r="H181" s="3">
        <v>4328.82</v>
      </c>
      <c r="I181" s="3">
        <v>69.37</v>
      </c>
      <c r="J181" s="3">
        <v>1922.85</v>
      </c>
      <c r="K181" s="4">
        <f t="shared" si="18"/>
        <v>-1.1684753971541211E-2</v>
      </c>
      <c r="L181" s="4">
        <f t="shared" si="19"/>
        <v>-4.4968757892660969E-3</v>
      </c>
      <c r="M181" s="4">
        <f t="shared" si="20"/>
        <v>-7.5816414322597159E-3</v>
      </c>
      <c r="N181" s="4">
        <f t="shared" si="21"/>
        <v>-1.9348974839229986E-2</v>
      </c>
      <c r="O181" s="4">
        <f t="shared" si="22"/>
        <v>-3.2467443202082072E-2</v>
      </c>
      <c r="P181" s="4">
        <f t="shared" si="23"/>
        <v>3.0156943610390518E-2</v>
      </c>
      <c r="Q181" s="4">
        <f t="shared" si="24"/>
        <v>2.0067572544373132E-2</v>
      </c>
      <c r="R181" s="4">
        <f t="shared" si="25"/>
        <v>3.031836582120397E-3</v>
      </c>
      <c r="S181" s="4">
        <f t="shared" si="26"/>
        <v>7.7519182074575971E-4</v>
      </c>
    </row>
    <row r="182" spans="1:19" ht="18.75" x14ac:dyDescent="0.25">
      <c r="A182" s="2">
        <v>45104</v>
      </c>
      <c r="B182" s="3">
        <v>188.05999800000001</v>
      </c>
      <c r="C182" s="3">
        <v>334.57000699999998</v>
      </c>
      <c r="D182" s="3">
        <v>119.010002</v>
      </c>
      <c r="E182" s="3">
        <v>411.17001299999998</v>
      </c>
      <c r="F182" s="3">
        <v>113.610001</v>
      </c>
      <c r="G182" s="3">
        <v>13555.669921999999</v>
      </c>
      <c r="H182" s="3">
        <v>4378.41</v>
      </c>
      <c r="I182" s="3">
        <v>67.7</v>
      </c>
      <c r="J182" s="3">
        <v>1913.35</v>
      </c>
      <c r="K182" s="4">
        <f t="shared" si="18"/>
        <v>1.6354235147295094E-2</v>
      </c>
      <c r="L182" s="4">
        <f t="shared" si="19"/>
        <v>1.1390657230512101E-2</v>
      </c>
      <c r="M182" s="4">
        <f t="shared" si="20"/>
        <v>1.4946808061994223E-2</v>
      </c>
      <c r="N182" s="4">
        <f t="shared" si="21"/>
        <v>1.8004922298336931E-2</v>
      </c>
      <c r="O182" s="4">
        <f t="shared" si="22"/>
        <v>-6.7193619220236778E-4</v>
      </c>
      <c r="P182" s="4">
        <f t="shared" si="23"/>
        <v>-1.8291201433082657E-2</v>
      </c>
      <c r="Q182" s="4">
        <f t="shared" si="24"/>
        <v>1.6596813251546074E-2</v>
      </c>
      <c r="R182" s="4">
        <f t="shared" si="25"/>
        <v>-2.4368317478980626E-2</v>
      </c>
      <c r="S182" s="4">
        <f t="shared" si="26"/>
        <v>-4.9528280172959627E-3</v>
      </c>
    </row>
    <row r="183" spans="1:19" ht="18.75" x14ac:dyDescent="0.25">
      <c r="A183" s="2">
        <v>45105</v>
      </c>
      <c r="B183" s="3">
        <v>189.25</v>
      </c>
      <c r="C183" s="3">
        <v>335.85000600000001</v>
      </c>
      <c r="D183" s="3">
        <v>121.08000199999999</v>
      </c>
      <c r="E183" s="3">
        <v>408.22000100000002</v>
      </c>
      <c r="F183" s="3">
        <v>113.029999</v>
      </c>
      <c r="G183" s="3">
        <v>13591.75</v>
      </c>
      <c r="H183" s="3">
        <v>4376.8599999999997</v>
      </c>
      <c r="I183" s="3">
        <v>69.56</v>
      </c>
      <c r="J183" s="3">
        <v>1907.42</v>
      </c>
      <c r="K183" s="4">
        <f t="shared" si="18"/>
        <v>2.6580867977206058E-3</v>
      </c>
      <c r="L183" s="4">
        <f t="shared" si="19"/>
        <v>-3.5407246519950932E-4</v>
      </c>
      <c r="M183" s="4">
        <f t="shared" si="20"/>
        <v>6.3078421035310875E-3</v>
      </c>
      <c r="N183" s="4">
        <f t="shared" si="21"/>
        <v>3.8185034172054733E-3</v>
      </c>
      <c r="O183" s="4">
        <f t="shared" si="22"/>
        <v>1.7243960671863422E-2</v>
      </c>
      <c r="P183" s="4">
        <f t="shared" si="23"/>
        <v>-7.2005386825419217E-3</v>
      </c>
      <c r="Q183" s="4">
        <f t="shared" si="24"/>
        <v>-5.1182780284241133E-3</v>
      </c>
      <c r="R183" s="4">
        <f t="shared" si="25"/>
        <v>2.710350956785294E-2</v>
      </c>
      <c r="S183" s="4">
        <f t="shared" si="26"/>
        <v>-3.1040888415039733E-3</v>
      </c>
    </row>
    <row r="184" spans="1:19" ht="18.75" x14ac:dyDescent="0.25">
      <c r="A184" s="2">
        <v>45106</v>
      </c>
      <c r="B184" s="3">
        <v>189.58999600000001</v>
      </c>
      <c r="C184" s="3">
        <v>335.04998799999998</v>
      </c>
      <c r="D184" s="3">
        <v>120.010002</v>
      </c>
      <c r="E184" s="3">
        <v>423.01998900000001</v>
      </c>
      <c r="F184" s="3">
        <v>113.370003</v>
      </c>
      <c r="G184" s="3">
        <v>13591.330078000001</v>
      </c>
      <c r="H184" s="3">
        <v>4396.4399999999996</v>
      </c>
      <c r="I184" s="3">
        <v>69.86</v>
      </c>
      <c r="J184" s="3">
        <v>1908.15</v>
      </c>
      <c r="K184" s="4">
        <f t="shared" si="18"/>
        <v>-3.0895836588661886E-5</v>
      </c>
      <c r="L184" s="4">
        <f t="shared" si="19"/>
        <v>4.4635502053141703E-3</v>
      </c>
      <c r="M184" s="4">
        <f t="shared" si="20"/>
        <v>1.7949323982294038E-3</v>
      </c>
      <c r="N184" s="4">
        <f t="shared" si="21"/>
        <v>-2.3849109743625907E-3</v>
      </c>
      <c r="O184" s="4">
        <f t="shared" si="22"/>
        <v>-8.8764113628945381E-3</v>
      </c>
      <c r="P184" s="4">
        <f t="shared" si="23"/>
        <v>3.5613186033373392E-2</v>
      </c>
      <c r="Q184" s="4">
        <f t="shared" si="24"/>
        <v>3.0035711361028877E-3</v>
      </c>
      <c r="R184" s="4">
        <f t="shared" si="25"/>
        <v>4.3035498926035391E-3</v>
      </c>
      <c r="S184" s="4">
        <f t="shared" si="26"/>
        <v>3.8264270287627068E-4</v>
      </c>
    </row>
    <row r="185" spans="1:19" ht="18.75" x14ac:dyDescent="0.25">
      <c r="A185" s="2">
        <v>45107</v>
      </c>
      <c r="B185" s="3">
        <v>193.970001</v>
      </c>
      <c r="C185" s="3">
        <v>340.540009</v>
      </c>
      <c r="D185" s="3">
        <v>120.970001</v>
      </c>
      <c r="E185" s="3">
        <v>424.13000499999998</v>
      </c>
      <c r="F185" s="3">
        <v>110.370003</v>
      </c>
      <c r="G185" s="3">
        <v>13787.919921999999</v>
      </c>
      <c r="H185" s="3">
        <v>4450.38</v>
      </c>
      <c r="I185" s="3">
        <v>70.64</v>
      </c>
      <c r="J185" s="3">
        <v>1919.57</v>
      </c>
      <c r="K185" s="4">
        <f t="shared" si="18"/>
        <v>1.4360745642434591E-2</v>
      </c>
      <c r="L185" s="4">
        <f t="shared" si="19"/>
        <v>1.2194363266362706E-2</v>
      </c>
      <c r="M185" s="4">
        <f t="shared" si="20"/>
        <v>2.2839688369848989E-2</v>
      </c>
      <c r="N185" s="4">
        <f t="shared" si="21"/>
        <v>1.6252880817481757E-2</v>
      </c>
      <c r="O185" s="4">
        <f t="shared" si="22"/>
        <v>7.9674999296413061E-3</v>
      </c>
      <c r="P185" s="4">
        <f t="shared" si="23"/>
        <v>2.6205905521196828E-3</v>
      </c>
      <c r="Q185" s="4">
        <f t="shared" si="24"/>
        <v>-2.6818447525442348E-2</v>
      </c>
      <c r="R185" s="4">
        <f t="shared" si="25"/>
        <v>1.1103316917018595E-2</v>
      </c>
      <c r="S185" s="4">
        <f t="shared" si="26"/>
        <v>5.9670163357515519E-3</v>
      </c>
    </row>
    <row r="186" spans="1:19" ht="18.75" x14ac:dyDescent="0.25">
      <c r="A186" s="2">
        <v>45110</v>
      </c>
      <c r="B186" s="3">
        <v>192.46000699999999</v>
      </c>
      <c r="C186" s="3">
        <v>337.98998999999998</v>
      </c>
      <c r="D186" s="3">
        <v>120.55999799999999</v>
      </c>
      <c r="E186" s="3">
        <v>423.17001299999998</v>
      </c>
      <c r="F186" s="3">
        <v>109.110001</v>
      </c>
      <c r="G186" s="3">
        <v>13816.769531</v>
      </c>
      <c r="H186" s="3">
        <v>4455.59</v>
      </c>
      <c r="I186" s="3">
        <v>69.790000000000006</v>
      </c>
      <c r="J186" s="3">
        <v>1921.43</v>
      </c>
      <c r="K186" s="4">
        <f t="shared" si="18"/>
        <v>2.0901969973324999E-3</v>
      </c>
      <c r="L186" s="4">
        <f t="shared" si="19"/>
        <v>1.1700018289601843E-3</v>
      </c>
      <c r="M186" s="4">
        <f t="shared" si="20"/>
        <v>-7.8151367861886683E-3</v>
      </c>
      <c r="N186" s="4">
        <f t="shared" si="21"/>
        <v>-7.5163397612517165E-3</v>
      </c>
      <c r="O186" s="4">
        <f t="shared" si="22"/>
        <v>-3.3950515092794589E-3</v>
      </c>
      <c r="P186" s="4">
        <f t="shared" si="23"/>
        <v>-2.2660035179612056E-3</v>
      </c>
      <c r="Q186" s="4">
        <f t="shared" si="24"/>
        <v>-1.1481828134021503E-2</v>
      </c>
      <c r="R186" s="4">
        <f t="shared" si="25"/>
        <v>-1.2105823266644201E-2</v>
      </c>
      <c r="S186" s="4">
        <f t="shared" si="26"/>
        <v>9.6849786273792203E-4</v>
      </c>
    </row>
    <row r="187" spans="1:19" ht="18.75" x14ac:dyDescent="0.25">
      <c r="A187" s="2">
        <v>45112</v>
      </c>
      <c r="B187" s="3">
        <v>191.33000200000001</v>
      </c>
      <c r="C187" s="3">
        <v>338.14999399999999</v>
      </c>
      <c r="D187" s="3">
        <v>122.629997</v>
      </c>
      <c r="E187" s="3">
        <v>421.02999899999998</v>
      </c>
      <c r="F187" s="3">
        <v>107.099998</v>
      </c>
      <c r="G187" s="3">
        <v>13791.650390999999</v>
      </c>
      <c r="H187" s="3">
        <v>4446.82</v>
      </c>
      <c r="I187" s="3">
        <v>71.790000000000006</v>
      </c>
      <c r="J187" s="3">
        <v>1917.32</v>
      </c>
      <c r="K187" s="4">
        <f t="shared" si="18"/>
        <v>-1.8196729115389665E-3</v>
      </c>
      <c r="L187" s="4">
        <f t="shared" si="19"/>
        <v>-1.9702536362673942E-3</v>
      </c>
      <c r="M187" s="4">
        <f t="shared" si="20"/>
        <v>-5.8886799493928985E-3</v>
      </c>
      <c r="N187" s="4">
        <f t="shared" si="21"/>
        <v>4.7328661748478743E-4</v>
      </c>
      <c r="O187" s="4">
        <f t="shared" si="22"/>
        <v>1.7024129581110332E-2</v>
      </c>
      <c r="P187" s="4">
        <f t="shared" si="23"/>
        <v>-5.0699326072662287E-3</v>
      </c>
      <c r="Q187" s="4">
        <f t="shared" si="24"/>
        <v>-1.8593598052503511E-2</v>
      </c>
      <c r="R187" s="4">
        <f t="shared" si="25"/>
        <v>2.8254457559331453E-2</v>
      </c>
      <c r="S187" s="4">
        <f t="shared" si="26"/>
        <v>-2.141322863147044E-3</v>
      </c>
    </row>
    <row r="188" spans="1:19" ht="18.75" x14ac:dyDescent="0.25">
      <c r="A188" s="2">
        <v>45113</v>
      </c>
      <c r="B188" s="3">
        <v>191.80999800000001</v>
      </c>
      <c r="C188" s="3">
        <v>341.26998900000001</v>
      </c>
      <c r="D188" s="3">
        <v>120.93</v>
      </c>
      <c r="E188" s="3">
        <v>425.02999899999998</v>
      </c>
      <c r="F188" s="3">
        <v>105.099998</v>
      </c>
      <c r="G188" s="3">
        <v>13679.040039</v>
      </c>
      <c r="H188" s="3">
        <v>4411.59</v>
      </c>
      <c r="I188" s="3">
        <v>71.8</v>
      </c>
      <c r="J188" s="3">
        <v>1910.8</v>
      </c>
      <c r="K188" s="4">
        <f t="shared" si="18"/>
        <v>-8.1986277751857108E-3</v>
      </c>
      <c r="L188" s="4">
        <f t="shared" si="19"/>
        <v>-7.9540652874783013E-3</v>
      </c>
      <c r="M188" s="4">
        <f t="shared" si="20"/>
        <v>2.5055919565565299E-3</v>
      </c>
      <c r="N188" s="4">
        <f t="shared" si="21"/>
        <v>9.184354330504834E-3</v>
      </c>
      <c r="O188" s="4">
        <f t="shared" si="22"/>
        <v>-1.3959801512915954E-2</v>
      </c>
      <c r="P188" s="4">
        <f t="shared" si="23"/>
        <v>9.4556646398818271E-3</v>
      </c>
      <c r="Q188" s="4">
        <f t="shared" si="24"/>
        <v>-1.8850699926157101E-2</v>
      </c>
      <c r="R188" s="4">
        <f t="shared" si="25"/>
        <v>1.3928546578673723E-4</v>
      </c>
      <c r="S188" s="4">
        <f t="shared" si="26"/>
        <v>-3.4063750898655223E-3</v>
      </c>
    </row>
    <row r="189" spans="1:19" ht="18.75" x14ac:dyDescent="0.25">
      <c r="A189" s="2">
        <v>45114</v>
      </c>
      <c r="B189" s="3">
        <v>190.679993</v>
      </c>
      <c r="C189" s="3">
        <v>337.22000100000002</v>
      </c>
      <c r="D189" s="3">
        <v>120.139999</v>
      </c>
      <c r="E189" s="3">
        <v>421.79998799999998</v>
      </c>
      <c r="F189" s="3">
        <v>104.459999</v>
      </c>
      <c r="G189" s="3">
        <v>13660.719727</v>
      </c>
      <c r="H189" s="3">
        <v>4398.95</v>
      </c>
      <c r="I189" s="3">
        <v>73.86</v>
      </c>
      <c r="J189" s="3">
        <v>1924.28</v>
      </c>
      <c r="K189" s="4">
        <f t="shared" si="18"/>
        <v>-1.3401957368267723E-3</v>
      </c>
      <c r="L189" s="4">
        <f t="shared" si="19"/>
        <v>-2.8692926136023467E-3</v>
      </c>
      <c r="M189" s="4">
        <f t="shared" si="20"/>
        <v>-5.908694680706897E-3</v>
      </c>
      <c r="N189" s="4">
        <f t="shared" si="21"/>
        <v>-1.1938381292590911E-2</v>
      </c>
      <c r="O189" s="4">
        <f t="shared" si="22"/>
        <v>-6.554144698791199E-3</v>
      </c>
      <c r="P189" s="4">
        <f t="shared" si="23"/>
        <v>-7.6285127205319037E-3</v>
      </c>
      <c r="Q189" s="4">
        <f t="shared" si="24"/>
        <v>-6.108045418299202E-3</v>
      </c>
      <c r="R189" s="4">
        <f t="shared" si="25"/>
        <v>2.8286933370238743E-2</v>
      </c>
      <c r="S189" s="4">
        <f t="shared" si="26"/>
        <v>7.0298692668908412E-3</v>
      </c>
    </row>
    <row r="190" spans="1:19" ht="18.75" x14ac:dyDescent="0.25">
      <c r="A190" s="2">
        <v>45117</v>
      </c>
      <c r="B190" s="3">
        <v>188.61000100000001</v>
      </c>
      <c r="C190" s="3">
        <v>331.82998700000002</v>
      </c>
      <c r="D190" s="3">
        <v>116.870003</v>
      </c>
      <c r="E190" s="3">
        <v>424.04998799999998</v>
      </c>
      <c r="F190" s="3">
        <v>105.779999</v>
      </c>
      <c r="G190" s="3">
        <v>13685.480469</v>
      </c>
      <c r="H190" s="3">
        <v>4409.53</v>
      </c>
      <c r="I190" s="3">
        <v>72.989999999999995</v>
      </c>
      <c r="J190" s="3">
        <v>1924.99</v>
      </c>
      <c r="K190" s="4">
        <f t="shared" si="18"/>
        <v>1.8109096393076282E-3</v>
      </c>
      <c r="L190" s="4">
        <f t="shared" si="19"/>
        <v>2.4022317330228151E-3</v>
      </c>
      <c r="M190" s="4">
        <f t="shared" si="20"/>
        <v>-1.0915197260879457E-2</v>
      </c>
      <c r="N190" s="4">
        <f t="shared" si="21"/>
        <v>-1.611278890967284E-2</v>
      </c>
      <c r="O190" s="4">
        <f t="shared" si="22"/>
        <v>-2.7595489483780232E-2</v>
      </c>
      <c r="P190" s="4">
        <f t="shared" si="23"/>
        <v>5.3201049139871837E-3</v>
      </c>
      <c r="Q190" s="4">
        <f t="shared" si="24"/>
        <v>1.2557242749140747E-2</v>
      </c>
      <c r="R190" s="4">
        <f t="shared" si="25"/>
        <v>-1.1848963960876245E-2</v>
      </c>
      <c r="S190" s="4">
        <f t="shared" si="26"/>
        <v>3.6890112049912894E-4</v>
      </c>
    </row>
    <row r="191" spans="1:19" ht="18.75" x14ac:dyDescent="0.25">
      <c r="A191" s="2">
        <v>45118</v>
      </c>
      <c r="B191" s="3">
        <v>188.08000200000001</v>
      </c>
      <c r="C191" s="3">
        <v>332.47000100000002</v>
      </c>
      <c r="D191" s="3">
        <v>117.709999</v>
      </c>
      <c r="E191" s="3">
        <v>439.01998900000001</v>
      </c>
      <c r="F191" s="3">
        <v>107.389999</v>
      </c>
      <c r="G191" s="3">
        <v>13760.700194999999</v>
      </c>
      <c r="H191" s="3">
        <v>4439.26</v>
      </c>
      <c r="I191" s="3">
        <v>74.83</v>
      </c>
      <c r="J191" s="3">
        <v>1931.99</v>
      </c>
      <c r="K191" s="4">
        <f t="shared" si="18"/>
        <v>5.481266428115741E-3</v>
      </c>
      <c r="L191" s="4">
        <f t="shared" si="19"/>
        <v>6.7195880716203853E-3</v>
      </c>
      <c r="M191" s="4">
        <f t="shared" si="20"/>
        <v>-2.8139814994383155E-3</v>
      </c>
      <c r="N191" s="4">
        <f t="shared" si="21"/>
        <v>1.9268830636334062E-3</v>
      </c>
      <c r="O191" s="4">
        <f t="shared" si="22"/>
        <v>7.1617323143217089E-3</v>
      </c>
      <c r="P191" s="4">
        <f t="shared" si="23"/>
        <v>3.4693600559028349E-2</v>
      </c>
      <c r="Q191" s="4">
        <f t="shared" si="24"/>
        <v>1.5105602374020163E-2</v>
      </c>
      <c r="R191" s="4">
        <f t="shared" si="25"/>
        <v>2.4896428628726364E-2</v>
      </c>
      <c r="S191" s="4">
        <f t="shared" si="26"/>
        <v>3.6297868724343226E-3</v>
      </c>
    </row>
    <row r="192" spans="1:19" ht="18.75" x14ac:dyDescent="0.25">
      <c r="A192" s="2">
        <v>45119</v>
      </c>
      <c r="B192" s="3">
        <v>189.770004</v>
      </c>
      <c r="C192" s="3">
        <v>337.20001200000002</v>
      </c>
      <c r="D192" s="3">
        <v>119.620003</v>
      </c>
      <c r="E192" s="3">
        <v>459.76998900000001</v>
      </c>
      <c r="F192" s="3">
        <v>107.760002</v>
      </c>
      <c r="G192" s="3">
        <v>13918.959961</v>
      </c>
      <c r="H192" s="3">
        <v>4472.16</v>
      </c>
      <c r="I192" s="3">
        <v>75.75</v>
      </c>
      <c r="J192" s="3">
        <v>1957.09</v>
      </c>
      <c r="K192" s="4">
        <f t="shared" si="18"/>
        <v>1.1435219194462954E-2</v>
      </c>
      <c r="L192" s="4">
        <f t="shared" si="19"/>
        <v>7.383817501052891E-3</v>
      </c>
      <c r="M192" s="4">
        <f t="shared" si="20"/>
        <v>8.9454187784474698E-3</v>
      </c>
      <c r="N192" s="4">
        <f t="shared" si="21"/>
        <v>1.4126628245670117E-2</v>
      </c>
      <c r="O192" s="4">
        <f t="shared" si="22"/>
        <v>1.6096112766894464E-2</v>
      </c>
      <c r="P192" s="4">
        <f t="shared" si="23"/>
        <v>4.6181395448264849E-2</v>
      </c>
      <c r="Q192" s="4">
        <f t="shared" si="24"/>
        <v>3.4394921035996633E-3</v>
      </c>
      <c r="R192" s="4">
        <f t="shared" si="25"/>
        <v>1.2219570297211362E-2</v>
      </c>
      <c r="S192" s="4">
        <f t="shared" si="26"/>
        <v>1.2908116321298247E-2</v>
      </c>
    </row>
    <row r="193" spans="1:19" ht="18.75" x14ac:dyDescent="0.25">
      <c r="A193" s="2">
        <v>45120</v>
      </c>
      <c r="B193" s="3">
        <v>190.53999300000001</v>
      </c>
      <c r="C193" s="3">
        <v>342.66000400000001</v>
      </c>
      <c r="D193" s="3">
        <v>124.83000199999999</v>
      </c>
      <c r="E193" s="3">
        <v>454.69000199999999</v>
      </c>
      <c r="F193" s="3">
        <v>107.839996</v>
      </c>
      <c r="G193" s="3">
        <v>14138.570313</v>
      </c>
      <c r="H193" s="3">
        <v>4510.04</v>
      </c>
      <c r="I193" s="3">
        <v>76.89</v>
      </c>
      <c r="J193" s="3">
        <v>1960.19</v>
      </c>
      <c r="K193" s="4">
        <f t="shared" si="18"/>
        <v>1.5654609281052154E-2</v>
      </c>
      <c r="L193" s="4">
        <f t="shared" si="19"/>
        <v>8.434509266769535E-3</v>
      </c>
      <c r="M193" s="4">
        <f t="shared" si="20"/>
        <v>4.0492758969053883E-3</v>
      </c>
      <c r="N193" s="4">
        <f t="shared" si="21"/>
        <v>1.6062451863316923E-2</v>
      </c>
      <c r="O193" s="4">
        <f t="shared" si="22"/>
        <v>4.2632750988920297E-2</v>
      </c>
      <c r="P193" s="4">
        <f t="shared" si="23"/>
        <v>-1.1110468051267395E-2</v>
      </c>
      <c r="Q193" s="4">
        <f t="shared" si="24"/>
        <v>7.4205941013722647E-4</v>
      </c>
      <c r="R193" s="4">
        <f t="shared" si="25"/>
        <v>1.4937384654610922E-2</v>
      </c>
      <c r="S193" s="4">
        <f t="shared" si="26"/>
        <v>1.5827312048845366E-3</v>
      </c>
    </row>
    <row r="194" spans="1:19" ht="18.75" x14ac:dyDescent="0.25">
      <c r="A194" s="2">
        <v>45121</v>
      </c>
      <c r="B194" s="3">
        <v>190.69000199999999</v>
      </c>
      <c r="C194" s="3">
        <v>345.23998999999998</v>
      </c>
      <c r="D194" s="3">
        <v>125.699997</v>
      </c>
      <c r="E194" s="3">
        <v>464.60998499999999</v>
      </c>
      <c r="F194" s="3">
        <v>107.949997</v>
      </c>
      <c r="G194" s="3">
        <v>14113.700194999999</v>
      </c>
      <c r="H194" s="3">
        <v>4505.42</v>
      </c>
      <c r="I194" s="3">
        <v>75.42</v>
      </c>
      <c r="J194" s="3">
        <v>1954.93</v>
      </c>
      <c r="K194" s="4">
        <f t="shared" si="18"/>
        <v>-1.7605752724873655E-3</v>
      </c>
      <c r="L194" s="4">
        <f t="shared" si="19"/>
        <v>-1.0249061954501163E-3</v>
      </c>
      <c r="M194" s="4">
        <f t="shared" si="20"/>
        <v>7.8697379382256319E-4</v>
      </c>
      <c r="N194" s="4">
        <f t="shared" si="21"/>
        <v>7.5010848078936529E-3</v>
      </c>
      <c r="O194" s="4">
        <f t="shared" si="22"/>
        <v>6.9452640451038274E-3</v>
      </c>
      <c r="P194" s="4">
        <f t="shared" si="23"/>
        <v>2.158243924586517E-2</v>
      </c>
      <c r="Q194" s="4">
        <f t="shared" si="24"/>
        <v>1.019519098164083E-3</v>
      </c>
      <c r="R194" s="4">
        <f t="shared" si="25"/>
        <v>-1.9303337213878412E-2</v>
      </c>
      <c r="S194" s="4">
        <f t="shared" si="26"/>
        <v>-2.6870201499827285E-3</v>
      </c>
    </row>
    <row r="195" spans="1:19" ht="18.75" x14ac:dyDescent="0.25">
      <c r="A195" s="2">
        <v>45124</v>
      </c>
      <c r="B195" s="3">
        <v>193.990005</v>
      </c>
      <c r="C195" s="3">
        <v>345.73001099999999</v>
      </c>
      <c r="D195" s="3">
        <v>125.05999799999999</v>
      </c>
      <c r="E195" s="3">
        <v>474.94000199999999</v>
      </c>
      <c r="F195" s="3">
        <v>108.709999</v>
      </c>
      <c r="G195" s="3">
        <v>14244.950194999999</v>
      </c>
      <c r="H195" s="3">
        <v>4522.79</v>
      </c>
      <c r="I195" s="3">
        <v>74.150000000000006</v>
      </c>
      <c r="J195" s="3">
        <v>1954.74</v>
      </c>
      <c r="K195" s="4">
        <f t="shared" ref="K195:K252" si="27">LN(G195/G194)</f>
        <v>9.2565009511649098E-3</v>
      </c>
      <c r="L195" s="4">
        <f t="shared" ref="L195:L252" si="28">LN(H195/H194)</f>
        <v>3.8479435973795429E-3</v>
      </c>
      <c r="M195" s="4">
        <f t="shared" si="20"/>
        <v>1.7157553782776433E-2</v>
      </c>
      <c r="N195" s="4">
        <f t="shared" si="21"/>
        <v>1.4183570384829725E-3</v>
      </c>
      <c r="O195" s="4">
        <f t="shared" si="22"/>
        <v>-5.1044855830250377E-3</v>
      </c>
      <c r="P195" s="4">
        <f t="shared" si="23"/>
        <v>2.1990172766664661E-2</v>
      </c>
      <c r="Q195" s="4">
        <f t="shared" si="24"/>
        <v>7.015647846951017E-3</v>
      </c>
      <c r="R195" s="4">
        <f t="shared" si="25"/>
        <v>-1.6982423246269876E-2</v>
      </c>
      <c r="S195" s="4">
        <f t="shared" si="26"/>
        <v>-9.7194903994282322E-5</v>
      </c>
    </row>
    <row r="196" spans="1:19" ht="18.75" x14ac:dyDescent="0.25">
      <c r="A196" s="2">
        <v>45125</v>
      </c>
      <c r="B196" s="3">
        <v>193.729996</v>
      </c>
      <c r="C196" s="3">
        <v>359.48998999999998</v>
      </c>
      <c r="D196" s="3">
        <v>124.08000199999999</v>
      </c>
      <c r="E196" s="3">
        <v>470.76998900000001</v>
      </c>
      <c r="F196" s="3">
        <v>109.720001</v>
      </c>
      <c r="G196" s="3">
        <v>14353.639648</v>
      </c>
      <c r="H196" s="3">
        <v>4554.9799999999996</v>
      </c>
      <c r="I196" s="3">
        <v>75.75</v>
      </c>
      <c r="J196" s="3">
        <v>1978.71</v>
      </c>
      <c r="K196" s="4">
        <f t="shared" si="27"/>
        <v>7.6010724236685997E-3</v>
      </c>
      <c r="L196" s="4">
        <f t="shared" si="28"/>
        <v>7.0920798661324126E-3</v>
      </c>
      <c r="M196" s="4">
        <f t="shared" ref="M196:M252" si="29">LN(B196/B195)</f>
        <v>-1.3412206659770634E-3</v>
      </c>
      <c r="N196" s="4">
        <f t="shared" ref="N196:N252" si="30">LN(C196/C195)</f>
        <v>3.9028177120767192E-2</v>
      </c>
      <c r="O196" s="4">
        <f t="shared" ref="O196:O252" si="31">LN(D196/D195)</f>
        <v>-7.8670711599116531E-3</v>
      </c>
      <c r="P196" s="4">
        <f t="shared" ref="P196:P252" si="32">LN(E196/E195)</f>
        <v>-8.8188558132614916E-3</v>
      </c>
      <c r="Q196" s="4">
        <f t="shared" ref="Q196:Q252" si="33">LN(F196/F195)</f>
        <v>9.2478981663878992E-3</v>
      </c>
      <c r="R196" s="4">
        <f t="shared" ref="R196:R252" si="34">LN(I196/I195)</f>
        <v>2.1348375805537282E-2</v>
      </c>
      <c r="S196" s="4">
        <f t="shared" ref="S196:S252" si="35">LN(J196/J195)</f>
        <v>1.2187924961004336E-2</v>
      </c>
    </row>
    <row r="197" spans="1:19" ht="18.75" x14ac:dyDescent="0.25">
      <c r="A197" s="2">
        <v>45126</v>
      </c>
      <c r="B197" s="3">
        <v>195.10000600000001</v>
      </c>
      <c r="C197" s="3">
        <v>355.07998700000002</v>
      </c>
      <c r="D197" s="3">
        <v>122.779999</v>
      </c>
      <c r="E197" s="3">
        <v>455.20001200000002</v>
      </c>
      <c r="F197" s="3">
        <v>109.879997</v>
      </c>
      <c r="G197" s="3">
        <v>14358.019531</v>
      </c>
      <c r="H197" s="3">
        <v>4565.72</v>
      </c>
      <c r="I197" s="3">
        <v>75.349999999999994</v>
      </c>
      <c r="J197" s="3">
        <v>1976.74</v>
      </c>
      <c r="K197" s="4">
        <f t="shared" si="27"/>
        <v>3.0509438738236913E-4</v>
      </c>
      <c r="L197" s="4">
        <f t="shared" si="28"/>
        <v>2.3550834835142126E-3</v>
      </c>
      <c r="M197" s="4">
        <f t="shared" si="29"/>
        <v>7.046861930963124E-3</v>
      </c>
      <c r="N197" s="4">
        <f t="shared" si="30"/>
        <v>-1.234325295669895E-2</v>
      </c>
      <c r="O197" s="4">
        <f t="shared" si="31"/>
        <v>-1.0532407132215009E-2</v>
      </c>
      <c r="P197" s="4">
        <f t="shared" si="32"/>
        <v>-3.3632719490293547E-2</v>
      </c>
      <c r="Q197" s="4">
        <f t="shared" si="33"/>
        <v>1.457158741049976E-3</v>
      </c>
      <c r="R197" s="4">
        <f t="shared" si="34"/>
        <v>-5.294519316974099E-3</v>
      </c>
      <c r="S197" s="4">
        <f t="shared" si="35"/>
        <v>-9.960940792509876E-4</v>
      </c>
    </row>
    <row r="198" spans="1:19" ht="18.75" x14ac:dyDescent="0.25">
      <c r="A198" s="2">
        <v>45127</v>
      </c>
      <c r="B198" s="3">
        <v>193.13000500000001</v>
      </c>
      <c r="C198" s="3">
        <v>346.86999500000002</v>
      </c>
      <c r="D198" s="3">
        <v>119.529999</v>
      </c>
      <c r="E198" s="3">
        <v>443.08999599999999</v>
      </c>
      <c r="F198" s="3">
        <v>107.529999</v>
      </c>
      <c r="G198" s="3">
        <v>14063.309569999999</v>
      </c>
      <c r="H198" s="3">
        <v>4534.87</v>
      </c>
      <c r="I198" s="3">
        <v>75.63</v>
      </c>
      <c r="J198" s="3">
        <v>1969.62</v>
      </c>
      <c r="K198" s="4">
        <f t="shared" si="27"/>
        <v>-2.0739390710508621E-2</v>
      </c>
      <c r="L198" s="4">
        <f t="shared" si="28"/>
        <v>-6.7798061818515913E-3</v>
      </c>
      <c r="M198" s="4">
        <f t="shared" si="29"/>
        <v>-1.014871520871974E-2</v>
      </c>
      <c r="N198" s="4">
        <f t="shared" si="30"/>
        <v>-2.3393024020876556E-2</v>
      </c>
      <c r="O198" s="4">
        <f t="shared" si="31"/>
        <v>-2.6826750330912346E-2</v>
      </c>
      <c r="P198" s="4">
        <f t="shared" si="32"/>
        <v>-2.6964008519908114E-2</v>
      </c>
      <c r="Q198" s="4">
        <f t="shared" si="33"/>
        <v>-2.161896482185632E-2</v>
      </c>
      <c r="R198" s="4">
        <f t="shared" si="34"/>
        <v>3.7091047954336495E-3</v>
      </c>
      <c r="S198" s="4">
        <f t="shared" si="35"/>
        <v>-3.6083924048959377E-3</v>
      </c>
    </row>
    <row r="199" spans="1:19" ht="18.75" x14ac:dyDescent="0.25">
      <c r="A199" s="2">
        <v>45128</v>
      </c>
      <c r="B199" s="3">
        <v>191.94000199999999</v>
      </c>
      <c r="C199" s="3">
        <v>343.76998900000001</v>
      </c>
      <c r="D199" s="3">
        <v>120.30999799999999</v>
      </c>
      <c r="E199" s="3">
        <v>446.11999500000002</v>
      </c>
      <c r="F199" s="3">
        <v>109.05999799999999</v>
      </c>
      <c r="G199" s="3">
        <v>14032.809569999999</v>
      </c>
      <c r="H199" s="3">
        <v>4536.34</v>
      </c>
      <c r="I199" s="3">
        <v>77.069999999999993</v>
      </c>
      <c r="J199" s="3">
        <v>1960.23</v>
      </c>
      <c r="K199" s="4">
        <f t="shared" si="27"/>
        <v>-2.1711192089429597E-3</v>
      </c>
      <c r="L199" s="4">
        <f t="shared" si="28"/>
        <v>3.2410230010493271E-4</v>
      </c>
      <c r="M199" s="4">
        <f t="shared" si="29"/>
        <v>-6.1807295644006376E-3</v>
      </c>
      <c r="N199" s="4">
        <f t="shared" si="30"/>
        <v>-8.9772584594459207E-3</v>
      </c>
      <c r="O199" s="4">
        <f t="shared" si="31"/>
        <v>6.5043508979217984E-3</v>
      </c>
      <c r="P199" s="4">
        <f t="shared" si="32"/>
        <v>6.8150622643379831E-3</v>
      </c>
      <c r="Q199" s="4">
        <f t="shared" si="33"/>
        <v>1.4128302056681471E-2</v>
      </c>
      <c r="R199" s="4">
        <f t="shared" si="34"/>
        <v>1.8861069921963673E-2</v>
      </c>
      <c r="S199" s="4">
        <f t="shared" si="35"/>
        <v>-4.7788174459691204E-3</v>
      </c>
    </row>
    <row r="200" spans="1:19" ht="18.75" x14ac:dyDescent="0.25">
      <c r="A200" s="2">
        <v>45131</v>
      </c>
      <c r="B200" s="3">
        <v>192.75</v>
      </c>
      <c r="C200" s="3">
        <v>345.10998499999999</v>
      </c>
      <c r="D200" s="3">
        <v>121.879997</v>
      </c>
      <c r="E200" s="3">
        <v>456.790009</v>
      </c>
      <c r="F200" s="3">
        <v>108.769997</v>
      </c>
      <c r="G200" s="3">
        <v>14058.870117</v>
      </c>
      <c r="H200" s="3">
        <v>4554.6400000000003</v>
      </c>
      <c r="I200" s="3">
        <v>78.739999999999995</v>
      </c>
      <c r="J200" s="3">
        <v>1954.51</v>
      </c>
      <c r="K200" s="4">
        <f t="shared" si="27"/>
        <v>1.8553931104479074E-3</v>
      </c>
      <c r="L200" s="4">
        <f t="shared" si="28"/>
        <v>4.0259740353417468E-3</v>
      </c>
      <c r="M200" s="4">
        <f t="shared" si="29"/>
        <v>4.2111788340344104E-3</v>
      </c>
      <c r="N200" s="4">
        <f t="shared" si="30"/>
        <v>3.8903662194827169E-3</v>
      </c>
      <c r="O200" s="4">
        <f t="shared" si="31"/>
        <v>1.2965201081422269E-2</v>
      </c>
      <c r="P200" s="4">
        <f t="shared" si="32"/>
        <v>2.3635823467734417E-2</v>
      </c>
      <c r="Q200" s="4">
        <f t="shared" si="33"/>
        <v>-2.6626376347620171E-3</v>
      </c>
      <c r="R200" s="4">
        <f t="shared" si="34"/>
        <v>2.1437185725689579E-2</v>
      </c>
      <c r="S200" s="4">
        <f t="shared" si="35"/>
        <v>-2.9222906607484843E-3</v>
      </c>
    </row>
    <row r="201" spans="1:19" ht="18.75" x14ac:dyDescent="0.25">
      <c r="A201" s="2">
        <v>45132</v>
      </c>
      <c r="B201" s="3">
        <v>193.61999499999999</v>
      </c>
      <c r="C201" s="3">
        <v>350.98001099999999</v>
      </c>
      <c r="D201" s="3">
        <v>122.790001</v>
      </c>
      <c r="E201" s="3">
        <v>454.51998900000001</v>
      </c>
      <c r="F201" s="3">
        <v>108.300003</v>
      </c>
      <c r="G201" s="3">
        <v>14144.559569999999</v>
      </c>
      <c r="H201" s="3">
        <v>4567.46</v>
      </c>
      <c r="I201" s="3">
        <v>79.63</v>
      </c>
      <c r="J201" s="3">
        <v>1964.58</v>
      </c>
      <c r="K201" s="4">
        <f t="shared" si="27"/>
        <v>6.0765458400049831E-3</v>
      </c>
      <c r="L201" s="4">
        <f t="shared" si="28"/>
        <v>2.8107581456501534E-3</v>
      </c>
      <c r="M201" s="4">
        <f t="shared" si="29"/>
        <v>4.5034370247076247E-3</v>
      </c>
      <c r="N201" s="4">
        <f t="shared" si="30"/>
        <v>1.6866109798466894E-2</v>
      </c>
      <c r="O201" s="4">
        <f t="shared" si="31"/>
        <v>7.4386578132737309E-3</v>
      </c>
      <c r="P201" s="4">
        <f t="shared" si="32"/>
        <v>-4.9818935378710171E-3</v>
      </c>
      <c r="Q201" s="4">
        <f t="shared" si="33"/>
        <v>-4.3303518168484488E-3</v>
      </c>
      <c r="R201" s="4">
        <f t="shared" si="34"/>
        <v>1.1239620753762128E-2</v>
      </c>
      <c r="S201" s="4">
        <f t="shared" si="35"/>
        <v>5.1389593816227128E-3</v>
      </c>
    </row>
    <row r="202" spans="1:19" ht="18.75" x14ac:dyDescent="0.25">
      <c r="A202" s="2">
        <v>45133</v>
      </c>
      <c r="B202" s="3">
        <v>194.5</v>
      </c>
      <c r="C202" s="3">
        <v>337.76998900000001</v>
      </c>
      <c r="D202" s="3">
        <v>129.66000399999999</v>
      </c>
      <c r="E202" s="3">
        <v>459</v>
      </c>
      <c r="F202" s="3">
        <v>109.300003</v>
      </c>
      <c r="G202" s="3">
        <v>14127.280273</v>
      </c>
      <c r="H202" s="3">
        <v>4566.75</v>
      </c>
      <c r="I202" s="3">
        <v>78.78</v>
      </c>
      <c r="J202" s="3">
        <v>1972.1</v>
      </c>
      <c r="K202" s="4">
        <f t="shared" si="27"/>
        <v>-1.2223682114423813E-3</v>
      </c>
      <c r="L202" s="4">
        <f t="shared" si="28"/>
        <v>-1.5545953102232801E-4</v>
      </c>
      <c r="M202" s="4">
        <f t="shared" si="29"/>
        <v>4.5347135903545197E-3</v>
      </c>
      <c r="N202" s="4">
        <f t="shared" si="30"/>
        <v>-3.8364115209668287E-2</v>
      </c>
      <c r="O202" s="4">
        <f t="shared" si="31"/>
        <v>5.4440083280357147E-2</v>
      </c>
      <c r="P202" s="4">
        <f t="shared" si="32"/>
        <v>9.8083172120923771E-3</v>
      </c>
      <c r="Q202" s="4">
        <f t="shared" si="33"/>
        <v>9.1912409221095032E-3</v>
      </c>
      <c r="R202" s="4">
        <f t="shared" si="34"/>
        <v>-1.0731748726593576E-2</v>
      </c>
      <c r="S202" s="4">
        <f t="shared" si="35"/>
        <v>3.8204828164240304E-3</v>
      </c>
    </row>
    <row r="203" spans="1:19" ht="18.75" x14ac:dyDescent="0.25">
      <c r="A203" s="2">
        <v>45134</v>
      </c>
      <c r="B203" s="3">
        <v>193.220001</v>
      </c>
      <c r="C203" s="3">
        <v>330.72000100000002</v>
      </c>
      <c r="D203" s="3">
        <v>129.86999499999999</v>
      </c>
      <c r="E203" s="3">
        <v>467.5</v>
      </c>
      <c r="F203" s="3">
        <v>107.66999800000001</v>
      </c>
      <c r="G203" s="3">
        <v>14050.110352</v>
      </c>
      <c r="H203" s="3">
        <v>4537.41</v>
      </c>
      <c r="I203" s="3">
        <v>80.09</v>
      </c>
      <c r="J203" s="3">
        <v>1944.99</v>
      </c>
      <c r="K203" s="4">
        <f t="shared" si="27"/>
        <v>-5.4774492760871242E-3</v>
      </c>
      <c r="L203" s="4">
        <f t="shared" si="28"/>
        <v>-6.4454274911412875E-3</v>
      </c>
      <c r="M203" s="4">
        <f t="shared" si="29"/>
        <v>-6.6027217936898003E-3</v>
      </c>
      <c r="N203" s="4">
        <f t="shared" si="30"/>
        <v>-2.1093058959444896E-2</v>
      </c>
      <c r="O203" s="4">
        <f t="shared" si="31"/>
        <v>1.6182410251953027E-3</v>
      </c>
      <c r="P203" s="4">
        <f t="shared" si="32"/>
        <v>1.8349138668196617E-2</v>
      </c>
      <c r="Q203" s="4">
        <f t="shared" si="33"/>
        <v>-1.5025447377535842E-2</v>
      </c>
      <c r="R203" s="4">
        <f t="shared" si="34"/>
        <v>1.6491844792831084E-2</v>
      </c>
      <c r="S203" s="4">
        <f t="shared" si="35"/>
        <v>-1.3842129164868324E-2</v>
      </c>
    </row>
    <row r="204" spans="1:19" ht="18.75" x14ac:dyDescent="0.25">
      <c r="A204" s="2">
        <v>45135</v>
      </c>
      <c r="B204" s="3">
        <v>195.83000200000001</v>
      </c>
      <c r="C204" s="3">
        <v>338.36999500000002</v>
      </c>
      <c r="D204" s="3">
        <v>133.009995</v>
      </c>
      <c r="E204" s="3">
        <v>467.290009</v>
      </c>
      <c r="F204" s="3">
        <v>108.620003</v>
      </c>
      <c r="G204" s="3">
        <v>14316.660156</v>
      </c>
      <c r="H204" s="3">
        <v>4582.2299999999996</v>
      </c>
      <c r="I204" s="3">
        <v>80.58</v>
      </c>
      <c r="J204" s="3">
        <v>1959.2</v>
      </c>
      <c r="K204" s="4">
        <f t="shared" si="27"/>
        <v>1.8793655016915045E-2</v>
      </c>
      <c r="L204" s="4">
        <f t="shared" si="28"/>
        <v>9.8294145087675765E-3</v>
      </c>
      <c r="M204" s="4">
        <f t="shared" si="29"/>
        <v>1.3417504876873732E-2</v>
      </c>
      <c r="N204" s="4">
        <f t="shared" si="30"/>
        <v>2.2867857586047233E-2</v>
      </c>
      <c r="O204" s="4">
        <f t="shared" si="31"/>
        <v>2.3890364152086084E-2</v>
      </c>
      <c r="P204" s="4">
        <f t="shared" si="32"/>
        <v>-4.4927952055650287E-4</v>
      </c>
      <c r="Q204" s="4">
        <f t="shared" si="33"/>
        <v>8.7846049735726753E-3</v>
      </c>
      <c r="R204" s="4">
        <f t="shared" si="34"/>
        <v>6.0994774276101737E-3</v>
      </c>
      <c r="S204" s="4">
        <f t="shared" si="35"/>
        <v>7.2793909868031515E-3</v>
      </c>
    </row>
    <row r="205" spans="1:19" ht="18.75" x14ac:dyDescent="0.25">
      <c r="A205" s="2">
        <v>45138</v>
      </c>
      <c r="B205" s="3">
        <v>196.449997</v>
      </c>
      <c r="C205" s="3">
        <v>335.92001299999998</v>
      </c>
      <c r="D205" s="3">
        <v>133.11000100000001</v>
      </c>
      <c r="E205" s="3">
        <v>465.07000699999998</v>
      </c>
      <c r="F205" s="3">
        <v>110.389999</v>
      </c>
      <c r="G205" s="3">
        <v>14346.019531</v>
      </c>
      <c r="H205" s="3">
        <v>4588.96</v>
      </c>
      <c r="I205" s="3">
        <v>81.8</v>
      </c>
      <c r="J205" s="3">
        <v>1964.19</v>
      </c>
      <c r="K205" s="4">
        <f t="shared" si="27"/>
        <v>2.0486141274024504E-3</v>
      </c>
      <c r="L205" s="4">
        <f t="shared" si="28"/>
        <v>1.4676396864565879E-3</v>
      </c>
      <c r="M205" s="4">
        <f t="shared" si="29"/>
        <v>3.1609845917225936E-3</v>
      </c>
      <c r="N205" s="4">
        <f t="shared" si="30"/>
        <v>-7.2668814675839813E-3</v>
      </c>
      <c r="O205" s="4">
        <f t="shared" si="31"/>
        <v>7.5158579746588297E-4</v>
      </c>
      <c r="P205" s="4">
        <f t="shared" si="32"/>
        <v>-4.7621222645755452E-3</v>
      </c>
      <c r="Q205" s="4">
        <f t="shared" si="33"/>
        <v>1.6163960745546976E-2</v>
      </c>
      <c r="R205" s="4">
        <f t="shared" si="34"/>
        <v>1.5026763845500214E-2</v>
      </c>
      <c r="S205" s="4">
        <f t="shared" si="35"/>
        <v>2.5437199415067223E-3</v>
      </c>
    </row>
    <row r="206" spans="1:19" ht="18.75" x14ac:dyDescent="0.25">
      <c r="A206" s="2">
        <v>45139</v>
      </c>
      <c r="B206" s="3">
        <v>195.61000100000001</v>
      </c>
      <c r="C206" s="3">
        <v>336.33999599999999</v>
      </c>
      <c r="D206" s="3">
        <v>131.88999899999999</v>
      </c>
      <c r="E206" s="3">
        <v>442.69000199999999</v>
      </c>
      <c r="F206" s="3">
        <v>109.400002</v>
      </c>
      <c r="G206" s="3">
        <v>14283.910156</v>
      </c>
      <c r="H206" s="3">
        <v>4576.7299999999996</v>
      </c>
      <c r="I206" s="3">
        <v>81.37</v>
      </c>
      <c r="J206" s="3">
        <v>1944.08</v>
      </c>
      <c r="K206" s="4">
        <f t="shared" si="27"/>
        <v>-4.3387792504626082E-3</v>
      </c>
      <c r="L206" s="4">
        <f t="shared" si="28"/>
        <v>-2.668649552448092E-3</v>
      </c>
      <c r="M206" s="4">
        <f t="shared" si="29"/>
        <v>-4.2850445829261553E-3</v>
      </c>
      <c r="N206" s="4">
        <f t="shared" si="30"/>
        <v>1.2494661262487602E-3</v>
      </c>
      <c r="O206" s="4">
        <f t="shared" si="31"/>
        <v>-9.207627315794116E-3</v>
      </c>
      <c r="P206" s="4">
        <f t="shared" si="32"/>
        <v>-4.9318191603300317E-2</v>
      </c>
      <c r="Q206" s="4">
        <f t="shared" si="33"/>
        <v>-9.0086327020524274E-3</v>
      </c>
      <c r="R206" s="4">
        <f t="shared" si="34"/>
        <v>-5.2705889001353617E-3</v>
      </c>
      <c r="S206" s="4">
        <f t="shared" si="35"/>
        <v>-1.0291089142436987E-2</v>
      </c>
    </row>
    <row r="207" spans="1:19" ht="18.75" x14ac:dyDescent="0.25">
      <c r="A207" s="2">
        <v>45140</v>
      </c>
      <c r="B207" s="3">
        <v>192.58000200000001</v>
      </c>
      <c r="C207" s="3">
        <v>327.5</v>
      </c>
      <c r="D207" s="3">
        <v>128.63999899999999</v>
      </c>
      <c r="E207" s="3">
        <v>445.14999399999999</v>
      </c>
      <c r="F207" s="3">
        <v>107.510002</v>
      </c>
      <c r="G207" s="3">
        <v>13973.450194999999</v>
      </c>
      <c r="H207" s="3">
        <v>4513.3900000000003</v>
      </c>
      <c r="I207" s="3">
        <v>79.489999999999995</v>
      </c>
      <c r="J207" s="3">
        <v>1933.56</v>
      </c>
      <c r="K207" s="4">
        <f t="shared" si="27"/>
        <v>-2.1974625376141099E-2</v>
      </c>
      <c r="L207" s="4">
        <f t="shared" si="28"/>
        <v>-1.3936235197657028E-2</v>
      </c>
      <c r="M207" s="4">
        <f t="shared" si="29"/>
        <v>-1.5611223953048909E-2</v>
      </c>
      <c r="N207" s="4">
        <f t="shared" si="30"/>
        <v>-2.6634486126569535E-2</v>
      </c>
      <c r="O207" s="4">
        <f t="shared" si="31"/>
        <v>-2.4950436598693032E-2</v>
      </c>
      <c r="P207" s="4">
        <f t="shared" si="32"/>
        <v>5.5415352007679129E-3</v>
      </c>
      <c r="Q207" s="4">
        <f t="shared" si="33"/>
        <v>-1.7427023169359155E-2</v>
      </c>
      <c r="R207" s="4">
        <f t="shared" si="34"/>
        <v>-2.337542712354471E-2</v>
      </c>
      <c r="S207" s="4">
        <f t="shared" si="35"/>
        <v>-5.4259940635497141E-3</v>
      </c>
    </row>
    <row r="208" spans="1:19" ht="18.75" x14ac:dyDescent="0.25">
      <c r="A208" s="2">
        <v>45141</v>
      </c>
      <c r="B208" s="3">
        <v>191.16999799999999</v>
      </c>
      <c r="C208" s="3">
        <v>326.66000400000001</v>
      </c>
      <c r="D208" s="3">
        <v>128.770004</v>
      </c>
      <c r="E208" s="3">
        <v>446.79998799999998</v>
      </c>
      <c r="F208" s="3">
        <v>108.639999</v>
      </c>
      <c r="G208" s="3">
        <v>13959.719727</v>
      </c>
      <c r="H208" s="3">
        <v>4501.8900000000003</v>
      </c>
      <c r="I208" s="3">
        <v>81.55</v>
      </c>
      <c r="J208" s="3">
        <v>1933.74</v>
      </c>
      <c r="K208" s="4">
        <f t="shared" si="27"/>
        <v>-9.8309423128027369E-4</v>
      </c>
      <c r="L208" s="4">
        <f t="shared" si="28"/>
        <v>-2.5512255276715053E-3</v>
      </c>
      <c r="M208" s="4">
        <f t="shared" si="29"/>
        <v>-7.3485881183980289E-3</v>
      </c>
      <c r="N208" s="4">
        <f t="shared" si="30"/>
        <v>-2.5681682051655703E-3</v>
      </c>
      <c r="O208" s="4">
        <f t="shared" si="31"/>
        <v>1.0101006918035911E-3</v>
      </c>
      <c r="P208" s="4">
        <f t="shared" si="32"/>
        <v>3.6997497963134167E-3</v>
      </c>
      <c r="Q208" s="4">
        <f t="shared" si="33"/>
        <v>1.0455769505616009E-2</v>
      </c>
      <c r="R208" s="4">
        <f t="shared" si="34"/>
        <v>2.5585101482001583E-2</v>
      </c>
      <c r="S208" s="4">
        <f t="shared" si="35"/>
        <v>9.3088201137782496E-5</v>
      </c>
    </row>
    <row r="209" spans="1:19" ht="18.75" x14ac:dyDescent="0.25">
      <c r="A209" s="2">
        <v>45142</v>
      </c>
      <c r="B209" s="3">
        <v>181.990005</v>
      </c>
      <c r="C209" s="3">
        <v>327.77999899999998</v>
      </c>
      <c r="D209" s="3">
        <v>128.53999300000001</v>
      </c>
      <c r="E209" s="3">
        <v>454.17001299999998</v>
      </c>
      <c r="F209" s="3">
        <v>108.80999799999999</v>
      </c>
      <c r="G209" s="3">
        <v>13909.240234000001</v>
      </c>
      <c r="H209" s="3">
        <v>4478.03</v>
      </c>
      <c r="I209" s="3">
        <v>82.82</v>
      </c>
      <c r="J209" s="3">
        <v>1941.62</v>
      </c>
      <c r="K209" s="4">
        <f t="shared" si="27"/>
        <v>-3.6226359560046209E-3</v>
      </c>
      <c r="L209" s="4">
        <f t="shared" si="28"/>
        <v>-5.3140910274567365E-3</v>
      </c>
      <c r="M209" s="4">
        <f t="shared" si="29"/>
        <v>-4.921130609268224E-2</v>
      </c>
      <c r="N209" s="4">
        <f t="shared" si="30"/>
        <v>3.4227617147133357E-3</v>
      </c>
      <c r="O209" s="4">
        <f t="shared" si="31"/>
        <v>-1.7878128634454143E-3</v>
      </c>
      <c r="P209" s="4">
        <f t="shared" si="32"/>
        <v>1.6360565578148936E-2</v>
      </c>
      <c r="Q209" s="4">
        <f t="shared" si="33"/>
        <v>1.56356897658378E-3</v>
      </c>
      <c r="R209" s="4">
        <f t="shared" si="34"/>
        <v>1.545324905039836E-2</v>
      </c>
      <c r="S209" s="4">
        <f t="shared" si="35"/>
        <v>4.0667245675825607E-3</v>
      </c>
    </row>
    <row r="210" spans="1:19" ht="18.75" x14ac:dyDescent="0.25">
      <c r="A210" s="2">
        <v>45145</v>
      </c>
      <c r="B210" s="3">
        <v>178.85000600000001</v>
      </c>
      <c r="C210" s="3">
        <v>330.10998499999999</v>
      </c>
      <c r="D210" s="3">
        <v>131.94000199999999</v>
      </c>
      <c r="E210" s="3">
        <v>446.64001500000001</v>
      </c>
      <c r="F210" s="3">
        <v>110.480003</v>
      </c>
      <c r="G210" s="3">
        <v>13994.400390999999</v>
      </c>
      <c r="H210" s="3">
        <v>4518.4399999999996</v>
      </c>
      <c r="I210" s="3">
        <v>81.94</v>
      </c>
      <c r="J210" s="3">
        <v>1936.39</v>
      </c>
      <c r="K210" s="4">
        <f t="shared" si="27"/>
        <v>6.1038932194509808E-3</v>
      </c>
      <c r="L210" s="4">
        <f t="shared" si="28"/>
        <v>8.9835839552586446E-3</v>
      </c>
      <c r="M210" s="4">
        <f t="shared" si="29"/>
        <v>-1.7404268733660279E-2</v>
      </c>
      <c r="N210" s="4">
        <f t="shared" si="30"/>
        <v>7.0832382263918423E-3</v>
      </c>
      <c r="O210" s="4">
        <f t="shared" si="31"/>
        <v>2.6107203467747586E-2</v>
      </c>
      <c r="P210" s="4">
        <f t="shared" si="32"/>
        <v>-1.6718671329340726E-2</v>
      </c>
      <c r="Q210" s="4">
        <f t="shared" si="33"/>
        <v>1.5231312673015319E-2</v>
      </c>
      <c r="R210" s="4">
        <f t="shared" si="34"/>
        <v>-1.0682305998696077E-2</v>
      </c>
      <c r="S210" s="4">
        <f t="shared" si="35"/>
        <v>-2.6972613122618247E-3</v>
      </c>
    </row>
    <row r="211" spans="1:19" ht="18.75" x14ac:dyDescent="0.25">
      <c r="A211" s="2">
        <v>45146</v>
      </c>
      <c r="B211" s="3">
        <v>179.800003</v>
      </c>
      <c r="C211" s="3">
        <v>326.04998799999998</v>
      </c>
      <c r="D211" s="3">
        <v>131.83999600000001</v>
      </c>
      <c r="E211" s="3">
        <v>425.540009</v>
      </c>
      <c r="F211" s="3">
        <v>109.69000200000001</v>
      </c>
      <c r="G211" s="3">
        <v>13884.320313</v>
      </c>
      <c r="H211" s="3">
        <v>4499.38</v>
      </c>
      <c r="I211" s="3">
        <v>82.92</v>
      </c>
      <c r="J211" s="3">
        <v>1924.82</v>
      </c>
      <c r="K211" s="4">
        <f t="shared" si="27"/>
        <v>-7.8971091433781612E-3</v>
      </c>
      <c r="L211" s="4">
        <f t="shared" si="28"/>
        <v>-4.227192022498048E-3</v>
      </c>
      <c r="M211" s="4">
        <f t="shared" si="29"/>
        <v>5.297639470033603E-3</v>
      </c>
      <c r="N211" s="4">
        <f t="shared" si="30"/>
        <v>-1.2375179776206852E-2</v>
      </c>
      <c r="O211" s="4">
        <f t="shared" si="31"/>
        <v>-7.5825313177459641E-4</v>
      </c>
      <c r="P211" s="4">
        <f t="shared" si="32"/>
        <v>-4.8393962791029317E-2</v>
      </c>
      <c r="Q211" s="4">
        <f t="shared" si="33"/>
        <v>-7.1763125988269783E-3</v>
      </c>
      <c r="R211" s="4">
        <f t="shared" si="34"/>
        <v>1.188901544885378E-2</v>
      </c>
      <c r="S211" s="4">
        <f t="shared" si="35"/>
        <v>-5.9929579735632137E-3</v>
      </c>
    </row>
    <row r="212" spans="1:19" ht="18.75" x14ac:dyDescent="0.25">
      <c r="A212" s="2">
        <v>45147</v>
      </c>
      <c r="B212" s="3">
        <v>178.19000199999999</v>
      </c>
      <c r="C212" s="3">
        <v>322.23001099999999</v>
      </c>
      <c r="D212" s="3">
        <v>130.14999399999999</v>
      </c>
      <c r="E212" s="3">
        <v>423.88000499999998</v>
      </c>
      <c r="F212" s="3">
        <v>109.69000200000001</v>
      </c>
      <c r="G212" s="3">
        <v>13722.019531</v>
      </c>
      <c r="H212" s="3">
        <v>4467.71</v>
      </c>
      <c r="I212" s="3">
        <v>84.4</v>
      </c>
      <c r="J212" s="3">
        <v>1914.59</v>
      </c>
      <c r="K212" s="4">
        <f t="shared" si="27"/>
        <v>-1.1758360787810567E-2</v>
      </c>
      <c r="L212" s="4">
        <f t="shared" si="28"/>
        <v>-7.0636364040070568E-3</v>
      </c>
      <c r="M212" s="4">
        <f t="shared" si="29"/>
        <v>-8.9947307594279297E-3</v>
      </c>
      <c r="N212" s="4">
        <f t="shared" si="30"/>
        <v>-1.1785096619867676E-2</v>
      </c>
      <c r="O212" s="4">
        <f t="shared" si="31"/>
        <v>-1.2901450481435204E-2</v>
      </c>
      <c r="P212" s="4">
        <f t="shared" si="32"/>
        <v>-3.9085636927432572E-3</v>
      </c>
      <c r="Q212" s="4">
        <f t="shared" si="33"/>
        <v>0</v>
      </c>
      <c r="R212" s="4">
        <f t="shared" si="34"/>
        <v>1.7691114034332621E-2</v>
      </c>
      <c r="S212" s="4">
        <f t="shared" si="35"/>
        <v>-5.3289563808463641E-3</v>
      </c>
    </row>
    <row r="213" spans="1:19" ht="18.75" x14ac:dyDescent="0.25">
      <c r="A213" s="2">
        <v>45148</v>
      </c>
      <c r="B213" s="3">
        <v>177.970001</v>
      </c>
      <c r="C213" s="3">
        <v>322.92999300000002</v>
      </c>
      <c r="D213" s="3">
        <v>130.21000699999999</v>
      </c>
      <c r="E213" s="3">
        <v>408.54998799999998</v>
      </c>
      <c r="F213" s="3">
        <v>109.029999</v>
      </c>
      <c r="G213" s="3">
        <v>13737.990234000001</v>
      </c>
      <c r="H213" s="3">
        <v>4468.83</v>
      </c>
      <c r="I213" s="3">
        <v>82.82</v>
      </c>
      <c r="J213" s="3">
        <v>1912.06</v>
      </c>
      <c r="K213" s="4">
        <f t="shared" si="27"/>
        <v>1.1631973140148193E-3</v>
      </c>
      <c r="L213" s="4">
        <f t="shared" si="28"/>
        <v>2.5065629558288107E-4</v>
      </c>
      <c r="M213" s="4">
        <f t="shared" si="29"/>
        <v>-1.2354055824788631E-3</v>
      </c>
      <c r="N213" s="4">
        <f t="shared" si="30"/>
        <v>2.1699493779094936E-3</v>
      </c>
      <c r="O213" s="4">
        <f t="shared" si="31"/>
        <v>4.6100016002716696E-4</v>
      </c>
      <c r="P213" s="4">
        <f t="shared" si="32"/>
        <v>-3.683613164388029E-2</v>
      </c>
      <c r="Q213" s="4">
        <f t="shared" si="33"/>
        <v>-6.0351591099425707E-3</v>
      </c>
      <c r="R213" s="4">
        <f t="shared" si="34"/>
        <v>-1.8897823484490404E-2</v>
      </c>
      <c r="S213" s="4">
        <f t="shared" si="35"/>
        <v>-1.3223056034078707E-3</v>
      </c>
    </row>
    <row r="214" spans="1:19" ht="18.75" x14ac:dyDescent="0.25">
      <c r="A214" s="2">
        <v>45149</v>
      </c>
      <c r="B214" s="3">
        <v>177.78999300000001</v>
      </c>
      <c r="C214" s="3">
        <v>321.01001000000002</v>
      </c>
      <c r="D214" s="3">
        <v>130.16999799999999</v>
      </c>
      <c r="E214" s="3">
        <v>437.52999899999998</v>
      </c>
      <c r="F214" s="3">
        <v>108.089996</v>
      </c>
      <c r="G214" s="3">
        <v>13644.849609000001</v>
      </c>
      <c r="H214" s="3">
        <v>4464.05</v>
      </c>
      <c r="I214" s="3">
        <v>83.19</v>
      </c>
      <c r="J214" s="3">
        <v>1913.32</v>
      </c>
      <c r="K214" s="4">
        <f t="shared" si="27"/>
        <v>-6.8028725098571502E-3</v>
      </c>
      <c r="L214" s="4">
        <f t="shared" si="28"/>
        <v>-1.0702036647139679E-3</v>
      </c>
      <c r="M214" s="4">
        <f t="shared" si="29"/>
        <v>-1.0119632246323527E-3</v>
      </c>
      <c r="N214" s="4">
        <f t="shared" si="30"/>
        <v>-5.9632533486469481E-3</v>
      </c>
      <c r="O214" s="4">
        <f t="shared" si="31"/>
        <v>-3.0731238610173513E-4</v>
      </c>
      <c r="P214" s="4">
        <f t="shared" si="32"/>
        <v>6.8530996131223959E-2</v>
      </c>
      <c r="Q214" s="4">
        <f t="shared" si="33"/>
        <v>-8.6588881245904734E-3</v>
      </c>
      <c r="R214" s="4">
        <f t="shared" si="34"/>
        <v>4.4575701783751689E-3</v>
      </c>
      <c r="S214" s="4">
        <f t="shared" si="35"/>
        <v>6.5875810798709275E-4</v>
      </c>
    </row>
    <row r="215" spans="1:19" ht="18.75" x14ac:dyDescent="0.25">
      <c r="A215" s="2">
        <v>45152</v>
      </c>
      <c r="B215" s="3">
        <v>179.46000699999999</v>
      </c>
      <c r="C215" s="3">
        <v>324.040009</v>
      </c>
      <c r="D215" s="3">
        <v>131.83000200000001</v>
      </c>
      <c r="E215" s="3">
        <v>439.39999399999999</v>
      </c>
      <c r="F215" s="3">
        <v>107.639999</v>
      </c>
      <c r="G215" s="3">
        <v>13788.330078000001</v>
      </c>
      <c r="H215" s="3">
        <v>4489.72</v>
      </c>
      <c r="I215" s="3">
        <v>82.51</v>
      </c>
      <c r="J215" s="3">
        <v>1907.9</v>
      </c>
      <c r="K215" s="4">
        <f t="shared" si="27"/>
        <v>1.0460455474058406E-2</v>
      </c>
      <c r="L215" s="4">
        <f t="shared" si="28"/>
        <v>5.7339132747375263E-3</v>
      </c>
      <c r="M215" s="4">
        <f t="shared" si="29"/>
        <v>9.3493417196309977E-3</v>
      </c>
      <c r="N215" s="4">
        <f t="shared" si="30"/>
        <v>9.3946862922044839E-3</v>
      </c>
      <c r="O215" s="4">
        <f t="shared" si="31"/>
        <v>1.267195582708665E-2</v>
      </c>
      <c r="P215" s="4">
        <f t="shared" si="32"/>
        <v>4.2648737057555883E-3</v>
      </c>
      <c r="Q215" s="4">
        <f t="shared" si="33"/>
        <v>-4.1718598534339962E-3</v>
      </c>
      <c r="R215" s="4">
        <f t="shared" si="34"/>
        <v>-8.2076501795444717E-3</v>
      </c>
      <c r="S215" s="4">
        <f t="shared" si="35"/>
        <v>-2.8367922468411641E-3</v>
      </c>
    </row>
    <row r="216" spans="1:19" ht="18.75" x14ac:dyDescent="0.25">
      <c r="A216" s="2">
        <v>45153</v>
      </c>
      <c r="B216" s="3">
        <v>177.449997</v>
      </c>
      <c r="C216" s="3">
        <v>321.85998499999999</v>
      </c>
      <c r="D216" s="3">
        <v>130.270004</v>
      </c>
      <c r="E216" s="3">
        <v>434.85998499999999</v>
      </c>
      <c r="F216" s="3">
        <v>106.550003</v>
      </c>
      <c r="G216" s="3">
        <v>13631.049805000001</v>
      </c>
      <c r="H216" s="3">
        <v>4437.8599999999997</v>
      </c>
      <c r="I216" s="3">
        <v>80.989999999999995</v>
      </c>
      <c r="J216" s="3">
        <v>1901.56</v>
      </c>
      <c r="K216" s="4">
        <f t="shared" si="27"/>
        <v>-1.1472323494832746E-2</v>
      </c>
      <c r="L216" s="4">
        <f t="shared" si="28"/>
        <v>-1.1618060736365813E-2</v>
      </c>
      <c r="M216" s="4">
        <f t="shared" si="29"/>
        <v>-1.1263518689482941E-2</v>
      </c>
      <c r="N216" s="4">
        <f t="shared" si="30"/>
        <v>-6.7503709504047969E-3</v>
      </c>
      <c r="O216" s="4">
        <f t="shared" si="31"/>
        <v>-1.1903978526001963E-2</v>
      </c>
      <c r="P216" s="4">
        <f t="shared" si="32"/>
        <v>-1.0386040582473647E-2</v>
      </c>
      <c r="Q216" s="4">
        <f t="shared" si="33"/>
        <v>-1.0177929868057184E-2</v>
      </c>
      <c r="R216" s="4">
        <f t="shared" si="34"/>
        <v>-1.8593807855353407E-2</v>
      </c>
      <c r="S216" s="4">
        <f t="shared" si="35"/>
        <v>-3.328558826481769E-3</v>
      </c>
    </row>
    <row r="217" spans="1:19" ht="18.75" x14ac:dyDescent="0.25">
      <c r="A217" s="2">
        <v>45154</v>
      </c>
      <c r="B217" s="3">
        <v>176.570007</v>
      </c>
      <c r="C217" s="3">
        <v>320.39999399999999</v>
      </c>
      <c r="D217" s="3">
        <v>129.11000100000001</v>
      </c>
      <c r="E217" s="3">
        <v>433.44000199999999</v>
      </c>
      <c r="F217" s="3">
        <v>106.529999</v>
      </c>
      <c r="G217" s="3">
        <v>13474.629883</v>
      </c>
      <c r="H217" s="3">
        <v>4404.33</v>
      </c>
      <c r="I217" s="3">
        <v>79.38</v>
      </c>
      <c r="J217" s="3">
        <v>1891.76</v>
      </c>
      <c r="K217" s="4">
        <f t="shared" si="27"/>
        <v>-1.1541614906798354E-2</v>
      </c>
      <c r="L217" s="4">
        <f t="shared" si="28"/>
        <v>-7.5841303382103969E-3</v>
      </c>
      <c r="M217" s="4">
        <f t="shared" si="29"/>
        <v>-4.9714242272948283E-3</v>
      </c>
      <c r="N217" s="4">
        <f t="shared" si="30"/>
        <v>-4.5464253186219073E-3</v>
      </c>
      <c r="O217" s="4">
        <f t="shared" si="31"/>
        <v>-8.9444884829693542E-3</v>
      </c>
      <c r="P217" s="4">
        <f t="shared" si="32"/>
        <v>-3.2707227620183102E-3</v>
      </c>
      <c r="Q217" s="4">
        <f t="shared" si="33"/>
        <v>-1.8776046434206432E-4</v>
      </c>
      <c r="R217" s="4">
        <f t="shared" si="34"/>
        <v>-2.0079242905979219E-2</v>
      </c>
      <c r="S217" s="4">
        <f t="shared" si="35"/>
        <v>-5.1669892353798322E-3</v>
      </c>
    </row>
    <row r="218" spans="1:19" ht="18.75" x14ac:dyDescent="0.25">
      <c r="A218" s="2">
        <v>45155</v>
      </c>
      <c r="B218" s="3">
        <v>174</v>
      </c>
      <c r="C218" s="3">
        <v>316.88000499999998</v>
      </c>
      <c r="D218" s="3">
        <v>130.46000699999999</v>
      </c>
      <c r="E218" s="3">
        <v>432.98998999999998</v>
      </c>
      <c r="F218" s="3">
        <v>105.050003</v>
      </c>
      <c r="G218" s="3">
        <v>13316.929688</v>
      </c>
      <c r="H218" s="3">
        <v>4370.3599999999997</v>
      </c>
      <c r="I218" s="3">
        <v>80.39</v>
      </c>
      <c r="J218" s="3">
        <v>1888.89</v>
      </c>
      <c r="K218" s="4">
        <f t="shared" si="27"/>
        <v>-1.1772514840830832E-2</v>
      </c>
      <c r="L218" s="4">
        <f t="shared" si="28"/>
        <v>-7.7427623561250646E-3</v>
      </c>
      <c r="M218" s="4">
        <f t="shared" si="29"/>
        <v>-1.4662138744510769E-2</v>
      </c>
      <c r="N218" s="4">
        <f t="shared" si="30"/>
        <v>-1.104702737510742E-2</v>
      </c>
      <c r="O218" s="4">
        <f t="shared" si="31"/>
        <v>1.0401958092280877E-2</v>
      </c>
      <c r="P218" s="4">
        <f t="shared" si="32"/>
        <v>-1.0387729986739438E-3</v>
      </c>
      <c r="Q218" s="4">
        <f t="shared" si="33"/>
        <v>-1.3990170387240385E-2</v>
      </c>
      <c r="R218" s="4">
        <f t="shared" si="34"/>
        <v>1.2643342984950186E-2</v>
      </c>
      <c r="S218" s="4">
        <f t="shared" si="35"/>
        <v>-1.5182577341485992E-3</v>
      </c>
    </row>
    <row r="219" spans="1:19" ht="18.75" x14ac:dyDescent="0.25">
      <c r="A219" s="2">
        <v>45156</v>
      </c>
      <c r="B219" s="3">
        <v>174.490005</v>
      </c>
      <c r="C219" s="3">
        <v>316.48001099999999</v>
      </c>
      <c r="D219" s="3">
        <v>128.11000100000001</v>
      </c>
      <c r="E219" s="3">
        <v>469.67001299999998</v>
      </c>
      <c r="F219" s="3">
        <v>104.80999799999999</v>
      </c>
      <c r="G219" s="3">
        <v>13290.780273</v>
      </c>
      <c r="H219" s="3">
        <v>4369.71</v>
      </c>
      <c r="I219" s="3">
        <v>81.25</v>
      </c>
      <c r="J219" s="3">
        <v>1888.19</v>
      </c>
      <c r="K219" s="4">
        <f t="shared" si="27"/>
        <v>-1.965552349835652E-3</v>
      </c>
      <c r="L219" s="4">
        <f t="shared" si="28"/>
        <v>-1.4874022775515319E-4</v>
      </c>
      <c r="M219" s="4">
        <f t="shared" si="29"/>
        <v>2.8121628505463187E-3</v>
      </c>
      <c r="N219" s="4">
        <f t="shared" si="30"/>
        <v>-1.2630859008274408E-3</v>
      </c>
      <c r="O219" s="4">
        <f t="shared" si="31"/>
        <v>-1.8177442350107275E-2</v>
      </c>
      <c r="P219" s="4">
        <f t="shared" si="32"/>
        <v>8.1315738164113208E-2</v>
      </c>
      <c r="Q219" s="4">
        <f t="shared" si="33"/>
        <v>-2.287287748901589E-3</v>
      </c>
      <c r="R219" s="4">
        <f t="shared" si="34"/>
        <v>1.0641030869977306E-2</v>
      </c>
      <c r="S219" s="4">
        <f t="shared" si="35"/>
        <v>-3.706567020101267E-4</v>
      </c>
    </row>
    <row r="220" spans="1:19" ht="18.75" x14ac:dyDescent="0.25">
      <c r="A220" s="2">
        <v>45159</v>
      </c>
      <c r="B220" s="3">
        <v>175.83999600000001</v>
      </c>
      <c r="C220" s="3">
        <v>321.88000499999998</v>
      </c>
      <c r="D220" s="3">
        <v>128.929993</v>
      </c>
      <c r="E220" s="3">
        <v>456.67999300000002</v>
      </c>
      <c r="F220" s="3">
        <v>102.860001</v>
      </c>
      <c r="G220" s="3">
        <v>13497.589844</v>
      </c>
      <c r="H220" s="3">
        <v>4399.7700000000004</v>
      </c>
      <c r="I220" s="3">
        <v>80.72</v>
      </c>
      <c r="J220" s="3">
        <v>1893.94</v>
      </c>
      <c r="K220" s="4">
        <f t="shared" si="27"/>
        <v>1.5440557143523473E-2</v>
      </c>
      <c r="L220" s="4">
        <f t="shared" si="28"/>
        <v>6.8556214812669266E-3</v>
      </c>
      <c r="M220" s="4">
        <f t="shared" si="29"/>
        <v>7.7070058422828878E-3</v>
      </c>
      <c r="N220" s="4">
        <f t="shared" si="30"/>
        <v>1.691873761999392E-2</v>
      </c>
      <c r="O220" s="4">
        <f t="shared" si="31"/>
        <v>6.3802894555831475E-3</v>
      </c>
      <c r="P220" s="4">
        <f t="shared" si="32"/>
        <v>-2.8047436636366344E-2</v>
      </c>
      <c r="Q220" s="4">
        <f t="shared" si="33"/>
        <v>-1.8780318031214896E-2</v>
      </c>
      <c r="R220" s="4">
        <f t="shared" si="34"/>
        <v>-6.5444451644933914E-3</v>
      </c>
      <c r="S220" s="4">
        <f t="shared" si="35"/>
        <v>3.040617022716725E-3</v>
      </c>
    </row>
    <row r="221" spans="1:19" ht="18.75" x14ac:dyDescent="0.25">
      <c r="A221" s="2">
        <v>45160</v>
      </c>
      <c r="B221" s="3">
        <v>177.229996</v>
      </c>
      <c r="C221" s="3">
        <v>322.459991</v>
      </c>
      <c r="D221" s="3">
        <v>129.69000199999999</v>
      </c>
      <c r="E221" s="3">
        <v>471.16000400000001</v>
      </c>
      <c r="F221" s="3">
        <v>101.459999</v>
      </c>
      <c r="G221" s="3">
        <v>13505.870117</v>
      </c>
      <c r="H221" s="3">
        <v>4387.55</v>
      </c>
      <c r="I221" s="3">
        <v>80.349999999999994</v>
      </c>
      <c r="J221" s="3">
        <v>1897</v>
      </c>
      <c r="K221" s="4">
        <f t="shared" si="27"/>
        <v>6.1327498561150671E-4</v>
      </c>
      <c r="L221" s="4">
        <f t="shared" si="28"/>
        <v>-2.7812820922299762E-3</v>
      </c>
      <c r="M221" s="4">
        <f t="shared" si="29"/>
        <v>7.8738335901473444E-3</v>
      </c>
      <c r="N221" s="4">
        <f t="shared" si="30"/>
        <v>1.8002488134835804E-3</v>
      </c>
      <c r="O221" s="4">
        <f t="shared" si="31"/>
        <v>5.8774356393219863E-3</v>
      </c>
      <c r="P221" s="4">
        <f t="shared" si="32"/>
        <v>3.1214836100161986E-2</v>
      </c>
      <c r="Q221" s="4">
        <f t="shared" si="33"/>
        <v>-1.3704227786279367E-2</v>
      </c>
      <c r="R221" s="4">
        <f t="shared" si="34"/>
        <v>-4.5942838618320062E-3</v>
      </c>
      <c r="S221" s="4">
        <f t="shared" si="35"/>
        <v>1.6143756770526773E-3</v>
      </c>
    </row>
    <row r="222" spans="1:19" ht="18.75" x14ac:dyDescent="0.25">
      <c r="A222" s="2">
        <v>45161</v>
      </c>
      <c r="B222" s="3">
        <v>181.11999499999999</v>
      </c>
      <c r="C222" s="3">
        <v>327</v>
      </c>
      <c r="D222" s="3">
        <v>133.21000699999999</v>
      </c>
      <c r="E222" s="3">
        <v>471.63000499999998</v>
      </c>
      <c r="F222" s="3">
        <v>98.75</v>
      </c>
      <c r="G222" s="3">
        <v>13721.030273</v>
      </c>
      <c r="H222" s="3">
        <v>4436.01</v>
      </c>
      <c r="I222" s="3">
        <v>78.89</v>
      </c>
      <c r="J222" s="3">
        <v>1914.31</v>
      </c>
      <c r="K222" s="4">
        <f t="shared" si="27"/>
        <v>1.5805297845143316E-2</v>
      </c>
      <c r="L222" s="4">
        <f t="shared" si="28"/>
        <v>1.0984339030271489E-2</v>
      </c>
      <c r="M222" s="4">
        <f t="shared" si="29"/>
        <v>2.1711465911305017E-2</v>
      </c>
      <c r="N222" s="4">
        <f t="shared" si="30"/>
        <v>1.3981101272098503E-2</v>
      </c>
      <c r="O222" s="4">
        <f t="shared" si="31"/>
        <v>2.6779880142938112E-2</v>
      </c>
      <c r="P222" s="4">
        <f t="shared" si="32"/>
        <v>9.9704289279414814E-4</v>
      </c>
      <c r="Q222" s="4">
        <f t="shared" si="33"/>
        <v>-2.7073218501211686E-2</v>
      </c>
      <c r="R222" s="4">
        <f t="shared" si="34"/>
        <v>-1.8337615076523286E-2</v>
      </c>
      <c r="S222" s="4">
        <f t="shared" si="35"/>
        <v>9.0835534353655226E-3</v>
      </c>
    </row>
    <row r="223" spans="1:19" ht="18.75" x14ac:dyDescent="0.25">
      <c r="A223" s="2">
        <v>45162</v>
      </c>
      <c r="B223" s="3">
        <v>176.38000500000001</v>
      </c>
      <c r="C223" s="3">
        <v>319.97000100000002</v>
      </c>
      <c r="D223" s="3">
        <v>130.41999799999999</v>
      </c>
      <c r="E223" s="3">
        <v>460.17999300000002</v>
      </c>
      <c r="F223" s="3">
        <v>97.629997000000003</v>
      </c>
      <c r="G223" s="3">
        <v>13463.969727</v>
      </c>
      <c r="H223" s="3">
        <v>4376.3100000000004</v>
      </c>
      <c r="I223" s="3">
        <v>79.05</v>
      </c>
      <c r="J223" s="3">
        <v>1916.6</v>
      </c>
      <c r="K223" s="4">
        <f t="shared" si="27"/>
        <v>-1.8912503816981879E-2</v>
      </c>
      <c r="L223" s="4">
        <f t="shared" si="28"/>
        <v>-1.3549420207499292E-2</v>
      </c>
      <c r="M223" s="4">
        <f t="shared" si="29"/>
        <v>-2.651898060089096E-2</v>
      </c>
      <c r="N223" s="4">
        <f t="shared" si="30"/>
        <v>-2.1732926372994007E-2</v>
      </c>
      <c r="O223" s="4">
        <f t="shared" si="31"/>
        <v>-2.1166886281992741E-2</v>
      </c>
      <c r="P223" s="4">
        <f t="shared" si="32"/>
        <v>-2.4577088393115412E-2</v>
      </c>
      <c r="Q223" s="4">
        <f t="shared" si="33"/>
        <v>-1.1406611271911313E-2</v>
      </c>
      <c r="R223" s="4">
        <f t="shared" si="34"/>
        <v>2.026086548482835E-3</v>
      </c>
      <c r="S223" s="4">
        <f t="shared" si="35"/>
        <v>1.1955385392819543E-3</v>
      </c>
    </row>
    <row r="224" spans="1:19" ht="18.75" x14ac:dyDescent="0.25">
      <c r="A224" s="2">
        <v>45163</v>
      </c>
      <c r="B224" s="3">
        <v>178.61000100000001</v>
      </c>
      <c r="C224" s="3">
        <v>322.98001099999999</v>
      </c>
      <c r="D224" s="3">
        <v>130.69000199999999</v>
      </c>
      <c r="E224" s="3">
        <v>468.35000600000001</v>
      </c>
      <c r="F224" s="3">
        <v>98.839995999999999</v>
      </c>
      <c r="G224" s="3">
        <v>13590.650390999999</v>
      </c>
      <c r="H224" s="3">
        <v>4405.71</v>
      </c>
      <c r="I224" s="3">
        <v>79.83</v>
      </c>
      <c r="J224" s="3">
        <v>1914.53</v>
      </c>
      <c r="K224" s="4">
        <f t="shared" si="27"/>
        <v>9.364876629595148E-3</v>
      </c>
      <c r="L224" s="4">
        <f t="shared" si="28"/>
        <v>6.6955233154781116E-3</v>
      </c>
      <c r="M224" s="4">
        <f t="shared" si="29"/>
        <v>1.2563876707263272E-2</v>
      </c>
      <c r="N224" s="4">
        <f t="shared" si="30"/>
        <v>9.3631913344973134E-3</v>
      </c>
      <c r="O224" s="4">
        <f t="shared" si="31"/>
        <v>2.0681252823492456E-3</v>
      </c>
      <c r="P224" s="4">
        <f t="shared" si="32"/>
        <v>1.7598190386123872E-2</v>
      </c>
      <c r="Q224" s="4">
        <f t="shared" si="33"/>
        <v>1.2317548141643117E-2</v>
      </c>
      <c r="R224" s="4">
        <f t="shared" si="34"/>
        <v>9.8188100022263899E-3</v>
      </c>
      <c r="S224" s="4">
        <f t="shared" si="35"/>
        <v>-1.0806212273848069E-3</v>
      </c>
    </row>
    <row r="225" spans="1:19" ht="18.75" x14ac:dyDescent="0.25">
      <c r="A225" s="2">
        <v>45166</v>
      </c>
      <c r="B225" s="3">
        <v>180.19000199999999</v>
      </c>
      <c r="C225" s="3">
        <v>323.70001200000002</v>
      </c>
      <c r="D225" s="3">
        <v>131.78999300000001</v>
      </c>
      <c r="E225" s="3">
        <v>487.83999599999999</v>
      </c>
      <c r="F225" s="3">
        <v>99.629997000000003</v>
      </c>
      <c r="G225" s="3">
        <v>13705.129883</v>
      </c>
      <c r="H225" s="3">
        <v>4433.3100000000004</v>
      </c>
      <c r="I225" s="3">
        <v>80.099999999999994</v>
      </c>
      <c r="J225" s="3">
        <v>1919.66</v>
      </c>
      <c r="K225" s="4">
        <f t="shared" si="27"/>
        <v>8.3881216867257354E-3</v>
      </c>
      <c r="L225" s="4">
        <f t="shared" si="28"/>
        <v>6.2450565111568821E-3</v>
      </c>
      <c r="M225" s="4">
        <f t="shared" si="29"/>
        <v>8.8071973229350321E-3</v>
      </c>
      <c r="N225" s="4">
        <f t="shared" si="30"/>
        <v>2.2267621448037352E-3</v>
      </c>
      <c r="O225" s="4">
        <f t="shared" si="31"/>
        <v>8.381571628658508E-3</v>
      </c>
      <c r="P225" s="4">
        <f t="shared" si="32"/>
        <v>4.0771582574463436E-2</v>
      </c>
      <c r="Q225" s="4">
        <f t="shared" si="33"/>
        <v>7.9609532943893287E-3</v>
      </c>
      <c r="R225" s="4">
        <f t="shared" si="34"/>
        <v>3.3764804166060906E-3</v>
      </c>
      <c r="S225" s="4">
        <f t="shared" si="35"/>
        <v>2.6759253251123515E-3</v>
      </c>
    </row>
    <row r="226" spans="1:19" ht="18.75" x14ac:dyDescent="0.25">
      <c r="A226" s="2">
        <v>45167</v>
      </c>
      <c r="B226" s="3">
        <v>184.11999499999999</v>
      </c>
      <c r="C226" s="3">
        <v>328.41000400000001</v>
      </c>
      <c r="D226" s="3">
        <v>135.490005</v>
      </c>
      <c r="E226" s="3">
        <v>492.64001500000001</v>
      </c>
      <c r="F226" s="3">
        <v>101.769997</v>
      </c>
      <c r="G226" s="3">
        <v>13943.759765999999</v>
      </c>
      <c r="H226" s="3">
        <v>4497.63</v>
      </c>
      <c r="I226" s="3">
        <v>81.16</v>
      </c>
      <c r="J226" s="3">
        <v>1937.12</v>
      </c>
      <c r="K226" s="4">
        <f t="shared" si="27"/>
        <v>1.7261872821924703E-2</v>
      </c>
      <c r="L226" s="4">
        <f t="shared" si="28"/>
        <v>1.4404107984150809E-2</v>
      </c>
      <c r="M226" s="4">
        <f t="shared" si="29"/>
        <v>2.1575830954719915E-2</v>
      </c>
      <c r="N226" s="4">
        <f t="shared" si="30"/>
        <v>1.4445641960912331E-2</v>
      </c>
      <c r="O226" s="4">
        <f t="shared" si="31"/>
        <v>2.7688180220438813E-2</v>
      </c>
      <c r="P226" s="4">
        <f t="shared" si="32"/>
        <v>9.7912395838524145E-3</v>
      </c>
      <c r="Q226" s="4">
        <f t="shared" si="33"/>
        <v>2.1252041780252338E-2</v>
      </c>
      <c r="R226" s="4">
        <f t="shared" si="34"/>
        <v>1.3146660883300444E-2</v>
      </c>
      <c r="S226" s="4">
        <f t="shared" si="35"/>
        <v>9.0542469520409896E-3</v>
      </c>
    </row>
    <row r="227" spans="1:19" ht="18.75" x14ac:dyDescent="0.25">
      <c r="A227" s="2">
        <v>45168</v>
      </c>
      <c r="B227" s="3">
        <v>187.64999399999999</v>
      </c>
      <c r="C227" s="3">
        <v>328.790009</v>
      </c>
      <c r="D227" s="3">
        <v>136.929993</v>
      </c>
      <c r="E227" s="3">
        <v>493.54998799999998</v>
      </c>
      <c r="F227" s="3">
        <v>102.099998</v>
      </c>
      <c r="G227" s="3">
        <v>14019.309569999999</v>
      </c>
      <c r="H227" s="3">
        <v>4514.87</v>
      </c>
      <c r="I227" s="3">
        <v>81.63</v>
      </c>
      <c r="J227" s="3">
        <v>1942.24</v>
      </c>
      <c r="K227" s="4">
        <f t="shared" si="27"/>
        <v>5.4035547328456128E-3</v>
      </c>
      <c r="L227" s="4">
        <f t="shared" si="28"/>
        <v>3.8258021699069606E-3</v>
      </c>
      <c r="M227" s="4">
        <f t="shared" si="29"/>
        <v>1.8990801813770958E-2</v>
      </c>
      <c r="N227" s="4">
        <f t="shared" si="30"/>
        <v>1.156436502839189E-3</v>
      </c>
      <c r="O227" s="4">
        <f t="shared" si="31"/>
        <v>1.0571921461698603E-2</v>
      </c>
      <c r="P227" s="4">
        <f t="shared" si="32"/>
        <v>1.8454319258633613E-3</v>
      </c>
      <c r="Q227" s="4">
        <f t="shared" si="33"/>
        <v>3.2373698563766249E-3</v>
      </c>
      <c r="R227" s="4">
        <f t="shared" si="34"/>
        <v>5.7743265056505438E-3</v>
      </c>
      <c r="S227" s="4">
        <f t="shared" si="35"/>
        <v>2.6396121900634601E-3</v>
      </c>
    </row>
    <row r="228" spans="1:19" ht="18.75" x14ac:dyDescent="0.25">
      <c r="A228" s="2">
        <v>45169</v>
      </c>
      <c r="B228" s="3">
        <v>187.86999499999999</v>
      </c>
      <c r="C228" s="3">
        <v>327.76001000000002</v>
      </c>
      <c r="D228" s="3">
        <v>137.35000600000001</v>
      </c>
      <c r="E228" s="3">
        <v>485.08999599999999</v>
      </c>
      <c r="F228" s="3">
        <v>101.709999</v>
      </c>
      <c r="G228" s="3">
        <v>14034.969727</v>
      </c>
      <c r="H228" s="3">
        <v>4507.66</v>
      </c>
      <c r="I228" s="3">
        <v>83.63</v>
      </c>
      <c r="J228" s="3">
        <v>1939.74</v>
      </c>
      <c r="K228" s="4">
        <f t="shared" si="27"/>
        <v>1.116418530005097E-3</v>
      </c>
      <c r="L228" s="4">
        <f t="shared" si="28"/>
        <v>-1.5982216816604765E-3</v>
      </c>
      <c r="M228" s="4">
        <f t="shared" si="29"/>
        <v>1.1717140584503898E-3</v>
      </c>
      <c r="N228" s="4">
        <f t="shared" si="30"/>
        <v>-3.1376127185673295E-3</v>
      </c>
      <c r="O228" s="4">
        <f t="shared" si="31"/>
        <v>3.0626610021705788E-3</v>
      </c>
      <c r="P228" s="4">
        <f t="shared" si="32"/>
        <v>-1.7289714063778626E-2</v>
      </c>
      <c r="Q228" s="4">
        <f t="shared" si="33"/>
        <v>-3.8270887763512868E-3</v>
      </c>
      <c r="R228" s="4">
        <f t="shared" si="34"/>
        <v>2.4205465930169791E-2</v>
      </c>
      <c r="S228" s="4">
        <f t="shared" si="35"/>
        <v>-1.2880026922420049E-3</v>
      </c>
    </row>
    <row r="229" spans="1:19" ht="18.75" x14ac:dyDescent="0.25">
      <c r="A229" s="2">
        <v>45170</v>
      </c>
      <c r="B229" s="3">
        <v>189.46000699999999</v>
      </c>
      <c r="C229" s="3">
        <v>328.66000400000001</v>
      </c>
      <c r="D229" s="3">
        <v>136.800003</v>
      </c>
      <c r="E229" s="3">
        <v>485.48001099999999</v>
      </c>
      <c r="F229" s="3">
        <v>102.360001</v>
      </c>
      <c r="G229" s="3">
        <v>14031.809569999999</v>
      </c>
      <c r="H229" s="3">
        <v>4515.7700000000004</v>
      </c>
      <c r="I229" s="3">
        <v>85.55</v>
      </c>
      <c r="J229" s="3">
        <v>1938.8</v>
      </c>
      <c r="K229" s="4">
        <f t="shared" si="27"/>
        <v>-2.2518843219696924E-4</v>
      </c>
      <c r="L229" s="4">
        <f t="shared" si="28"/>
        <v>1.7975431036151848E-3</v>
      </c>
      <c r="M229" s="4">
        <f t="shared" si="29"/>
        <v>8.4277497294414534E-3</v>
      </c>
      <c r="N229" s="4">
        <f t="shared" si="30"/>
        <v>2.742130175031509E-3</v>
      </c>
      <c r="O229" s="4">
        <f t="shared" si="31"/>
        <v>-4.012429107026423E-3</v>
      </c>
      <c r="P229" s="4">
        <f t="shared" si="32"/>
        <v>8.0368240967656416E-4</v>
      </c>
      <c r="Q229" s="4">
        <f t="shared" si="33"/>
        <v>6.3704042553993619E-3</v>
      </c>
      <c r="R229" s="4">
        <f t="shared" si="34"/>
        <v>2.269869294476809E-2</v>
      </c>
      <c r="S229" s="4">
        <f t="shared" si="35"/>
        <v>-4.8471848603065862E-4</v>
      </c>
    </row>
    <row r="230" spans="1:19" ht="18.75" x14ac:dyDescent="0.25">
      <c r="A230" s="2">
        <v>45174</v>
      </c>
      <c r="B230" s="3">
        <v>189.699997</v>
      </c>
      <c r="C230" s="3">
        <v>333.54998799999998</v>
      </c>
      <c r="D230" s="3">
        <v>136.71000699999999</v>
      </c>
      <c r="E230" s="3">
        <v>470.60998499999999</v>
      </c>
      <c r="F230" s="3">
        <v>100.32</v>
      </c>
      <c r="G230" s="3">
        <v>14020.950194999999</v>
      </c>
      <c r="H230" s="3">
        <v>4496.83</v>
      </c>
      <c r="I230" s="3">
        <v>86.69</v>
      </c>
      <c r="J230" s="3">
        <v>1925.81</v>
      </c>
      <c r="K230" s="4">
        <f t="shared" si="27"/>
        <v>-7.7421085364850627E-4</v>
      </c>
      <c r="L230" s="4">
        <f t="shared" si="28"/>
        <v>-4.203010869610265E-3</v>
      </c>
      <c r="M230" s="4">
        <f t="shared" si="29"/>
        <v>1.2659037320240786E-3</v>
      </c>
      <c r="N230" s="4">
        <f t="shared" si="30"/>
        <v>1.4768949255132427E-2</v>
      </c>
      <c r="O230" s="4">
        <f t="shared" si="31"/>
        <v>-6.5808197109792313E-4</v>
      </c>
      <c r="P230" s="4">
        <f t="shared" si="32"/>
        <v>-3.1108421233416193E-2</v>
      </c>
      <c r="Q230" s="4">
        <f t="shared" si="33"/>
        <v>-2.0130944176418617E-2</v>
      </c>
      <c r="R230" s="4">
        <f t="shared" si="34"/>
        <v>1.3237536542346532E-2</v>
      </c>
      <c r="S230" s="4">
        <f t="shared" si="35"/>
        <v>-6.7225665313075675E-3</v>
      </c>
    </row>
    <row r="231" spans="1:19" ht="18.75" x14ac:dyDescent="0.25">
      <c r="A231" s="2">
        <v>45175</v>
      </c>
      <c r="B231" s="3">
        <v>182.91000399999999</v>
      </c>
      <c r="C231" s="3">
        <v>332.88000499999998</v>
      </c>
      <c r="D231" s="3">
        <v>135.36999499999999</v>
      </c>
      <c r="E231" s="3">
        <v>462.41000400000001</v>
      </c>
      <c r="F231" s="3">
        <v>100.18</v>
      </c>
      <c r="G231" s="3">
        <v>13872.469727</v>
      </c>
      <c r="H231" s="3">
        <v>4465.4799999999996</v>
      </c>
      <c r="I231" s="3">
        <v>87.54</v>
      </c>
      <c r="J231" s="3">
        <v>1916.28</v>
      </c>
      <c r="K231" s="4">
        <f t="shared" si="27"/>
        <v>-1.0646372576437612E-2</v>
      </c>
      <c r="L231" s="4">
        <f t="shared" si="28"/>
        <v>-6.9959927442528732E-3</v>
      </c>
      <c r="M231" s="4">
        <f t="shared" si="29"/>
        <v>-3.644961067001181E-2</v>
      </c>
      <c r="N231" s="4">
        <f t="shared" si="30"/>
        <v>-2.0106634837950849E-3</v>
      </c>
      <c r="O231" s="4">
        <f t="shared" si="31"/>
        <v>-9.8502118852879517E-3</v>
      </c>
      <c r="P231" s="4">
        <f t="shared" si="32"/>
        <v>-1.7577741590499685E-2</v>
      </c>
      <c r="Q231" s="4">
        <f t="shared" si="33"/>
        <v>-1.3965089551396409E-3</v>
      </c>
      <c r="R231" s="4">
        <f t="shared" si="34"/>
        <v>9.7572948822003333E-3</v>
      </c>
      <c r="S231" s="4">
        <f t="shared" si="35"/>
        <v>-4.9608517991373514E-3</v>
      </c>
    </row>
    <row r="232" spans="1:19" ht="18.75" x14ac:dyDescent="0.25">
      <c r="A232" s="2">
        <v>45176</v>
      </c>
      <c r="B232" s="3">
        <v>177.55999800000001</v>
      </c>
      <c r="C232" s="3">
        <v>329.91000400000001</v>
      </c>
      <c r="D232" s="3">
        <v>136.199997</v>
      </c>
      <c r="E232" s="3">
        <v>455.72000100000002</v>
      </c>
      <c r="F232" s="3">
        <v>97.93</v>
      </c>
      <c r="G232" s="3">
        <v>13748.830078000001</v>
      </c>
      <c r="H232" s="3">
        <v>4451.1400000000003</v>
      </c>
      <c r="I232" s="3">
        <v>86.87</v>
      </c>
      <c r="J232" s="3">
        <v>1919.19</v>
      </c>
      <c r="K232" s="4">
        <f t="shared" si="27"/>
        <v>-8.9525457282429218E-3</v>
      </c>
      <c r="L232" s="4">
        <f t="shared" si="28"/>
        <v>-3.2164682050081963E-3</v>
      </c>
      <c r="M232" s="4">
        <f t="shared" si="29"/>
        <v>-2.9685681754476379E-2</v>
      </c>
      <c r="N232" s="4">
        <f t="shared" si="30"/>
        <v>-8.9621775796418779E-3</v>
      </c>
      <c r="O232" s="4">
        <f t="shared" si="31"/>
        <v>6.1126384270914109E-3</v>
      </c>
      <c r="P232" s="4">
        <f t="shared" si="32"/>
        <v>-1.4573364047987607E-2</v>
      </c>
      <c r="Q232" s="4">
        <f t="shared" si="33"/>
        <v>-2.2715630196767637E-2</v>
      </c>
      <c r="R232" s="4">
        <f t="shared" si="34"/>
        <v>-7.6830834909201806E-3</v>
      </c>
      <c r="S232" s="4">
        <f t="shared" si="35"/>
        <v>1.5174153667573223E-3</v>
      </c>
    </row>
    <row r="233" spans="1:19" ht="18.75" x14ac:dyDescent="0.25">
      <c r="A233" s="2">
        <v>45177</v>
      </c>
      <c r="B233" s="3">
        <v>178.179993</v>
      </c>
      <c r="C233" s="3">
        <v>334.26998900000001</v>
      </c>
      <c r="D233" s="3">
        <v>137.199997</v>
      </c>
      <c r="E233" s="3">
        <v>451.77999899999998</v>
      </c>
      <c r="F233" s="3">
        <v>97.669998000000007</v>
      </c>
      <c r="G233" s="3">
        <v>13761.530273</v>
      </c>
      <c r="H233" s="3">
        <v>4457.49</v>
      </c>
      <c r="I233" s="3">
        <v>87.51</v>
      </c>
      <c r="J233" s="3">
        <v>1917.81</v>
      </c>
      <c r="K233" s="4">
        <f t="shared" si="27"/>
        <v>9.2330276595360195E-4</v>
      </c>
      <c r="L233" s="4">
        <f t="shared" si="28"/>
        <v>1.4255841976643817E-3</v>
      </c>
      <c r="M233" s="4">
        <f t="shared" si="29"/>
        <v>3.485667304345351E-3</v>
      </c>
      <c r="N233" s="4">
        <f t="shared" si="30"/>
        <v>1.3129114621486949E-2</v>
      </c>
      <c r="O233" s="4">
        <f t="shared" si="31"/>
        <v>7.3153217369152706E-3</v>
      </c>
      <c r="P233" s="4">
        <f t="shared" si="32"/>
        <v>-8.6832545585826485E-3</v>
      </c>
      <c r="Q233" s="4">
        <f t="shared" si="33"/>
        <v>-2.6585087504344559E-3</v>
      </c>
      <c r="R233" s="4">
        <f t="shared" si="34"/>
        <v>7.3403242759105302E-3</v>
      </c>
      <c r="S233" s="4">
        <f t="shared" si="35"/>
        <v>-7.1931199348568167E-4</v>
      </c>
    </row>
    <row r="234" spans="1:19" ht="18.75" x14ac:dyDescent="0.25">
      <c r="A234" s="2">
        <v>45180</v>
      </c>
      <c r="B234" s="3">
        <v>179.36000100000001</v>
      </c>
      <c r="C234" s="3">
        <v>337.94000199999999</v>
      </c>
      <c r="D234" s="3">
        <v>137.740005</v>
      </c>
      <c r="E234" s="3">
        <v>448.70001200000002</v>
      </c>
      <c r="F234" s="3">
        <v>96.790001000000004</v>
      </c>
      <c r="G234" s="3">
        <v>13917.889648</v>
      </c>
      <c r="H234" s="3">
        <v>4487.46</v>
      </c>
      <c r="I234" s="3">
        <v>87.29</v>
      </c>
      <c r="J234" s="3">
        <v>1921.66</v>
      </c>
      <c r="K234" s="4">
        <f t="shared" si="27"/>
        <v>1.1297999643617945E-2</v>
      </c>
      <c r="L234" s="4">
        <f t="shared" si="28"/>
        <v>6.7010127829867268E-3</v>
      </c>
      <c r="M234" s="4">
        <f t="shared" si="29"/>
        <v>6.6007288928472841E-3</v>
      </c>
      <c r="N234" s="4">
        <f t="shared" si="30"/>
        <v>1.0919354113755537E-2</v>
      </c>
      <c r="O234" s="4">
        <f t="shared" si="31"/>
        <v>3.9281929909320626E-3</v>
      </c>
      <c r="P234" s="4">
        <f t="shared" si="32"/>
        <v>-6.8407937397980054E-3</v>
      </c>
      <c r="Q234" s="4">
        <f t="shared" si="33"/>
        <v>-9.0507354896256862E-3</v>
      </c>
      <c r="R234" s="4">
        <f t="shared" si="34"/>
        <v>-2.5171638004813667E-3</v>
      </c>
      <c r="S234" s="4">
        <f t="shared" si="35"/>
        <v>2.0054858042297969E-3</v>
      </c>
    </row>
    <row r="235" spans="1:19" ht="18.75" x14ac:dyDescent="0.25">
      <c r="A235" s="2">
        <v>45181</v>
      </c>
      <c r="B235" s="3">
        <v>176.300003</v>
      </c>
      <c r="C235" s="3">
        <v>331.76998900000001</v>
      </c>
      <c r="D235" s="3">
        <v>136.070007</v>
      </c>
      <c r="E235" s="3">
        <v>454.85000600000001</v>
      </c>
      <c r="F235" s="3">
        <v>96.300003000000004</v>
      </c>
      <c r="G235" s="3">
        <v>13773.610352</v>
      </c>
      <c r="H235" s="3">
        <v>4461.8999999999996</v>
      </c>
      <c r="I235" s="3">
        <v>88.84</v>
      </c>
      <c r="J235" s="3">
        <v>1913.26</v>
      </c>
      <c r="K235" s="4">
        <f t="shared" si="27"/>
        <v>-1.0420569603253289E-2</v>
      </c>
      <c r="L235" s="4">
        <f t="shared" si="28"/>
        <v>-5.7121558411206055E-3</v>
      </c>
      <c r="M235" s="4">
        <f t="shared" si="29"/>
        <v>-1.7207858478955312E-2</v>
      </c>
      <c r="N235" s="4">
        <f t="shared" si="30"/>
        <v>-1.8426446250835508E-2</v>
      </c>
      <c r="O235" s="4">
        <f t="shared" si="31"/>
        <v>-1.2198375769951903E-2</v>
      </c>
      <c r="P235" s="4">
        <f t="shared" si="32"/>
        <v>1.361316773336846E-2</v>
      </c>
      <c r="Q235" s="4">
        <f t="shared" si="33"/>
        <v>-5.0753435359156846E-3</v>
      </c>
      <c r="R235" s="4">
        <f t="shared" si="34"/>
        <v>1.7601090278968192E-2</v>
      </c>
      <c r="S235" s="4">
        <f t="shared" si="35"/>
        <v>-4.3808024334258721E-3</v>
      </c>
    </row>
    <row r="236" spans="1:19" ht="18.75" x14ac:dyDescent="0.25">
      <c r="A236" s="2">
        <v>45182</v>
      </c>
      <c r="B236" s="3">
        <v>174.21000699999999</v>
      </c>
      <c r="C236" s="3">
        <v>336.05999800000001</v>
      </c>
      <c r="D236" s="3">
        <v>137.5</v>
      </c>
      <c r="E236" s="3">
        <v>455.80999800000001</v>
      </c>
      <c r="F236" s="3">
        <v>96.129997000000003</v>
      </c>
      <c r="G236" s="3">
        <v>13813.589844</v>
      </c>
      <c r="H236" s="3">
        <v>4467.4399999999996</v>
      </c>
      <c r="I236" s="3">
        <v>88.52</v>
      </c>
      <c r="J236" s="3">
        <v>1906.3</v>
      </c>
      <c r="K236" s="4">
        <f t="shared" si="27"/>
        <v>2.8984108357653494E-3</v>
      </c>
      <c r="L236" s="4">
        <f t="shared" si="28"/>
        <v>1.2408533465711885E-3</v>
      </c>
      <c r="M236" s="4">
        <f t="shared" si="29"/>
        <v>-1.1925598186816001E-2</v>
      </c>
      <c r="N236" s="4">
        <f t="shared" si="30"/>
        <v>1.284778489859925E-2</v>
      </c>
      <c r="O236" s="4">
        <f t="shared" si="31"/>
        <v>1.0454406459750536E-2</v>
      </c>
      <c r="P236" s="4">
        <f t="shared" si="32"/>
        <v>2.1083441710178659E-3</v>
      </c>
      <c r="Q236" s="4">
        <f t="shared" si="33"/>
        <v>-1.7669390867426158E-3</v>
      </c>
      <c r="R236" s="4">
        <f t="shared" si="34"/>
        <v>-3.6084838433779205E-3</v>
      </c>
      <c r="S236" s="4">
        <f t="shared" si="35"/>
        <v>-3.6444028649207268E-3</v>
      </c>
    </row>
    <row r="237" spans="1:19" ht="18.75" x14ac:dyDescent="0.25">
      <c r="A237" s="2">
        <v>45183</v>
      </c>
      <c r="B237" s="3">
        <v>175.740005</v>
      </c>
      <c r="C237" s="3">
        <v>338.70001200000002</v>
      </c>
      <c r="D237" s="3">
        <v>138.990005</v>
      </c>
      <c r="E237" s="3">
        <v>439</v>
      </c>
      <c r="F237" s="3">
        <v>97.190002000000007</v>
      </c>
      <c r="G237" s="3">
        <v>13926.049805000001</v>
      </c>
      <c r="H237" s="3">
        <v>4505.1000000000004</v>
      </c>
      <c r="I237" s="3">
        <v>90.16</v>
      </c>
      <c r="J237" s="3">
        <v>1910.32</v>
      </c>
      <c r="K237" s="4">
        <f t="shared" si="27"/>
        <v>8.1082940194622897E-3</v>
      </c>
      <c r="L237" s="4">
        <f t="shared" si="28"/>
        <v>8.394550741111827E-3</v>
      </c>
      <c r="M237" s="4">
        <f t="shared" si="29"/>
        <v>8.7441502853600975E-3</v>
      </c>
      <c r="N237" s="4">
        <f t="shared" si="30"/>
        <v>7.8250857548314307E-3</v>
      </c>
      <c r="O237" s="4">
        <f t="shared" si="31"/>
        <v>1.077810696385121E-2</v>
      </c>
      <c r="P237" s="4">
        <f t="shared" si="32"/>
        <v>-3.7576638555079193E-2</v>
      </c>
      <c r="Q237" s="4">
        <f t="shared" si="33"/>
        <v>1.0966435223643153E-2</v>
      </c>
      <c r="R237" s="4">
        <f t="shared" si="34"/>
        <v>1.8357354548671857E-2</v>
      </c>
      <c r="S237" s="4">
        <f t="shared" si="35"/>
        <v>2.1065767546246451E-3</v>
      </c>
    </row>
    <row r="238" spans="1:19" ht="18.75" x14ac:dyDescent="0.25">
      <c r="A238" s="2">
        <v>45184</v>
      </c>
      <c r="B238" s="3">
        <v>175.009995</v>
      </c>
      <c r="C238" s="3">
        <v>330.22000100000002</v>
      </c>
      <c r="D238" s="3">
        <v>138.300003</v>
      </c>
      <c r="E238" s="3">
        <v>439.66000400000001</v>
      </c>
      <c r="F238" s="3">
        <v>96.260002</v>
      </c>
      <c r="G238" s="3">
        <v>13708.330078000001</v>
      </c>
      <c r="H238" s="3">
        <v>4450.32</v>
      </c>
      <c r="I238" s="3">
        <v>90.77</v>
      </c>
      <c r="J238" s="3">
        <v>1923.57</v>
      </c>
      <c r="K238" s="4">
        <f t="shared" si="27"/>
        <v>-1.5757489971535116E-2</v>
      </c>
      <c r="L238" s="4">
        <f t="shared" si="28"/>
        <v>-1.2234084667107637E-2</v>
      </c>
      <c r="M238" s="4">
        <f t="shared" si="29"/>
        <v>-4.162571940547994E-3</v>
      </c>
      <c r="N238" s="4">
        <f t="shared" si="30"/>
        <v>-2.535569322133847E-2</v>
      </c>
      <c r="O238" s="4">
        <f t="shared" si="31"/>
        <v>-4.9767637077907595E-3</v>
      </c>
      <c r="P238" s="4">
        <f t="shared" si="32"/>
        <v>1.5022969547390456E-3</v>
      </c>
      <c r="Q238" s="4">
        <f t="shared" si="33"/>
        <v>-9.6149614416027023E-3</v>
      </c>
      <c r="R238" s="4">
        <f t="shared" si="34"/>
        <v>6.7429648070150014E-3</v>
      </c>
      <c r="S238" s="4">
        <f t="shared" si="35"/>
        <v>6.9120672493830845E-3</v>
      </c>
    </row>
    <row r="239" spans="1:19" ht="18.75" x14ac:dyDescent="0.25">
      <c r="A239" s="2">
        <v>45187</v>
      </c>
      <c r="B239" s="3">
        <v>177.970001</v>
      </c>
      <c r="C239" s="3">
        <v>329.05999800000001</v>
      </c>
      <c r="D239" s="3">
        <v>138.96000699999999</v>
      </c>
      <c r="E239" s="3">
        <v>435.20001200000002</v>
      </c>
      <c r="F239" s="3">
        <v>95.510002</v>
      </c>
      <c r="G239" s="3">
        <v>13710.240234000001</v>
      </c>
      <c r="H239" s="3">
        <v>4453.53</v>
      </c>
      <c r="I239" s="3">
        <v>91.48</v>
      </c>
      <c r="J239" s="3">
        <v>1933.14</v>
      </c>
      <c r="K239" s="4">
        <f t="shared" si="27"/>
        <v>1.3933301272496919E-4</v>
      </c>
      <c r="L239" s="4">
        <f t="shared" si="28"/>
        <v>7.2103643683838804E-4</v>
      </c>
      <c r="M239" s="4">
        <f t="shared" si="29"/>
        <v>1.6771915802549033E-2</v>
      </c>
      <c r="N239" s="4">
        <f t="shared" si="30"/>
        <v>-3.5190031513856316E-3</v>
      </c>
      <c r="O239" s="4">
        <f t="shared" si="31"/>
        <v>4.7609119443702977E-3</v>
      </c>
      <c r="P239" s="4">
        <f t="shared" si="32"/>
        <v>-1.0195986914648363E-2</v>
      </c>
      <c r="Q239" s="4">
        <f t="shared" si="33"/>
        <v>-7.8219096651635615E-3</v>
      </c>
      <c r="R239" s="4">
        <f t="shared" si="34"/>
        <v>7.7915346160446035E-3</v>
      </c>
      <c r="S239" s="4">
        <f t="shared" si="35"/>
        <v>4.9627893421290972E-3</v>
      </c>
    </row>
    <row r="240" spans="1:19" ht="18.75" x14ac:dyDescent="0.25">
      <c r="A240" s="2">
        <v>45188</v>
      </c>
      <c r="B240" s="3">
        <v>179.070007</v>
      </c>
      <c r="C240" s="3">
        <v>328.64999399999999</v>
      </c>
      <c r="D240" s="3">
        <v>138.83000200000001</v>
      </c>
      <c r="E240" s="3">
        <v>422.39001500000001</v>
      </c>
      <c r="F240" s="3">
        <v>94.620002999999997</v>
      </c>
      <c r="G240" s="3">
        <v>13678.190430000001</v>
      </c>
      <c r="H240" s="3">
        <v>4443.95</v>
      </c>
      <c r="I240" s="3">
        <v>91.2</v>
      </c>
      <c r="J240" s="3">
        <v>1930.94</v>
      </c>
      <c r="K240" s="4">
        <f t="shared" si="27"/>
        <v>-2.34039102293949E-3</v>
      </c>
      <c r="L240" s="4">
        <f t="shared" si="28"/>
        <v>-2.1534195529618974E-3</v>
      </c>
      <c r="M240" s="4">
        <f t="shared" si="29"/>
        <v>6.1618275587069383E-3</v>
      </c>
      <c r="N240" s="4">
        <f t="shared" si="30"/>
        <v>-1.2467624275039029E-3</v>
      </c>
      <c r="O240" s="4">
        <f t="shared" si="31"/>
        <v>-9.35994854237373E-4</v>
      </c>
      <c r="P240" s="4">
        <f t="shared" si="32"/>
        <v>-2.9876629733670008E-2</v>
      </c>
      <c r="Q240" s="4">
        <f t="shared" si="33"/>
        <v>-9.3620730780897381E-3</v>
      </c>
      <c r="R240" s="4">
        <f t="shared" si="34"/>
        <v>-3.0654720742947167E-3</v>
      </c>
      <c r="S240" s="4">
        <f t="shared" si="35"/>
        <v>-1.1386929037256446E-3</v>
      </c>
    </row>
    <row r="241" spans="1:19" ht="18.75" x14ac:dyDescent="0.25">
      <c r="A241" s="2">
        <v>45189</v>
      </c>
      <c r="B241" s="3">
        <v>175.490005</v>
      </c>
      <c r="C241" s="3">
        <v>320.76998900000001</v>
      </c>
      <c r="D241" s="3">
        <v>134.58999600000001</v>
      </c>
      <c r="E241" s="3">
        <v>410.17001299999998</v>
      </c>
      <c r="F241" s="3">
        <v>94.040001000000004</v>
      </c>
      <c r="G241" s="3">
        <v>13469.129883</v>
      </c>
      <c r="H241" s="3">
        <v>4402.2</v>
      </c>
      <c r="I241" s="3">
        <v>90.28</v>
      </c>
      <c r="J241" s="3">
        <v>1929.68</v>
      </c>
      <c r="K241" s="4">
        <f t="shared" si="27"/>
        <v>-1.5402233259483155E-2</v>
      </c>
      <c r="L241" s="4">
        <f t="shared" si="28"/>
        <v>-9.4392046231101256E-3</v>
      </c>
      <c r="M241" s="4">
        <f t="shared" si="29"/>
        <v>-2.019474022235896E-2</v>
      </c>
      <c r="N241" s="4">
        <f t="shared" si="30"/>
        <v>-2.4269015335595695E-2</v>
      </c>
      <c r="O241" s="4">
        <f t="shared" si="31"/>
        <v>-3.10170869270852E-2</v>
      </c>
      <c r="P241" s="4">
        <f t="shared" si="32"/>
        <v>-2.9357353779705421E-2</v>
      </c>
      <c r="Q241" s="4">
        <f t="shared" si="33"/>
        <v>-6.14866760313032E-3</v>
      </c>
      <c r="R241" s="4">
        <f t="shared" si="34"/>
        <v>-1.0138945130950736E-2</v>
      </c>
      <c r="S241" s="4">
        <f t="shared" si="35"/>
        <v>-6.5274491907417107E-4</v>
      </c>
    </row>
    <row r="242" spans="1:19" ht="18.75" x14ac:dyDescent="0.25">
      <c r="A242" s="2">
        <v>45190</v>
      </c>
      <c r="B242" s="3">
        <v>173.929993</v>
      </c>
      <c r="C242" s="3">
        <v>319.52999899999998</v>
      </c>
      <c r="D242" s="3">
        <v>131.36000100000001</v>
      </c>
      <c r="E242" s="3">
        <v>416.10000600000001</v>
      </c>
      <c r="F242" s="3">
        <v>91.589995999999999</v>
      </c>
      <c r="G242" s="3">
        <v>13223.980469</v>
      </c>
      <c r="H242" s="3">
        <v>4330</v>
      </c>
      <c r="I242" s="3">
        <v>89.63</v>
      </c>
      <c r="J242" s="3">
        <v>1919.57</v>
      </c>
      <c r="K242" s="4">
        <f t="shared" si="27"/>
        <v>-1.836850809481758E-2</v>
      </c>
      <c r="L242" s="4">
        <f t="shared" si="28"/>
        <v>-1.653687395146802E-2</v>
      </c>
      <c r="M242" s="4">
        <f t="shared" si="29"/>
        <v>-8.9292105431818068E-3</v>
      </c>
      <c r="N242" s="4">
        <f t="shared" si="30"/>
        <v>-3.873158123898132E-3</v>
      </c>
      <c r="O242" s="4">
        <f t="shared" si="31"/>
        <v>-2.429143720894832E-2</v>
      </c>
      <c r="P242" s="4">
        <f t="shared" si="32"/>
        <v>1.4353890806619784E-2</v>
      </c>
      <c r="Q242" s="4">
        <f t="shared" si="33"/>
        <v>-2.639818256363646E-2</v>
      </c>
      <c r="R242" s="4">
        <f t="shared" si="34"/>
        <v>-7.2258665800646804E-3</v>
      </c>
      <c r="S242" s="4">
        <f t="shared" si="35"/>
        <v>-5.2529834371866568E-3</v>
      </c>
    </row>
    <row r="243" spans="1:19" ht="18.75" x14ac:dyDescent="0.25">
      <c r="A243" s="2">
        <v>45191</v>
      </c>
      <c r="B243" s="3">
        <v>174.78999300000001</v>
      </c>
      <c r="C243" s="3">
        <v>317.01001000000002</v>
      </c>
      <c r="D243" s="3">
        <v>131.25</v>
      </c>
      <c r="E243" s="3">
        <v>422.22000100000002</v>
      </c>
      <c r="F243" s="3">
        <v>90.849997999999999</v>
      </c>
      <c r="G243" s="3">
        <v>13211.809569999999</v>
      </c>
      <c r="H243" s="3">
        <v>4320.0600000000004</v>
      </c>
      <c r="I243" s="3">
        <v>90.03</v>
      </c>
      <c r="J243" s="3">
        <v>1924.99</v>
      </c>
      <c r="K243" s="4">
        <f t="shared" si="27"/>
        <v>-9.2078956913892228E-4</v>
      </c>
      <c r="L243" s="4">
        <f t="shared" si="28"/>
        <v>-2.2982509659402743E-3</v>
      </c>
      <c r="M243" s="4">
        <f t="shared" si="29"/>
        <v>4.932334124951589E-3</v>
      </c>
      <c r="N243" s="4">
        <f t="shared" si="30"/>
        <v>-7.9178123277924596E-3</v>
      </c>
      <c r="O243" s="4">
        <f t="shared" si="31"/>
        <v>-8.3775184505251871E-4</v>
      </c>
      <c r="P243" s="4">
        <f t="shared" si="32"/>
        <v>1.4600877166440044E-2</v>
      </c>
      <c r="Q243" s="4">
        <f t="shared" si="33"/>
        <v>-8.1122789141344753E-3</v>
      </c>
      <c r="R243" s="4">
        <f t="shared" si="34"/>
        <v>4.4528627511152639E-3</v>
      </c>
      <c r="S243" s="4">
        <f t="shared" si="35"/>
        <v>2.819570297115511E-3</v>
      </c>
    </row>
    <row r="244" spans="1:19" ht="18.75" x14ac:dyDescent="0.25">
      <c r="A244" s="2">
        <v>45194</v>
      </c>
      <c r="B244" s="3">
        <v>176.08000200000001</v>
      </c>
      <c r="C244" s="3">
        <v>317.540009</v>
      </c>
      <c r="D244" s="3">
        <v>132.16999799999999</v>
      </c>
      <c r="E244" s="3">
        <v>419.10998499999999</v>
      </c>
      <c r="F244" s="3">
        <v>90.599997999999999</v>
      </c>
      <c r="G244" s="3">
        <v>13271.320313</v>
      </c>
      <c r="H244" s="3">
        <v>4337.4399999999996</v>
      </c>
      <c r="I244" s="3">
        <v>89.68</v>
      </c>
      <c r="J244" s="3">
        <v>1915.66</v>
      </c>
      <c r="K244" s="4">
        <f t="shared" si="27"/>
        <v>4.4942454634765367E-3</v>
      </c>
      <c r="L244" s="4">
        <f t="shared" si="28"/>
        <v>4.0150212758186272E-3</v>
      </c>
      <c r="M244" s="4">
        <f t="shared" si="29"/>
        <v>7.3532352777429706E-3</v>
      </c>
      <c r="N244" s="4">
        <f t="shared" si="30"/>
        <v>1.6704723264561005E-3</v>
      </c>
      <c r="O244" s="4">
        <f t="shared" si="31"/>
        <v>6.9850561659551644E-3</v>
      </c>
      <c r="P244" s="4">
        <f t="shared" si="32"/>
        <v>-7.3931280649266002E-3</v>
      </c>
      <c r="Q244" s="4">
        <f t="shared" si="33"/>
        <v>-2.7555818539924653E-3</v>
      </c>
      <c r="R244" s="4">
        <f t="shared" si="34"/>
        <v>-3.895169356480925E-3</v>
      </c>
      <c r="S244" s="4">
        <f t="shared" si="35"/>
        <v>-4.8585621461820399E-3</v>
      </c>
    </row>
    <row r="245" spans="1:19" ht="18.75" x14ac:dyDescent="0.25">
      <c r="A245" s="2">
        <v>45195</v>
      </c>
      <c r="B245" s="3">
        <v>171.96000699999999</v>
      </c>
      <c r="C245" s="3">
        <v>312.14001500000001</v>
      </c>
      <c r="D245" s="3">
        <v>129.449997</v>
      </c>
      <c r="E245" s="3">
        <v>424.67999300000002</v>
      </c>
      <c r="F245" s="3">
        <v>90.169998000000007</v>
      </c>
      <c r="G245" s="3">
        <v>13063.610352</v>
      </c>
      <c r="H245" s="3">
        <v>4273.53</v>
      </c>
      <c r="I245" s="3">
        <v>90.39</v>
      </c>
      <c r="J245" s="3">
        <v>1900.49</v>
      </c>
      <c r="K245" s="4">
        <f t="shared" si="27"/>
        <v>-1.5774810339695116E-2</v>
      </c>
      <c r="L245" s="4">
        <f t="shared" si="28"/>
        <v>-1.4844128717961364E-2</v>
      </c>
      <c r="M245" s="4">
        <f t="shared" si="29"/>
        <v>-2.367651624145849E-2</v>
      </c>
      <c r="N245" s="4">
        <f t="shared" si="30"/>
        <v>-1.7151969822484802E-2</v>
      </c>
      <c r="O245" s="4">
        <f t="shared" si="31"/>
        <v>-2.0794274615112907E-2</v>
      </c>
      <c r="P245" s="4">
        <f t="shared" si="32"/>
        <v>1.3202548152353862E-2</v>
      </c>
      <c r="Q245" s="4">
        <f t="shared" si="33"/>
        <v>-4.7574356423890646E-3</v>
      </c>
      <c r="R245" s="4">
        <f t="shared" si="34"/>
        <v>7.8858630464149447E-3</v>
      </c>
      <c r="S245" s="4">
        <f t="shared" si="35"/>
        <v>-7.9504631147720491E-3</v>
      </c>
    </row>
    <row r="246" spans="1:19" ht="18.75" x14ac:dyDescent="0.25">
      <c r="A246" s="2">
        <v>45196</v>
      </c>
      <c r="B246" s="3">
        <v>170.429993</v>
      </c>
      <c r="C246" s="3">
        <v>312.790009</v>
      </c>
      <c r="D246" s="3">
        <v>131.46000699999999</v>
      </c>
      <c r="E246" s="3">
        <v>430.89001500000001</v>
      </c>
      <c r="F246" s="3">
        <v>89.419998000000007</v>
      </c>
      <c r="G246" s="3">
        <v>13092.849609000001</v>
      </c>
      <c r="H246" s="3">
        <v>4274.51</v>
      </c>
      <c r="I246" s="3">
        <v>93.68</v>
      </c>
      <c r="J246" s="3">
        <v>1874.7</v>
      </c>
      <c r="K246" s="4">
        <f t="shared" si="27"/>
        <v>2.2357206764856388E-3</v>
      </c>
      <c r="L246" s="4">
        <f t="shared" si="28"/>
        <v>2.2929233000634007E-4</v>
      </c>
      <c r="M246" s="4">
        <f t="shared" si="29"/>
        <v>-8.9373181706579301E-3</v>
      </c>
      <c r="N246" s="4">
        <f t="shared" si="30"/>
        <v>2.0802144541955995E-3</v>
      </c>
      <c r="O246" s="4">
        <f t="shared" si="31"/>
        <v>1.5407993060989724E-2</v>
      </c>
      <c r="P246" s="4">
        <f t="shared" si="32"/>
        <v>1.4516944261136084E-2</v>
      </c>
      <c r="Q246" s="4">
        <f t="shared" si="33"/>
        <v>-8.3524068920157232E-3</v>
      </c>
      <c r="R246" s="4">
        <f t="shared" si="34"/>
        <v>3.575107747914251E-2</v>
      </c>
      <c r="S246" s="4">
        <f t="shared" si="35"/>
        <v>-1.3663101039097009E-2</v>
      </c>
    </row>
    <row r="247" spans="1:19" ht="18.75" x14ac:dyDescent="0.25">
      <c r="A247" s="2">
        <v>45197</v>
      </c>
      <c r="B247" s="3">
        <v>170.69000199999999</v>
      </c>
      <c r="C247" s="3">
        <v>313.64001500000001</v>
      </c>
      <c r="D247" s="3">
        <v>133.13000500000001</v>
      </c>
      <c r="E247" s="3">
        <v>434.98998999999998</v>
      </c>
      <c r="F247" s="3">
        <v>89.629997000000003</v>
      </c>
      <c r="G247" s="3">
        <v>13201.280273</v>
      </c>
      <c r="H247" s="3">
        <v>4299.7</v>
      </c>
      <c r="I247" s="3">
        <v>91.71</v>
      </c>
      <c r="J247" s="3">
        <v>1864.56</v>
      </c>
      <c r="K247" s="4">
        <f t="shared" si="27"/>
        <v>8.2475654549637213E-3</v>
      </c>
      <c r="L247" s="4">
        <f t="shared" si="28"/>
        <v>5.8757768874731896E-3</v>
      </c>
      <c r="M247" s="4">
        <f t="shared" si="29"/>
        <v>1.5244433288262456E-3</v>
      </c>
      <c r="N247" s="4">
        <f t="shared" si="30"/>
        <v>2.7138115642907209E-3</v>
      </c>
      <c r="O247" s="4">
        <f t="shared" si="31"/>
        <v>1.2623455917535007E-2</v>
      </c>
      <c r="P247" s="4">
        <f t="shared" si="32"/>
        <v>9.4701474061532481E-3</v>
      </c>
      <c r="Q247" s="4">
        <f t="shared" si="33"/>
        <v>2.3457034588602863E-3</v>
      </c>
      <c r="R247" s="4">
        <f t="shared" si="34"/>
        <v>-2.1253294718609241E-2</v>
      </c>
      <c r="S247" s="4">
        <f t="shared" si="35"/>
        <v>-5.4235462928706752E-3</v>
      </c>
    </row>
    <row r="248" spans="1:19" ht="18.75" x14ac:dyDescent="0.25">
      <c r="A248" s="2">
        <v>45198</v>
      </c>
      <c r="B248" s="3">
        <v>171.21000699999999</v>
      </c>
      <c r="C248" s="3">
        <v>315.75</v>
      </c>
      <c r="D248" s="3">
        <v>131.85000600000001</v>
      </c>
      <c r="E248" s="3">
        <v>447.82000699999998</v>
      </c>
      <c r="F248" s="3">
        <v>95.620002999999997</v>
      </c>
      <c r="G248" s="3">
        <v>13219.320313</v>
      </c>
      <c r="H248" s="3">
        <v>4288.05</v>
      </c>
      <c r="I248" s="3">
        <v>90.79</v>
      </c>
      <c r="J248" s="3">
        <v>1848.31</v>
      </c>
      <c r="K248" s="4">
        <f t="shared" si="27"/>
        <v>1.3656042938776241E-3</v>
      </c>
      <c r="L248" s="4">
        <f t="shared" si="28"/>
        <v>-2.7131686755154211E-3</v>
      </c>
      <c r="M248" s="4">
        <f t="shared" si="29"/>
        <v>3.0418566087982548E-3</v>
      </c>
      <c r="N248" s="4">
        <f t="shared" si="30"/>
        <v>6.7048820423478966E-3</v>
      </c>
      <c r="O248" s="4">
        <f t="shared" si="31"/>
        <v>-9.6611736955481593E-3</v>
      </c>
      <c r="P248" s="4">
        <f t="shared" si="32"/>
        <v>2.9068362264810139E-2</v>
      </c>
      <c r="Q248" s="4">
        <f t="shared" si="33"/>
        <v>6.469198267381264E-2</v>
      </c>
      <c r="R248" s="4">
        <f t="shared" si="34"/>
        <v>-1.0082277187186833E-2</v>
      </c>
      <c r="S248" s="4">
        <f t="shared" si="35"/>
        <v>-8.7533922591731001E-3</v>
      </c>
    </row>
    <row r="249" spans="1:19" ht="18.75" x14ac:dyDescent="0.25">
      <c r="A249" s="2">
        <v>45201</v>
      </c>
      <c r="B249" s="3">
        <v>173.75</v>
      </c>
      <c r="C249" s="3">
        <v>321.79998799999998</v>
      </c>
      <c r="D249" s="3">
        <v>135.16999799999999</v>
      </c>
      <c r="E249" s="3">
        <v>435.17001299999998</v>
      </c>
      <c r="F249" s="3">
        <v>94.559997999999993</v>
      </c>
      <c r="G249" s="3">
        <v>13307.769531</v>
      </c>
      <c r="H249" s="3">
        <v>4288.3900000000003</v>
      </c>
      <c r="I249" s="3">
        <v>88.82</v>
      </c>
      <c r="J249" s="3">
        <v>1827.4</v>
      </c>
      <c r="K249" s="4">
        <f t="shared" si="27"/>
        <v>6.6686203651918127E-3</v>
      </c>
      <c r="L249" s="4">
        <f t="shared" si="28"/>
        <v>7.9286976922361474E-5</v>
      </c>
      <c r="M249" s="4">
        <f t="shared" si="29"/>
        <v>1.4726570342713685E-2</v>
      </c>
      <c r="N249" s="4">
        <f t="shared" si="30"/>
        <v>1.8979436037439228E-2</v>
      </c>
      <c r="O249" s="4">
        <f t="shared" si="31"/>
        <v>2.4868272394001793E-2</v>
      </c>
      <c r="P249" s="4">
        <f t="shared" si="32"/>
        <v>-2.8654592378932121E-2</v>
      </c>
      <c r="Q249" s="4">
        <f t="shared" si="33"/>
        <v>-1.1147502064950705E-2</v>
      </c>
      <c r="R249" s="4">
        <f t="shared" si="34"/>
        <v>-2.1937297519709759E-2</v>
      </c>
      <c r="S249" s="4">
        <f t="shared" si="35"/>
        <v>-1.1377516486581618E-2</v>
      </c>
    </row>
    <row r="250" spans="1:19" ht="18.75" x14ac:dyDescent="0.25">
      <c r="A250" s="2">
        <v>45202</v>
      </c>
      <c r="B250" s="3">
        <v>172.39999399999999</v>
      </c>
      <c r="C250" s="3">
        <v>313.39001500000001</v>
      </c>
      <c r="D250" s="3">
        <v>133.300003</v>
      </c>
      <c r="E250" s="3">
        <v>440.41000400000001</v>
      </c>
      <c r="F250" s="3">
        <v>95.089995999999999</v>
      </c>
      <c r="G250" s="3">
        <v>13059.469727</v>
      </c>
      <c r="H250" s="3">
        <v>4229.45</v>
      </c>
      <c r="I250" s="3">
        <v>89.23</v>
      </c>
      <c r="J250" s="3">
        <v>1822.81</v>
      </c>
      <c r="K250" s="4">
        <f t="shared" si="27"/>
        <v>-1.8834519736030272E-2</v>
      </c>
      <c r="L250" s="4">
        <f t="shared" si="28"/>
        <v>-1.3839410161483797E-2</v>
      </c>
      <c r="M250" s="4">
        <f t="shared" si="29"/>
        <v>-7.800161018093661E-3</v>
      </c>
      <c r="N250" s="4">
        <f t="shared" si="30"/>
        <v>-2.6481728096169121E-2</v>
      </c>
      <c r="O250" s="4">
        <f t="shared" si="31"/>
        <v>-1.3930981009264484E-2</v>
      </c>
      <c r="P250" s="4">
        <f t="shared" si="32"/>
        <v>1.1969331087974672E-2</v>
      </c>
      <c r="Q250" s="4">
        <f t="shared" si="33"/>
        <v>5.5892369787447597E-3</v>
      </c>
      <c r="R250" s="4">
        <f t="shared" si="34"/>
        <v>4.6054560481040016E-3</v>
      </c>
      <c r="S250" s="4">
        <f t="shared" si="35"/>
        <v>-2.5149251244473182E-3</v>
      </c>
    </row>
    <row r="251" spans="1:19" ht="18.75" x14ac:dyDescent="0.25">
      <c r="A251" s="2">
        <v>45203</v>
      </c>
      <c r="B251" s="3">
        <v>173.66000399999999</v>
      </c>
      <c r="C251" s="3">
        <v>318.959991</v>
      </c>
      <c r="D251" s="3">
        <v>136.270004</v>
      </c>
      <c r="E251" s="3">
        <v>446.88000499999998</v>
      </c>
      <c r="F251" s="3">
        <v>95.889999000000003</v>
      </c>
      <c r="G251" s="3">
        <v>13236.009765999999</v>
      </c>
      <c r="H251" s="3">
        <v>4263.75</v>
      </c>
      <c r="I251" s="3">
        <v>84.22</v>
      </c>
      <c r="J251" s="3">
        <v>1821.08</v>
      </c>
      <c r="K251" s="4">
        <f t="shared" si="27"/>
        <v>1.3427607704408217E-2</v>
      </c>
      <c r="L251" s="4">
        <f t="shared" si="28"/>
        <v>8.0770937870001339E-3</v>
      </c>
      <c r="M251" s="4">
        <f t="shared" si="29"/>
        <v>7.2820642392047554E-3</v>
      </c>
      <c r="N251" s="4">
        <f t="shared" si="30"/>
        <v>1.7617205684524247E-2</v>
      </c>
      <c r="O251" s="4">
        <f t="shared" si="31"/>
        <v>2.2035991424929294E-2</v>
      </c>
      <c r="P251" s="4">
        <f t="shared" si="32"/>
        <v>1.4583993082037379E-2</v>
      </c>
      <c r="Q251" s="4">
        <f t="shared" si="33"/>
        <v>8.3779212510333573E-3</v>
      </c>
      <c r="R251" s="4">
        <f t="shared" si="34"/>
        <v>-5.7784883178278373E-2</v>
      </c>
      <c r="S251" s="4">
        <f t="shared" si="35"/>
        <v>-9.4953477189653305E-4</v>
      </c>
    </row>
    <row r="252" spans="1:19" ht="18.75" x14ac:dyDescent="0.25">
      <c r="A252" s="2">
        <v>45204</v>
      </c>
      <c r="B252" s="3">
        <v>174.91000399999999</v>
      </c>
      <c r="C252" s="3">
        <v>319.35998499999999</v>
      </c>
      <c r="D252" s="3">
        <v>135.990005</v>
      </c>
      <c r="E252" s="3">
        <v>455.52011099999999</v>
      </c>
      <c r="F252" s="3">
        <v>95.790001000000004</v>
      </c>
      <c r="G252" s="3">
        <v>13219.830078000001</v>
      </c>
      <c r="H252" s="3">
        <v>4258.1899999999996</v>
      </c>
      <c r="I252" s="3">
        <v>82.31</v>
      </c>
      <c r="J252" s="3">
        <v>1820.01</v>
      </c>
      <c r="K252" s="4">
        <f t="shared" si="27"/>
        <v>-1.2231469582966409E-3</v>
      </c>
      <c r="L252" s="4">
        <f t="shared" si="28"/>
        <v>-1.3048673867472557E-3</v>
      </c>
      <c r="M252" s="4">
        <f t="shared" si="29"/>
        <v>7.1721911218628771E-3</v>
      </c>
      <c r="N252" s="4">
        <f t="shared" si="30"/>
        <v>1.2532712977652942E-3</v>
      </c>
      <c r="O252" s="4">
        <f t="shared" si="31"/>
        <v>-2.0568507269420645E-3</v>
      </c>
      <c r="P252" s="4">
        <f t="shared" si="32"/>
        <v>1.914975382170039E-2</v>
      </c>
      <c r="Q252" s="4">
        <f t="shared" si="33"/>
        <v>-1.0433849026702945E-3</v>
      </c>
      <c r="R252" s="4">
        <f t="shared" si="34"/>
        <v>-2.2939815749229087E-2</v>
      </c>
      <c r="S252" s="4">
        <f t="shared" si="35"/>
        <v>-5.8773610693567174E-4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workbookViewId="0">
      <selection activeCell="E12" sqref="E12"/>
    </sheetView>
  </sheetViews>
  <sheetFormatPr baseColWidth="10" defaultRowHeight="15" x14ac:dyDescent="0.25"/>
  <cols>
    <col min="4" max="4" width="23.5703125" customWidth="1"/>
    <col min="5" max="5" width="13.28515625" bestFit="1" customWidth="1"/>
    <col min="8" max="8" width="20.140625" customWidth="1"/>
    <col min="10" max="10" width="15.42578125" bestFit="1" customWidth="1"/>
    <col min="11" max="11" width="13.5703125" customWidth="1"/>
  </cols>
  <sheetData>
    <row r="1" spans="1:15" ht="19.5" thickBot="1" x14ac:dyDescent="0.3">
      <c r="A1" s="6" t="s">
        <v>34</v>
      </c>
      <c r="B1" s="6"/>
      <c r="C1" s="7"/>
      <c r="D1" s="6"/>
      <c r="E1" s="6"/>
      <c r="F1" s="6"/>
      <c r="G1" s="6"/>
      <c r="H1" s="6"/>
      <c r="I1" s="6"/>
      <c r="J1" s="6"/>
      <c r="K1" s="6"/>
      <c r="L1" s="6"/>
    </row>
    <row r="2" spans="1:15" ht="19.5" thickBot="1" x14ac:dyDescent="0.3">
      <c r="A2" s="28">
        <f>SUMPRODUCT(DF!K3:S3,'inversion optima (SOLVER)'!$E$15:$M$15)</f>
        <v>-2.6230216986039535E-2</v>
      </c>
      <c r="B2" s="6"/>
      <c r="C2" s="7"/>
      <c r="D2" s="8" t="s">
        <v>19</v>
      </c>
      <c r="E2" s="1" t="s">
        <v>6</v>
      </c>
      <c r="F2" s="1" t="s">
        <v>7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8</v>
      </c>
      <c r="M2" s="1" t="s">
        <v>9</v>
      </c>
    </row>
    <row r="3" spans="1:15" ht="18.75" x14ac:dyDescent="0.25">
      <c r="A3" s="28">
        <f>SUMPRODUCT(DF!K4:S4,'inversion optima (SOLVER)'!$E$15:$M$15)</f>
        <v>-1.0396929919865665E-2</v>
      </c>
      <c r="B3" s="6"/>
      <c r="C3" s="7"/>
      <c r="D3" s="9" t="s">
        <v>20</v>
      </c>
      <c r="E3" s="10">
        <f>AVERAGE(DF!K3:K252)</f>
        <v>7.0872124567460408E-4</v>
      </c>
      <c r="F3" s="10">
        <f>AVERAGE(DF!L3:L252)</f>
        <v>5.1420299801562333E-4</v>
      </c>
      <c r="G3" s="10">
        <f>AVERAGE(DF!M3:M252)</f>
        <v>7.3830702292552108E-4</v>
      </c>
      <c r="H3" s="10">
        <f>AVERAGE(DF!N3:N252)</f>
        <v>1.0311248077863973E-3</v>
      </c>
      <c r="I3" s="10">
        <f>AVERAGE(DF!O3:O252)</f>
        <v>1.1410336772834677E-3</v>
      </c>
      <c r="J3" s="10">
        <f>AVERAGE(DF!P3:P252)</f>
        <v>5.3105389832273616E-3</v>
      </c>
      <c r="K3" s="10">
        <f>AVERAGE(DF!Q3:Q252)</f>
        <v>2.4184620201126277E-4</v>
      </c>
      <c r="L3" s="10">
        <f>AVERAGE(DF!R3:R252)</f>
        <v>-2.8777925448496343E-4</v>
      </c>
      <c r="M3" s="10">
        <f>AVERAGE(DF!S3:S252)</f>
        <v>2.4740669017002051E-4</v>
      </c>
      <c r="N3" s="30"/>
    </row>
    <row r="4" spans="1:15" ht="18.75" x14ac:dyDescent="0.25">
      <c r="A4" s="28">
        <f>SUMPRODUCT(DF!K5:S5,'inversion optima (SOLVER)'!$E$15:$M$15)</f>
        <v>-6.1491587044521269E-3</v>
      </c>
      <c r="B4" s="6"/>
      <c r="C4" s="7"/>
      <c r="D4" s="11" t="s">
        <v>21</v>
      </c>
      <c r="E4" s="12">
        <f>(1+E3)^250-1</f>
        <v>0.19377141908692108</v>
      </c>
      <c r="F4" s="12">
        <f t="shared" ref="F4:M4" si="0">(1+F3)^250-1</f>
        <v>0.13714156016164636</v>
      </c>
      <c r="G4" s="12">
        <f t="shared" si="0"/>
        <v>0.20262738648348999</v>
      </c>
      <c r="H4" s="12">
        <f t="shared" si="0"/>
        <v>0.29388379736716508</v>
      </c>
      <c r="I4" s="12">
        <f t="shared" si="0"/>
        <v>0.32988942314068304</v>
      </c>
      <c r="J4" s="13">
        <f t="shared" si="0"/>
        <v>2.7588834136544986</v>
      </c>
      <c r="K4" s="12">
        <f t="shared" si="0"/>
        <v>6.2318985254658621E-2</v>
      </c>
      <c r="L4" s="12">
        <f t="shared" si="0"/>
        <v>-6.9427385432114574E-2</v>
      </c>
      <c r="M4" s="12">
        <f t="shared" si="0"/>
        <v>6.3796403531682699E-2</v>
      </c>
      <c r="N4" s="31"/>
      <c r="O4" s="25"/>
    </row>
    <row r="5" spans="1:15" ht="18.75" x14ac:dyDescent="0.25">
      <c r="A5" s="28">
        <f>SUMPRODUCT(DF!K6:S6,'inversion optima (SOLVER)'!$E$15:$M$15)</f>
        <v>1.4225288230311026E-2</v>
      </c>
      <c r="B5" s="6"/>
      <c r="C5" s="7"/>
      <c r="D5" s="11" t="s">
        <v>22</v>
      </c>
      <c r="E5" s="12">
        <f>_xlfn.STDEV.P(DF!K3:K252)</f>
        <v>1.372741004699635E-2</v>
      </c>
      <c r="F5" s="12">
        <f>_xlfn.STDEV.P(DF!L3:L252)</f>
        <v>1.0423032135703881E-2</v>
      </c>
      <c r="G5" s="12">
        <f>_xlfn.STDEV.P(DF!M3:M252)</f>
        <v>1.7105337287601868E-2</v>
      </c>
      <c r="H5" s="12">
        <f>_xlfn.STDEV.P(DF!N3:N252)</f>
        <v>1.9110205076255958E-2</v>
      </c>
      <c r="I5" s="12">
        <f>_xlfn.STDEV.P(DF!O3:O252)</f>
        <v>2.1503758284322924E-2</v>
      </c>
      <c r="J5" s="12">
        <f>_xlfn.STDEV.P(DF!P3:P252)</f>
        <v>3.2990006877864374E-2</v>
      </c>
      <c r="K5" s="12">
        <f>_xlfn.STDEV.P(DF!Q3:Q252)</f>
        <v>1.8998178489227083E-2</v>
      </c>
      <c r="L5" s="12">
        <f>_xlfn.STDEV.P(DF!R3:R252)</f>
        <v>2.137302179341696E-2</v>
      </c>
      <c r="M5" s="12">
        <f>_xlfn.STDEV.P(DF!S3:S252)</f>
        <v>8.7814906070427193E-3</v>
      </c>
    </row>
    <row r="6" spans="1:15" ht="18.75" x14ac:dyDescent="0.25">
      <c r="A6" s="28">
        <f>SUMPRODUCT(DF!K7:S7,'inversion optima (SOLVER)'!$E$15:$M$15)</f>
        <v>-1.3917325943808808E-2</v>
      </c>
      <c r="B6" s="6"/>
      <c r="C6" s="7"/>
      <c r="D6" s="11" t="s">
        <v>23</v>
      </c>
      <c r="E6" s="12">
        <f>E5*SQRT(250)</f>
        <v>0.21704941061793759</v>
      </c>
      <c r="F6" s="12">
        <f t="shared" ref="F6:M6" si="1">F5*SQRT(250)</f>
        <v>0.16480260836976746</v>
      </c>
      <c r="G6" s="12">
        <f t="shared" si="1"/>
        <v>0.27045912987114284</v>
      </c>
      <c r="H6" s="12">
        <f t="shared" si="1"/>
        <v>0.30215887296940286</v>
      </c>
      <c r="I6" s="12">
        <f t="shared" si="1"/>
        <v>0.34000427216087548</v>
      </c>
      <c r="J6" s="12">
        <f t="shared" si="1"/>
        <v>0.52161780879335851</v>
      </c>
      <c r="K6" s="12">
        <f t="shared" si="1"/>
        <v>0.30038757710187131</v>
      </c>
      <c r="L6" s="12">
        <f t="shared" si="1"/>
        <v>0.33793714673807179</v>
      </c>
      <c r="M6" s="12">
        <f t="shared" si="1"/>
        <v>0.13884755784814826</v>
      </c>
      <c r="O6" s="25"/>
    </row>
    <row r="7" spans="1:15" ht="18.75" x14ac:dyDescent="0.25">
      <c r="A7" s="28">
        <f>SUMPRODUCT(DF!K8:S8,'inversion optima (SOLVER)'!$E$15:$M$15)</f>
        <v>5.6323714517960526E-3</v>
      </c>
      <c r="B7" s="6"/>
      <c r="C7" s="7"/>
      <c r="D7" s="11" t="s">
        <v>24</v>
      </c>
      <c r="E7" s="21">
        <f>ABS(E6/E4)</f>
        <v>1.1201311918997434</v>
      </c>
      <c r="F7" s="13">
        <f>ABS(F6/F4)</f>
        <v>1.2016970506644193</v>
      </c>
      <c r="G7" s="13">
        <f>ABS(G6/G4)</f>
        <v>1.3347609845087736</v>
      </c>
      <c r="H7" s="13">
        <f>ABS(H6/H4)</f>
        <v>1.0281576448799568</v>
      </c>
      <c r="I7" s="13">
        <f t="shared" ref="I7:K7" si="2">ABS(I6/I4)</f>
        <v>1.0306613316786422</v>
      </c>
      <c r="J7" s="13">
        <f>ABS(J6/J4)</f>
        <v>0.18906844929065275</v>
      </c>
      <c r="K7" s="13">
        <f t="shared" si="2"/>
        <v>4.8201615587027868</v>
      </c>
      <c r="L7" s="13">
        <f>ABS(L6/L4)</f>
        <v>4.8674906110140563</v>
      </c>
      <c r="M7" s="13">
        <f t="shared" ref="M7" si="3">ABS(M6/M4)</f>
        <v>2.1764166968941048</v>
      </c>
    </row>
    <row r="8" spans="1:15" ht="18.75" x14ac:dyDescent="0.25">
      <c r="A8" s="28">
        <f>SUMPRODUCT(DF!K9:S9,'inversion optima (SOLVER)'!$E$15:$M$15)</f>
        <v>1.466195496255737E-2</v>
      </c>
      <c r="B8" s="6"/>
      <c r="C8" s="7"/>
      <c r="D8" s="11" t="s">
        <v>25</v>
      </c>
      <c r="E8" s="14">
        <f>_xlfn.COVARIANCE.P(DF!$K$3:$K$252,DF!K3:K252)/_xlfn.VAR.P(DF!$K$3:$K$252)</f>
        <v>0.99999999999999767</v>
      </c>
      <c r="F8" s="14">
        <f>_xlfn.COVARIANCE.P(DF!$K$3:$K$252,DF!L3:L252)/_xlfn.VAR.P(DF!$K$3:$K$252)</f>
        <v>0.72787841255884778</v>
      </c>
      <c r="G8" s="14">
        <f>_xlfn.COVARIANCE.P(DF!$K$3:$K$252,DF!M3:M252)/_xlfn.VAR.P(DF!$K$3:$K$252)</f>
        <v>1.0527189797195944</v>
      </c>
      <c r="H8" s="14">
        <f>_xlfn.COVARIANCE.P(DF!$K$3:$K$252,DF!N3:N252)/_xlfn.VAR.P(DF!$K$3:$K$252)</f>
        <v>1.1511798080895561</v>
      </c>
      <c r="I8" s="14">
        <f>_xlfn.COVARIANCE.P(DF!$K$3:$K$252,DF!O3:O252)/_xlfn.VAR.P(DF!$K$3:$K$252)</f>
        <v>1.1996989876806246</v>
      </c>
      <c r="J8" s="24">
        <f>_xlfn.COVARIANCE.P(DF!$K$3:$K$252,DF!P3:P252)/_xlfn.VAR.P(DF!$K$3:$K$252)</f>
        <v>-1.840563875447308E-2</v>
      </c>
      <c r="K8" s="14">
        <f>_xlfn.COVARIANCE.P(DF!$K$3:$K$252,DF!Q3:Q252)/_xlfn.VAR.P(DF!$K$3:$K$252)</f>
        <v>0.8071770391780051</v>
      </c>
      <c r="L8" s="14">
        <f>_xlfn.COVARIANCE.P(DF!$K$3:$K$252,DF!R3:R252)/_xlfn.VAR.P(DF!$K$3:$K$252)</f>
        <v>0.14978940385205611</v>
      </c>
      <c r="M8" s="14">
        <f>_xlfn.COVARIANCE.P(DF!$K$3:$K$252,DF!S3:S252)/_xlfn.VAR.P(DF!$K$3:$K$252)</f>
        <v>0.13208872265104599</v>
      </c>
    </row>
    <row r="9" spans="1:15" ht="18.75" x14ac:dyDescent="0.25">
      <c r="A9" s="28">
        <f>SUMPRODUCT(DF!K10:S10,'inversion optima (SOLVER)'!$E$15:$M$15)</f>
        <v>5.6705776066861757E-3</v>
      </c>
      <c r="B9" s="6"/>
      <c r="C9" s="7"/>
      <c r="D9" s="11" t="s">
        <v>26</v>
      </c>
      <c r="E9" s="15">
        <f>CORREL(DF!$K$3:$K$252,DF!K3:K252)</f>
        <v>0.99999999999999989</v>
      </c>
      <c r="F9" s="3">
        <f>CORREL(DF!$K$3:$K$252,DF!L3:L252)</f>
        <v>0.95863519400703934</v>
      </c>
      <c r="G9" s="15">
        <f>CORREL(DF!$K$3:$K$252,DF!M3:M252)</f>
        <v>0.84483017527756299</v>
      </c>
      <c r="H9" s="15">
        <f>CORREL(DF!$K$3:$K$252,DF!N3:N252)</f>
        <v>0.82692557198679495</v>
      </c>
      <c r="I9" s="15">
        <f>CORREL(DF!$K$3:$K$252,DF!O3:O252)</f>
        <v>0.76585495982182494</v>
      </c>
      <c r="J9" s="22">
        <f>CORREL(DF!$K$3:$K$252,DF!P3:P252)</f>
        <v>-7.6587359103907982E-3</v>
      </c>
      <c r="K9" s="15">
        <f>CORREL(DF!$K$3:$K$252,DF!Q3:Q252)</f>
        <v>0.58323750372174321</v>
      </c>
      <c r="L9" s="15">
        <f>CORREL(DF!$K$3:$K$252,DF!R3:R252)</f>
        <v>9.6206357119124869E-2</v>
      </c>
      <c r="M9" s="15">
        <f>CORREL(DF!$K$3:$K$252,DF!S3:S252)</f>
        <v>0.20648385787268017</v>
      </c>
    </row>
    <row r="10" spans="1:15" ht="18.75" x14ac:dyDescent="0.25">
      <c r="A10" s="28">
        <f>SUMPRODUCT(DF!K11:S11,'inversion optima (SOLVER)'!$E$15:$M$15)</f>
        <v>-2.9188791565028863E-3</v>
      </c>
      <c r="B10" s="6"/>
      <c r="C10" s="7"/>
      <c r="D10" s="11" t="s">
        <v>27</v>
      </c>
      <c r="E10" s="21">
        <f>E8^2*_xlfn.VAR.P(DF!$K$3:$K$252)/_xlfn.VAR.P(DF!K3:K252)</f>
        <v>0.99999999999999545</v>
      </c>
      <c r="F10" s="21">
        <f>F8^2*_xlfn.VAR.P(DF!$K$3:$K$252)/_xlfn.VAR.P(DF!L3:L252)</f>
        <v>0.91898143518891129</v>
      </c>
      <c r="G10" s="21">
        <f>G8^2*_xlfn.VAR.P(DF!$K$3:$K$252)/_xlfn.VAR.P(DF!M3:M252)</f>
        <v>0.71373802505951656</v>
      </c>
      <c r="H10" s="21">
        <f>H8^2*_xlfn.VAR.P(DF!$K$3:$K$252)/_xlfn.VAR.P(DF!N3:N252)</f>
        <v>0.68380590160568711</v>
      </c>
      <c r="I10" s="21">
        <f>I8^2*_xlfn.VAR.P(DF!$K$3:$K$252)/_xlfn.VAR.P(DF!O3:O252)</f>
        <v>0.5865338194836881</v>
      </c>
      <c r="J10" s="23">
        <f>J8^2*_xlfn.VAR.P(DF!$K$3:$K$252)/_xlfn.VAR.P(DF!P3:P252)</f>
        <v>5.8656235745109491E-5</v>
      </c>
      <c r="K10" s="21">
        <f>K8^2*_xlfn.VAR.P(DF!$K$3:$K$252)/_xlfn.VAR.P(DF!Q3:Q252)</f>
        <v>0.3401659857475699</v>
      </c>
      <c r="L10" s="21">
        <f>L8^2*_xlfn.VAR.P(DF!$K$3:$K$252)/_xlfn.VAR.P(DF!R3:R252)</f>
        <v>9.2556631501325703E-3</v>
      </c>
      <c r="M10" s="21">
        <f>M8^2*_xlfn.VAR.P(DF!$K$3:$K$252)/_xlfn.VAR.P(DF!S3:S252)</f>
        <v>4.2635583561985109E-2</v>
      </c>
    </row>
    <row r="11" spans="1:15" ht="18.75" x14ac:dyDescent="0.25">
      <c r="A11" s="28">
        <f>SUMPRODUCT(DF!K12:S12,'inversion optima (SOLVER)'!$E$15:$M$15)</f>
        <v>6.0390398779905747E-3</v>
      </c>
      <c r="B11" s="6"/>
      <c r="C11" s="7"/>
      <c r="D11" s="11" t="s">
        <v>28</v>
      </c>
      <c r="E11" s="16">
        <f>1-E10</f>
        <v>4.5519144009631418E-15</v>
      </c>
      <c r="F11" s="16">
        <f>1-F10</f>
        <v>8.1018564811088711E-2</v>
      </c>
      <c r="G11" s="16">
        <f>1-G10</f>
        <v>0.28626197494048344</v>
      </c>
      <c r="H11" s="16">
        <f>1-H10</f>
        <v>0.31619409839431289</v>
      </c>
      <c r="I11" s="16">
        <f>1-I10</f>
        <v>0.4134661805163119</v>
      </c>
      <c r="J11" s="16">
        <f t="shared" ref="J11:K11" si="4">1-J10</f>
        <v>0.99994134376425492</v>
      </c>
      <c r="K11" s="16">
        <f t="shared" si="4"/>
        <v>0.65983401425243016</v>
      </c>
      <c r="L11" s="16">
        <f t="shared" ref="L11:M11" si="5">1-L10</f>
        <v>0.9907443368498674</v>
      </c>
      <c r="M11" s="16">
        <f t="shared" si="5"/>
        <v>0.95736441643801484</v>
      </c>
    </row>
    <row r="12" spans="1:15" ht="18.75" x14ac:dyDescent="0.25">
      <c r="A12" s="28">
        <f>SUMPRODUCT(DF!K13:S13,'inversion optima (SOLVER)'!$E$15:$M$15)</f>
        <v>1.6344511457067286E-2</v>
      </c>
      <c r="B12" s="6"/>
      <c r="C12" s="7"/>
      <c r="D12" s="11" t="s">
        <v>29</v>
      </c>
      <c r="E12" s="17">
        <v>0.1225</v>
      </c>
      <c r="F12" s="17">
        <v>0.1225</v>
      </c>
      <c r="G12" s="17">
        <v>0.1225</v>
      </c>
      <c r="H12" s="17">
        <v>0.1225</v>
      </c>
      <c r="I12" s="17">
        <v>0.1225</v>
      </c>
      <c r="J12" s="17">
        <v>0.1225</v>
      </c>
      <c r="K12" s="17">
        <v>0.1225</v>
      </c>
      <c r="L12" s="17">
        <v>0.1225</v>
      </c>
      <c r="M12" s="17">
        <v>0.1225</v>
      </c>
    </row>
    <row r="13" spans="1:15" ht="18.75" x14ac:dyDescent="0.25">
      <c r="A13" s="28">
        <f>SUMPRODUCT(DF!K14:S14,'inversion optima (SOLVER)'!$E$15:$M$15)</f>
        <v>2.0604038810490295E-2</v>
      </c>
      <c r="B13" s="6"/>
      <c r="C13" s="7"/>
      <c r="D13" s="11" t="s">
        <v>30</v>
      </c>
      <c r="E13" s="24">
        <f t="shared" ref="E13:M13" si="6">(E4-E12)/E6</f>
        <v>0.32836495102203705</v>
      </c>
      <c r="F13" s="24">
        <f t="shared" si="6"/>
        <v>8.8843012295018453E-2</v>
      </c>
      <c r="G13" s="24">
        <f t="shared" si="6"/>
        <v>0.29626430626196931</v>
      </c>
      <c r="H13" s="24">
        <f t="shared" si="6"/>
        <v>0.56719763243398025</v>
      </c>
      <c r="I13" s="24">
        <f t="shared" si="6"/>
        <v>0.60996122731821212</v>
      </c>
      <c r="J13" s="24">
        <f t="shared" si="6"/>
        <v>5.0542434886438379</v>
      </c>
      <c r="K13" s="24">
        <f t="shared" si="6"/>
        <v>-0.20034455261421152</v>
      </c>
      <c r="L13" s="24">
        <f t="shared" si="6"/>
        <v>-0.56793811300322539</v>
      </c>
      <c r="M13" s="24">
        <f t="shared" si="6"/>
        <v>-0.42279171040601921</v>
      </c>
    </row>
    <row r="14" spans="1:15" ht="19.5" thickBot="1" x14ac:dyDescent="0.3">
      <c r="A14" s="28">
        <f>SUMPRODUCT(DF!K15:S15,'inversion optima (SOLVER)'!$E$15:$M$15)</f>
        <v>-2.6786609494745374E-3</v>
      </c>
      <c r="B14" s="6"/>
      <c r="C14" s="7"/>
      <c r="D14" s="18" t="s">
        <v>31</v>
      </c>
      <c r="E14" s="29">
        <f t="shared" ref="E14:M14" si="7">(E4-E12)/E8</f>
        <v>7.127141908692125E-2</v>
      </c>
      <c r="F14" s="29">
        <f t="shared" si="7"/>
        <v>2.0115392775799098E-2</v>
      </c>
      <c r="G14" s="29">
        <f t="shared" si="7"/>
        <v>7.6114697300159809E-2</v>
      </c>
      <c r="H14" s="29">
        <f t="shared" si="7"/>
        <v>0.14887665346700754</v>
      </c>
      <c r="I14" s="29">
        <f t="shared" si="7"/>
        <v>0.1728678820856793</v>
      </c>
      <c r="J14" s="29">
        <f t="shared" si="7"/>
        <v>-143.23781145676264</v>
      </c>
      <c r="K14" s="29">
        <f t="shared" si="7"/>
        <v>-7.4557391779413312E-2</v>
      </c>
      <c r="L14" s="29">
        <f t="shared" si="7"/>
        <v>-1.2813148360058717</v>
      </c>
      <c r="M14" s="29">
        <f t="shared" si="7"/>
        <v>-0.44442549893832617</v>
      </c>
    </row>
    <row r="15" spans="1:15" ht="18.75" x14ac:dyDescent="0.25">
      <c r="A15" s="28">
        <f>SUMPRODUCT(DF!K16:S16,'inversion optima (SOLVER)'!$E$15:$M$15)</f>
        <v>-5.4456647917206519E-3</v>
      </c>
      <c r="B15" s="6"/>
      <c r="C15" s="7"/>
      <c r="D15" s="6" t="s">
        <v>35</v>
      </c>
      <c r="E15" s="26">
        <v>0.03</v>
      </c>
      <c r="F15" s="26">
        <v>0.12949956076645336</v>
      </c>
      <c r="G15" s="26">
        <v>5.318593060070563E-2</v>
      </c>
      <c r="H15" s="26">
        <v>0.05</v>
      </c>
      <c r="I15" s="26">
        <v>8.2439200505363644E-2</v>
      </c>
      <c r="J15" s="26">
        <v>0.33842538906082265</v>
      </c>
      <c r="K15" s="26">
        <v>0</v>
      </c>
      <c r="L15" s="26">
        <v>0</v>
      </c>
      <c r="M15" s="27">
        <v>0.31644991906690101</v>
      </c>
      <c r="N15" s="27"/>
    </row>
    <row r="16" spans="1:15" ht="19.5" thickBot="1" x14ac:dyDescent="0.3">
      <c r="A16" s="28">
        <f>SUMPRODUCT(DF!K17:S17,'inversion optima (SOLVER)'!$E$15:$M$15)</f>
        <v>1.0319413821774402E-2</v>
      </c>
      <c r="B16" s="6"/>
      <c r="C16" s="7"/>
      <c r="D16" s="6"/>
      <c r="E16" s="36"/>
      <c r="F16" s="36"/>
      <c r="G16" s="36"/>
      <c r="H16" s="36"/>
      <c r="I16" s="36"/>
      <c r="J16" s="36"/>
      <c r="K16" s="36"/>
      <c r="L16" s="37"/>
      <c r="M16" s="37"/>
    </row>
    <row r="17" spans="1:12" ht="19.5" thickBot="1" x14ac:dyDescent="0.3">
      <c r="A17" s="28">
        <f>SUMPRODUCT(DF!K18:S18,'inversion optima (SOLVER)'!$E$15:$M$15)</f>
        <v>9.1154486088572233E-4</v>
      </c>
      <c r="B17" s="6"/>
      <c r="C17" s="7"/>
      <c r="D17" s="52" t="s">
        <v>34</v>
      </c>
      <c r="E17" s="53"/>
      <c r="F17" s="6"/>
      <c r="G17" s="6"/>
    </row>
    <row r="18" spans="1:12" ht="18.75" x14ac:dyDescent="0.25">
      <c r="A18" s="28">
        <f>SUMPRODUCT(DF!K19:S19,'inversion optima (SOLVER)'!$E$15:$M$15)</f>
        <v>-5.0782846276560285E-3</v>
      </c>
      <c r="B18" s="6"/>
      <c r="C18" s="7"/>
      <c r="D18" s="19" t="s">
        <v>38</v>
      </c>
      <c r="E18" s="32">
        <f>SUM(E15:M15)</f>
        <v>1.0000000000002462</v>
      </c>
      <c r="F18" s="6"/>
      <c r="G18" s="6"/>
    </row>
    <row r="19" spans="1:12" ht="18.75" x14ac:dyDescent="0.25">
      <c r="A19" s="28">
        <f>SUMPRODUCT(DF!K20:S20,'inversion optima (SOLVER)'!$E$15:$M$15)</f>
        <v>-1.1726237059868194E-2</v>
      </c>
      <c r="B19" s="6"/>
      <c r="C19" s="7"/>
      <c r="D19" s="19" t="s">
        <v>39</v>
      </c>
      <c r="E19" s="4">
        <f>AVERAGE(A2:A251)</f>
        <v>2.1482534389379486E-3</v>
      </c>
      <c r="F19" s="6"/>
      <c r="G19" s="6"/>
    </row>
    <row r="20" spans="1:12" ht="18.75" x14ac:dyDescent="0.25">
      <c r="A20" s="28">
        <f>SUMPRODUCT(DF!K21:S21,'inversion optima (SOLVER)'!$E$15:$M$15)</f>
        <v>-8.611348333234967E-3</v>
      </c>
      <c r="B20" s="6"/>
      <c r="C20" s="7"/>
      <c r="D20" s="19" t="s">
        <v>40</v>
      </c>
      <c r="E20" s="12">
        <f>E19*251</f>
        <v>0.53921161317342514</v>
      </c>
      <c r="F20" s="6"/>
      <c r="G20" s="6"/>
    </row>
    <row r="21" spans="1:12" ht="18.75" x14ac:dyDescent="0.25">
      <c r="A21" s="28">
        <f>SUMPRODUCT(DF!K22:S22,'inversion optima (SOLVER)'!$E$15:$M$15)</f>
        <v>7.9172893357875931E-3</v>
      </c>
      <c r="B21" s="6"/>
      <c r="C21" s="7"/>
      <c r="D21" s="19" t="s">
        <v>36</v>
      </c>
      <c r="E21" s="4">
        <f>_xlfn.STDEV.S(A2:A251)</f>
        <v>1.2649110671014185E-2</v>
      </c>
      <c r="F21" s="6"/>
      <c r="G21" s="6"/>
    </row>
    <row r="22" spans="1:12" ht="18.75" x14ac:dyDescent="0.25">
      <c r="A22" s="28">
        <f>SUMPRODUCT(DF!K23:S23,'inversion optima (SOLVER)'!$E$15:$M$15)</f>
        <v>1.9916435697425489E-2</v>
      </c>
      <c r="B22" s="6"/>
      <c r="C22" s="7"/>
      <c r="D22" s="19" t="s">
        <v>37</v>
      </c>
      <c r="E22" s="12">
        <f>E21*SQRT(251)</f>
        <v>0.20039960127869216</v>
      </c>
      <c r="F22" s="6"/>
      <c r="G22" s="6"/>
    </row>
    <row r="23" spans="1:12" ht="18.75" x14ac:dyDescent="0.25">
      <c r="A23" s="28">
        <f>SUMPRODUCT(DF!K24:S24,'inversion optima (SOLVER)'!$E$15:$M$15)</f>
        <v>1.097143849160619E-2</v>
      </c>
      <c r="B23" s="6"/>
      <c r="C23" s="7"/>
      <c r="D23" s="19" t="s">
        <v>32</v>
      </c>
      <c r="E23" s="3">
        <f>(E20-E12)/E22</f>
        <v>2.0794034045702103</v>
      </c>
      <c r="F23" s="6"/>
      <c r="G23" s="6"/>
    </row>
    <row r="24" spans="1:12" ht="18.75" x14ac:dyDescent="0.25">
      <c r="A24" s="28">
        <f>SUMPRODUCT(DF!K25:S25,'inversion optima (SOLVER)'!$E$15:$M$15)</f>
        <v>-1.1084736058049178E-2</v>
      </c>
      <c r="B24" s="6"/>
      <c r="C24" s="7"/>
      <c r="D24" s="19" t="s">
        <v>33</v>
      </c>
      <c r="E24" s="11">
        <f>SUMPRODUCT(E15:M15,E8:M8)</f>
        <v>0.37228151924730696</v>
      </c>
      <c r="F24" s="6"/>
      <c r="G24" s="6"/>
    </row>
    <row r="25" spans="1:12" ht="18.75" x14ac:dyDescent="0.25">
      <c r="A25" s="28">
        <f>SUMPRODUCT(DF!K26:S26,'inversion optima (SOLVER)'!$E$15:$M$15)</f>
        <v>3.6530869846875341E-2</v>
      </c>
      <c r="B25" s="6"/>
      <c r="C25" s="7"/>
      <c r="D25" s="19" t="s">
        <v>31</v>
      </c>
      <c r="E25" s="35">
        <f>(E20-E12)/E24</f>
        <v>1.1193454190687431</v>
      </c>
      <c r="F25" s="6"/>
      <c r="G25" s="6"/>
    </row>
    <row r="26" spans="1:12" ht="18.75" x14ac:dyDescent="0.25">
      <c r="A26" s="28">
        <f>SUMPRODUCT(DF!K27:S27,'inversion optima (SOLVER)'!$E$15:$M$15)</f>
        <v>4.4804365021196883E-2</v>
      </c>
      <c r="B26" s="6"/>
      <c r="C26" s="7"/>
      <c r="D26" s="19" t="s">
        <v>41</v>
      </c>
      <c r="E26" s="34">
        <v>3</v>
      </c>
      <c r="F26" s="6"/>
      <c r="G26" s="6"/>
      <c r="H26" s="6"/>
      <c r="I26" s="6"/>
      <c r="J26" s="6"/>
      <c r="K26" s="6"/>
      <c r="L26" s="6"/>
    </row>
    <row r="27" spans="1:12" ht="19.5" thickBot="1" x14ac:dyDescent="0.3">
      <c r="A27" s="28">
        <f>SUMPRODUCT(DF!K28:S28,'inversion optima (SOLVER)'!$E$15:$M$15)</f>
        <v>7.9973805680719073E-3</v>
      </c>
      <c r="B27" s="6"/>
      <c r="C27" s="7"/>
      <c r="D27" s="20" t="s">
        <v>42</v>
      </c>
      <c r="E27" s="33">
        <f>+E20-((E26/2)*(E22^2))</f>
        <v>0.47897161288443696</v>
      </c>
      <c r="F27" s="6"/>
      <c r="G27" s="6"/>
      <c r="H27" s="6"/>
      <c r="I27" s="6"/>
      <c r="J27" s="6"/>
      <c r="K27" s="6"/>
      <c r="L27" s="6"/>
    </row>
    <row r="28" spans="1:12" ht="18.75" x14ac:dyDescent="0.25">
      <c r="A28" s="28">
        <f>SUMPRODUCT(DF!K29:S29,'inversion optima (SOLVER)'!$E$15:$M$15)</f>
        <v>4.0725235776915315E-3</v>
      </c>
      <c r="B28" s="6"/>
      <c r="C28" s="7"/>
      <c r="D28" s="6"/>
      <c r="E28" s="6"/>
      <c r="F28" s="6"/>
      <c r="G28" s="6"/>
      <c r="H28" s="6"/>
      <c r="I28" s="6"/>
      <c r="J28" s="6"/>
      <c r="K28" s="6"/>
      <c r="L28" s="6"/>
    </row>
    <row r="29" spans="1:12" ht="18.75" x14ac:dyDescent="0.25">
      <c r="A29" s="28">
        <f>SUMPRODUCT(DF!K30:S30,'inversion optima (SOLVER)'!$E$15:$M$15)</f>
        <v>-1.0013873953384659E-2</v>
      </c>
      <c r="B29" s="6"/>
      <c r="C29" s="7"/>
      <c r="D29" s="6"/>
      <c r="E29" s="6"/>
      <c r="F29" s="6"/>
      <c r="G29" s="6"/>
      <c r="H29" s="6"/>
      <c r="I29" s="6"/>
      <c r="J29" s="6"/>
      <c r="K29" s="6"/>
      <c r="L29" s="6"/>
    </row>
    <row r="30" spans="1:12" ht="18.75" x14ac:dyDescent="0.25">
      <c r="A30" s="28">
        <f>SUMPRODUCT(DF!K31:S31,'inversion optima (SOLVER)'!$E$15:$M$15)</f>
        <v>-7.5987226998580808E-3</v>
      </c>
      <c r="B30" s="6"/>
      <c r="C30" s="7"/>
      <c r="D30" s="6"/>
      <c r="E30" s="6"/>
      <c r="F30" s="6"/>
      <c r="G30" s="6"/>
      <c r="H30" s="6"/>
      <c r="I30" s="6"/>
      <c r="J30" s="6"/>
      <c r="K30" s="6"/>
      <c r="L30" s="6"/>
    </row>
    <row r="31" spans="1:12" ht="18.75" x14ac:dyDescent="0.25">
      <c r="A31" s="28">
        <f>SUMPRODUCT(DF!K32:S32,'inversion optima (SOLVER)'!$E$15:$M$15)</f>
        <v>-8.3839455557136369E-3</v>
      </c>
      <c r="B31" s="6"/>
      <c r="C31" s="7"/>
      <c r="D31" s="6"/>
      <c r="E31" s="6"/>
      <c r="F31" s="6"/>
      <c r="G31" s="6"/>
      <c r="H31" s="6"/>
      <c r="I31" s="6"/>
      <c r="J31" s="6"/>
      <c r="K31" s="6"/>
      <c r="L31" s="6"/>
    </row>
    <row r="32" spans="1:12" ht="18.75" x14ac:dyDescent="0.25">
      <c r="A32" s="28">
        <f>SUMPRODUCT(DF!K33:S33,'inversion optima (SOLVER)'!$E$15:$M$15)</f>
        <v>-3.8978957291893246E-3</v>
      </c>
      <c r="B32" s="6"/>
      <c r="C32" s="7"/>
      <c r="D32" s="6"/>
      <c r="E32" s="6"/>
      <c r="F32" s="6"/>
      <c r="G32" s="6"/>
      <c r="H32" s="6"/>
      <c r="I32" s="6"/>
      <c r="J32" s="6"/>
      <c r="K32" s="6"/>
      <c r="L32" s="6"/>
    </row>
    <row r="33" spans="1:12" ht="18.75" x14ac:dyDescent="0.25">
      <c r="A33" s="28">
        <f>SUMPRODUCT(DF!K34:S34,'inversion optima (SOLVER)'!$E$15:$M$15)</f>
        <v>9.8973520120251585E-3</v>
      </c>
      <c r="B33" s="6"/>
      <c r="C33" s="7"/>
      <c r="D33" s="6"/>
      <c r="E33" s="6"/>
      <c r="F33" s="6"/>
      <c r="G33" s="6"/>
      <c r="H33" s="6"/>
      <c r="I33" s="6"/>
      <c r="J33" s="6"/>
      <c r="K33" s="6"/>
      <c r="L33" s="6"/>
    </row>
    <row r="34" spans="1:12" ht="18.75" x14ac:dyDescent="0.25">
      <c r="A34" s="28">
        <f>SUMPRODUCT(DF!K35:S35,'inversion optima (SOLVER)'!$E$15:$M$15)</f>
        <v>1.5261012293541387E-2</v>
      </c>
      <c r="B34" s="6"/>
      <c r="C34" s="7"/>
      <c r="D34" s="6"/>
      <c r="E34" s="6"/>
      <c r="F34" s="6"/>
      <c r="G34" s="6"/>
      <c r="H34" s="6"/>
      <c r="I34" s="6"/>
      <c r="J34" s="6"/>
      <c r="K34" s="6"/>
      <c r="L34" s="6"/>
    </row>
    <row r="35" spans="1:12" ht="18.75" x14ac:dyDescent="0.25">
      <c r="A35" s="28">
        <f>SUMPRODUCT(DF!K36:S36,'inversion optima (SOLVER)'!$E$15:$M$15)</f>
        <v>-3.5613056981349377E-4</v>
      </c>
      <c r="B35" s="6"/>
      <c r="C35" s="7"/>
      <c r="D35" s="6"/>
      <c r="E35" s="6"/>
      <c r="F35" s="6"/>
      <c r="G35" s="6"/>
      <c r="H35" s="6"/>
      <c r="I35" s="6"/>
      <c r="J35" s="6"/>
      <c r="K35" s="6"/>
      <c r="L35" s="6"/>
    </row>
    <row r="36" spans="1:12" ht="18.75" x14ac:dyDescent="0.25">
      <c r="A36" s="28">
        <f>SUMPRODUCT(DF!K37:S37,'inversion optima (SOLVER)'!$E$15:$M$15)</f>
        <v>-1.0392386491832032E-2</v>
      </c>
      <c r="B36" s="6"/>
      <c r="C36" s="7"/>
      <c r="D36" s="6"/>
      <c r="E36" s="6"/>
      <c r="F36" s="6"/>
      <c r="G36" s="6"/>
      <c r="H36" s="6"/>
      <c r="I36" s="6"/>
      <c r="J36" s="6"/>
      <c r="K36" s="6"/>
      <c r="L36" s="6"/>
    </row>
    <row r="37" spans="1:12" ht="18.75" x14ac:dyDescent="0.25">
      <c r="A37" s="28">
        <f>SUMPRODUCT(DF!K38:S38,'inversion optima (SOLVER)'!$E$15:$M$15)</f>
        <v>-1.3056535411099997E-2</v>
      </c>
      <c r="B37" s="6"/>
      <c r="C37" s="7"/>
      <c r="D37" s="6"/>
      <c r="E37" s="6"/>
      <c r="F37" s="6"/>
      <c r="G37" s="6"/>
      <c r="H37" s="6"/>
      <c r="I37" s="6"/>
      <c r="J37" s="6"/>
      <c r="K37" s="6"/>
      <c r="L37" s="6"/>
    </row>
    <row r="38" spans="1:12" ht="18.75" x14ac:dyDescent="0.25">
      <c r="A38" s="28">
        <f>SUMPRODUCT(DF!K39:S39,'inversion optima (SOLVER)'!$E$15:$M$15)</f>
        <v>2.5816548928856826E-2</v>
      </c>
      <c r="B38" s="6"/>
      <c r="C38" s="7"/>
      <c r="D38" s="6"/>
      <c r="E38" s="6"/>
      <c r="F38" s="6"/>
      <c r="G38" s="6"/>
      <c r="H38" s="6"/>
      <c r="I38" s="6"/>
      <c r="J38" s="6"/>
      <c r="K38" s="6"/>
      <c r="L38" s="6"/>
    </row>
    <row r="39" spans="1:12" ht="18.75" x14ac:dyDescent="0.25">
      <c r="A39" s="28">
        <f>SUMPRODUCT(DF!K40:S40,'inversion optima (SOLVER)'!$E$15:$M$15)</f>
        <v>2.3370157330074456E-2</v>
      </c>
      <c r="B39" s="6"/>
      <c r="C39" s="7"/>
      <c r="D39" s="6"/>
      <c r="E39" s="6"/>
      <c r="F39" s="6"/>
      <c r="G39" s="6"/>
      <c r="H39" s="6"/>
      <c r="I39" s="6"/>
      <c r="J39" s="6"/>
      <c r="K39" s="6"/>
      <c r="L39" s="6"/>
    </row>
    <row r="40" spans="1:12" ht="18.75" x14ac:dyDescent="0.25">
      <c r="A40" s="28">
        <f>SUMPRODUCT(DF!K41:S41,'inversion optima (SOLVER)'!$E$15:$M$15)</f>
        <v>7.4841220892891969E-4</v>
      </c>
      <c r="B40" s="6"/>
      <c r="C40" s="7"/>
      <c r="D40" s="6"/>
      <c r="E40" s="6"/>
      <c r="F40" s="6"/>
      <c r="G40" s="6"/>
      <c r="H40" s="6"/>
      <c r="I40" s="6"/>
      <c r="J40" s="6"/>
      <c r="K40" s="6"/>
      <c r="L40" s="6"/>
    </row>
    <row r="41" spans="1:12" ht="18.75" x14ac:dyDescent="0.25">
      <c r="A41" s="28">
        <f>SUMPRODUCT(DF!K42:S42,'inversion optima (SOLVER)'!$E$15:$M$15)</f>
        <v>-6.9594448492801405E-3</v>
      </c>
      <c r="B41" s="6"/>
      <c r="C41" s="7"/>
      <c r="D41" s="6"/>
      <c r="E41" s="6"/>
      <c r="F41" s="6"/>
      <c r="G41" s="6"/>
      <c r="H41" s="6"/>
      <c r="I41" s="6"/>
      <c r="J41" s="6"/>
      <c r="K41" s="6"/>
      <c r="L41" s="6"/>
    </row>
    <row r="42" spans="1:12" ht="18.75" x14ac:dyDescent="0.25">
      <c r="A42" s="28">
        <f>SUMPRODUCT(DF!K43:S43,'inversion optima (SOLVER)'!$E$15:$M$15)</f>
        <v>-2.3253705964221223E-2</v>
      </c>
      <c r="B42" s="6"/>
      <c r="C42" s="7"/>
      <c r="D42" s="6"/>
      <c r="E42" s="6"/>
      <c r="F42" s="6"/>
      <c r="G42" s="6"/>
      <c r="H42" s="6"/>
      <c r="I42" s="6"/>
      <c r="J42" s="6"/>
      <c r="K42" s="6"/>
      <c r="L42" s="6"/>
    </row>
    <row r="43" spans="1:12" ht="18.75" x14ac:dyDescent="0.25">
      <c r="A43" s="28">
        <f>SUMPRODUCT(DF!K44:S44,'inversion optima (SOLVER)'!$E$15:$M$15)</f>
        <v>-3.7636997907051981E-3</v>
      </c>
      <c r="B43" s="6"/>
      <c r="C43" s="7"/>
      <c r="D43" s="6"/>
      <c r="E43" s="6"/>
      <c r="F43" s="6"/>
      <c r="G43" s="6"/>
      <c r="H43" s="6"/>
      <c r="I43" s="6"/>
      <c r="J43" s="6"/>
      <c r="K43" s="6"/>
      <c r="L43" s="6"/>
    </row>
    <row r="44" spans="1:12" ht="18.75" x14ac:dyDescent="0.25">
      <c r="A44" s="28">
        <f>SUMPRODUCT(DF!K45:S45,'inversion optima (SOLVER)'!$E$15:$M$15)</f>
        <v>2.092272765650641E-2</v>
      </c>
      <c r="B44" s="6"/>
      <c r="C44" s="7"/>
      <c r="D44" s="6"/>
      <c r="E44" s="6"/>
      <c r="F44" s="6"/>
      <c r="G44" s="6"/>
      <c r="H44" s="6"/>
      <c r="I44" s="6"/>
      <c r="J44" s="6"/>
      <c r="K44" s="6"/>
      <c r="L44" s="6"/>
    </row>
    <row r="45" spans="1:12" ht="18.75" x14ac:dyDescent="0.25">
      <c r="A45" s="28">
        <f>SUMPRODUCT(DF!K46:S46,'inversion optima (SOLVER)'!$E$15:$M$15)</f>
        <v>-1.2773000575617447E-3</v>
      </c>
      <c r="B45" s="6"/>
      <c r="C45" s="7"/>
      <c r="D45" s="6"/>
      <c r="E45" s="6"/>
      <c r="F45" s="6"/>
      <c r="G45" s="6"/>
      <c r="H45" s="6"/>
      <c r="I45" s="6"/>
      <c r="J45" s="6"/>
      <c r="K45" s="6"/>
      <c r="L45" s="6"/>
    </row>
    <row r="46" spans="1:12" ht="18.75" x14ac:dyDescent="0.25">
      <c r="A46" s="28">
        <f>SUMPRODUCT(DF!K47:S47,'inversion optima (SOLVER)'!$E$15:$M$15)</f>
        <v>9.2464210250324929E-3</v>
      </c>
      <c r="B46" s="6"/>
      <c r="C46" s="7"/>
      <c r="D46" s="6"/>
      <c r="E46" s="6"/>
      <c r="F46" s="6"/>
      <c r="G46" s="6"/>
      <c r="H46" s="6"/>
      <c r="I46" s="6"/>
      <c r="J46" s="6"/>
      <c r="K46" s="6"/>
      <c r="L46" s="6"/>
    </row>
    <row r="47" spans="1:12" ht="18.75" x14ac:dyDescent="0.25">
      <c r="A47" s="28">
        <f>SUMPRODUCT(DF!K48:S48,'inversion optima (SOLVER)'!$E$15:$M$15)</f>
        <v>1.2404660225987109E-2</v>
      </c>
      <c r="B47" s="6"/>
      <c r="C47" s="7"/>
      <c r="D47" s="6"/>
      <c r="E47" s="6"/>
      <c r="F47" s="6"/>
      <c r="G47" s="6"/>
      <c r="H47" s="6"/>
      <c r="I47" s="6"/>
      <c r="J47" s="6"/>
      <c r="K47" s="6"/>
      <c r="L47" s="6"/>
    </row>
    <row r="48" spans="1:12" ht="18.75" x14ac:dyDescent="0.25">
      <c r="A48" s="28">
        <f>SUMPRODUCT(DF!K49:S49,'inversion optima (SOLVER)'!$E$15:$M$15)</f>
        <v>2.0610249905627749E-3</v>
      </c>
      <c r="B48" s="6"/>
      <c r="C48" s="7"/>
      <c r="D48" s="6"/>
      <c r="E48" s="6"/>
      <c r="F48" s="6"/>
      <c r="G48" s="6"/>
      <c r="H48" s="6"/>
      <c r="I48" s="6"/>
      <c r="J48" s="6"/>
      <c r="K48" s="6"/>
      <c r="L48" s="6"/>
    </row>
    <row r="49" spans="1:12" ht="18.75" x14ac:dyDescent="0.25">
      <c r="A49" s="28">
        <f>SUMPRODUCT(DF!K50:S50,'inversion optima (SOLVER)'!$E$15:$M$15)</f>
        <v>-1.6899934046000827E-2</v>
      </c>
      <c r="B49" s="6"/>
      <c r="C49" s="7"/>
      <c r="D49" s="6"/>
      <c r="E49" s="6"/>
      <c r="F49" s="6"/>
      <c r="G49" s="6"/>
      <c r="H49" s="6"/>
      <c r="I49" s="6"/>
      <c r="J49" s="6"/>
      <c r="K49" s="6"/>
      <c r="L49" s="6"/>
    </row>
    <row r="50" spans="1:12" ht="18.75" x14ac:dyDescent="0.25">
      <c r="A50" s="28">
        <f>SUMPRODUCT(DF!K51:S51,'inversion optima (SOLVER)'!$E$15:$M$15)</f>
        <v>-2.5158687780019E-2</v>
      </c>
      <c r="B50" s="6"/>
      <c r="C50" s="7"/>
      <c r="D50" s="6"/>
      <c r="E50" s="6"/>
      <c r="F50" s="6"/>
      <c r="G50" s="6"/>
      <c r="H50" s="6"/>
      <c r="I50" s="6"/>
      <c r="J50" s="6"/>
      <c r="K50" s="6"/>
      <c r="L50" s="6"/>
    </row>
    <row r="51" spans="1:12" ht="18.75" x14ac:dyDescent="0.25">
      <c r="A51" s="28">
        <f>SUMPRODUCT(DF!K52:S52,'inversion optima (SOLVER)'!$E$15:$M$15)</f>
        <v>-7.4637964926229589E-3</v>
      </c>
      <c r="B51" s="6"/>
      <c r="C51" s="7"/>
      <c r="D51" s="6"/>
      <c r="E51" s="6"/>
      <c r="F51" s="6"/>
      <c r="G51" s="6"/>
      <c r="H51" s="6"/>
      <c r="I51" s="6"/>
      <c r="J51" s="6"/>
      <c r="K51" s="6"/>
      <c r="L51" s="6"/>
    </row>
    <row r="52" spans="1:12" ht="18.75" x14ac:dyDescent="0.25">
      <c r="A52" s="28">
        <f>SUMPRODUCT(DF!K53:S53,'inversion optima (SOLVER)'!$E$15:$M$15)</f>
        <v>-9.3184765295766924E-3</v>
      </c>
      <c r="B52" s="6"/>
      <c r="C52" s="7"/>
      <c r="D52" s="6"/>
      <c r="E52" s="6"/>
      <c r="F52" s="6"/>
      <c r="G52" s="6"/>
      <c r="H52" s="6"/>
      <c r="I52" s="6"/>
      <c r="J52" s="6"/>
      <c r="K52" s="6"/>
      <c r="L52" s="6"/>
    </row>
    <row r="53" spans="1:12" ht="18.75" x14ac:dyDescent="0.25">
      <c r="A53" s="28">
        <f>SUMPRODUCT(DF!K54:S54,'inversion optima (SOLVER)'!$E$15:$M$15)</f>
        <v>1.4735008029970534E-2</v>
      </c>
      <c r="B53" s="6"/>
      <c r="C53" s="7"/>
      <c r="D53" s="6"/>
      <c r="E53" s="6"/>
      <c r="F53" s="6"/>
      <c r="G53" s="6"/>
      <c r="H53" s="6"/>
      <c r="I53" s="6"/>
      <c r="J53" s="6"/>
      <c r="K53" s="6"/>
      <c r="L53" s="6"/>
    </row>
    <row r="54" spans="1:12" ht="18.75" x14ac:dyDescent="0.25">
      <c r="A54" s="28">
        <f>SUMPRODUCT(DF!K55:S55,'inversion optima (SOLVER)'!$E$15:$M$15)</f>
        <v>-2.0554320691634608E-2</v>
      </c>
      <c r="B54" s="6"/>
      <c r="C54" s="7"/>
      <c r="D54" s="6"/>
      <c r="E54" s="6"/>
      <c r="F54" s="6"/>
      <c r="G54" s="6"/>
      <c r="H54" s="6"/>
      <c r="I54" s="6"/>
      <c r="J54" s="6"/>
      <c r="K54" s="6"/>
      <c r="L54" s="6"/>
    </row>
    <row r="55" spans="1:12" ht="18.75" x14ac:dyDescent="0.25">
      <c r="A55" s="28">
        <f>SUMPRODUCT(DF!K56:S56,'inversion optima (SOLVER)'!$E$15:$M$15)</f>
        <v>-1.368708305118644E-2</v>
      </c>
      <c r="B55" s="6"/>
      <c r="C55" s="7"/>
      <c r="D55" s="6"/>
      <c r="E55" s="6"/>
      <c r="F55" s="6"/>
      <c r="G55" s="6"/>
      <c r="H55" s="6"/>
      <c r="I55" s="6"/>
      <c r="J55" s="6"/>
      <c r="K55" s="6"/>
      <c r="L55" s="6"/>
    </row>
    <row r="56" spans="1:12" ht="18.75" x14ac:dyDescent="0.25">
      <c r="A56" s="28">
        <f>SUMPRODUCT(DF!K57:S57,'inversion optima (SOLVER)'!$E$15:$M$15)</f>
        <v>-2.1892030672907549E-2</v>
      </c>
      <c r="B56" s="6"/>
      <c r="C56" s="7"/>
      <c r="D56" s="6"/>
      <c r="E56" s="6"/>
      <c r="F56" s="6"/>
      <c r="G56" s="6"/>
      <c r="H56" s="6"/>
      <c r="I56" s="6"/>
      <c r="J56" s="6"/>
      <c r="K56" s="6"/>
      <c r="L56" s="6"/>
    </row>
    <row r="57" spans="1:12" ht="18.75" x14ac:dyDescent="0.25">
      <c r="A57" s="28">
        <f>SUMPRODUCT(DF!K58:S58,'inversion optima (SOLVER)'!$E$15:$M$15)</f>
        <v>-3.0371891254768733E-3</v>
      </c>
      <c r="B57" s="6"/>
      <c r="C57" s="7"/>
      <c r="D57" s="6"/>
      <c r="E57" s="6"/>
      <c r="F57" s="6"/>
      <c r="G57" s="6"/>
      <c r="H57" s="6"/>
      <c r="I57" s="6"/>
      <c r="J57" s="6"/>
      <c r="K57" s="6"/>
      <c r="L57" s="6"/>
    </row>
    <row r="58" spans="1:12" ht="18.75" x14ac:dyDescent="0.25">
      <c r="A58" s="28">
        <f>SUMPRODUCT(DF!K59:S59,'inversion optima (SOLVER)'!$E$15:$M$15)</f>
        <v>6.1436465831857575E-3</v>
      </c>
      <c r="B58" s="6"/>
      <c r="C58" s="7"/>
      <c r="D58" s="6"/>
      <c r="E58" s="6"/>
      <c r="F58" s="6"/>
      <c r="G58" s="6"/>
      <c r="H58" s="6"/>
      <c r="I58" s="6"/>
      <c r="J58" s="6"/>
      <c r="K58" s="6"/>
      <c r="L58" s="6"/>
    </row>
    <row r="59" spans="1:12" ht="18.75" x14ac:dyDescent="0.25">
      <c r="A59" s="28">
        <f>SUMPRODUCT(DF!K60:S60,'inversion optima (SOLVER)'!$E$15:$M$15)</f>
        <v>1.0342109061195006E-2</v>
      </c>
      <c r="B59" s="6"/>
      <c r="C59" s="7"/>
      <c r="D59" s="6"/>
      <c r="E59" s="6"/>
      <c r="F59" s="6"/>
      <c r="G59" s="6"/>
      <c r="H59" s="6"/>
      <c r="I59" s="6"/>
      <c r="J59" s="6"/>
      <c r="K59" s="6"/>
      <c r="L59" s="6"/>
    </row>
    <row r="60" spans="1:12" ht="18.75" x14ac:dyDescent="0.25">
      <c r="A60" s="28">
        <f>SUMPRODUCT(DF!K61:S61,'inversion optima (SOLVER)'!$E$15:$M$15)</f>
        <v>-6.0252718705928899E-3</v>
      </c>
      <c r="B60" s="6"/>
      <c r="C60" s="7"/>
      <c r="D60" s="6"/>
      <c r="E60" s="6"/>
      <c r="F60" s="6"/>
      <c r="G60" s="6"/>
      <c r="H60" s="6"/>
      <c r="I60" s="6"/>
      <c r="J60" s="6"/>
      <c r="K60" s="6"/>
      <c r="L60" s="6"/>
    </row>
    <row r="61" spans="1:12" ht="18.75" x14ac:dyDescent="0.25">
      <c r="A61" s="28">
        <f>SUMPRODUCT(DF!K62:S62,'inversion optima (SOLVER)'!$E$15:$M$15)</f>
        <v>1.0785411801370328E-2</v>
      </c>
      <c r="B61" s="6"/>
      <c r="C61" s="7"/>
      <c r="D61" s="6"/>
      <c r="E61" s="6"/>
      <c r="F61" s="6"/>
      <c r="G61" s="6"/>
      <c r="H61" s="6"/>
      <c r="I61" s="6"/>
      <c r="J61" s="6"/>
      <c r="K61" s="6"/>
      <c r="L61" s="6"/>
    </row>
    <row r="62" spans="1:12" ht="18.75" x14ac:dyDescent="0.25">
      <c r="A62" s="28">
        <f>SUMPRODUCT(DF!K63:S63,'inversion optima (SOLVER)'!$E$15:$M$15)</f>
        <v>-1.0216652299138911E-2</v>
      </c>
      <c r="B62" s="6"/>
      <c r="C62" s="7"/>
      <c r="D62" s="6"/>
      <c r="E62" s="6"/>
      <c r="F62" s="6"/>
      <c r="G62" s="6"/>
      <c r="H62" s="6"/>
      <c r="I62" s="6"/>
      <c r="J62" s="6"/>
      <c r="K62" s="6"/>
      <c r="L62" s="6"/>
    </row>
    <row r="63" spans="1:12" ht="18.75" x14ac:dyDescent="0.25">
      <c r="A63" s="28">
        <f>SUMPRODUCT(DF!K64:S64,'inversion optima (SOLVER)'!$E$15:$M$15)</f>
        <v>4.3645051325576813E-3</v>
      </c>
      <c r="B63" s="6"/>
      <c r="C63" s="7"/>
      <c r="D63" s="6"/>
      <c r="E63" s="6"/>
      <c r="F63" s="6"/>
      <c r="G63" s="6"/>
      <c r="H63" s="6"/>
      <c r="I63" s="6"/>
      <c r="J63" s="6"/>
      <c r="K63" s="6"/>
      <c r="L63" s="6"/>
    </row>
    <row r="64" spans="1:12" ht="18.75" x14ac:dyDescent="0.25">
      <c r="A64" s="28">
        <f>SUMPRODUCT(DF!K65:S65,'inversion optima (SOLVER)'!$E$15:$M$15)</f>
        <v>3.0142267757748344E-2</v>
      </c>
      <c r="B64" s="6"/>
      <c r="C64" s="7"/>
      <c r="D64" s="6"/>
      <c r="E64" s="6"/>
      <c r="F64" s="6"/>
      <c r="G64" s="6"/>
      <c r="H64" s="6"/>
      <c r="I64" s="6"/>
      <c r="J64" s="6"/>
      <c r="K64" s="6"/>
      <c r="L64" s="6"/>
    </row>
    <row r="65" spans="1:12" ht="18.75" x14ac:dyDescent="0.25">
      <c r="A65" s="28">
        <f>SUMPRODUCT(DF!K66:S66,'inversion optima (SOLVER)'!$E$15:$M$15)</f>
        <v>8.4128884112004733E-3</v>
      </c>
      <c r="B65" s="6"/>
      <c r="C65" s="7"/>
      <c r="D65" s="6"/>
      <c r="E65" s="6"/>
      <c r="F65" s="6"/>
      <c r="G65" s="6"/>
      <c r="H65" s="6"/>
      <c r="I65" s="6"/>
      <c r="J65" s="6"/>
      <c r="K65" s="6"/>
      <c r="L65" s="6"/>
    </row>
    <row r="66" spans="1:12" ht="18.75" x14ac:dyDescent="0.25">
      <c r="A66" s="28">
        <f>SUMPRODUCT(DF!K67:S67,'inversion optima (SOLVER)'!$E$15:$M$15)</f>
        <v>5.1345308537090262E-3</v>
      </c>
      <c r="B66" s="6"/>
      <c r="C66" s="7"/>
      <c r="D66" s="6"/>
      <c r="E66" s="6"/>
      <c r="F66" s="6"/>
      <c r="G66" s="6"/>
      <c r="H66" s="6"/>
      <c r="I66" s="6"/>
      <c r="J66" s="6"/>
      <c r="K66" s="6"/>
      <c r="L66" s="6"/>
    </row>
    <row r="67" spans="1:12" ht="18.75" x14ac:dyDescent="0.25">
      <c r="A67" s="28">
        <f>SUMPRODUCT(DF!K68:S68,'inversion optima (SOLVER)'!$E$15:$M$15)</f>
        <v>1.7989342102452836E-2</v>
      </c>
      <c r="B67" s="6"/>
      <c r="C67" s="7"/>
      <c r="D67" s="6"/>
      <c r="E67" s="6"/>
      <c r="F67" s="6"/>
      <c r="G67" s="6"/>
      <c r="H67" s="6"/>
      <c r="I67" s="6"/>
      <c r="J67" s="6"/>
      <c r="K67" s="6"/>
      <c r="L67" s="6"/>
    </row>
    <row r="68" spans="1:12" ht="18.75" x14ac:dyDescent="0.25">
      <c r="A68" s="28">
        <f>SUMPRODUCT(DF!K69:S69,'inversion optima (SOLVER)'!$E$15:$M$15)</f>
        <v>1.2160094168032883E-2</v>
      </c>
      <c r="B68" s="6"/>
      <c r="C68" s="7"/>
      <c r="D68" s="6"/>
      <c r="E68" s="6"/>
      <c r="F68" s="6"/>
      <c r="G68" s="6"/>
      <c r="H68" s="6"/>
      <c r="I68" s="6"/>
      <c r="J68" s="6"/>
      <c r="K68" s="6"/>
      <c r="L68" s="6"/>
    </row>
    <row r="69" spans="1:12" ht="18.75" x14ac:dyDescent="0.25">
      <c r="A69" s="28">
        <f>SUMPRODUCT(DF!K70:S70,'inversion optima (SOLVER)'!$E$15:$M$15)</f>
        <v>2.179176239968391E-2</v>
      </c>
      <c r="B69" s="6"/>
      <c r="C69" s="7"/>
      <c r="D69" s="6"/>
      <c r="E69" s="6"/>
      <c r="F69" s="6"/>
      <c r="G69" s="6"/>
      <c r="H69" s="6"/>
      <c r="I69" s="6"/>
      <c r="J69" s="6"/>
      <c r="K69" s="6"/>
      <c r="L69" s="6"/>
    </row>
    <row r="70" spans="1:12" ht="18.75" x14ac:dyDescent="0.25">
      <c r="A70" s="28">
        <f>SUMPRODUCT(DF!K71:S71,'inversion optima (SOLVER)'!$E$15:$M$15)</f>
        <v>-8.3183590003974676E-3</v>
      </c>
      <c r="B70" s="6"/>
      <c r="C70" s="7"/>
      <c r="D70" s="6"/>
      <c r="E70" s="6"/>
      <c r="F70" s="6"/>
      <c r="G70" s="6"/>
      <c r="H70" s="6"/>
      <c r="I70" s="6"/>
      <c r="J70" s="6"/>
      <c r="K70" s="6"/>
      <c r="L70" s="6"/>
    </row>
    <row r="71" spans="1:12" ht="18.75" x14ac:dyDescent="0.25">
      <c r="A71" s="28">
        <f>SUMPRODUCT(DF!K72:S72,'inversion optima (SOLVER)'!$E$15:$M$15)</f>
        <v>-1.6890090928620798E-2</v>
      </c>
      <c r="B71" s="6"/>
      <c r="C71" s="7"/>
      <c r="D71" s="6"/>
      <c r="E71" s="6"/>
      <c r="F71" s="6"/>
      <c r="G71" s="6"/>
      <c r="H71" s="6"/>
      <c r="I71" s="6"/>
      <c r="J71" s="6"/>
      <c r="K71" s="6"/>
      <c r="L71" s="6"/>
    </row>
    <row r="72" spans="1:12" ht="18.75" x14ac:dyDescent="0.25">
      <c r="A72" s="28">
        <f>SUMPRODUCT(DF!K73:S73,'inversion optima (SOLVER)'!$E$15:$M$15)</f>
        <v>2.537814411287171E-2</v>
      </c>
      <c r="B72" s="6"/>
      <c r="C72" s="7"/>
      <c r="D72" s="6"/>
      <c r="E72" s="6"/>
      <c r="F72" s="6"/>
      <c r="G72" s="6"/>
      <c r="H72" s="6"/>
      <c r="I72" s="6"/>
      <c r="J72" s="6"/>
      <c r="K72" s="6"/>
      <c r="L72" s="6"/>
    </row>
    <row r="73" spans="1:12" ht="18.75" x14ac:dyDescent="0.25">
      <c r="A73" s="28">
        <f>SUMPRODUCT(DF!K74:S74,'inversion optima (SOLVER)'!$E$15:$M$15)</f>
        <v>3.4533982338043771E-2</v>
      </c>
      <c r="B73" s="6"/>
      <c r="C73" s="7"/>
      <c r="D73" s="6"/>
      <c r="E73" s="6"/>
      <c r="F73" s="6"/>
      <c r="G73" s="6"/>
      <c r="H73" s="6"/>
      <c r="I73" s="6"/>
      <c r="J73" s="6"/>
      <c r="K73" s="6"/>
      <c r="L73" s="6"/>
    </row>
    <row r="74" spans="1:12" ht="18.75" x14ac:dyDescent="0.25">
      <c r="A74" s="28">
        <f>SUMPRODUCT(DF!K75:S75,'inversion optima (SOLVER)'!$E$15:$M$15)</f>
        <v>7.4813845949737905E-3</v>
      </c>
      <c r="B74" s="6"/>
      <c r="C74" s="7"/>
      <c r="D74" s="6"/>
      <c r="E74" s="6"/>
      <c r="F74" s="6"/>
      <c r="G74" s="6"/>
      <c r="H74" s="6"/>
      <c r="I74" s="6"/>
      <c r="J74" s="6"/>
      <c r="K74" s="6"/>
      <c r="L74" s="6"/>
    </row>
    <row r="75" spans="1:12" ht="18.75" x14ac:dyDescent="0.25">
      <c r="A75" s="28">
        <f>SUMPRODUCT(DF!K76:S76,'inversion optima (SOLVER)'!$E$15:$M$15)</f>
        <v>6.2733208927493009E-4</v>
      </c>
      <c r="B75" s="6"/>
      <c r="C75" s="7"/>
      <c r="D75" s="6"/>
      <c r="E75" s="6"/>
      <c r="F75" s="6"/>
      <c r="G75" s="6"/>
      <c r="H75" s="6"/>
      <c r="I75" s="6"/>
      <c r="J75" s="6"/>
      <c r="K75" s="6"/>
      <c r="L75" s="6"/>
    </row>
    <row r="76" spans="1:12" ht="18.75" x14ac:dyDescent="0.25">
      <c r="A76" s="28">
        <f>SUMPRODUCT(DF!K77:S77,'inversion optima (SOLVER)'!$E$15:$M$15)</f>
        <v>6.9562503607665683E-3</v>
      </c>
      <c r="B76" s="6"/>
      <c r="C76" s="7"/>
      <c r="D76" s="6"/>
      <c r="E76" s="6"/>
      <c r="F76" s="6"/>
      <c r="G76" s="6"/>
      <c r="H76" s="6"/>
      <c r="I76" s="6"/>
      <c r="J76" s="6"/>
      <c r="K76" s="6"/>
      <c r="L76" s="6"/>
    </row>
    <row r="77" spans="1:12" ht="18.75" x14ac:dyDescent="0.25">
      <c r="A77" s="28">
        <f>SUMPRODUCT(DF!K78:S78,'inversion optima (SOLVER)'!$E$15:$M$15)</f>
        <v>1.3001303025570945E-2</v>
      </c>
      <c r="B77" s="6"/>
      <c r="C77" s="7"/>
      <c r="D77" s="6"/>
      <c r="E77" s="6"/>
      <c r="F77" s="6"/>
      <c r="G77" s="6"/>
      <c r="H77" s="6"/>
      <c r="I77" s="6"/>
      <c r="J77" s="6"/>
      <c r="K77" s="6"/>
      <c r="L77" s="6"/>
    </row>
    <row r="78" spans="1:12" ht="18.75" x14ac:dyDescent="0.25">
      <c r="A78" s="28">
        <f>SUMPRODUCT(DF!K79:S79,'inversion optima (SOLVER)'!$E$15:$M$15)</f>
        <v>-1.8237103815248942E-2</v>
      </c>
      <c r="B78" s="6"/>
      <c r="C78" s="7"/>
      <c r="D78" s="6"/>
      <c r="E78" s="6"/>
      <c r="F78" s="6"/>
      <c r="G78" s="6"/>
      <c r="H78" s="6"/>
      <c r="I78" s="6"/>
      <c r="J78" s="6"/>
      <c r="K78" s="6"/>
      <c r="L78" s="6"/>
    </row>
    <row r="79" spans="1:12" ht="18.75" x14ac:dyDescent="0.25">
      <c r="A79" s="28">
        <f>SUMPRODUCT(DF!K80:S80,'inversion optima (SOLVER)'!$E$15:$M$15)</f>
        <v>-9.9782614693359967E-4</v>
      </c>
      <c r="B79" s="6"/>
      <c r="C79" s="7"/>
      <c r="D79" s="6"/>
      <c r="E79" s="6"/>
      <c r="F79" s="6"/>
      <c r="G79" s="6"/>
      <c r="H79" s="6"/>
      <c r="I79" s="6"/>
      <c r="J79" s="6"/>
      <c r="K79" s="6"/>
      <c r="L79" s="6"/>
    </row>
    <row r="80" spans="1:12" ht="18.75" x14ac:dyDescent="0.25">
      <c r="A80" s="28">
        <f>SUMPRODUCT(DF!K81:S81,'inversion optima (SOLVER)'!$E$15:$M$15)</f>
        <v>2.989791038429163E-2</v>
      </c>
      <c r="B80" s="6"/>
      <c r="C80" s="7"/>
    </row>
    <row r="81" spans="1:3" ht="18.75" x14ac:dyDescent="0.25">
      <c r="A81" s="28">
        <f>SUMPRODUCT(DF!K82:S82,'inversion optima (SOLVER)'!$E$15:$M$15)</f>
        <v>2.0459504666670639E-2</v>
      </c>
      <c r="B81" s="6"/>
      <c r="C81" s="7"/>
    </row>
    <row r="82" spans="1:3" ht="18.75" x14ac:dyDescent="0.25">
      <c r="A82" s="28">
        <f>SUMPRODUCT(DF!K83:S83,'inversion optima (SOLVER)'!$E$15:$M$15)</f>
        <v>-3.0046967544514157E-3</v>
      </c>
      <c r="B82" s="6"/>
      <c r="C82" s="7"/>
    </row>
    <row r="83" spans="1:3" ht="18.75" x14ac:dyDescent="0.25">
      <c r="A83" s="28">
        <f>SUMPRODUCT(DF!K84:S84,'inversion optima (SOLVER)'!$E$15:$M$15)</f>
        <v>-1.2523575043458638E-2</v>
      </c>
      <c r="B83" s="6"/>
      <c r="C83" s="7"/>
    </row>
    <row r="84" spans="1:3" ht="18.75" x14ac:dyDescent="0.25">
      <c r="A84" s="28">
        <f>SUMPRODUCT(DF!K85:S85,'inversion optima (SOLVER)'!$E$15:$M$15)</f>
        <v>1.3524117024906088E-2</v>
      </c>
      <c r="B84" s="6"/>
      <c r="C84" s="7"/>
    </row>
    <row r="85" spans="1:3" ht="18.75" x14ac:dyDescent="0.25">
      <c r="A85" s="28">
        <f>SUMPRODUCT(DF!K86:S86,'inversion optima (SOLVER)'!$E$15:$M$15)</f>
        <v>1.043640351809345E-2</v>
      </c>
      <c r="B85" s="6"/>
      <c r="C85" s="7"/>
    </row>
    <row r="86" spans="1:3" ht="18.75" x14ac:dyDescent="0.25">
      <c r="A86" s="28">
        <f>SUMPRODUCT(DF!K87:S87,'inversion optima (SOLVER)'!$E$15:$M$15)</f>
        <v>-7.1220678806043361E-3</v>
      </c>
      <c r="B86" s="6"/>
      <c r="C86" s="7"/>
    </row>
    <row r="87" spans="1:3" ht="18.75" x14ac:dyDescent="0.25">
      <c r="A87" s="28">
        <f>SUMPRODUCT(DF!K88:S88,'inversion optima (SOLVER)'!$E$15:$M$15)</f>
        <v>-2.5289736675704232E-2</v>
      </c>
      <c r="B87" s="6"/>
      <c r="C87" s="7"/>
    </row>
    <row r="88" spans="1:3" ht="18.75" x14ac:dyDescent="0.25">
      <c r="A88" s="28">
        <f>SUMPRODUCT(DF!K89:S89,'inversion optima (SOLVER)'!$E$15:$M$15)</f>
        <v>8.3122140954382476E-3</v>
      </c>
      <c r="B88" s="6"/>
      <c r="C88" s="7"/>
    </row>
    <row r="89" spans="1:3" ht="18.75" x14ac:dyDescent="0.25">
      <c r="A89" s="28">
        <f>SUMPRODUCT(DF!K90:S90,'inversion optima (SOLVER)'!$E$15:$M$15)</f>
        <v>2.0539813136648041E-2</v>
      </c>
      <c r="B89" s="6"/>
      <c r="C89" s="7"/>
    </row>
    <row r="90" spans="1:3" ht="18.75" x14ac:dyDescent="0.25">
      <c r="A90" s="28">
        <f>SUMPRODUCT(DF!K91:S91,'inversion optima (SOLVER)'!$E$15:$M$15)</f>
        <v>-2.8864206401811436E-3</v>
      </c>
      <c r="B90" s="6"/>
      <c r="C90" s="7"/>
    </row>
    <row r="91" spans="1:3" ht="18.75" x14ac:dyDescent="0.25">
      <c r="A91" s="28">
        <f>SUMPRODUCT(DF!K92:S92,'inversion optima (SOLVER)'!$E$15:$M$15)</f>
        <v>-1.1938142332644845E-2</v>
      </c>
      <c r="B91" s="6"/>
      <c r="C91" s="7"/>
    </row>
    <row r="92" spans="1:3" ht="18.75" x14ac:dyDescent="0.25">
      <c r="A92" s="28">
        <f>SUMPRODUCT(DF!K93:S93,'inversion optima (SOLVER)'!$E$15:$M$15)</f>
        <v>-1.4735001160453967E-2</v>
      </c>
      <c r="B92" s="6"/>
    </row>
    <row r="93" spans="1:3" ht="18.75" x14ac:dyDescent="0.25">
      <c r="A93" s="28">
        <f>SUMPRODUCT(DF!K94:S94,'inversion optima (SOLVER)'!$E$15:$M$15)</f>
        <v>-1.3840529289354182E-2</v>
      </c>
      <c r="B93" s="6"/>
    </row>
    <row r="94" spans="1:3" ht="18.75" x14ac:dyDescent="0.25">
      <c r="A94" s="28">
        <f>SUMPRODUCT(DF!K95:S95,'inversion optima (SOLVER)'!$E$15:$M$15)</f>
        <v>-7.7531316473819344E-3</v>
      </c>
      <c r="B94" s="6"/>
    </row>
    <row r="95" spans="1:3" ht="18.75" x14ac:dyDescent="0.25">
      <c r="A95" s="28">
        <f>SUMPRODUCT(DF!K96:S96,'inversion optima (SOLVER)'!$E$15:$M$15)</f>
        <v>4.233591667301749E-2</v>
      </c>
      <c r="B95" s="6"/>
    </row>
    <row r="96" spans="1:3" ht="18.75" x14ac:dyDescent="0.25">
      <c r="A96" s="28">
        <f>SUMPRODUCT(DF!K97:S97,'inversion optima (SOLVER)'!$E$15:$M$15)</f>
        <v>-4.8006872537174226E-3</v>
      </c>
      <c r="B96" s="6"/>
    </row>
    <row r="97" spans="1:2" ht="18.75" x14ac:dyDescent="0.25">
      <c r="A97" s="28">
        <f>SUMPRODUCT(DF!K98:S98,'inversion optima (SOLVER)'!$E$15:$M$15)</f>
        <v>-4.471876641378679E-3</v>
      </c>
      <c r="B97" s="6"/>
    </row>
    <row r="98" spans="1:2" ht="18.75" x14ac:dyDescent="0.25">
      <c r="A98" s="28">
        <f>SUMPRODUCT(DF!K99:S99,'inversion optima (SOLVER)'!$E$15:$M$15)</f>
        <v>-1.0947292584255234E-3</v>
      </c>
      <c r="B98" s="6"/>
    </row>
    <row r="99" spans="1:2" ht="18.75" x14ac:dyDescent="0.25">
      <c r="A99" s="28">
        <f>SUMPRODUCT(DF!K100:S100,'inversion optima (SOLVER)'!$E$15:$M$15)</f>
        <v>-6.5004343589365153E-3</v>
      </c>
      <c r="B99" s="6"/>
    </row>
    <row r="100" spans="1:2" ht="18.75" x14ac:dyDescent="0.25">
      <c r="A100" s="28">
        <f>SUMPRODUCT(DF!K101:S101,'inversion optima (SOLVER)'!$E$15:$M$15)</f>
        <v>8.7103893131175794E-3</v>
      </c>
      <c r="B100" s="6"/>
    </row>
    <row r="101" spans="1:2" ht="18.75" x14ac:dyDescent="0.25">
      <c r="A101" s="28">
        <f>SUMPRODUCT(DF!K102:S102,'inversion optima (SOLVER)'!$E$15:$M$15)</f>
        <v>1.2133196881341629E-2</v>
      </c>
    </row>
    <row r="102" spans="1:2" ht="18.75" x14ac:dyDescent="0.25">
      <c r="A102" s="28">
        <f>SUMPRODUCT(DF!K103:S103,'inversion optima (SOLVER)'!$E$15:$M$15)</f>
        <v>5.2924445293757918E-3</v>
      </c>
    </row>
    <row r="103" spans="1:2" ht="18.75" x14ac:dyDescent="0.25">
      <c r="A103" s="28">
        <f>SUMPRODUCT(DF!K104:S104,'inversion optima (SOLVER)'!$E$15:$M$15)</f>
        <v>-2.5348961767296288E-3</v>
      </c>
    </row>
    <row r="104" spans="1:2" ht="18.75" x14ac:dyDescent="0.25">
      <c r="A104" s="28">
        <f>SUMPRODUCT(DF!K105:S105,'inversion optima (SOLVER)'!$E$15:$M$15)</f>
        <v>2.0611747029985559E-3</v>
      </c>
    </row>
    <row r="105" spans="1:2" ht="18.75" x14ac:dyDescent="0.25">
      <c r="A105" s="28">
        <f>SUMPRODUCT(DF!K106:S106,'inversion optima (SOLVER)'!$E$15:$M$15)</f>
        <v>-9.5025220110721773E-3</v>
      </c>
    </row>
    <row r="106" spans="1:2" ht="18.75" x14ac:dyDescent="0.25">
      <c r="A106" s="28">
        <f>SUMPRODUCT(DF!K107:S107,'inversion optima (SOLVER)'!$E$15:$M$15)</f>
        <v>-9.7251827704600766E-3</v>
      </c>
    </row>
    <row r="107" spans="1:2" ht="18.75" x14ac:dyDescent="0.25">
      <c r="A107" s="28">
        <f>SUMPRODUCT(DF!K108:S108,'inversion optima (SOLVER)'!$E$15:$M$15)</f>
        <v>9.4560825723866062E-4</v>
      </c>
    </row>
    <row r="108" spans="1:2" ht="18.75" x14ac:dyDescent="0.25">
      <c r="A108" s="28">
        <f>SUMPRODUCT(DF!K109:S109,'inversion optima (SOLVER)'!$E$15:$M$15)</f>
        <v>2.5677745644702842E-2</v>
      </c>
    </row>
    <row r="109" spans="1:2" ht="18.75" x14ac:dyDescent="0.25">
      <c r="A109" s="28">
        <f>SUMPRODUCT(DF!K110:S110,'inversion optima (SOLVER)'!$E$15:$M$15)</f>
        <v>7.638938522053218E-3</v>
      </c>
    </row>
    <row r="110" spans="1:2" ht="18.75" x14ac:dyDescent="0.25">
      <c r="A110" s="28">
        <f>SUMPRODUCT(DF!K111:S111,'inversion optima (SOLVER)'!$E$15:$M$15)</f>
        <v>2.2585062297840561E-2</v>
      </c>
    </row>
    <row r="111" spans="1:2" ht="18.75" x14ac:dyDescent="0.25">
      <c r="A111" s="28">
        <f>SUMPRODUCT(DF!K112:S112,'inversion optima (SOLVER)'!$E$15:$M$15)</f>
        <v>1.232982699109509E-2</v>
      </c>
    </row>
    <row r="112" spans="1:2" ht="18.75" x14ac:dyDescent="0.25">
      <c r="A112" s="28">
        <f>SUMPRODUCT(DF!K113:S113,'inversion optima (SOLVER)'!$E$15:$M$15)</f>
        <v>1.3200630817986451E-2</v>
      </c>
    </row>
    <row r="113" spans="1:1" ht="18.75" x14ac:dyDescent="0.25">
      <c r="A113" s="28">
        <f>SUMPRODUCT(DF!K114:S114,'inversion optima (SOLVER)'!$E$15:$M$15)</f>
        <v>2.7635977377073106E-3</v>
      </c>
    </row>
    <row r="114" spans="1:1" ht="18.75" x14ac:dyDescent="0.25">
      <c r="A114" s="28">
        <f>SUMPRODUCT(DF!K115:S115,'inversion optima (SOLVER)'!$E$15:$M$15)</f>
        <v>3.3888814847598762E-3</v>
      </c>
    </row>
    <row r="115" spans="1:1" ht="18.75" x14ac:dyDescent="0.25">
      <c r="A115" s="28">
        <f>SUMPRODUCT(DF!K116:S116,'inversion optima (SOLVER)'!$E$15:$M$15)</f>
        <v>9.2191718659188661E-3</v>
      </c>
    </row>
    <row r="116" spans="1:1" ht="18.75" x14ac:dyDescent="0.25">
      <c r="A116" s="28">
        <f>SUMPRODUCT(DF!K117:S117,'inversion optima (SOLVER)'!$E$15:$M$15)</f>
        <v>2.2832241799058657E-3</v>
      </c>
    </row>
    <row r="117" spans="1:1" ht="18.75" x14ac:dyDescent="0.25">
      <c r="A117" s="28">
        <f>SUMPRODUCT(DF!K118:S118,'inversion optima (SOLVER)'!$E$15:$M$15)</f>
        <v>-4.1165809113910649E-3</v>
      </c>
    </row>
    <row r="118" spans="1:1" ht="18.75" x14ac:dyDescent="0.25">
      <c r="A118" s="28">
        <f>SUMPRODUCT(DF!K119:S119,'inversion optima (SOLVER)'!$E$15:$M$15)</f>
        <v>-8.5737284456812429E-3</v>
      </c>
    </row>
    <row r="119" spans="1:1" ht="18.75" x14ac:dyDescent="0.25">
      <c r="A119" s="28">
        <f>SUMPRODUCT(DF!K120:S120,'inversion optima (SOLVER)'!$E$15:$M$15)</f>
        <v>7.9045526177397678E-3</v>
      </c>
    </row>
    <row r="120" spans="1:1" ht="18.75" x14ac:dyDescent="0.25">
      <c r="A120" s="28">
        <f>SUMPRODUCT(DF!K121:S121,'inversion optima (SOLVER)'!$E$15:$M$15)</f>
        <v>8.2110094272451178E-3</v>
      </c>
    </row>
    <row r="121" spans="1:1" ht="18.75" x14ac:dyDescent="0.25">
      <c r="A121" s="28">
        <f>SUMPRODUCT(DF!K122:S122,'inversion optima (SOLVER)'!$E$15:$M$15)</f>
        <v>9.0723278843407116E-3</v>
      </c>
    </row>
    <row r="122" spans="1:1" ht="18.75" x14ac:dyDescent="0.25">
      <c r="A122" s="28">
        <f>SUMPRODUCT(DF!K123:S123,'inversion optima (SOLVER)'!$E$15:$M$15)</f>
        <v>6.3957055694769723E-3</v>
      </c>
    </row>
    <row r="123" spans="1:1" ht="18.75" x14ac:dyDescent="0.25">
      <c r="A123" s="28">
        <f>SUMPRODUCT(DF!K124:S124,'inversion optima (SOLVER)'!$E$15:$M$15)</f>
        <v>-2.3188361094479307E-3</v>
      </c>
    </row>
    <row r="124" spans="1:1" ht="18.75" x14ac:dyDescent="0.25">
      <c r="A124" s="28">
        <f>SUMPRODUCT(DF!K125:S125,'inversion optima (SOLVER)'!$E$15:$M$15)</f>
        <v>-2.3831010270928361E-3</v>
      </c>
    </row>
    <row r="125" spans="1:1" ht="18.75" x14ac:dyDescent="0.25">
      <c r="A125" s="28">
        <f>SUMPRODUCT(DF!K126:S126,'inversion optima (SOLVER)'!$E$15:$M$15)</f>
        <v>1.3840895313515719E-4</v>
      </c>
    </row>
    <row r="126" spans="1:1" ht="18.75" x14ac:dyDescent="0.25">
      <c r="A126" s="28">
        <f>SUMPRODUCT(DF!K127:S127,'inversion optima (SOLVER)'!$E$15:$M$15)</f>
        <v>1.0067549085876067E-2</v>
      </c>
    </row>
    <row r="127" spans="1:1" ht="18.75" x14ac:dyDescent="0.25">
      <c r="A127" s="28">
        <f>SUMPRODUCT(DF!K128:S128,'inversion optima (SOLVER)'!$E$15:$M$15)</f>
        <v>-1.0583533893497202E-2</v>
      </c>
    </row>
    <row r="128" spans="1:1" ht="18.75" x14ac:dyDescent="0.25">
      <c r="A128" s="28">
        <f>SUMPRODUCT(DF!K129:S129,'inversion optima (SOLVER)'!$E$15:$M$15)</f>
        <v>-8.6930613236903074E-3</v>
      </c>
    </row>
    <row r="129" spans="1:1" ht="18.75" x14ac:dyDescent="0.25">
      <c r="A129" s="28">
        <f>SUMPRODUCT(DF!K130:S130,'inversion optima (SOLVER)'!$E$15:$M$15)</f>
        <v>-2.0372833161531509E-4</v>
      </c>
    </row>
    <row r="130" spans="1:1" ht="18.75" x14ac:dyDescent="0.25">
      <c r="A130" s="28">
        <f>SUMPRODUCT(DF!K131:S131,'inversion optima (SOLVER)'!$E$15:$M$15)</f>
        <v>1.5145863052118107E-2</v>
      </c>
    </row>
    <row r="131" spans="1:1" ht="18.75" x14ac:dyDescent="0.25">
      <c r="A131" s="28">
        <f>SUMPRODUCT(DF!K132:S132,'inversion optima (SOLVER)'!$E$15:$M$15)</f>
        <v>-2.8388155128677428E-3</v>
      </c>
    </row>
    <row r="132" spans="1:1" ht="18.75" x14ac:dyDescent="0.25">
      <c r="A132" s="28">
        <f>SUMPRODUCT(DF!K133:S133,'inversion optima (SOLVER)'!$E$15:$M$15)</f>
        <v>5.5837055066072219E-3</v>
      </c>
    </row>
    <row r="133" spans="1:1" ht="18.75" x14ac:dyDescent="0.25">
      <c r="A133" s="28">
        <f>SUMPRODUCT(DF!K134:S134,'inversion optima (SOLVER)'!$E$15:$M$15)</f>
        <v>4.23159386593004E-3</v>
      </c>
    </row>
    <row r="134" spans="1:1" ht="18.75" x14ac:dyDescent="0.25">
      <c r="A134" s="28">
        <f>SUMPRODUCT(DF!K135:S135,'inversion optima (SOLVER)'!$E$15:$M$15)</f>
        <v>-1.1715727482911753E-2</v>
      </c>
    </row>
    <row r="135" spans="1:1" ht="18.75" x14ac:dyDescent="0.25">
      <c r="A135" s="28">
        <f>SUMPRODUCT(DF!K136:S136,'inversion optima (SOLVER)'!$E$15:$M$15)</f>
        <v>8.9505870887247006E-4</v>
      </c>
    </row>
    <row r="136" spans="1:1" ht="18.75" x14ac:dyDescent="0.25">
      <c r="A136" s="28">
        <f>SUMPRODUCT(DF!K137:S137,'inversion optima (SOLVER)'!$E$15:$M$15)</f>
        <v>-4.7942806150124166E-3</v>
      </c>
    </row>
    <row r="137" spans="1:1" ht="18.75" x14ac:dyDescent="0.25">
      <c r="A137" s="28">
        <f>SUMPRODUCT(DF!K138:S138,'inversion optima (SOLVER)'!$E$15:$M$15)</f>
        <v>-9.1276601351648352E-3</v>
      </c>
    </row>
    <row r="138" spans="1:1" ht="18.75" x14ac:dyDescent="0.25">
      <c r="A138" s="28">
        <f>SUMPRODUCT(DF!K139:S139,'inversion optima (SOLVER)'!$E$15:$M$15)</f>
        <v>4.5254217426388636E-3</v>
      </c>
    </row>
    <row r="139" spans="1:1" ht="18.75" x14ac:dyDescent="0.25">
      <c r="A139" s="28">
        <f>SUMPRODUCT(DF!K140:S140,'inversion optima (SOLVER)'!$E$15:$M$15)</f>
        <v>5.0499462938288697E-3</v>
      </c>
    </row>
    <row r="140" spans="1:1" ht="18.75" x14ac:dyDescent="0.25">
      <c r="A140" s="28">
        <f>SUMPRODUCT(DF!K141:S141,'inversion optima (SOLVER)'!$E$15:$M$15)</f>
        <v>1.5515088790013927E-2</v>
      </c>
    </row>
    <row r="141" spans="1:1" ht="18.75" x14ac:dyDescent="0.25">
      <c r="A141" s="28">
        <f>SUMPRODUCT(DF!K142:S142,'inversion optima (SOLVER)'!$E$15:$M$15)</f>
        <v>1.6109001268342839E-2</v>
      </c>
    </row>
    <row r="142" spans="1:1" ht="18.75" x14ac:dyDescent="0.25">
      <c r="A142" s="28">
        <f>SUMPRODUCT(DF!K143:S143,'inversion optima (SOLVER)'!$E$15:$M$15)</f>
        <v>-1.02856225350222E-2</v>
      </c>
    </row>
    <row r="143" spans="1:1" ht="18.75" x14ac:dyDescent="0.25">
      <c r="A143" s="28">
        <f>SUMPRODUCT(DF!K144:S144,'inversion optima (SOLVER)'!$E$15:$M$15)</f>
        <v>-3.0371013197868345E-3</v>
      </c>
    </row>
    <row r="144" spans="1:1" ht="18.75" x14ac:dyDescent="0.25">
      <c r="A144" s="28">
        <f>SUMPRODUCT(DF!K145:S145,'inversion optima (SOLVER)'!$E$15:$M$15)</f>
        <v>1.0369897157611521E-3</v>
      </c>
    </row>
    <row r="145" spans="1:1" ht="18.75" x14ac:dyDescent="0.25">
      <c r="A145" s="28">
        <f>SUMPRODUCT(DF!K146:S146,'inversion optima (SOLVER)'!$E$15:$M$15)</f>
        <v>1.1296633123060668E-2</v>
      </c>
    </row>
    <row r="146" spans="1:1" ht="18.75" x14ac:dyDescent="0.25">
      <c r="A146" s="28">
        <f>SUMPRODUCT(DF!K147:S147,'inversion optima (SOLVER)'!$E$15:$M$15)</f>
        <v>7.2446846808294678E-3</v>
      </c>
    </row>
    <row r="147" spans="1:1" ht="18.75" x14ac:dyDescent="0.25">
      <c r="A147" s="28">
        <f>SUMPRODUCT(DF!K148:S148,'inversion optima (SOLVER)'!$E$15:$M$15)</f>
        <v>-4.7174310151936946E-3</v>
      </c>
    </row>
    <row r="148" spans="1:1" ht="18.75" x14ac:dyDescent="0.25">
      <c r="A148" s="28">
        <f>SUMPRODUCT(DF!K149:S149,'inversion optima (SOLVER)'!$E$15:$M$15)</f>
        <v>3.8793377243147931E-3</v>
      </c>
    </row>
    <row r="149" spans="1:1" ht="18.75" x14ac:dyDescent="0.25">
      <c r="A149" s="28">
        <f>SUMPRODUCT(DF!K150:S150,'inversion optima (SOLVER)'!$E$15:$M$15)</f>
        <v>1.206934460527088E-3</v>
      </c>
    </row>
    <row r="150" spans="1:1" ht="18.75" x14ac:dyDescent="0.25">
      <c r="A150" s="28">
        <f>SUMPRODUCT(DF!K151:S151,'inversion optima (SOLVER)'!$E$15:$M$15)</f>
        <v>-2.1516759501867808E-3</v>
      </c>
    </row>
    <row r="151" spans="1:1" ht="18.75" x14ac:dyDescent="0.25">
      <c r="A151" s="28">
        <f>SUMPRODUCT(DF!K152:S152,'inversion optima (SOLVER)'!$E$15:$M$15)</f>
        <v>6.4083164813491045E-3</v>
      </c>
    </row>
    <row r="152" spans="1:1" ht="18.75" x14ac:dyDescent="0.25">
      <c r="A152" s="28">
        <f>SUMPRODUCT(DF!K153:S153,'inversion optima (SOLVER)'!$E$15:$M$15)</f>
        <v>3.9952246612995762E-3</v>
      </c>
    </row>
    <row r="153" spans="1:1" ht="18.75" x14ac:dyDescent="0.25">
      <c r="A153" s="28">
        <f>SUMPRODUCT(DF!K154:S154,'inversion optima (SOLVER)'!$E$15:$M$15)</f>
        <v>7.9519205328530788E-3</v>
      </c>
    </row>
    <row r="154" spans="1:1" ht="18.75" x14ac:dyDescent="0.25">
      <c r="A154" s="28">
        <f>SUMPRODUCT(DF!K155:S155,'inversion optima (SOLVER)'!$E$15:$M$15)</f>
        <v>1.8732438254902138E-2</v>
      </c>
    </row>
    <row r="155" spans="1:1" ht="18.75" x14ac:dyDescent="0.25">
      <c r="A155" s="28">
        <f>SUMPRODUCT(DF!K156:S156,'inversion optima (SOLVER)'!$E$15:$M$15)</f>
        <v>-3.7792259144302808E-3</v>
      </c>
    </row>
    <row r="156" spans="1:1" ht="18.75" x14ac:dyDescent="0.25">
      <c r="A156" s="28">
        <f>SUMPRODUCT(DF!K157:S157,'inversion optima (SOLVER)'!$E$15:$M$15)</f>
        <v>1.5876438992601749E-3</v>
      </c>
    </row>
    <row r="157" spans="1:1" ht="18.75" x14ac:dyDescent="0.25">
      <c r="A157" s="28">
        <f>SUMPRODUCT(DF!K158:S158,'inversion optima (SOLVER)'!$E$15:$M$15)</f>
        <v>-4.4282656535526007E-3</v>
      </c>
    </row>
    <row r="158" spans="1:1" ht="18.75" x14ac:dyDescent="0.25">
      <c r="A158" s="28">
        <f>SUMPRODUCT(DF!K159:S159,'inversion optima (SOLVER)'!$E$15:$M$15)</f>
        <v>-6.0999902388953024E-3</v>
      </c>
    </row>
    <row r="159" spans="1:1" ht="18.75" x14ac:dyDescent="0.25">
      <c r="A159" s="28">
        <f>SUMPRODUCT(DF!K160:S160,'inversion optima (SOLVER)'!$E$15:$M$15)</f>
        <v>6.8572348755621321E-2</v>
      </c>
    </row>
    <row r="160" spans="1:1" ht="18.75" x14ac:dyDescent="0.25">
      <c r="A160" s="28">
        <f>SUMPRODUCT(DF!K161:S161,'inversion optima (SOLVER)'!$E$15:$M$15)</f>
        <v>1.1489911461105892E-2</v>
      </c>
    </row>
    <row r="161" spans="1:1" ht="18.75" x14ac:dyDescent="0.25">
      <c r="A161" s="28">
        <f>SUMPRODUCT(DF!K162:S162,'inversion optima (SOLVER)'!$E$15:$M$15)</f>
        <v>1.5793872145104981E-2</v>
      </c>
    </row>
    <row r="162" spans="1:1" ht="18.75" x14ac:dyDescent="0.25">
      <c r="A162" s="28">
        <f>SUMPRODUCT(DF!K163:S163,'inversion optima (SOLVER)'!$E$15:$M$15)</f>
        <v>-1.7813877246799639E-2</v>
      </c>
    </row>
    <row r="163" spans="1:1" ht="18.75" x14ac:dyDescent="0.25">
      <c r="A163" s="28">
        <f>SUMPRODUCT(DF!K164:S164,'inversion optima (SOLVER)'!$E$15:$M$15)</f>
        <v>1.5128804121151371E-2</v>
      </c>
    </row>
    <row r="164" spans="1:1" ht="18.75" x14ac:dyDescent="0.25">
      <c r="A164" s="28">
        <f>SUMPRODUCT(DF!K165:S165,'inversion optima (SOLVER)'!$E$15:$M$15)</f>
        <v>2.5082851921017358E-3</v>
      </c>
    </row>
    <row r="165" spans="1:1" ht="18.75" x14ac:dyDescent="0.25">
      <c r="A165" s="28">
        <f>SUMPRODUCT(DF!K166:S166,'inversion optima (SOLVER)'!$E$15:$M$15)</f>
        <v>-2.7916360193963831E-3</v>
      </c>
    </row>
    <row r="166" spans="1:1" ht="18.75" x14ac:dyDescent="0.25">
      <c r="A166" s="28">
        <f>SUMPRODUCT(DF!K167:S167,'inversion optima (SOLVER)'!$E$15:$M$15)</f>
        <v>-1.9515982245702987E-3</v>
      </c>
    </row>
    <row r="167" spans="1:1" ht="18.75" x14ac:dyDescent="0.25">
      <c r="A167" s="28">
        <f>SUMPRODUCT(DF!K168:S168,'inversion optima (SOLVER)'!$E$15:$M$15)</f>
        <v>-9.464589799092973E-3</v>
      </c>
    </row>
    <row r="168" spans="1:1" ht="18.75" x14ac:dyDescent="0.25">
      <c r="A168" s="28">
        <f>SUMPRODUCT(DF!K169:S169,'inversion optima (SOLVER)'!$E$15:$M$15)</f>
        <v>-6.7944964374646276E-4</v>
      </c>
    </row>
    <row r="169" spans="1:1" ht="18.75" x14ac:dyDescent="0.25">
      <c r="A169" s="28">
        <f>SUMPRODUCT(DF!K170:S170,'inversion optima (SOLVER)'!$E$15:$M$15)</f>
        <v>8.86174168951602E-3</v>
      </c>
    </row>
    <row r="170" spans="1:1" ht="18.75" x14ac:dyDescent="0.25">
      <c r="A170" s="28">
        <f>SUMPRODUCT(DF!K171:S171,'inversion optima (SOLVER)'!$E$15:$M$15)</f>
        <v>5.68413326720705E-3</v>
      </c>
    </row>
    <row r="171" spans="1:1" ht="18.75" x14ac:dyDescent="0.25">
      <c r="A171" s="28">
        <f>SUMPRODUCT(DF!K172:S172,'inversion optima (SOLVER)'!$E$15:$M$15)</f>
        <v>1.6592326583472778E-2</v>
      </c>
    </row>
    <row r="172" spans="1:1" ht="18.75" x14ac:dyDescent="0.25">
      <c r="A172" s="28">
        <f>SUMPRODUCT(DF!K173:S173,'inversion optima (SOLVER)'!$E$15:$M$15)</f>
        <v>1.5130235701203061E-2</v>
      </c>
    </row>
    <row r="173" spans="1:1" ht="18.75" x14ac:dyDescent="0.25">
      <c r="A173" s="28">
        <f>SUMPRODUCT(DF!K174:S174,'inversion optima (SOLVER)'!$E$15:$M$15)</f>
        <v>-1.9441653374628067E-3</v>
      </c>
    </row>
    <row r="174" spans="1:1" ht="18.75" x14ac:dyDescent="0.25">
      <c r="A174" s="28">
        <f>SUMPRODUCT(DF!K175:S175,'inversion optima (SOLVER)'!$E$15:$M$15)</f>
        <v>7.6892831491745597E-3</v>
      </c>
    </row>
    <row r="175" spans="1:1" ht="18.75" x14ac:dyDescent="0.25">
      <c r="A175" s="28">
        <f>SUMPRODUCT(DF!K176:S176,'inversion optima (SOLVER)'!$E$15:$M$15)</f>
        <v>5.7161465550052909E-3</v>
      </c>
    </row>
    <row r="176" spans="1:1" ht="18.75" x14ac:dyDescent="0.25">
      <c r="A176" s="28">
        <f>SUMPRODUCT(DF!K177:S177,'inversion optima (SOLVER)'!$E$15:$M$15)</f>
        <v>-1.0839616801796991E-2</v>
      </c>
    </row>
    <row r="177" spans="1:1" ht="18.75" x14ac:dyDescent="0.25">
      <c r="A177" s="28">
        <f>SUMPRODUCT(DF!K178:S178,'inversion optima (SOLVER)'!$E$15:$M$15)</f>
        <v>-4.5136607187801093E-3</v>
      </c>
    </row>
    <row r="178" spans="1:1" ht="18.75" x14ac:dyDescent="0.25">
      <c r="A178" s="28">
        <f>SUMPRODUCT(DF!K179:S179,'inversion optima (SOLVER)'!$E$15:$M$15)</f>
        <v>-5.2597805368179446E-3</v>
      </c>
    </row>
    <row r="179" spans="1:1" ht="18.75" x14ac:dyDescent="0.25">
      <c r="A179" s="28">
        <f>SUMPRODUCT(DF!K180:S180,'inversion optima (SOLVER)'!$E$15:$M$15)</f>
        <v>-1.4247456337265853E-2</v>
      </c>
    </row>
    <row r="180" spans="1:1" ht="18.75" x14ac:dyDescent="0.25">
      <c r="A180" s="28">
        <f>SUMPRODUCT(DF!K181:S181,'inversion optima (SOLVER)'!$E$15:$M$15)</f>
        <v>5.4710232474404772E-3</v>
      </c>
    </row>
    <row r="181" spans="1:1" ht="18.75" x14ac:dyDescent="0.25">
      <c r="A181" s="28">
        <f>SUMPRODUCT(DF!K182:S182,'inversion optima (SOLVER)'!$E$15:$M$15)</f>
        <v>-4.1520046952667079E-3</v>
      </c>
    </row>
    <row r="182" spans="1:1" ht="18.75" x14ac:dyDescent="0.25">
      <c r="A182" s="28">
        <f>SUMPRODUCT(DF!K183:S183,'inversion optima (SOLVER)'!$E$15:$M$15)</f>
        <v>-1.4372514379951285E-3</v>
      </c>
    </row>
    <row r="183" spans="1:1" ht="18.75" x14ac:dyDescent="0.25">
      <c r="A183" s="28">
        <f>SUMPRODUCT(DF!K184:S184,'inversion optima (SOLVER)'!$E$15:$M$15)</f>
        <v>1.1995049852479426E-2</v>
      </c>
    </row>
    <row r="184" spans="1:1" ht="18.75" x14ac:dyDescent="0.25">
      <c r="A184" s="28">
        <f>SUMPRODUCT(DF!K185:S185,'inversion optima (SOLVER)'!$E$15:$M$15)</f>
        <v>7.4693517154640465E-3</v>
      </c>
    </row>
    <row r="185" spans="1:1" ht="18.75" x14ac:dyDescent="0.25">
      <c r="A185" s="28">
        <f>SUMPRODUCT(DF!K186:S186,'inversion optima (SOLVER)'!$E$15:$M$15)</f>
        <v>-1.3175290619404307E-3</v>
      </c>
    </row>
    <row r="186" spans="1:1" ht="18.75" x14ac:dyDescent="0.25">
      <c r="A186" s="28">
        <f>SUMPRODUCT(DF!K187:S187,'inversion optima (SOLVER)'!$E$15:$M$15)</f>
        <v>-1.5892274899840062E-3</v>
      </c>
    </row>
    <row r="187" spans="1:1" ht="18.75" x14ac:dyDescent="0.25">
      <c r="A187" s="28">
        <f>SUMPRODUCT(DF!K188:S188,'inversion optima (SOLVER)'!$E$15:$M$15)</f>
        <v>2.8772814929150007E-4</v>
      </c>
    </row>
    <row r="188" spans="1:1" ht="18.75" x14ac:dyDescent="0.25">
      <c r="A188" s="28">
        <f>SUMPRODUCT(DF!K189:S189,'inversion optima (SOLVER)'!$E$15:$M$15)</f>
        <v>-2.2203557689428736E-3</v>
      </c>
    </row>
    <row r="189" spans="1:1" ht="18.75" x14ac:dyDescent="0.25">
      <c r="A189" s="28">
        <f>SUMPRODUCT(DF!K190:S190,'inversion optima (SOLVER)'!$E$15:$M$15)</f>
        <v>-1.3785119115397365E-3</v>
      </c>
    </row>
    <row r="190" spans="1:1" ht="18.75" x14ac:dyDescent="0.25">
      <c r="A190" s="28">
        <f>SUMPRODUCT(DF!K191:S191,'inversion optima (SOLVER)'!$E$15:$M$15)</f>
        <v>1.446155014043868E-2</v>
      </c>
    </row>
    <row r="191" spans="1:1" ht="18.75" x14ac:dyDescent="0.25">
      <c r="A191" s="28">
        <f>SUMPRODUCT(DF!K192:S192,'inversion optima (SOLVER)'!$E$15:$M$15)</f>
        <v>2.3522039288506817E-2</v>
      </c>
    </row>
    <row r="192" spans="1:1" ht="18.75" x14ac:dyDescent="0.25">
      <c r="A192" s="28">
        <f>SUMPRODUCT(DF!K193:S193,'inversion optima (SOLVER)'!$E$15:$M$15)</f>
        <v>2.8357912194237689E-3</v>
      </c>
    </row>
    <row r="193" spans="1:1" ht="18.75" x14ac:dyDescent="0.25">
      <c r="A193" s="28">
        <f>SUMPRODUCT(DF!K194:S194,'inversion optima (SOLVER)'!$E$15:$M$15)</f>
        <v>7.2576681185126035E-3</v>
      </c>
    </row>
    <row r="194" spans="1:1" ht="18.75" x14ac:dyDescent="0.25">
      <c r="A194" s="28">
        <f>SUMPRODUCT(DF!K195:S195,'inversion optima (SOLVER)'!$E$15:$M$15)</f>
        <v>8.7499260950572033E-3</v>
      </c>
    </row>
    <row r="195" spans="1:1" ht="18.75" x14ac:dyDescent="0.25">
      <c r="A195" s="28">
        <f>SUMPRODUCT(DF!K196:S196,'inversion optima (SOLVER)'!$E$15:$M$15)</f>
        <v>3.2503162881593311E-3</v>
      </c>
    </row>
    <row r="196" spans="1:1" ht="18.75" x14ac:dyDescent="0.25">
      <c r="A196" s="28">
        <f>SUMPRODUCT(DF!K197:S197,'inversion optima (SOLVER)'!$E$15:$M$15)</f>
        <v>-1.2493896922731992E-2</v>
      </c>
    </row>
    <row r="197" spans="1:1" ht="18.75" x14ac:dyDescent="0.25">
      <c r="A197" s="28">
        <f>SUMPRODUCT(DF!K198:S198,'inversion optima (SOLVER)'!$E$15:$M$15)</f>
        <v>-1.5688340115685439E-2</v>
      </c>
    </row>
    <row r="198" spans="1:1" ht="18.75" x14ac:dyDescent="0.25">
      <c r="A198" s="28">
        <f>SUMPRODUCT(DF!K199:S199,'inversion optima (SOLVER)'!$E$15:$M$15)</f>
        <v>5.295939446933668E-4</v>
      </c>
    </row>
    <row r="199" spans="1:1" ht="18.75" x14ac:dyDescent="0.25">
      <c r="A199" s="28">
        <f>SUMPRODUCT(DF!K200:S200,'inversion optima (SOLVER)'!$E$15:$M$15)</f>
        <v>9.1385623600364427E-3</v>
      </c>
    </row>
    <row r="200" spans="1:1" ht="18.75" x14ac:dyDescent="0.25">
      <c r="A200" s="28">
        <f>SUMPRODUCT(DF!K201:S201,'inversion optima (SOLVER)'!$E$15:$M$15)</f>
        <v>2.1825743240149334E-3</v>
      </c>
    </row>
    <row r="201" spans="1:1" ht="18.75" x14ac:dyDescent="0.25">
      <c r="A201" s="28">
        <f>SUMPRODUCT(DF!K202:S202,'inversion optima (SOLVER)'!$E$15:$M$15)</f>
        <v>7.2825462021658899E-3</v>
      </c>
    </row>
    <row r="202" spans="1:1" ht="18.75" x14ac:dyDescent="0.25">
      <c r="A202" s="28">
        <f>SUMPRODUCT(DF!K203:S203,'inversion optima (SOLVER)'!$E$15:$M$15)</f>
        <v>-4.4194812328329607E-4</v>
      </c>
    </row>
    <row r="203" spans="1:1" ht="18.75" x14ac:dyDescent="0.25">
      <c r="A203" s="28">
        <f>SUMPRODUCT(DF!K204:S204,'inversion optima (SOLVER)'!$E$15:$M$15)</f>
        <v>7.8147474870714217E-3</v>
      </c>
    </row>
    <row r="204" spans="1:1" ht="18.75" x14ac:dyDescent="0.25">
      <c r="A204" s="28">
        <f>SUMPRODUCT(DF!K205:S205,'inversion optima (SOLVER)'!$E$15:$M$15)</f>
        <v>-6.8841002594357116E-4</v>
      </c>
    </row>
    <row r="205" spans="1:1" ht="18.75" x14ac:dyDescent="0.25">
      <c r="A205" s="28">
        <f>SUMPRODUCT(DF!K206:S206,'inversion optima (SOLVER)'!$E$15:$M$15)</f>
        <v>-2.1347395041714467E-2</v>
      </c>
    </row>
    <row r="206" spans="1:1" ht="18.75" x14ac:dyDescent="0.25">
      <c r="A206" s="28">
        <f>SUMPRODUCT(DF!K207:S207,'inversion optima (SOLVER)'!$E$15:$M$15)</f>
        <v>-6.5245500996159002E-3</v>
      </c>
    </row>
    <row r="207" spans="1:1" ht="18.75" x14ac:dyDescent="0.25">
      <c r="A207" s="28">
        <f>SUMPRODUCT(DF!K208:S208,'inversion optima (SOLVER)'!$E$15:$M$15)</f>
        <v>4.8569359129880743E-4</v>
      </c>
    </row>
    <row r="208" spans="1:1" ht="18.75" x14ac:dyDescent="0.25">
      <c r="A208" s="28">
        <f>SUMPRODUCT(DF!K209:S209,'inversion optima (SOLVER)'!$E$15:$M$15)</f>
        <v>3.4332970107148414E-3</v>
      </c>
    </row>
    <row r="209" spans="1:1" ht="18.75" x14ac:dyDescent="0.25">
      <c r="A209" s="28">
        <f>SUMPRODUCT(DF!K210:S210,'inversion optima (SOLVER)'!$E$15:$M$15)</f>
        <v>-3.5843273366745376E-3</v>
      </c>
    </row>
    <row r="210" spans="1:1" ht="18.75" x14ac:dyDescent="0.25">
      <c r="A210" s="28">
        <f>SUMPRODUCT(DF!K211:S211,'inversion optima (SOLVER)'!$E$15:$M$15)</f>
        <v>-1.945805842151855E-2</v>
      </c>
    </row>
    <row r="211" spans="1:1" ht="18.75" x14ac:dyDescent="0.25">
      <c r="A211" s="28">
        <f>SUMPRODUCT(DF!K212:S212,'inversion optima (SOLVER)'!$E$15:$M$15)</f>
        <v>-6.4078268591680875E-3</v>
      </c>
    </row>
    <row r="212" spans="1:1" ht="18.75" x14ac:dyDescent="0.25">
      <c r="A212" s="28">
        <f>SUMPRODUCT(DF!K213:S213,'inversion optima (SOLVER)'!$E$15:$M$15)</f>
        <v>-1.273657412670671E-2</v>
      </c>
    </row>
    <row r="213" spans="1:1" ht="18.75" x14ac:dyDescent="0.25">
      <c r="A213" s="28">
        <f>SUMPRODUCT(DF!K214:S214,'inversion optima (SOLVER)'!$E$15:$M$15)</f>
        <v>2.2681096437901827E-2</v>
      </c>
    </row>
    <row r="214" spans="1:1" ht="18.75" x14ac:dyDescent="0.25">
      <c r="A214" s="28">
        <f>SUMPRODUCT(DF!K215:S215,'inversion optima (SOLVER)'!$E$15:$M$15)</f>
        <v>3.6136454427134145E-3</v>
      </c>
    </row>
    <row r="215" spans="1:1" ht="18.75" x14ac:dyDescent="0.25">
      <c r="A215" s="28">
        <f>SUMPRODUCT(DF!K216:S216,'inversion optima (SOLVER)'!$E$15:$M$15)</f>
        <v>-8.3348592067124944E-3</v>
      </c>
    </row>
    <row r="216" spans="1:1" ht="18.75" x14ac:dyDescent="0.25">
      <c r="A216" s="28">
        <f>SUMPRODUCT(DF!K217:S217,'inversion optima (SOLVER)'!$E$15:$M$15)</f>
        <v>-5.2994865127354539E-3</v>
      </c>
    </row>
    <row r="217" spans="1:1" ht="18.75" x14ac:dyDescent="0.25">
      <c r="A217" s="28">
        <f>SUMPRODUCT(DF!K218:S218,'inversion optima (SOLVER)'!$E$15:$M$15)</f>
        <v>-2.6625012164391828E-3</v>
      </c>
    </row>
    <row r="218" spans="1:1" ht="18.75" x14ac:dyDescent="0.25">
      <c r="A218" s="28">
        <f>SUMPRODUCT(DF!K219:S219,'inversion optima (SOLVER)'!$E$15:$M$15)</f>
        <v>2.5911667065538106E-2</v>
      </c>
    </row>
    <row r="219" spans="1:1" ht="18.75" x14ac:dyDescent="0.25">
      <c r="A219" s="28">
        <f>SUMPRODUCT(DF!K220:S220,'inversion optima (SOLVER)'!$E$15:$M$15)</f>
        <v>-5.3969178395804045E-3</v>
      </c>
    </row>
    <row r="220" spans="1:1" ht="18.75" x14ac:dyDescent="0.25">
      <c r="A220" s="28">
        <f>SUMPRODUCT(DF!K221:S221,'inversion optima (SOLVER)'!$E$15:$M$15)</f>
        <v>1.1726306246959682E-2</v>
      </c>
    </row>
    <row r="221" spans="1:1" ht="18.75" x14ac:dyDescent="0.25">
      <c r="A221" s="28">
        <f>SUMPRODUCT(DF!K222:S222,'inversion optima (SOLVER)'!$E$15:$M$15)</f>
        <v>9.1700518848662066E-3</v>
      </c>
    </row>
    <row r="222" spans="1:1" ht="18.75" x14ac:dyDescent="0.25">
      <c r="A222" s="28">
        <f>SUMPRODUCT(DF!K223:S223,'inversion optima (SOLVER)'!$E$15:$M$15)</f>
        <v>-1.4503265870211474E-2</v>
      </c>
    </row>
    <row r="223" spans="1:1" ht="18.75" x14ac:dyDescent="0.25">
      <c r="A223" s="28">
        <f>SUMPRODUCT(DF!K224:S224,'inversion optima (SOLVER)'!$E$15:$M$15)</f>
        <v>8.0686011917613133E-3</v>
      </c>
    </row>
    <row r="224" spans="1:1" ht="18.75" x14ac:dyDescent="0.25">
      <c r="A224" s="28">
        <f>SUMPRODUCT(DF!K225:S225,'inversion optima (SOLVER)'!$E$15:$M$15)</f>
        <v>1.697603793059696E-2</v>
      </c>
    </row>
    <row r="225" spans="1:1" ht="18.75" x14ac:dyDescent="0.25">
      <c r="A225" s="28">
        <f>SUMPRODUCT(DF!K226:S226,'inversion optima (SOLVER)'!$E$15:$M$15)</f>
        <v>1.2714405809253227E-2</v>
      </c>
    </row>
    <row r="226" spans="1:1" ht="18.75" x14ac:dyDescent="0.25">
      <c r="A226" s="28">
        <f>SUMPRODUCT(DF!K227:S227,'inversion optima (SOLVER)'!$E$15:$M$15)</f>
        <v>4.0567984695456874E-3</v>
      </c>
    </row>
    <row r="227" spans="1:1" ht="18.75" x14ac:dyDescent="0.25">
      <c r="A227" s="28">
        <f>SUMPRODUCT(DF!K228:S228,'inversion optima (SOLVER)'!$E$15:$M$15)</f>
        <v>-6.2744216152787477E-3</v>
      </c>
    </row>
    <row r="228" spans="1:1" ht="18.75" x14ac:dyDescent="0.25">
      <c r="A228" s="28">
        <f>SUMPRODUCT(DF!K229:S229,'inversion optima (SOLVER)'!$E$15:$M$15)</f>
        <v>5.9918556922657854E-4</v>
      </c>
    </row>
    <row r="229" spans="1:1" ht="18.75" x14ac:dyDescent="0.25">
      <c r="A229" s="28">
        <f>SUMPRODUCT(DF!K230:S230,'inversion optima (SOLVER)'!$E$15:$M$15)</f>
        <v>-1.2471225601630661E-2</v>
      </c>
    </row>
    <row r="230" spans="1:1" ht="18.75" x14ac:dyDescent="0.25">
      <c r="A230" s="28">
        <f>SUMPRODUCT(DF!K231:S231,'inversion optima (SOLVER)'!$E$15:$M$15)</f>
        <v>-1.1595167582053846E-2</v>
      </c>
    </row>
    <row r="231" spans="1:1" ht="18.75" x14ac:dyDescent="0.25">
      <c r="A231" s="28">
        <f>SUMPRODUCT(DF!K232:S232,'inversion optima (SOLVER)'!$E$15:$M$15)</f>
        <v>-6.6599664831816247E-3</v>
      </c>
    </row>
    <row r="232" spans="1:1" ht="18.75" x14ac:dyDescent="0.25">
      <c r="A232" s="28">
        <f>SUMPRODUCT(DF!K233:S233,'inversion optima (SOLVER)'!$E$15:$M$15)</f>
        <v>-1.5090349481619366E-3</v>
      </c>
    </row>
    <row r="233" spans="1:1" ht="18.75" x14ac:dyDescent="0.25">
      <c r="A233" s="28">
        <f>SUMPRODUCT(DF!K234:S234,'inversion optima (SOLVER)'!$E$15:$M$15)</f>
        <v>7.4712644305810439E-4</v>
      </c>
    </row>
    <row r="234" spans="1:1" ht="18.75" x14ac:dyDescent="0.25">
      <c r="A234" s="28">
        <f>SUMPRODUCT(DF!K235:S235,'inversion optima (SOLVER)'!$E$15:$M$15)</f>
        <v>-6.7376437487158092E-4</v>
      </c>
    </row>
    <row r="235" spans="1:1" ht="18.75" x14ac:dyDescent="0.25">
      <c r="A235" s="28">
        <f>SUMPRODUCT(DF!K236:S236,'inversion optima (SOLVER)'!$E$15:$M$15)</f>
        <v>6.778566108230149E-4</v>
      </c>
    </row>
    <row r="236" spans="1:1" ht="18.75" x14ac:dyDescent="0.25">
      <c r="A236" s="28">
        <f>SUMPRODUCT(DF!K237:S237,'inversion optima (SOLVER)'!$E$15:$M$15)</f>
        <v>-8.9750644456597865E-3</v>
      </c>
    </row>
    <row r="237" spans="1:1" ht="18.75" x14ac:dyDescent="0.25">
      <c r="A237" s="28">
        <f>SUMPRODUCT(DF!K238:S238,'inversion optima (SOLVER)'!$E$15:$M$15)</f>
        <v>-1.2607500814631229E-3</v>
      </c>
    </row>
    <row r="238" spans="1:1" ht="18.75" x14ac:dyDescent="0.25">
      <c r="A238" s="28">
        <f>SUMPRODUCT(DF!K239:S239,'inversion optima (SOLVER)'!$E$15:$M$15)</f>
        <v>-6.7398709382087535E-4</v>
      </c>
    </row>
    <row r="239" spans="1:1" ht="18.75" x14ac:dyDescent="0.25">
      <c r="A239" s="28">
        <f>SUMPRODUCT(DF!K240:S240,'inversion optima (SOLVER)'!$E$15:$M$15)</f>
        <v>-1.0632206191536849E-2</v>
      </c>
    </row>
    <row r="240" spans="1:1" ht="18.75" x14ac:dyDescent="0.25">
      <c r="A240" s="28">
        <f>SUMPRODUCT(DF!K241:S241,'inversion optima (SOLVER)'!$E$15:$M$15)</f>
        <v>-1.667082546898702E-2</v>
      </c>
    </row>
    <row r="241" spans="1:1" ht="18.75" x14ac:dyDescent="0.25">
      <c r="A241" s="28">
        <f>SUMPRODUCT(DF!K242:S242,'inversion optima (SOLVER)'!$E$15:$M$15)</f>
        <v>-2.1682911998960677E-3</v>
      </c>
    </row>
    <row r="242" spans="1:1" ht="18.75" x14ac:dyDescent="0.25">
      <c r="A242" s="28">
        <f>SUMPRODUCT(DF!K243:S243,'inversion optima (SOLVER)'!$E$15:$M$15)</f>
        <v>5.3056907220644066E-3</v>
      </c>
    </row>
    <row r="243" spans="1:1" ht="18.75" x14ac:dyDescent="0.25">
      <c r="A243" s="28">
        <f>SUMPRODUCT(DF!K244:S244,'inversion optima (SOLVER)'!$E$15:$M$15)</f>
        <v>-2.3342882607974057E-3</v>
      </c>
    </row>
    <row r="244" spans="1:1" ht="18.75" x14ac:dyDescent="0.25">
      <c r="A244" s="28">
        <f>SUMPRODUCT(DF!K245:S245,'inversion optima (SOLVER)'!$E$15:$M$15)</f>
        <v>-4.2745177884547601E-3</v>
      </c>
    </row>
    <row r="245" spans="1:1" ht="18.75" x14ac:dyDescent="0.25">
      <c r="A245" s="28">
        <f>SUMPRODUCT(DF!K246:S246,'inversion optima (SOLVER)'!$E$15:$M$15)</f>
        <v>1.5848739359105484E-3</v>
      </c>
    </row>
    <row r="246" spans="1:1" ht="18.75" x14ac:dyDescent="0.25">
      <c r="A246" s="28">
        <f>SUMPRODUCT(DF!K247:S247,'inversion optima (SOLVER)'!$E$15:$M$15)</f>
        <v>3.7544321534570897E-3</v>
      </c>
    </row>
    <row r="247" spans="1:1" ht="18.75" x14ac:dyDescent="0.25">
      <c r="A247" s="28">
        <f>SUMPRODUCT(DF!K248:S248,'inversion optima (SOLVER)'!$E$15:$M$15)</f>
        <v>6.4576441551107214E-3</v>
      </c>
    </row>
    <row r="248" spans="1:1" ht="18.75" x14ac:dyDescent="0.25">
      <c r="A248" s="28">
        <f>SUMPRODUCT(DF!K249:S249,'inversion optima (SOLVER)'!$E$15:$M$15)</f>
        <v>-9.3051908617217162E-3</v>
      </c>
    </row>
    <row r="249" spans="1:1" ht="18.75" x14ac:dyDescent="0.25">
      <c r="A249" s="28">
        <f>SUMPRODUCT(DF!K250:S250,'inversion optima (SOLVER)'!$E$15:$M$15)</f>
        <v>-1.9897596151551762E-3</v>
      </c>
    </row>
    <row r="250" spans="1:1" ht="18.75" x14ac:dyDescent="0.25">
      <c r="A250" s="28">
        <f>SUMPRODUCT(DF!K251:S251,'inversion optima (SOLVER)'!$E$15:$M$15)</f>
        <v>9.1687148228458484E-3</v>
      </c>
    </row>
    <row r="251" spans="1:1" ht="18.75" x14ac:dyDescent="0.25">
      <c r="A251" s="28">
        <f>SUMPRODUCT(DF!K252:S252,'inversion optima (SOLVER)'!$E$15:$M$15)</f>
        <v>6.3636577765269833E-3</v>
      </c>
    </row>
  </sheetData>
  <mergeCells count="1">
    <mergeCell ref="D17:E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topLeftCell="A7" zoomScaleNormal="100" workbookViewId="0">
      <selection activeCell="N12" sqref="N12"/>
    </sheetView>
  </sheetViews>
  <sheetFormatPr baseColWidth="10" defaultRowHeight="15" x14ac:dyDescent="0.25"/>
  <cols>
    <col min="1" max="1" width="17.85546875" bestFit="1" customWidth="1"/>
    <col min="2" max="2" width="12" bestFit="1" customWidth="1"/>
    <col min="12" max="12" width="6.140625" bestFit="1" customWidth="1"/>
    <col min="13" max="13" width="7.28515625" customWidth="1"/>
    <col min="14" max="14" width="17.85546875" bestFit="1" customWidth="1"/>
    <col min="15" max="15" width="11.7109375" customWidth="1"/>
    <col min="16" max="20" width="6.140625" bestFit="1" customWidth="1"/>
    <col min="21" max="21" width="9.28515625" customWidth="1"/>
    <col min="22" max="22" width="9.42578125" customWidth="1"/>
  </cols>
  <sheetData>
    <row r="1" spans="1:15" ht="15.75" thickBot="1" x14ac:dyDescent="0.3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</row>
    <row r="2" spans="1:15" ht="19.5" thickBot="1" x14ac:dyDescent="0.3">
      <c r="B2" s="1" t="s">
        <v>6</v>
      </c>
      <c r="C2" s="1" t="s">
        <v>7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8</v>
      </c>
      <c r="J2" s="1" t="s">
        <v>9</v>
      </c>
    </row>
    <row r="3" spans="1:15" ht="18.75" x14ac:dyDescent="0.25">
      <c r="A3" s="11" t="s">
        <v>21</v>
      </c>
      <c r="B3" s="12">
        <v>0.19377141908692108</v>
      </c>
      <c r="C3" s="12">
        <v>0.13714156016164636</v>
      </c>
      <c r="D3" s="12">
        <v>0.20262738648348999</v>
      </c>
      <c r="E3" s="12">
        <v>0.29388379736716508</v>
      </c>
      <c r="F3" s="12">
        <v>0.32988942314068304</v>
      </c>
      <c r="G3" s="13">
        <v>2.7588834136544986</v>
      </c>
      <c r="H3" s="12">
        <v>6.2318985254658621E-2</v>
      </c>
      <c r="I3" s="12">
        <v>-6.9427385432114574E-2</v>
      </c>
      <c r="J3" s="12">
        <v>6.3796403531682699E-2</v>
      </c>
    </row>
    <row r="4" spans="1:15" ht="18.75" x14ac:dyDescent="0.25">
      <c r="A4" s="11" t="s">
        <v>23</v>
      </c>
      <c r="B4" s="12">
        <v>0.21704941061793759</v>
      </c>
      <c r="C4" s="12">
        <v>0.16480260836976746</v>
      </c>
      <c r="D4" s="12">
        <v>0.27045912987114284</v>
      </c>
      <c r="E4" s="12">
        <v>0.30215887296940286</v>
      </c>
      <c r="F4" s="12">
        <v>0.34000427216087548</v>
      </c>
      <c r="G4" s="12">
        <v>0.52161780879335851</v>
      </c>
      <c r="H4" s="12">
        <v>0.30038757710187131</v>
      </c>
      <c r="I4" s="12">
        <v>0.33793714673807179</v>
      </c>
      <c r="J4" s="12">
        <v>0.13884755784814826</v>
      </c>
    </row>
    <row r="6" spans="1:15" x14ac:dyDescent="0.25">
      <c r="N6" t="s">
        <v>85</v>
      </c>
      <c r="O6" s="47">
        <v>0.1225</v>
      </c>
    </row>
    <row r="7" spans="1:15" x14ac:dyDescent="0.25">
      <c r="A7" s="43" t="s">
        <v>43</v>
      </c>
      <c r="B7" s="44">
        <v>0.95863519400703934</v>
      </c>
      <c r="D7" s="43" t="s">
        <v>44</v>
      </c>
      <c r="E7" s="44">
        <v>0.84483017527756299</v>
      </c>
      <c r="G7" s="43" t="s">
        <v>45</v>
      </c>
      <c r="H7" s="44">
        <v>0.82692557198679495</v>
      </c>
      <c r="J7" s="43" t="s">
        <v>49</v>
      </c>
      <c r="K7" s="44">
        <v>9.6206357119124869E-2</v>
      </c>
    </row>
    <row r="8" spans="1:15" x14ac:dyDescent="0.25">
      <c r="A8" s="43" t="s">
        <v>51</v>
      </c>
      <c r="B8" s="45">
        <f>B7*B4*C4</f>
        <v>3.4290677122244873E-2</v>
      </c>
      <c r="D8" s="43" t="s">
        <v>51</v>
      </c>
      <c r="E8" s="45">
        <f>E7*B4*D4</f>
        <v>4.9594061331095111E-2</v>
      </c>
      <c r="G8" s="43" t="s">
        <v>51</v>
      </c>
      <c r="H8" s="45">
        <f>H7*B4*E4</f>
        <v>5.4232594933093008E-2</v>
      </c>
      <c r="J8" s="43" t="s">
        <v>51</v>
      </c>
      <c r="K8" s="45">
        <f>K7*B4*I4</f>
        <v>7.0566457188467975E-3</v>
      </c>
    </row>
    <row r="9" spans="1:15" x14ac:dyDescent="0.25">
      <c r="B9" s="38"/>
    </row>
    <row r="10" spans="1:15" x14ac:dyDescent="0.25">
      <c r="A10" s="43" t="s">
        <v>46</v>
      </c>
      <c r="B10" s="44">
        <v>0.76585495982182494</v>
      </c>
      <c r="D10" s="43" t="s">
        <v>47</v>
      </c>
      <c r="E10" s="44">
        <v>-7.6587359103907982E-3</v>
      </c>
      <c r="G10" s="43" t="s">
        <v>48</v>
      </c>
      <c r="H10" s="44">
        <v>0.58323750372174321</v>
      </c>
      <c r="J10" s="43" t="s">
        <v>50</v>
      </c>
      <c r="K10" s="44">
        <v>0.20648385787268017</v>
      </c>
    </row>
    <row r="11" spans="1:15" x14ac:dyDescent="0.25">
      <c r="A11" s="43" t="s">
        <v>51</v>
      </c>
      <c r="B11" s="45">
        <f>B10*B4*F4</f>
        <v>5.6518355154700127E-2</v>
      </c>
      <c r="D11" s="43" t="s">
        <v>51</v>
      </c>
      <c r="E11" s="45">
        <f>E10*B4*G4</f>
        <v>-8.6709786259430582E-4</v>
      </c>
      <c r="G11" s="43" t="s">
        <v>51</v>
      </c>
      <c r="H11" s="45">
        <f>H10*B4*H4</f>
        <v>3.8026470840972749E-2</v>
      </c>
      <c r="J11" s="43" t="s">
        <v>51</v>
      </c>
      <c r="K11" s="45">
        <f>B4*K10*J4</f>
        <v>6.2227587214651369E-3</v>
      </c>
    </row>
    <row r="12" spans="1:15" x14ac:dyDescent="0.25">
      <c r="B12" s="38"/>
    </row>
    <row r="14" spans="1:15" x14ac:dyDescent="0.25">
      <c r="F14" t="s">
        <v>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9"/>
  <sheetViews>
    <sheetView workbookViewId="0">
      <selection activeCell="I14" sqref="I14"/>
    </sheetView>
  </sheetViews>
  <sheetFormatPr baseColWidth="10" defaultRowHeight="15" x14ac:dyDescent="0.25"/>
  <sheetData>
    <row r="1" spans="1:23" x14ac:dyDescent="0.25">
      <c r="A1" s="39" t="s">
        <v>52</v>
      </c>
      <c r="B1" s="39" t="s">
        <v>53</v>
      </c>
      <c r="C1" s="40" t="s">
        <v>63</v>
      </c>
      <c r="D1" s="40" t="s">
        <v>64</v>
      </c>
      <c r="E1" s="40" t="s">
        <v>65</v>
      </c>
      <c r="F1" s="40" t="s">
        <v>66</v>
      </c>
      <c r="G1" s="40" t="s">
        <v>67</v>
      </c>
      <c r="H1" s="40" t="s">
        <v>68</v>
      </c>
      <c r="I1" s="40" t="s">
        <v>69</v>
      </c>
      <c r="J1" s="40" t="s">
        <v>70</v>
      </c>
      <c r="K1" s="40" t="s">
        <v>71</v>
      </c>
      <c r="L1" s="41" t="s">
        <v>72</v>
      </c>
      <c r="M1" s="41" t="s">
        <v>73</v>
      </c>
      <c r="N1" s="41" t="s">
        <v>74</v>
      </c>
      <c r="O1" s="41" t="s">
        <v>75</v>
      </c>
      <c r="P1" s="41" t="s">
        <v>76</v>
      </c>
      <c r="Q1" s="41" t="s">
        <v>77</v>
      </c>
      <c r="R1" s="41" t="s">
        <v>78</v>
      </c>
      <c r="S1" s="41" t="s">
        <v>79</v>
      </c>
      <c r="T1" s="41" t="s">
        <v>80</v>
      </c>
      <c r="U1" s="39" t="s">
        <v>81</v>
      </c>
      <c r="V1" s="39" t="s">
        <v>82</v>
      </c>
      <c r="W1" s="39" t="s">
        <v>83</v>
      </c>
    </row>
    <row r="2" spans="1:23" x14ac:dyDescent="0.25">
      <c r="A2">
        <v>1</v>
      </c>
      <c r="B2" s="25">
        <f t="shared" ref="B2:B65" ca="1" si="0">SUM(L2:T2)</f>
        <v>1</v>
      </c>
      <c r="C2" s="46">
        <v>0</v>
      </c>
      <c r="D2">
        <f t="shared" ref="D2:K11" ca="1" si="1">RAND()</f>
        <v>2.4299094653014941E-2</v>
      </c>
      <c r="E2">
        <f t="shared" ca="1" si="1"/>
        <v>0.82281249665823319</v>
      </c>
      <c r="F2">
        <f t="shared" ca="1" si="1"/>
        <v>0.32357213694040488</v>
      </c>
      <c r="G2">
        <f t="shared" ca="1" si="1"/>
        <v>1.0997645535606448E-2</v>
      </c>
      <c r="H2">
        <f t="shared" ca="1" si="1"/>
        <v>0.64053500560942522</v>
      </c>
      <c r="I2">
        <f t="shared" ca="1" si="1"/>
        <v>0.94585263578967549</v>
      </c>
      <c r="J2">
        <f t="shared" ca="1" si="1"/>
        <v>0.33853380185365467</v>
      </c>
      <c r="K2">
        <f t="shared" ca="1" si="1"/>
        <v>0.63527609622526549</v>
      </c>
      <c r="L2" s="42">
        <f ca="1">C2/SUM(C2:K2)</f>
        <v>0</v>
      </c>
      <c r="M2" s="42">
        <f ca="1">D2/SUM(C2:K2)</f>
        <v>6.4938217447049335E-3</v>
      </c>
      <c r="N2" s="42">
        <f ca="1">E2/SUM(C2:K2)</f>
        <v>0.21989287086262804</v>
      </c>
      <c r="O2" s="42">
        <f ca="1">F2/SUM(C2:K2)</f>
        <v>8.6473171484334796E-2</v>
      </c>
      <c r="P2" s="42">
        <f ca="1">G2/SUM(C2:K2)</f>
        <v>2.939070394987624E-3</v>
      </c>
      <c r="Q2" s="42">
        <f ca="1">H2/SUM(C2:K2)</f>
        <v>0.17118004629670777</v>
      </c>
      <c r="R2" s="42">
        <f ca="1">I2/SUM(C2:K2)</f>
        <v>0.25277478446364127</v>
      </c>
      <c r="S2" s="42">
        <f ca="1">J2/SUM(C2:K2)</f>
        <v>9.0471607900919362E-2</v>
      </c>
      <c r="T2" s="42">
        <f ca="1">K2/SUM(C2:K2)</f>
        <v>0.16977462685207623</v>
      </c>
      <c r="U2">
        <f ca="1">+(L2^2*Markiwitz!$B$4^2)+(M2^2*Markiwitz!$C$4^2)+(N2^2*Markiwitz!$D$4^2)+(O2^2*Markiwitz!$E$4^2)+(P2^2*Markiwitz!$F$4^2)+(Q2^2*Markiwitz!$G$4^2)+(R2^2*Markiwitz!$H$4^2)+(S2^2*Markiwitz!$I$4^2)+(T2^2*Markiwitz!$J$4^2)+(2*L2*M2*Markiwitz!$B$8)+(2*L2*N2*Markiwitz!$E$8)+(2*L2*O2*Markiwitz!$H$8)+(2*L2*P2*Markiwitz!$B$11)+(2*L2*Q2*Markiwitz!$E$11)+(2*L2*R2*Markiwitz!$H$11)+(2*L2*S2*Markiwitz!$K$8)+(2*L2*T2*Markiwitz!$K$11)</f>
        <v>1.9450431775936135E-2</v>
      </c>
      <c r="V2" s="5">
        <f t="shared" ref="V2:V65" ca="1" si="2">SQRT(U2)</f>
        <v>0.13946480479295173</v>
      </c>
      <c r="W2" s="42">
        <f ca="1">SUMPRODUCT(L2:T2,Markiwitz!$B$3:$J$3)</f>
        <v>0.5643977847721281</v>
      </c>
    </row>
    <row r="3" spans="1:23" x14ac:dyDescent="0.25">
      <c r="A3">
        <v>2</v>
      </c>
      <c r="B3" s="25">
        <f t="shared" ca="1" si="0"/>
        <v>1.0000000000000002</v>
      </c>
      <c r="C3" s="46">
        <v>0</v>
      </c>
      <c r="D3">
        <f t="shared" ca="1" si="1"/>
        <v>0.50773787682279736</v>
      </c>
      <c r="E3">
        <f t="shared" ca="1" si="1"/>
        <v>0.37151778284038539</v>
      </c>
      <c r="F3">
        <f t="shared" ca="1" si="1"/>
        <v>0.78502887419041756</v>
      </c>
      <c r="G3">
        <f t="shared" ca="1" si="1"/>
        <v>0.93272936227111602</v>
      </c>
      <c r="H3">
        <f t="shared" ca="1" si="1"/>
        <v>0.5404385984020561</v>
      </c>
      <c r="I3">
        <f t="shared" ca="1" si="1"/>
        <v>0.74075676534356993</v>
      </c>
      <c r="J3">
        <f t="shared" ca="1" si="1"/>
        <v>0.96690293862377386</v>
      </c>
      <c r="K3">
        <f t="shared" ca="1" si="1"/>
        <v>0.3869190072304769</v>
      </c>
      <c r="L3" s="42">
        <f t="shared" ref="L3:L66" ca="1" si="3">C3/SUM($C3:$K3)</f>
        <v>0</v>
      </c>
      <c r="M3" s="42">
        <f t="shared" ref="M3:M66" ca="1" si="4">D3/SUM($C3:$K3)</f>
        <v>9.7044122417935766E-2</v>
      </c>
      <c r="N3" s="42">
        <f t="shared" ref="N3:N66" ca="1" si="5">E3/SUM($C3:$K3)</f>
        <v>7.1008327021041401E-2</v>
      </c>
      <c r="O3" s="42">
        <f t="shared" ref="O3:O66" ca="1" si="6">F3/SUM($C3:$K3)</f>
        <v>0.15004285015186519</v>
      </c>
      <c r="P3" s="42">
        <f t="shared" ref="P3:P66" ca="1" si="7">G3/SUM($C3:$K3)</f>
        <v>0.1782728973884132</v>
      </c>
      <c r="Q3" s="42">
        <f t="shared" ref="Q3:Q66" ca="1" si="8">H3/SUM($C3:$K3)</f>
        <v>0.10329422305637986</v>
      </c>
      <c r="R3" s="42">
        <f t="shared" ref="R3:R66" ca="1" si="9">I3/SUM($C3:$K3)</f>
        <v>0.14158110611669819</v>
      </c>
      <c r="S3" s="42">
        <f t="shared" ref="S3:S66" ca="1" si="10">J3/SUM($C3:$K3)</f>
        <v>0.18480450528770612</v>
      </c>
      <c r="T3" s="42">
        <f t="shared" ref="T3:T66" ca="1" si="11">K3/SUM($C3:$K3)</f>
        <v>7.3951968559960432E-2</v>
      </c>
      <c r="U3">
        <f ca="1">+(L3^2*Markiwitz!$B$4^2)+(M3^2*Markiwitz!$C$4^2)+(N3^2*Markiwitz!$D$4^2)+(O3^2*Markiwitz!$E$4^2)+(P3^2*Markiwitz!$F$4^2)+(Q3^2*Markiwitz!$G$4^2)+(R3^2*Markiwitz!$H$4^2)+(S3^2*Markiwitz!$I$4^2)+(T3^2*Markiwitz!$J$4^2)+(2*L3*M3*Markiwitz!$B$8)+(2*L3*N3*Markiwitz!$E$8)+(2*L3*O3*Markiwitz!$H$8)+(2*L3*P3*Markiwitz!$B$11)+(2*L3*Q3*Markiwitz!$E$11)+(2*L3*R3*Markiwitz!$H$11)+(2*L3*S3*Markiwitz!$K$8)+(2*L3*T3*Markiwitz!$K$11)</f>
        <v>1.5071554540176663E-2</v>
      </c>
      <c r="V3" s="5">
        <f t="shared" ca="1" si="2"/>
        <v>0.12276625977921077</v>
      </c>
      <c r="W3" s="42">
        <f ca="1">SUMPRODUCT(L3:T3,Markiwitz!$B$3:$J$3)</f>
        <v>0.41628980551826855</v>
      </c>
    </row>
    <row r="4" spans="1:23" x14ac:dyDescent="0.25">
      <c r="A4">
        <v>3</v>
      </c>
      <c r="B4" s="25">
        <f t="shared" ca="1" si="0"/>
        <v>1</v>
      </c>
      <c r="C4" s="46">
        <v>0</v>
      </c>
      <c r="D4">
        <f t="shared" ca="1" si="1"/>
        <v>0.68611212857040793</v>
      </c>
      <c r="E4">
        <f t="shared" ca="1" si="1"/>
        <v>0.42455114432878616</v>
      </c>
      <c r="F4">
        <f t="shared" ca="1" si="1"/>
        <v>0.34291430870910233</v>
      </c>
      <c r="G4">
        <f t="shared" ca="1" si="1"/>
        <v>0.25432970015778567</v>
      </c>
      <c r="H4">
        <f t="shared" ca="1" si="1"/>
        <v>0.21578221605494396</v>
      </c>
      <c r="I4">
        <f t="shared" ca="1" si="1"/>
        <v>1.6528880426948001E-2</v>
      </c>
      <c r="J4">
        <f t="shared" ca="1" si="1"/>
        <v>0.76045080423821287</v>
      </c>
      <c r="K4">
        <f t="shared" ca="1" si="1"/>
        <v>0.90389277309431171</v>
      </c>
      <c r="L4" s="42">
        <f t="shared" ca="1" si="3"/>
        <v>0</v>
      </c>
      <c r="M4" s="42">
        <f t="shared" ca="1" si="4"/>
        <v>0.19034549468852524</v>
      </c>
      <c r="N4" s="42">
        <f t="shared" ca="1" si="5"/>
        <v>0.11778161939247736</v>
      </c>
      <c r="O4" s="42">
        <f t="shared" ca="1" si="6"/>
        <v>9.5133420630545806E-2</v>
      </c>
      <c r="P4" s="42">
        <f t="shared" ca="1" si="7"/>
        <v>7.0557727483096341E-2</v>
      </c>
      <c r="Q4" s="42">
        <f t="shared" ca="1" si="8"/>
        <v>5.9863644657535978E-2</v>
      </c>
      <c r="R4" s="42">
        <f t="shared" ca="1" si="9"/>
        <v>4.5855448264270704E-3</v>
      </c>
      <c r="S4" s="42">
        <f t="shared" ca="1" si="10"/>
        <v>0.21096899251818954</v>
      </c>
      <c r="T4" s="42">
        <f t="shared" ca="1" si="11"/>
        <v>0.25076355580320264</v>
      </c>
      <c r="U4">
        <f ca="1">+(L4^2*Markiwitz!$B$4^2)+(M4^2*Markiwitz!$C$4^2)+(N4^2*Markiwitz!$D$4^2)+(O4^2*Markiwitz!$E$4^2)+(P4^2*Markiwitz!$F$4^2)+(Q4^2*Markiwitz!$G$4^2)+(R4^2*Markiwitz!$H$4^2)+(S4^2*Markiwitz!$I$4^2)+(T4^2*Markiwitz!$J$4^2)+(2*L4*M4*Markiwitz!$B$8)+(2*L4*N4*Markiwitz!$E$8)+(2*L4*O4*Markiwitz!$H$8)+(2*L4*P4*Markiwitz!$B$11)+(2*L4*Q4*Markiwitz!$E$11)+(2*L4*R4*Markiwitz!$H$11)+(2*L4*S4*Markiwitz!$K$8)+(2*L4*T4*Markiwitz!$K$11)</f>
        <v>1.0672719772469193E-2</v>
      </c>
      <c r="V4" s="5">
        <f t="shared" ca="1" si="2"/>
        <v>0.10330885621508543</v>
      </c>
      <c r="W4" s="42">
        <f ca="1">SUMPRODUCT(L4:T4,Markiwitz!$B$3:$J$3)</f>
        <v>0.26799784901984525</v>
      </c>
    </row>
    <row r="5" spans="1:23" x14ac:dyDescent="0.25">
      <c r="A5">
        <v>4</v>
      </c>
      <c r="B5" s="25">
        <f t="shared" ca="1" si="0"/>
        <v>1</v>
      </c>
      <c r="C5" s="46">
        <v>0</v>
      </c>
      <c r="D5">
        <f t="shared" ca="1" si="1"/>
        <v>0.69045382211105677</v>
      </c>
      <c r="E5">
        <f t="shared" ca="1" si="1"/>
        <v>0.58639921095522429</v>
      </c>
      <c r="F5">
        <f t="shared" ca="1" si="1"/>
        <v>0.65827549504789906</v>
      </c>
      <c r="G5">
        <f t="shared" ca="1" si="1"/>
        <v>0.24980219844130169</v>
      </c>
      <c r="H5">
        <f t="shared" ca="1" si="1"/>
        <v>0.30854529055979374</v>
      </c>
      <c r="I5">
        <f t="shared" ca="1" si="1"/>
        <v>0.72759303174585643</v>
      </c>
      <c r="J5">
        <f t="shared" ca="1" si="1"/>
        <v>0.63729994034001958</v>
      </c>
      <c r="K5">
        <f t="shared" ca="1" si="1"/>
        <v>0.95337675495949625</v>
      </c>
      <c r="L5" s="42">
        <f t="shared" ca="1" si="3"/>
        <v>0</v>
      </c>
      <c r="M5" s="42">
        <f t="shared" ca="1" si="4"/>
        <v>0.14349341358050044</v>
      </c>
      <c r="N5" s="42">
        <f t="shared" ca="1" si="5"/>
        <v>0.12186828692410777</v>
      </c>
      <c r="O5" s="42">
        <f t="shared" ca="1" si="6"/>
        <v>0.13680595984248695</v>
      </c>
      <c r="P5" s="42">
        <f t="shared" ca="1" si="7"/>
        <v>5.1915086898440585E-2</v>
      </c>
      <c r="Q5" s="42">
        <f t="shared" ca="1" si="8"/>
        <v>6.4123357085987473E-2</v>
      </c>
      <c r="R5" s="42">
        <f t="shared" ca="1" si="9"/>
        <v>0.15121186164685357</v>
      </c>
      <c r="S5" s="42">
        <f t="shared" ca="1" si="10"/>
        <v>0.13244671980297851</v>
      </c>
      <c r="T5" s="42">
        <f t="shared" ca="1" si="11"/>
        <v>0.19813531421864469</v>
      </c>
      <c r="U5">
        <f ca="1">+(L5^2*Markiwitz!$B$4^2)+(M5^2*Markiwitz!$C$4^2)+(N5^2*Markiwitz!$D$4^2)+(O5^2*Markiwitz!$E$4^2)+(P5^2*Markiwitz!$F$4^2)+(Q5^2*Markiwitz!$G$4^2)+(R5^2*Markiwitz!$H$4^2)+(S5^2*Markiwitz!$I$4^2)+(T5^2*Markiwitz!$J$4^2)+(2*L5*M5*Markiwitz!$B$8)+(2*L5*N5*Markiwitz!$E$8)+(2*L5*O5*Markiwitz!$H$8)+(2*L5*P5*Markiwitz!$B$11)+(2*L5*Q5*Markiwitz!$E$11)+(2*L5*R5*Markiwitz!$H$11)+(2*L5*S5*Markiwitz!$K$8)+(2*L5*T5*Markiwitz!$K$11)</f>
        <v>9.608054031648789E-3</v>
      </c>
      <c r="V5" s="5">
        <f t="shared" ca="1" si="2"/>
        <v>9.8020681652643021E-2</v>
      </c>
      <c r="W5" s="42">
        <f ca="1">SUMPRODUCT(L5:T5,Markiwitz!$B$3:$J$3)</f>
        <v>0.29148118319966121</v>
      </c>
    </row>
    <row r="6" spans="1:23" x14ac:dyDescent="0.25">
      <c r="A6">
        <v>5</v>
      </c>
      <c r="B6" s="25">
        <f t="shared" ca="1" si="0"/>
        <v>1.0000000000000002</v>
      </c>
      <c r="C6" s="46">
        <v>0</v>
      </c>
      <c r="D6">
        <f t="shared" ca="1" si="1"/>
        <v>0.88046858303541209</v>
      </c>
      <c r="E6">
        <f t="shared" ca="1" si="1"/>
        <v>0.18678661893434667</v>
      </c>
      <c r="F6">
        <f t="shared" ca="1" si="1"/>
        <v>0.8187931933267556</v>
      </c>
      <c r="G6">
        <f t="shared" ca="1" si="1"/>
        <v>0.73145503192045092</v>
      </c>
      <c r="H6">
        <f t="shared" ca="1" si="1"/>
        <v>0.57626162864795571</v>
      </c>
      <c r="I6">
        <f t="shared" ca="1" si="1"/>
        <v>0.738256471336595</v>
      </c>
      <c r="J6">
        <f t="shared" ca="1" si="1"/>
        <v>0.31046512175456209</v>
      </c>
      <c r="K6">
        <f t="shared" ca="1" si="1"/>
        <v>0.95151043131910673</v>
      </c>
      <c r="L6" s="42">
        <f t="shared" ca="1" si="3"/>
        <v>0</v>
      </c>
      <c r="M6" s="42">
        <f t="shared" ca="1" si="4"/>
        <v>0.16951657257935226</v>
      </c>
      <c r="N6" s="42">
        <f t="shared" ca="1" si="5"/>
        <v>3.5962018470070162E-2</v>
      </c>
      <c r="O6" s="42">
        <f t="shared" ca="1" si="6"/>
        <v>0.15764221286073093</v>
      </c>
      <c r="P6" s="42">
        <f t="shared" ca="1" si="7"/>
        <v>0.14082700098123613</v>
      </c>
      <c r="Q6" s="42">
        <f t="shared" ca="1" si="8"/>
        <v>0.11094762275403988</v>
      </c>
      <c r="R6" s="42">
        <f t="shared" ca="1" si="9"/>
        <v>0.14213648177435659</v>
      </c>
      <c r="S6" s="42">
        <f t="shared" ca="1" si="10"/>
        <v>5.9773834477803225E-2</v>
      </c>
      <c r="T6" s="42">
        <f t="shared" ca="1" si="11"/>
        <v>0.18319425610241094</v>
      </c>
      <c r="U6">
        <f ca="1">+(L6^2*Markiwitz!$B$4^2)+(M6^2*Markiwitz!$C$4^2)+(N6^2*Markiwitz!$D$4^2)+(O6^2*Markiwitz!$E$4^2)+(P6^2*Markiwitz!$F$4^2)+(Q6^2*Markiwitz!$G$4^2)+(R6^2*Markiwitz!$H$4^2)+(S6^2*Markiwitz!$I$4^2)+(T6^2*Markiwitz!$J$4^2)+(2*L6*M6*Markiwitz!$B$8)+(2*L6*N6*Markiwitz!$E$8)+(2*L6*O6*Markiwitz!$H$8)+(2*L6*P6*Markiwitz!$B$11)+(2*L6*Q6*Markiwitz!$E$11)+(2*L6*R6*Markiwitz!$H$11)+(2*L6*S6*Markiwitz!$K$8)+(2*L6*T6*Markiwitz!$K$11)</f>
        <v>1.1663805529348361E-2</v>
      </c>
      <c r="V6" s="5">
        <f t="shared" ca="1" si="2"/>
        <v>0.10799909966915633</v>
      </c>
      <c r="W6" s="42">
        <f ca="1">SUMPRODUCT(L6:T6,Markiwitz!$B$3:$J$3)</f>
        <v>0.44580703846356784</v>
      </c>
    </row>
    <row r="7" spans="1:23" x14ac:dyDescent="0.25">
      <c r="A7">
        <v>6</v>
      </c>
      <c r="B7" s="25">
        <f t="shared" ca="1" si="0"/>
        <v>0.99999999999999978</v>
      </c>
      <c r="C7" s="46">
        <v>0</v>
      </c>
      <c r="D7">
        <f t="shared" ca="1" si="1"/>
        <v>0.8813178753200327</v>
      </c>
      <c r="E7">
        <f t="shared" ca="1" si="1"/>
        <v>0.60513026928016489</v>
      </c>
      <c r="F7">
        <f t="shared" ca="1" si="1"/>
        <v>0.39176285668961341</v>
      </c>
      <c r="G7">
        <f t="shared" ca="1" si="1"/>
        <v>0.94319470520911819</v>
      </c>
      <c r="H7">
        <f t="shared" ca="1" si="1"/>
        <v>0.10809817871667116</v>
      </c>
      <c r="I7">
        <f t="shared" ca="1" si="1"/>
        <v>0.16321424410336793</v>
      </c>
      <c r="J7">
        <f t="shared" ca="1" si="1"/>
        <v>0.23290652364318376</v>
      </c>
      <c r="K7">
        <f t="shared" ca="1" si="1"/>
        <v>0.39854270814346204</v>
      </c>
      <c r="L7" s="42">
        <f t="shared" ca="1" si="3"/>
        <v>0</v>
      </c>
      <c r="M7" s="42">
        <f t="shared" ca="1" si="4"/>
        <v>0.23664830010711199</v>
      </c>
      <c r="N7" s="42">
        <f t="shared" ca="1" si="5"/>
        <v>0.1624873993580451</v>
      </c>
      <c r="O7" s="42">
        <f t="shared" ca="1" si="6"/>
        <v>0.10519475058535194</v>
      </c>
      <c r="P7" s="42">
        <f t="shared" ca="1" si="7"/>
        <v>0.25326324349964408</v>
      </c>
      <c r="Q7" s="42">
        <f t="shared" ca="1" si="8"/>
        <v>2.9026133423976801E-2</v>
      </c>
      <c r="R7" s="42">
        <f t="shared" ca="1" si="9"/>
        <v>4.3825700694319389E-2</v>
      </c>
      <c r="S7" s="42">
        <f t="shared" ca="1" si="10"/>
        <v>6.2539220464581782E-2</v>
      </c>
      <c r="T7" s="42">
        <f t="shared" ca="1" si="11"/>
        <v>0.10701525186696885</v>
      </c>
      <c r="U7">
        <f ca="1">+(L7^2*Markiwitz!$B$4^2)+(M7^2*Markiwitz!$C$4^2)+(N7^2*Markiwitz!$D$4^2)+(O7^2*Markiwitz!$E$4^2)+(P7^2*Markiwitz!$F$4^2)+(Q7^2*Markiwitz!$G$4^2)+(R7^2*Markiwitz!$H$4^2)+(S7^2*Markiwitz!$I$4^2)+(T7^2*Markiwitz!$J$4^2)+(2*L7*M7*Markiwitz!$B$8)+(2*L7*N7*Markiwitz!$E$8)+(2*L7*O7*Markiwitz!$H$8)+(2*L7*P7*Markiwitz!$B$11)+(2*L7*Q7*Markiwitz!$E$11)+(2*L7*R7*Markiwitz!$H$11)+(2*L7*S7*Markiwitz!$K$8)+(2*L7*T7*Markiwitz!$K$11)</f>
        <v>1.2947630430780645E-2</v>
      </c>
      <c r="V7" s="5">
        <f t="shared" ca="1" si="2"/>
        <v>0.1137876550016769</v>
      </c>
      <c r="W7" s="42">
        <f ca="1">SUMPRODUCT(L7:T7,Markiwitz!$B$3:$J$3)</f>
        <v>0.2651387571102693</v>
      </c>
    </row>
    <row r="8" spans="1:23" x14ac:dyDescent="0.25">
      <c r="A8">
        <v>7</v>
      </c>
      <c r="B8" s="25">
        <f t="shared" ca="1" si="0"/>
        <v>1.0000000000000002</v>
      </c>
      <c r="C8" s="46">
        <v>0</v>
      </c>
      <c r="D8">
        <f t="shared" ca="1" si="1"/>
        <v>0.7046151784453365</v>
      </c>
      <c r="E8">
        <f t="shared" ca="1" si="1"/>
        <v>0.3961745117322264</v>
      </c>
      <c r="F8">
        <f t="shared" ca="1" si="1"/>
        <v>0.95761804598748768</v>
      </c>
      <c r="G8">
        <f t="shared" ca="1" si="1"/>
        <v>0.65399883138948856</v>
      </c>
      <c r="H8">
        <f t="shared" ca="1" si="1"/>
        <v>7.1258624896848421E-2</v>
      </c>
      <c r="I8">
        <f t="shared" ca="1" si="1"/>
        <v>2.449315744450109E-2</v>
      </c>
      <c r="J8">
        <f t="shared" ca="1" si="1"/>
        <v>0.14792801988021564</v>
      </c>
      <c r="K8">
        <f t="shared" ca="1" si="1"/>
        <v>0.41163880254026808</v>
      </c>
      <c r="L8" s="42">
        <f t="shared" ca="1" si="3"/>
        <v>0</v>
      </c>
      <c r="M8" s="42">
        <f t="shared" ca="1" si="4"/>
        <v>0.20922585495914786</v>
      </c>
      <c r="N8" s="42">
        <f t="shared" ca="1" si="5"/>
        <v>0.11763861106864953</v>
      </c>
      <c r="O8" s="42">
        <f t="shared" ca="1" si="6"/>
        <v>0.28435160144876775</v>
      </c>
      <c r="P8" s="42">
        <f t="shared" ca="1" si="7"/>
        <v>0.194196021921723</v>
      </c>
      <c r="Q8" s="42">
        <f t="shared" ca="1" si="8"/>
        <v>2.1159275549743173E-2</v>
      </c>
      <c r="R8" s="42">
        <f t="shared" ca="1" si="9"/>
        <v>7.2729086226636271E-3</v>
      </c>
      <c r="S8" s="42">
        <f t="shared" ca="1" si="10"/>
        <v>4.3925205386777015E-2</v>
      </c>
      <c r="T8" s="42">
        <f t="shared" ca="1" si="11"/>
        <v>0.12223052104252816</v>
      </c>
      <c r="U8">
        <f ca="1">+(L8^2*Markiwitz!$B$4^2)+(M8^2*Markiwitz!$C$4^2)+(N8^2*Markiwitz!$D$4^2)+(O8^2*Markiwitz!$E$4^2)+(P8^2*Markiwitz!$F$4^2)+(Q8^2*Markiwitz!$G$4^2)+(R8^2*Markiwitz!$H$4^2)+(S8^2*Markiwitz!$I$4^2)+(T8^2*Markiwitz!$J$4^2)+(2*L8*M8*Markiwitz!$B$8)+(2*L8*N8*Markiwitz!$E$8)+(2*L8*O8*Markiwitz!$H$8)+(2*L8*P8*Markiwitz!$B$11)+(2*L8*Q8*Markiwitz!$E$11)+(2*L8*R8*Markiwitz!$H$11)+(2*L8*S8*Markiwitz!$K$8)+(2*L8*T8*Markiwitz!$K$11)</f>
        <v>1.4577948038510893E-2</v>
      </c>
      <c r="V8" s="5">
        <f t="shared" ca="1" si="2"/>
        <v>0.12073917358716223</v>
      </c>
      <c r="W8" s="42">
        <f ca="1">SUMPRODUCT(L8:T8,Markiwitz!$B$3:$J$3)</f>
        <v>0.26373737667890151</v>
      </c>
    </row>
    <row r="9" spans="1:23" x14ac:dyDescent="0.25">
      <c r="A9">
        <v>8</v>
      </c>
      <c r="B9" s="25">
        <f t="shared" ca="1" si="0"/>
        <v>1</v>
      </c>
      <c r="C9" s="46">
        <v>0</v>
      </c>
      <c r="D9">
        <f t="shared" ca="1" si="1"/>
        <v>0.86501826570584761</v>
      </c>
      <c r="E9">
        <f t="shared" ca="1" si="1"/>
        <v>0.64445702434657415</v>
      </c>
      <c r="F9">
        <f t="shared" ca="1" si="1"/>
        <v>0.6852823330168677</v>
      </c>
      <c r="G9">
        <f t="shared" ca="1" si="1"/>
        <v>0.61994803550746924</v>
      </c>
      <c r="H9">
        <f t="shared" ca="1" si="1"/>
        <v>0.56632824273582616</v>
      </c>
      <c r="I9">
        <f t="shared" ca="1" si="1"/>
        <v>0.79536215948818434</v>
      </c>
      <c r="J9">
        <f t="shared" ca="1" si="1"/>
        <v>0.55911210481714524</v>
      </c>
      <c r="K9">
        <f t="shared" ca="1" si="1"/>
        <v>0.74829511823926398</v>
      </c>
      <c r="L9" s="42">
        <f t="shared" ca="1" si="3"/>
        <v>0</v>
      </c>
      <c r="M9" s="42">
        <f t="shared" ca="1" si="4"/>
        <v>0.15774057181303813</v>
      </c>
      <c r="N9" s="42">
        <f t="shared" ca="1" si="5"/>
        <v>0.11752008432608804</v>
      </c>
      <c r="O9" s="42">
        <f t="shared" ca="1" si="6"/>
        <v>0.12496479132177334</v>
      </c>
      <c r="P9" s="42">
        <f t="shared" ca="1" si="7"/>
        <v>0.11305074296381623</v>
      </c>
      <c r="Q9" s="42">
        <f t="shared" ca="1" si="8"/>
        <v>0.10327289536496359</v>
      </c>
      <c r="R9" s="42">
        <f t="shared" ca="1" si="9"/>
        <v>0.14503841919886398</v>
      </c>
      <c r="S9" s="42">
        <f t="shared" ca="1" si="10"/>
        <v>0.10195699515024888</v>
      </c>
      <c r="T9" s="42">
        <f t="shared" ca="1" si="11"/>
        <v>0.13645549986120778</v>
      </c>
      <c r="U9">
        <f ca="1">+(L9^2*Markiwitz!$B$4^2)+(M9^2*Markiwitz!$C$4^2)+(N9^2*Markiwitz!$D$4^2)+(O9^2*Markiwitz!$E$4^2)+(P9^2*Markiwitz!$F$4^2)+(Q9^2*Markiwitz!$G$4^2)+(R9^2*Markiwitz!$H$4^2)+(S9^2*Markiwitz!$I$4^2)+(T9^2*Markiwitz!$J$4^2)+(2*L9*M9*Markiwitz!$B$8)+(2*L9*N9*Markiwitz!$E$8)+(2*L9*O9*Markiwitz!$H$8)+(2*L9*P9*Markiwitz!$B$11)+(2*L9*Q9*Markiwitz!$E$11)+(2*L9*R9*Markiwitz!$H$11)+(2*L9*S9*Markiwitz!$K$8)+(2*L9*T9*Markiwitz!$K$11)</f>
        <v>1.0935396364328923E-2</v>
      </c>
      <c r="V9" s="5">
        <f t="shared" ca="1" si="2"/>
        <v>0.1045724455309759</v>
      </c>
      <c r="W9" s="42">
        <f ca="1">SUMPRODUCT(L9:T9,Markiwitz!$B$3:$J$3)</f>
        <v>0.41504823520169598</v>
      </c>
    </row>
    <row r="10" spans="1:23" x14ac:dyDescent="0.25">
      <c r="A10">
        <v>9</v>
      </c>
      <c r="B10" s="25">
        <f t="shared" ca="1" si="0"/>
        <v>0.99999999999999989</v>
      </c>
      <c r="C10" s="46">
        <v>0</v>
      </c>
      <c r="D10">
        <f t="shared" ca="1" si="1"/>
        <v>0.89412242418161725</v>
      </c>
      <c r="E10">
        <f t="shared" ca="1" si="1"/>
        <v>0.76853163828042914</v>
      </c>
      <c r="F10">
        <f t="shared" ca="1" si="1"/>
        <v>0.68175492117204228</v>
      </c>
      <c r="G10">
        <f t="shared" ca="1" si="1"/>
        <v>0.94013277792176886</v>
      </c>
      <c r="H10">
        <f t="shared" ca="1" si="1"/>
        <v>0.64175156167675151</v>
      </c>
      <c r="I10">
        <f t="shared" ca="1" si="1"/>
        <v>0.67894891287261872</v>
      </c>
      <c r="J10">
        <f t="shared" ca="1" si="1"/>
        <v>0.27595225466346129</v>
      </c>
      <c r="K10">
        <f t="shared" ca="1" si="1"/>
        <v>0.35434311980524036</v>
      </c>
      <c r="L10" s="42">
        <f t="shared" ca="1" si="3"/>
        <v>0</v>
      </c>
      <c r="M10" s="42">
        <f t="shared" ca="1" si="4"/>
        <v>0.17077948640380444</v>
      </c>
      <c r="N10" s="42">
        <f t="shared" ca="1" si="5"/>
        <v>0.14679135084967543</v>
      </c>
      <c r="O10" s="42">
        <f t="shared" ca="1" si="6"/>
        <v>0.1302167937434236</v>
      </c>
      <c r="P10" s="42">
        <f t="shared" ca="1" si="7"/>
        <v>0.17956757220558095</v>
      </c>
      <c r="Q10" s="42">
        <f t="shared" ca="1" si="8"/>
        <v>0.12257605797361494</v>
      </c>
      <c r="R10" s="42">
        <f t="shared" ca="1" si="9"/>
        <v>0.12968083955721807</v>
      </c>
      <c r="S10" s="42">
        <f t="shared" ca="1" si="10"/>
        <v>5.2707529806707065E-2</v>
      </c>
      <c r="T10" s="42">
        <f t="shared" ca="1" si="11"/>
        <v>6.7680369459975395E-2</v>
      </c>
      <c r="U10">
        <f ca="1">+(L10^2*Markiwitz!$B$4^2)+(M10^2*Markiwitz!$C$4^2)+(N10^2*Markiwitz!$D$4^2)+(O10^2*Markiwitz!$E$4^2)+(P10^2*Markiwitz!$F$4^2)+(Q10^2*Markiwitz!$G$4^2)+(R10^2*Markiwitz!$H$4^2)+(S10^2*Markiwitz!$I$4^2)+(T10^2*Markiwitz!$J$4^2)+(2*L10*M10*Markiwitz!$B$8)+(2*L10*N10*Markiwitz!$E$8)+(2*L10*O10*Markiwitz!$H$8)+(2*L10*P10*Markiwitz!$B$11)+(2*L10*Q10*Markiwitz!$E$11)+(2*L10*R10*Markiwitz!$H$11)+(2*L10*S10*Markiwitz!$K$8)+(2*L10*T10*Markiwitz!$K$11)</f>
        <v>1.3655062687522073E-2</v>
      </c>
      <c r="V10" s="5">
        <f t="shared" ca="1" si="2"/>
        <v>0.11685487874933624</v>
      </c>
      <c r="W10" s="42">
        <f ca="1">SUMPRODUCT(L10:T10,Markiwitz!$B$3:$J$3)</f>
        <v>0.497584011382953</v>
      </c>
    </row>
    <row r="11" spans="1:23" x14ac:dyDescent="0.25">
      <c r="A11">
        <v>10</v>
      </c>
      <c r="B11" s="25">
        <f t="shared" ca="1" si="0"/>
        <v>1</v>
      </c>
      <c r="C11" s="46">
        <v>0</v>
      </c>
      <c r="D11">
        <f t="shared" ca="1" si="1"/>
        <v>0.71029661125028887</v>
      </c>
      <c r="E11">
        <f t="shared" ca="1" si="1"/>
        <v>3.2333910966833912E-2</v>
      </c>
      <c r="F11">
        <f t="shared" ca="1" si="1"/>
        <v>0.40309979248918104</v>
      </c>
      <c r="G11">
        <f t="shared" ca="1" si="1"/>
        <v>0.87584278492674272</v>
      </c>
      <c r="H11">
        <f t="shared" ca="1" si="1"/>
        <v>0.9623801669733143</v>
      </c>
      <c r="I11">
        <f t="shared" ca="1" si="1"/>
        <v>0.97212701208000052</v>
      </c>
      <c r="J11">
        <f t="shared" ca="1" si="1"/>
        <v>0.87710145194868427</v>
      </c>
      <c r="K11">
        <f t="shared" ca="1" si="1"/>
        <v>0.94685978892189859</v>
      </c>
      <c r="L11" s="42">
        <f t="shared" ca="1" si="3"/>
        <v>0</v>
      </c>
      <c r="M11" s="42">
        <f t="shared" ca="1" si="4"/>
        <v>0.12288780432579575</v>
      </c>
      <c r="N11" s="42">
        <f t="shared" ca="1" si="5"/>
        <v>5.5940620594906029E-3</v>
      </c>
      <c r="O11" s="42">
        <f t="shared" ca="1" si="6"/>
        <v>6.9739947563573865E-2</v>
      </c>
      <c r="P11" s="42">
        <f t="shared" ca="1" si="7"/>
        <v>0.15152880510690145</v>
      </c>
      <c r="Q11" s="42">
        <f t="shared" ca="1" si="8"/>
        <v>0.16650056296603963</v>
      </c>
      <c r="R11" s="42">
        <f t="shared" ca="1" si="9"/>
        <v>0.1681868562346446</v>
      </c>
      <c r="S11" s="42">
        <f t="shared" ca="1" si="10"/>
        <v>0.15174656600320002</v>
      </c>
      <c r="T11" s="42">
        <f t="shared" ca="1" si="11"/>
        <v>0.16381539574035414</v>
      </c>
      <c r="U11">
        <f ca="1">+(L11^2*Markiwitz!$B$4^2)+(M11^2*Markiwitz!$C$4^2)+(N11^2*Markiwitz!$D$4^2)+(O11^2*Markiwitz!$E$4^2)+(P11^2*Markiwitz!$F$4^2)+(Q11^2*Markiwitz!$G$4^2)+(R11^2*Markiwitz!$H$4^2)+(S11^2*Markiwitz!$I$4^2)+(T11^2*Markiwitz!$J$4^2)+(2*L11*M11*Markiwitz!$B$8)+(2*L11*N11*Markiwitz!$E$8)+(2*L11*O11*Markiwitz!$H$8)+(2*L11*P11*Markiwitz!$B$11)+(2*L11*Q11*Markiwitz!$E$11)+(2*L11*R11*Markiwitz!$H$11)+(2*L11*S11*Markiwitz!$K$8)+(2*L11*T11*Markiwitz!$K$11)</f>
        <v>1.6753181380942207E-2</v>
      </c>
      <c r="V11" s="5">
        <f t="shared" ca="1" si="2"/>
        <v>0.12943408121875091</v>
      </c>
      <c r="W11" s="42">
        <f ca="1">SUMPRODUCT(L11:T11,Markiwitz!$B$3:$J$3)</f>
        <v>0.55822206761940996</v>
      </c>
    </row>
    <row r="12" spans="1:23" x14ac:dyDescent="0.25">
      <c r="A12">
        <v>11</v>
      </c>
      <c r="B12" s="25">
        <f t="shared" ca="1" si="0"/>
        <v>1</v>
      </c>
      <c r="C12" s="46">
        <v>0</v>
      </c>
      <c r="D12">
        <f t="shared" ref="D12:K21" ca="1" si="12">RAND()</f>
        <v>0.13974389106601359</v>
      </c>
      <c r="E12">
        <f t="shared" ca="1" si="12"/>
        <v>0.39174807751601382</v>
      </c>
      <c r="F12">
        <f t="shared" ca="1" si="12"/>
        <v>0.72074167822903468</v>
      </c>
      <c r="G12">
        <f t="shared" ca="1" si="12"/>
        <v>0.15127377876495984</v>
      </c>
      <c r="H12">
        <f t="shared" ca="1" si="12"/>
        <v>0.7366586133547337</v>
      </c>
      <c r="I12">
        <f t="shared" ca="1" si="12"/>
        <v>0.26434148224553367</v>
      </c>
      <c r="J12">
        <f t="shared" ca="1" si="12"/>
        <v>0.55390382330483134</v>
      </c>
      <c r="K12">
        <f t="shared" ca="1" si="12"/>
        <v>0.41910451804333337</v>
      </c>
      <c r="L12" s="42">
        <f t="shared" ca="1" si="3"/>
        <v>0</v>
      </c>
      <c r="M12" s="42">
        <f t="shared" ca="1" si="4"/>
        <v>4.1374754924634147E-2</v>
      </c>
      <c r="N12" s="42">
        <f t="shared" ca="1" si="5"/>
        <v>0.11598704298111272</v>
      </c>
      <c r="O12" s="42">
        <f t="shared" ca="1" si="6"/>
        <v>0.21339401724980539</v>
      </c>
      <c r="P12" s="42">
        <f t="shared" ca="1" si="7"/>
        <v>4.4788473221823277E-2</v>
      </c>
      <c r="Q12" s="42">
        <f t="shared" ca="1" si="8"/>
        <v>0.21810663319997958</v>
      </c>
      <c r="R12" s="42">
        <f t="shared" ca="1" si="9"/>
        <v>7.8265060181821652E-2</v>
      </c>
      <c r="S12" s="42">
        <f t="shared" ca="1" si="10"/>
        <v>0.16399740100430718</v>
      </c>
      <c r="T12" s="42">
        <f t="shared" ca="1" si="11"/>
        <v>0.12408661723651608</v>
      </c>
      <c r="U12">
        <f ca="1">+(L12^2*Markiwitz!$B$4^2)+(M12^2*Markiwitz!$C$4^2)+(N12^2*Markiwitz!$D$4^2)+(O12^2*Markiwitz!$E$4^2)+(P12^2*Markiwitz!$F$4^2)+(Q12^2*Markiwitz!$G$4^2)+(R12^2*Markiwitz!$H$4^2)+(S12^2*Markiwitz!$I$4^2)+(T12^2*Markiwitz!$J$4^2)+(2*L12*M12*Markiwitz!$B$8)+(2*L12*N12*Markiwitz!$E$8)+(2*L12*O12*Markiwitz!$H$8)+(2*L12*P12*Markiwitz!$B$11)+(2*L12*Q12*Markiwitz!$E$11)+(2*L12*R12*Markiwitz!$H$11)+(2*L12*S12*Markiwitz!$K$8)+(2*L12*T12*Markiwitz!$K$11)</f>
        <v>2.2284233463031964E-2</v>
      </c>
      <c r="V12" s="5">
        <f t="shared" ca="1" si="2"/>
        <v>0.14927904562607561</v>
      </c>
      <c r="W12" s="42">
        <f ca="1">SUMPRODUCT(L12:T12,Markiwitz!$B$3:$J$3)</f>
        <v>0.70980317855777386</v>
      </c>
    </row>
    <row r="13" spans="1:23" x14ac:dyDescent="0.25">
      <c r="A13">
        <v>12</v>
      </c>
      <c r="B13" s="25">
        <f t="shared" ca="1" si="0"/>
        <v>1</v>
      </c>
      <c r="C13" s="46">
        <v>0</v>
      </c>
      <c r="D13">
        <f t="shared" ca="1" si="12"/>
        <v>8.2408306422253719E-2</v>
      </c>
      <c r="E13">
        <f t="shared" ca="1" si="12"/>
        <v>0.84556894342570343</v>
      </c>
      <c r="F13">
        <f t="shared" ca="1" si="12"/>
        <v>0.4182224034939136</v>
      </c>
      <c r="G13">
        <f t="shared" ca="1" si="12"/>
        <v>0.35353790876655078</v>
      </c>
      <c r="H13">
        <f t="shared" ca="1" si="12"/>
        <v>0.1243519901204031</v>
      </c>
      <c r="I13">
        <f t="shared" ca="1" si="12"/>
        <v>0.65049144497342859</v>
      </c>
      <c r="J13">
        <f t="shared" ca="1" si="12"/>
        <v>0.52894609554813365</v>
      </c>
      <c r="K13">
        <f t="shared" ca="1" si="12"/>
        <v>0.85609338146381475</v>
      </c>
      <c r="L13" s="42">
        <f t="shared" ca="1" si="3"/>
        <v>0</v>
      </c>
      <c r="M13" s="42">
        <f t="shared" ca="1" si="4"/>
        <v>2.1351401510282333E-2</v>
      </c>
      <c r="N13" s="42">
        <f t="shared" ca="1" si="5"/>
        <v>0.21908085239853972</v>
      </c>
      <c r="O13" s="42">
        <f t="shared" ca="1" si="6"/>
        <v>0.10835842702359523</v>
      </c>
      <c r="P13" s="42">
        <f t="shared" ca="1" si="7"/>
        <v>9.1599138083266904E-2</v>
      </c>
      <c r="Q13" s="42">
        <f t="shared" ca="1" si="8"/>
        <v>3.2218709313827157E-2</v>
      </c>
      <c r="R13" s="42">
        <f t="shared" ca="1" si="9"/>
        <v>0.16853767082004745</v>
      </c>
      <c r="S13" s="42">
        <f t="shared" ca="1" si="10"/>
        <v>0.13704614199296999</v>
      </c>
      <c r="T13" s="42">
        <f t="shared" ca="1" si="11"/>
        <v>0.22180765885747117</v>
      </c>
      <c r="U13">
        <f ca="1">+(L13^2*Markiwitz!$B$4^2)+(M13^2*Markiwitz!$C$4^2)+(N13^2*Markiwitz!$D$4^2)+(O13^2*Markiwitz!$E$4^2)+(P13^2*Markiwitz!$F$4^2)+(Q13^2*Markiwitz!$G$4^2)+(R13^2*Markiwitz!$H$4^2)+(S13^2*Markiwitz!$I$4^2)+(T13^2*Markiwitz!$J$4^2)+(2*L13*M13*Markiwitz!$B$8)+(2*L13*N13*Markiwitz!$E$8)+(2*L13*O13*Markiwitz!$H$8)+(2*L13*P13*Markiwitz!$B$11)+(2*L13*Q13*Markiwitz!$E$11)+(2*L13*R13*Markiwitz!$H$11)+(2*L13*S13*Markiwitz!$K$8)+(2*L13*T13*Markiwitz!$K$11)</f>
        <v>1.1504055626024108E-2</v>
      </c>
      <c r="V13" s="5">
        <f t="shared" ca="1" si="2"/>
        <v>0.10725696073460271</v>
      </c>
      <c r="W13" s="42">
        <f ca="1">SUMPRODUCT(L13:T13,Markiwitz!$B$3:$J$3)</f>
        <v>0.21340885284447023</v>
      </c>
    </row>
    <row r="14" spans="1:23" x14ac:dyDescent="0.25">
      <c r="A14">
        <v>13</v>
      </c>
      <c r="B14" s="25">
        <f t="shared" ca="1" si="0"/>
        <v>1</v>
      </c>
      <c r="C14" s="46">
        <v>0</v>
      </c>
      <c r="D14">
        <f t="shared" ca="1" si="12"/>
        <v>0.86219857583743031</v>
      </c>
      <c r="E14">
        <f t="shared" ca="1" si="12"/>
        <v>0.10606052627463147</v>
      </c>
      <c r="F14">
        <f t="shared" ca="1" si="12"/>
        <v>0.92929737017745151</v>
      </c>
      <c r="G14">
        <f t="shared" ca="1" si="12"/>
        <v>7.3330195129176046E-2</v>
      </c>
      <c r="H14">
        <f t="shared" ca="1" si="12"/>
        <v>0.54416675135208392</v>
      </c>
      <c r="I14">
        <f t="shared" ca="1" si="12"/>
        <v>0.74389532860676422</v>
      </c>
      <c r="J14">
        <f t="shared" ca="1" si="12"/>
        <v>0.4577021211921064</v>
      </c>
      <c r="K14">
        <f t="shared" ca="1" si="12"/>
        <v>0.60611271354475671</v>
      </c>
      <c r="L14" s="42">
        <f t="shared" ca="1" si="3"/>
        <v>0</v>
      </c>
      <c r="M14" s="42">
        <f t="shared" ca="1" si="4"/>
        <v>0.19945540843473603</v>
      </c>
      <c r="N14" s="42">
        <f t="shared" ca="1" si="5"/>
        <v>2.4535352040407889E-2</v>
      </c>
      <c r="O14" s="42">
        <f t="shared" ca="1" si="6"/>
        <v>0.21497760692313939</v>
      </c>
      <c r="P14" s="42">
        <f t="shared" ca="1" si="7"/>
        <v>1.6963730200879486E-2</v>
      </c>
      <c r="Q14" s="42">
        <f t="shared" ca="1" si="8"/>
        <v>0.12588399550777996</v>
      </c>
      <c r="R14" s="42">
        <f t="shared" ca="1" si="9"/>
        <v>0.17208790498852622</v>
      </c>
      <c r="S14" s="42">
        <f t="shared" ca="1" si="10"/>
        <v>0.10588183056919107</v>
      </c>
      <c r="T14" s="42">
        <f t="shared" ca="1" si="11"/>
        <v>0.14021417133534003</v>
      </c>
      <c r="U14">
        <f ca="1">+(L14^2*Markiwitz!$B$4^2)+(M14^2*Markiwitz!$C$4^2)+(N14^2*Markiwitz!$D$4^2)+(O14^2*Markiwitz!$E$4^2)+(P14^2*Markiwitz!$F$4^2)+(Q14^2*Markiwitz!$G$4^2)+(R14^2*Markiwitz!$H$4^2)+(S14^2*Markiwitz!$I$4^2)+(T14^2*Markiwitz!$J$4^2)+(2*L14*M14*Markiwitz!$B$8)+(2*L14*N14*Markiwitz!$E$8)+(2*L14*O14*Markiwitz!$H$8)+(2*L14*P14*Markiwitz!$B$11)+(2*L14*Q14*Markiwitz!$E$11)+(2*L14*R14*Markiwitz!$H$11)+(2*L14*S14*Markiwitz!$K$8)+(2*L14*T14*Markiwitz!$K$11)</f>
        <v>1.4020425180136301E-2</v>
      </c>
      <c r="V14" s="5">
        <f t="shared" ca="1" si="2"/>
        <v>0.11840787634332567</v>
      </c>
      <c r="W14" s="42">
        <f ca="1">SUMPRODUCT(L14:T14,Markiwitz!$B$3:$J$3)</f>
        <v>0.46071742285622003</v>
      </c>
    </row>
    <row r="15" spans="1:23" x14ac:dyDescent="0.25">
      <c r="A15">
        <v>14</v>
      </c>
      <c r="B15" s="25">
        <f t="shared" ca="1" si="0"/>
        <v>1</v>
      </c>
      <c r="C15" s="46">
        <v>0</v>
      </c>
      <c r="D15">
        <f t="shared" ca="1" si="12"/>
        <v>0.33508587548785274</v>
      </c>
      <c r="E15">
        <f t="shared" ca="1" si="12"/>
        <v>0.90070078871007897</v>
      </c>
      <c r="F15">
        <f t="shared" ca="1" si="12"/>
        <v>0.48330642352386344</v>
      </c>
      <c r="G15">
        <f t="shared" ca="1" si="12"/>
        <v>4.148336608343417E-2</v>
      </c>
      <c r="H15">
        <f t="shared" ca="1" si="12"/>
        <v>0.23394361786349338</v>
      </c>
      <c r="I15">
        <f t="shared" ca="1" si="12"/>
        <v>0.67444667177811035</v>
      </c>
      <c r="J15">
        <f t="shared" ca="1" si="12"/>
        <v>0.86134595036700823</v>
      </c>
      <c r="K15">
        <f t="shared" ca="1" si="12"/>
        <v>0.23842783752373153</v>
      </c>
      <c r="L15" s="42">
        <f t="shared" ca="1" si="3"/>
        <v>0</v>
      </c>
      <c r="M15" s="42">
        <f t="shared" ca="1" si="4"/>
        <v>8.8911898471537021E-2</v>
      </c>
      <c r="N15" s="42">
        <f t="shared" ca="1" si="5"/>
        <v>0.23899251785062769</v>
      </c>
      <c r="O15" s="42">
        <f t="shared" ca="1" si="6"/>
        <v>0.12824083258189495</v>
      </c>
      <c r="P15" s="42">
        <f t="shared" ca="1" si="7"/>
        <v>1.1007222635385623E-2</v>
      </c>
      <c r="Q15" s="42">
        <f t="shared" ca="1" si="8"/>
        <v>6.2074747762076339E-2</v>
      </c>
      <c r="R15" s="42">
        <f t="shared" ca="1" si="9"/>
        <v>0.17895810713685317</v>
      </c>
      <c r="S15" s="42">
        <f t="shared" ca="1" si="10"/>
        <v>0.22855008011424599</v>
      </c>
      <c r="T15" s="42">
        <f t="shared" ca="1" si="11"/>
        <v>6.3264593447379239E-2</v>
      </c>
      <c r="U15">
        <f ca="1">+(L15^2*Markiwitz!$B$4^2)+(M15^2*Markiwitz!$C$4^2)+(N15^2*Markiwitz!$D$4^2)+(O15^2*Markiwitz!$E$4^2)+(P15^2*Markiwitz!$F$4^2)+(Q15^2*Markiwitz!$G$4^2)+(R15^2*Markiwitz!$H$4^2)+(S15^2*Markiwitz!$I$4^2)+(T15^2*Markiwitz!$J$4^2)+(2*L15*M15*Markiwitz!$B$8)+(2*L15*N15*Markiwitz!$E$8)+(2*L15*O15*Markiwitz!$H$8)+(2*L15*P15*Markiwitz!$B$11)+(2*L15*Q15*Markiwitz!$E$11)+(2*L15*R15*Markiwitz!$H$11)+(2*L15*S15*Markiwitz!$K$8)+(2*L15*T15*Markiwitz!$K$11)</f>
        <v>1.588894513144444E-2</v>
      </c>
      <c r="V15" s="5">
        <f t="shared" ca="1" si="2"/>
        <v>0.12605135910193288</v>
      </c>
      <c r="W15" s="42">
        <f ca="1">SUMPRODUCT(L15:T15,Markiwitz!$B$3:$J$3)</f>
        <v>0.27251691361441133</v>
      </c>
    </row>
    <row r="16" spans="1:23" x14ac:dyDescent="0.25">
      <c r="A16">
        <v>15</v>
      </c>
      <c r="B16" s="25">
        <f t="shared" ca="1" si="0"/>
        <v>0.99999999999999989</v>
      </c>
      <c r="C16" s="46">
        <v>0</v>
      </c>
      <c r="D16">
        <f t="shared" ca="1" si="12"/>
        <v>3.8391675878329479E-2</v>
      </c>
      <c r="E16">
        <f t="shared" ca="1" si="12"/>
        <v>0.24633022684854888</v>
      </c>
      <c r="F16">
        <f t="shared" ca="1" si="12"/>
        <v>0.73713486330539746</v>
      </c>
      <c r="G16">
        <f t="shared" ca="1" si="12"/>
        <v>0.21017472947119475</v>
      </c>
      <c r="H16">
        <f t="shared" ca="1" si="12"/>
        <v>0.96503687057352072</v>
      </c>
      <c r="I16">
        <f t="shared" ca="1" si="12"/>
        <v>0.73003724458126951</v>
      </c>
      <c r="J16">
        <f t="shared" ca="1" si="12"/>
        <v>0.87967226213166372</v>
      </c>
      <c r="K16">
        <f t="shared" ca="1" si="12"/>
        <v>0.29998251616493232</v>
      </c>
      <c r="L16" s="42">
        <f t="shared" ca="1" si="3"/>
        <v>0</v>
      </c>
      <c r="M16" s="42">
        <f t="shared" ca="1" si="4"/>
        <v>9.3484090237122165E-3</v>
      </c>
      <c r="N16" s="42">
        <f t="shared" ca="1" si="5"/>
        <v>5.9981640884395074E-2</v>
      </c>
      <c r="O16" s="42">
        <f t="shared" ca="1" si="6"/>
        <v>0.17949302941752424</v>
      </c>
      <c r="P16" s="42">
        <f t="shared" ca="1" si="7"/>
        <v>5.1177743419474932E-2</v>
      </c>
      <c r="Q16" s="42">
        <f t="shared" ca="1" si="8"/>
        <v>0.23498738157916149</v>
      </c>
      <c r="R16" s="42">
        <f t="shared" ca="1" si="9"/>
        <v>0.17776475261247443</v>
      </c>
      <c r="S16" s="42">
        <f t="shared" ca="1" si="10"/>
        <v>0.21420101949398962</v>
      </c>
      <c r="T16" s="42">
        <f t="shared" ca="1" si="11"/>
        <v>7.3046023569267898E-2</v>
      </c>
      <c r="U16">
        <f ca="1">+(L16^2*Markiwitz!$B$4^2)+(M16^2*Markiwitz!$C$4^2)+(N16^2*Markiwitz!$D$4^2)+(O16^2*Markiwitz!$E$4^2)+(P16^2*Markiwitz!$F$4^2)+(Q16^2*Markiwitz!$G$4^2)+(R16^2*Markiwitz!$H$4^2)+(S16^2*Markiwitz!$I$4^2)+(T16^2*Markiwitz!$J$4^2)+(2*L16*M16*Markiwitz!$B$8)+(2*L16*N16*Markiwitz!$E$8)+(2*L16*O16*Markiwitz!$H$8)+(2*L16*P16*Markiwitz!$B$11)+(2*L16*Q16*Markiwitz!$E$11)+(2*L16*R16*Markiwitz!$H$11)+(2*L16*S16*Markiwitz!$K$8)+(2*L16*T16*Markiwitz!$K$11)</f>
        <v>2.6728145551455279E-2</v>
      </c>
      <c r="V16" s="5">
        <f t="shared" ca="1" si="2"/>
        <v>0.16348744768775147</v>
      </c>
      <c r="W16" s="42">
        <f ca="1">SUMPRODUCT(L16:T16,Markiwitz!$B$3:$J$3)</f>
        <v>0.73223863317774096</v>
      </c>
    </row>
    <row r="17" spans="1:23" x14ac:dyDescent="0.25">
      <c r="A17">
        <v>16</v>
      </c>
      <c r="B17" s="25">
        <f t="shared" ca="1" si="0"/>
        <v>0.99999999999999989</v>
      </c>
      <c r="C17" s="46">
        <v>0</v>
      </c>
      <c r="D17">
        <f t="shared" ca="1" si="12"/>
        <v>0.48516649028077885</v>
      </c>
      <c r="E17">
        <f t="shared" ca="1" si="12"/>
        <v>0.61601529446178871</v>
      </c>
      <c r="F17">
        <f t="shared" ca="1" si="12"/>
        <v>0.29436101289720085</v>
      </c>
      <c r="G17">
        <f t="shared" ca="1" si="12"/>
        <v>0.70784709435118998</v>
      </c>
      <c r="H17">
        <f t="shared" ca="1" si="12"/>
        <v>0.28789872978140441</v>
      </c>
      <c r="I17">
        <f t="shared" ca="1" si="12"/>
        <v>0.96012065642159528</v>
      </c>
      <c r="J17">
        <f t="shared" ca="1" si="12"/>
        <v>0.93801385877481036</v>
      </c>
      <c r="K17">
        <f t="shared" ca="1" si="12"/>
        <v>8.3565629050078472E-2</v>
      </c>
      <c r="L17" s="42">
        <f t="shared" ca="1" si="3"/>
        <v>0</v>
      </c>
      <c r="M17" s="42">
        <f t="shared" ca="1" si="4"/>
        <v>0.11094620092575098</v>
      </c>
      <c r="N17" s="42">
        <f t="shared" ca="1" si="5"/>
        <v>0.14086825451020007</v>
      </c>
      <c r="O17" s="42">
        <f t="shared" ca="1" si="6"/>
        <v>6.7313461947259026E-2</v>
      </c>
      <c r="P17" s="42">
        <f t="shared" ca="1" si="7"/>
        <v>0.16186803402095437</v>
      </c>
      <c r="Q17" s="42">
        <f t="shared" ca="1" si="8"/>
        <v>6.5835689315869514E-2</v>
      </c>
      <c r="R17" s="42">
        <f t="shared" ca="1" si="9"/>
        <v>0.21955708276280014</v>
      </c>
      <c r="S17" s="42">
        <f t="shared" ca="1" si="10"/>
        <v>0.21450177646552127</v>
      </c>
      <c r="T17" s="42">
        <f t="shared" ca="1" si="11"/>
        <v>1.9109500051644614E-2</v>
      </c>
      <c r="U17">
        <f ca="1">+(L17^2*Markiwitz!$B$4^2)+(M17^2*Markiwitz!$C$4^2)+(N17^2*Markiwitz!$D$4^2)+(O17^2*Markiwitz!$E$4^2)+(P17^2*Markiwitz!$F$4^2)+(Q17^2*Markiwitz!$G$4^2)+(R17^2*Markiwitz!$H$4^2)+(S17^2*Markiwitz!$I$4^2)+(T17^2*Markiwitz!$J$4^2)+(2*L17*M17*Markiwitz!$B$8)+(2*L17*N17*Markiwitz!$E$8)+(2*L17*O17*Markiwitz!$H$8)+(2*L17*P17*Markiwitz!$B$11)+(2*L17*Q17*Markiwitz!$E$11)+(2*L17*R17*Markiwitz!$H$11)+(2*L17*S17*Markiwitz!$K$8)+(2*L17*T17*Markiwitz!$K$11)</f>
        <v>1.6019057672647892E-2</v>
      </c>
      <c r="V17" s="5">
        <f t="shared" ca="1" si="2"/>
        <v>0.12656641605357991</v>
      </c>
      <c r="W17" s="42">
        <f ca="1">SUMPRODUCT(L17:T17,Markiwitz!$B$3:$J$3)</f>
        <v>0.29858237526728992</v>
      </c>
    </row>
    <row r="18" spans="1:23" x14ac:dyDescent="0.25">
      <c r="A18">
        <v>17</v>
      </c>
      <c r="B18" s="25">
        <f t="shared" ca="1" si="0"/>
        <v>1.0000000000000002</v>
      </c>
      <c r="C18" s="46">
        <v>0</v>
      </c>
      <c r="D18">
        <f t="shared" ca="1" si="12"/>
        <v>0.54396596328568136</v>
      </c>
      <c r="E18">
        <f t="shared" ca="1" si="12"/>
        <v>0.81923820779173739</v>
      </c>
      <c r="F18">
        <f t="shared" ca="1" si="12"/>
        <v>0.67544704197144367</v>
      </c>
      <c r="G18">
        <f t="shared" ca="1" si="12"/>
        <v>0.2910682832792022</v>
      </c>
      <c r="H18">
        <f t="shared" ca="1" si="12"/>
        <v>0.98048037686869927</v>
      </c>
      <c r="I18">
        <f t="shared" ca="1" si="12"/>
        <v>0.90165268589478642</v>
      </c>
      <c r="J18">
        <f t="shared" ca="1" si="12"/>
        <v>0.73660826722837769</v>
      </c>
      <c r="K18">
        <f t="shared" ca="1" si="12"/>
        <v>0.83248671835491184</v>
      </c>
      <c r="L18" s="42">
        <f t="shared" ca="1" si="3"/>
        <v>0</v>
      </c>
      <c r="M18" s="42">
        <f t="shared" ca="1" si="4"/>
        <v>9.4096332665526333E-2</v>
      </c>
      <c r="N18" s="42">
        <f t="shared" ca="1" si="5"/>
        <v>0.14171348234190162</v>
      </c>
      <c r="O18" s="42">
        <f t="shared" ca="1" si="6"/>
        <v>0.11684019561700339</v>
      </c>
      <c r="P18" s="42">
        <f t="shared" ca="1" si="7"/>
        <v>5.0349580415639958E-2</v>
      </c>
      <c r="Q18" s="42">
        <f t="shared" ca="1" si="8"/>
        <v>0.16960547891009245</v>
      </c>
      <c r="R18" s="42">
        <f t="shared" ca="1" si="9"/>
        <v>0.15596970547247918</v>
      </c>
      <c r="S18" s="42">
        <f t="shared" ca="1" si="10"/>
        <v>0.12741998807910124</v>
      </c>
      <c r="T18" s="42">
        <f t="shared" ca="1" si="11"/>
        <v>0.14400523649825586</v>
      </c>
      <c r="U18">
        <f ca="1">+(L18^2*Markiwitz!$B$4^2)+(M18^2*Markiwitz!$C$4^2)+(N18^2*Markiwitz!$D$4^2)+(O18^2*Markiwitz!$E$4^2)+(P18^2*Markiwitz!$F$4^2)+(Q18^2*Markiwitz!$G$4^2)+(R18^2*Markiwitz!$H$4^2)+(S18^2*Markiwitz!$I$4^2)+(T18^2*Markiwitz!$J$4^2)+(2*L18*M18*Markiwitz!$B$8)+(2*L18*N18*Markiwitz!$E$8)+(2*L18*O18*Markiwitz!$H$8)+(2*L18*P18*Markiwitz!$B$11)+(2*L18*Q18*Markiwitz!$E$11)+(2*L18*R18*Markiwitz!$H$11)+(2*L18*S18*Markiwitz!$K$8)+(2*L18*T18*Markiwitz!$K$11)</f>
        <v>1.552475268677864E-2</v>
      </c>
      <c r="V18" s="5">
        <f t="shared" ca="1" si="2"/>
        <v>0.12459836550604764</v>
      </c>
      <c r="W18" s="42">
        <f ca="1">SUMPRODUCT(L18:T18,Markiwitz!$B$3:$J$3)</f>
        <v>0.57054898079508132</v>
      </c>
    </row>
    <row r="19" spans="1:23" x14ac:dyDescent="0.25">
      <c r="A19">
        <v>18</v>
      </c>
      <c r="B19" s="25">
        <f t="shared" ca="1" si="0"/>
        <v>1.0000000000000002</v>
      </c>
      <c r="C19" s="46">
        <v>0</v>
      </c>
      <c r="D19">
        <f t="shared" ca="1" si="12"/>
        <v>0.39269470664970474</v>
      </c>
      <c r="E19">
        <f t="shared" ca="1" si="12"/>
        <v>0.28333539982382772</v>
      </c>
      <c r="F19">
        <f t="shared" ca="1" si="12"/>
        <v>0.69298823258544373</v>
      </c>
      <c r="G19">
        <f t="shared" ca="1" si="12"/>
        <v>0.75092948805414539</v>
      </c>
      <c r="H19">
        <f t="shared" ca="1" si="12"/>
        <v>0.76999044455330168</v>
      </c>
      <c r="I19">
        <f t="shared" ca="1" si="12"/>
        <v>0.82969831448589915</v>
      </c>
      <c r="J19">
        <f t="shared" ca="1" si="12"/>
        <v>0.62577856129303688</v>
      </c>
      <c r="K19">
        <f t="shared" ca="1" si="12"/>
        <v>0.80361352321840973</v>
      </c>
      <c r="L19" s="42">
        <f t="shared" ca="1" si="3"/>
        <v>0</v>
      </c>
      <c r="M19" s="42">
        <f t="shared" ca="1" si="4"/>
        <v>7.62657836587812E-2</v>
      </c>
      <c r="N19" s="42">
        <f t="shared" ca="1" si="5"/>
        <v>5.5026960995208936E-2</v>
      </c>
      <c r="O19" s="42">
        <f t="shared" ca="1" si="6"/>
        <v>0.1345862058476574</v>
      </c>
      <c r="P19" s="42">
        <f t="shared" ca="1" si="7"/>
        <v>0.14583905743864153</v>
      </c>
      <c r="Q19" s="42">
        <f t="shared" ca="1" si="8"/>
        <v>0.14954091223850985</v>
      </c>
      <c r="R19" s="42">
        <f t="shared" ca="1" si="9"/>
        <v>0.16113686047487896</v>
      </c>
      <c r="S19" s="42">
        <f t="shared" ca="1" si="10"/>
        <v>0.12153332236395703</v>
      </c>
      <c r="T19" s="42">
        <f t="shared" ca="1" si="11"/>
        <v>0.15607089698236518</v>
      </c>
      <c r="U19">
        <f ca="1">+(L19^2*Markiwitz!$B$4^2)+(M19^2*Markiwitz!$C$4^2)+(N19^2*Markiwitz!$D$4^2)+(O19^2*Markiwitz!$E$4^2)+(P19^2*Markiwitz!$F$4^2)+(Q19^2*Markiwitz!$G$4^2)+(R19^2*Markiwitz!$H$4^2)+(S19^2*Markiwitz!$I$4^2)+(T19^2*Markiwitz!$J$4^2)+(2*L19*M19*Markiwitz!$B$8)+(2*L19*N19*Markiwitz!$E$8)+(2*L19*O19*Markiwitz!$H$8)+(2*L19*P19*Markiwitz!$B$11)+(2*L19*Q19*Markiwitz!$E$11)+(2*L19*R19*Markiwitz!$H$11)+(2*L19*S19*Markiwitz!$K$8)+(2*L19*T19*Markiwitz!$K$11)</f>
        <v>1.5075771355573706E-2</v>
      </c>
      <c r="V19" s="5">
        <f t="shared" ca="1" si="2"/>
        <v>0.12278343274063365</v>
      </c>
      <c r="W19" s="42">
        <f ca="1">SUMPRODUCT(L19:T19,Markiwitz!$B$3:$J$3)</f>
        <v>0.53339949480640148</v>
      </c>
    </row>
    <row r="20" spans="1:23" x14ac:dyDescent="0.25">
      <c r="A20">
        <v>19</v>
      </c>
      <c r="B20" s="25">
        <f t="shared" ca="1" si="0"/>
        <v>1</v>
      </c>
      <c r="C20" s="46">
        <v>0</v>
      </c>
      <c r="D20">
        <f t="shared" ca="1" si="12"/>
        <v>0.48963939302985582</v>
      </c>
      <c r="E20">
        <f t="shared" ca="1" si="12"/>
        <v>0.84417410758267963</v>
      </c>
      <c r="F20">
        <f t="shared" ca="1" si="12"/>
        <v>0.85542491511093377</v>
      </c>
      <c r="G20">
        <f t="shared" ca="1" si="12"/>
        <v>0.76123322332292687</v>
      </c>
      <c r="H20">
        <f t="shared" ca="1" si="12"/>
        <v>0.94274131981356712</v>
      </c>
      <c r="I20">
        <f t="shared" ca="1" si="12"/>
        <v>0.37445821309780114</v>
      </c>
      <c r="J20">
        <f t="shared" ca="1" si="12"/>
        <v>0.6694779659633161</v>
      </c>
      <c r="K20">
        <f t="shared" ca="1" si="12"/>
        <v>0.37892211496731731</v>
      </c>
      <c r="L20" s="42">
        <f t="shared" ca="1" si="3"/>
        <v>0</v>
      </c>
      <c r="M20" s="42">
        <f t="shared" ca="1" si="4"/>
        <v>9.2105498541581524E-2</v>
      </c>
      <c r="N20" s="42">
        <f t="shared" ca="1" si="5"/>
        <v>0.15879661265337852</v>
      </c>
      <c r="O20" s="42">
        <f t="shared" ca="1" si="6"/>
        <v>0.16091298901348491</v>
      </c>
      <c r="P20" s="42">
        <f t="shared" ca="1" si="7"/>
        <v>0.14319469907581159</v>
      </c>
      <c r="Q20" s="42">
        <f t="shared" ca="1" si="8"/>
        <v>0.17733797666864312</v>
      </c>
      <c r="R20" s="42">
        <f t="shared" ca="1" si="9"/>
        <v>7.0438900324058959E-2</v>
      </c>
      <c r="S20" s="42">
        <f t="shared" ca="1" si="10"/>
        <v>0.12593472399369487</v>
      </c>
      <c r="T20" s="42">
        <f t="shared" ca="1" si="11"/>
        <v>7.1278599729346429E-2</v>
      </c>
      <c r="U20">
        <f ca="1">+(L20^2*Markiwitz!$B$4^2)+(M20^2*Markiwitz!$C$4^2)+(N20^2*Markiwitz!$D$4^2)+(O20^2*Markiwitz!$E$4^2)+(P20^2*Markiwitz!$F$4^2)+(Q20^2*Markiwitz!$G$4^2)+(R20^2*Markiwitz!$H$4^2)+(S20^2*Markiwitz!$I$4^2)+(T20^2*Markiwitz!$J$4^2)+(2*L20*M20*Markiwitz!$B$8)+(2*L20*N20*Markiwitz!$E$8)+(2*L20*O20*Markiwitz!$H$8)+(2*L20*P20*Markiwitz!$B$11)+(2*L20*Q20*Markiwitz!$E$11)+(2*L20*R20*Markiwitz!$H$11)+(2*L20*S20*Markiwitz!$K$8)+(2*L20*T20*Markiwitz!$K$11)</f>
        <v>1.7722948786035086E-2</v>
      </c>
      <c r="V20" s="5">
        <f t="shared" ca="1" si="2"/>
        <v>0.13312756583831573</v>
      </c>
      <c r="W20" s="42">
        <f ca="1">SUMPRODUCT(L20:T20,Markiwitz!$B$3:$J$3)</f>
        <v>0.62878465422807783</v>
      </c>
    </row>
    <row r="21" spans="1:23" x14ac:dyDescent="0.25">
      <c r="A21">
        <v>20</v>
      </c>
      <c r="B21" s="25">
        <f t="shared" ca="1" si="0"/>
        <v>1</v>
      </c>
      <c r="C21" s="46">
        <v>0</v>
      </c>
      <c r="D21">
        <f t="shared" ca="1" si="12"/>
        <v>3.1926665030267642E-2</v>
      </c>
      <c r="E21">
        <f t="shared" ca="1" si="12"/>
        <v>0.74156946900396004</v>
      </c>
      <c r="F21">
        <f t="shared" ca="1" si="12"/>
        <v>0.97670318752262775</v>
      </c>
      <c r="G21">
        <f t="shared" ca="1" si="12"/>
        <v>0.33124217622280494</v>
      </c>
      <c r="H21">
        <f t="shared" ca="1" si="12"/>
        <v>0.96723993501868644</v>
      </c>
      <c r="I21">
        <f t="shared" ca="1" si="12"/>
        <v>0.65950175811367029</v>
      </c>
      <c r="J21">
        <f t="shared" ca="1" si="12"/>
        <v>0.23569738862128264</v>
      </c>
      <c r="K21">
        <f t="shared" ca="1" si="12"/>
        <v>0.88127436165734674</v>
      </c>
      <c r="L21" s="42">
        <f t="shared" ca="1" si="3"/>
        <v>0</v>
      </c>
      <c r="M21" s="42">
        <f t="shared" ca="1" si="4"/>
        <v>6.616712917904658E-3</v>
      </c>
      <c r="N21" s="42">
        <f t="shared" ca="1" si="5"/>
        <v>0.15368821893644138</v>
      </c>
      <c r="O21" s="42">
        <f t="shared" ca="1" si="6"/>
        <v>0.20241903097968045</v>
      </c>
      <c r="P21" s="42">
        <f t="shared" ca="1" si="7"/>
        <v>6.8649023764005432E-2</v>
      </c>
      <c r="Q21" s="42">
        <f t="shared" ca="1" si="8"/>
        <v>0.20045779810337283</v>
      </c>
      <c r="R21" s="42">
        <f t="shared" ca="1" si="9"/>
        <v>0.13667991311195757</v>
      </c>
      <c r="S21" s="42">
        <f t="shared" ca="1" si="10"/>
        <v>4.884763111112083E-2</v>
      </c>
      <c r="T21" s="42">
        <f t="shared" ca="1" si="11"/>
        <v>0.18264167107551682</v>
      </c>
      <c r="U21">
        <f ca="1">+(L21^2*Markiwitz!$B$4^2)+(M21^2*Markiwitz!$C$4^2)+(N21^2*Markiwitz!$D$4^2)+(O21^2*Markiwitz!$E$4^2)+(P21^2*Markiwitz!$F$4^2)+(Q21^2*Markiwitz!$G$4^2)+(R21^2*Markiwitz!$H$4^2)+(S21^2*Markiwitz!$I$4^2)+(T21^2*Markiwitz!$J$4^2)+(2*L21*M21*Markiwitz!$B$8)+(2*L21*N21*Markiwitz!$E$8)+(2*L21*O21*Markiwitz!$H$8)+(2*L21*P21*Markiwitz!$B$11)+(2*L21*Q21*Markiwitz!$E$11)+(2*L21*R21*Markiwitz!$H$11)+(2*L21*S21*Markiwitz!$K$8)+(2*L21*T21*Markiwitz!$K$11)</f>
        <v>1.9549181715841996E-2</v>
      </c>
      <c r="V21" s="5">
        <f t="shared" ca="1" si="2"/>
        <v>0.13981838833230054</v>
      </c>
      <c r="W21" s="42">
        <f ca="1">SUMPRODUCT(L21:T21,Markiwitz!$B$3:$J$3)</f>
        <v>0.68400109505343243</v>
      </c>
    </row>
    <row r="22" spans="1:23" x14ac:dyDescent="0.25">
      <c r="A22">
        <v>21</v>
      </c>
      <c r="B22" s="25">
        <f t="shared" ca="1" si="0"/>
        <v>0.99999999999999989</v>
      </c>
      <c r="C22" s="46">
        <v>0</v>
      </c>
      <c r="D22">
        <f t="shared" ref="D22:K31" ca="1" si="13">RAND()</f>
        <v>0.89505893704342354</v>
      </c>
      <c r="E22">
        <f t="shared" ca="1" si="13"/>
        <v>0.60729858627285294</v>
      </c>
      <c r="F22">
        <f t="shared" ca="1" si="13"/>
        <v>0.34193163178935215</v>
      </c>
      <c r="G22">
        <f t="shared" ca="1" si="13"/>
        <v>0.90609780912009708</v>
      </c>
      <c r="H22">
        <f t="shared" ca="1" si="13"/>
        <v>0.10296689672404713</v>
      </c>
      <c r="I22">
        <f t="shared" ca="1" si="13"/>
        <v>0.83239540623478658</v>
      </c>
      <c r="J22">
        <f t="shared" ca="1" si="13"/>
        <v>0.53393199420328774</v>
      </c>
      <c r="K22">
        <f t="shared" ca="1" si="13"/>
        <v>0.21006781114808948</v>
      </c>
      <c r="L22" s="42">
        <f t="shared" ca="1" si="3"/>
        <v>0</v>
      </c>
      <c r="M22" s="42">
        <f t="shared" ca="1" si="4"/>
        <v>0.20205635181295298</v>
      </c>
      <c r="N22" s="42">
        <f t="shared" ca="1" si="5"/>
        <v>0.13709548245927786</v>
      </c>
      <c r="O22" s="42">
        <f t="shared" ca="1" si="6"/>
        <v>7.7189842176230442E-2</v>
      </c>
      <c r="P22" s="42">
        <f t="shared" ca="1" si="7"/>
        <v>0.20454833767849864</v>
      </c>
      <c r="Q22" s="42">
        <f t="shared" ca="1" si="8"/>
        <v>2.3244408438941388E-2</v>
      </c>
      <c r="R22" s="42">
        <f t="shared" ca="1" si="9"/>
        <v>0.18791028399228443</v>
      </c>
      <c r="S22" s="42">
        <f t="shared" ca="1" si="10"/>
        <v>0.12053323686292303</v>
      </c>
      <c r="T22" s="42">
        <f t="shared" ca="1" si="11"/>
        <v>4.7422056578891071E-2</v>
      </c>
      <c r="U22">
        <f ca="1">+(L22^2*Markiwitz!$B$4^2)+(M22^2*Markiwitz!$C$4^2)+(N22^2*Markiwitz!$D$4^2)+(O22^2*Markiwitz!$E$4^2)+(P22^2*Markiwitz!$F$4^2)+(Q22^2*Markiwitz!$G$4^2)+(R22^2*Markiwitz!$H$4^2)+(S22^2*Markiwitz!$I$4^2)+(T22^2*Markiwitz!$J$4^2)+(2*L22*M22*Markiwitz!$B$8)+(2*L22*N22*Markiwitz!$E$8)+(2*L22*O22*Markiwitz!$H$8)+(2*L22*P22*Markiwitz!$B$11)+(2*L22*Q22*Markiwitz!$E$11)+(2*L22*R22*Markiwitz!$H$11)+(2*L22*S22*Markiwitz!$K$8)+(2*L22*T22*Markiwitz!$K$11)</f>
        <v>1.2900154906972485E-2</v>
      </c>
      <c r="V22" s="5">
        <f t="shared" ca="1" si="2"/>
        <v>0.11357884885387985</v>
      </c>
      <c r="W22" s="42">
        <f ca="1">SUMPRODUCT(L22:T22,Markiwitz!$B$3:$J$3)</f>
        <v>0.21614883998015044</v>
      </c>
    </row>
    <row r="23" spans="1:23" x14ac:dyDescent="0.25">
      <c r="A23">
        <v>22</v>
      </c>
      <c r="B23" s="25">
        <f t="shared" ca="1" si="0"/>
        <v>0.99999999999999978</v>
      </c>
      <c r="C23" s="46">
        <v>0</v>
      </c>
      <c r="D23">
        <f t="shared" ca="1" si="13"/>
        <v>0.58166825891512963</v>
      </c>
      <c r="E23">
        <f t="shared" ca="1" si="13"/>
        <v>0.74317319270858173</v>
      </c>
      <c r="F23">
        <f t="shared" ca="1" si="13"/>
        <v>0.42721981239326867</v>
      </c>
      <c r="G23">
        <f t="shared" ca="1" si="13"/>
        <v>7.9527570736089737E-2</v>
      </c>
      <c r="H23">
        <f t="shared" ca="1" si="13"/>
        <v>0.92653298671948225</v>
      </c>
      <c r="I23">
        <f t="shared" ca="1" si="13"/>
        <v>0.77210251347891168</v>
      </c>
      <c r="J23">
        <f t="shared" ca="1" si="13"/>
        <v>0.59410807088753459</v>
      </c>
      <c r="K23">
        <f t="shared" ca="1" si="13"/>
        <v>0.6418199888183681</v>
      </c>
      <c r="L23" s="42">
        <f t="shared" ca="1" si="3"/>
        <v>0</v>
      </c>
      <c r="M23" s="42">
        <f t="shared" ca="1" si="4"/>
        <v>0.12204147302699603</v>
      </c>
      <c r="N23" s="42">
        <f t="shared" ca="1" si="5"/>
        <v>0.15592728288370383</v>
      </c>
      <c r="O23" s="42">
        <f t="shared" ca="1" si="6"/>
        <v>8.9636204849883105E-2</v>
      </c>
      <c r="P23" s="42">
        <f t="shared" ca="1" si="7"/>
        <v>1.6685905978423267E-2</v>
      </c>
      <c r="Q23" s="42">
        <f t="shared" ca="1" si="8"/>
        <v>0.19439852316893647</v>
      </c>
      <c r="R23" s="42">
        <f t="shared" ca="1" si="9"/>
        <v>0.16199702601712909</v>
      </c>
      <c r="S23" s="42">
        <f t="shared" ca="1" si="10"/>
        <v>0.1246515053848261</v>
      </c>
      <c r="T23" s="42">
        <f t="shared" ca="1" si="11"/>
        <v>0.13466207869010194</v>
      </c>
      <c r="U23">
        <f ca="1">+(L23^2*Markiwitz!$B$4^2)+(M23^2*Markiwitz!$C$4^2)+(N23^2*Markiwitz!$D$4^2)+(O23^2*Markiwitz!$E$4^2)+(P23^2*Markiwitz!$F$4^2)+(Q23^2*Markiwitz!$G$4^2)+(R23^2*Markiwitz!$H$4^2)+(S23^2*Markiwitz!$I$4^2)+(T23^2*Markiwitz!$J$4^2)+(2*L23*M23*Markiwitz!$B$8)+(2*L23*N23*Markiwitz!$E$8)+(2*L23*O23*Markiwitz!$H$8)+(2*L23*P23*Markiwitz!$B$11)+(2*L23*Q23*Markiwitz!$E$11)+(2*L23*R23*Markiwitz!$H$11)+(2*L23*S23*Markiwitz!$K$8)+(2*L23*T23*Markiwitz!$K$11)</f>
        <v>1.7723096818750127E-2</v>
      </c>
      <c r="V23" s="5">
        <f t="shared" ca="1" si="2"/>
        <v>0.13312812181785683</v>
      </c>
      <c r="W23" s="42">
        <f ca="1">SUMPRODUCT(L23:T23,Markiwitz!$B$3:$J$3)</f>
        <v>0.62653430767706297</v>
      </c>
    </row>
    <row r="24" spans="1:23" x14ac:dyDescent="0.25">
      <c r="A24">
        <v>23</v>
      </c>
      <c r="B24" s="25">
        <f t="shared" ca="1" si="0"/>
        <v>1</v>
      </c>
      <c r="C24" s="46">
        <v>0</v>
      </c>
      <c r="D24">
        <f t="shared" ca="1" si="13"/>
        <v>0.23923051115318339</v>
      </c>
      <c r="E24">
        <f t="shared" ca="1" si="13"/>
        <v>0.68555332675496883</v>
      </c>
      <c r="F24">
        <f t="shared" ca="1" si="13"/>
        <v>0.51983388858140578</v>
      </c>
      <c r="G24">
        <f t="shared" ca="1" si="13"/>
        <v>0.51356253917445682</v>
      </c>
      <c r="H24">
        <f t="shared" ca="1" si="13"/>
        <v>0.37649601017582734</v>
      </c>
      <c r="I24">
        <f t="shared" ca="1" si="13"/>
        <v>0.47933162607325241</v>
      </c>
      <c r="J24">
        <f t="shared" ca="1" si="13"/>
        <v>0.54660415162032583</v>
      </c>
      <c r="K24">
        <f t="shared" ca="1" si="13"/>
        <v>6.7775980769475219E-2</v>
      </c>
      <c r="L24" s="42">
        <f t="shared" ca="1" si="3"/>
        <v>0</v>
      </c>
      <c r="M24" s="42">
        <f t="shared" ca="1" si="4"/>
        <v>6.9779298247325386E-2</v>
      </c>
      <c r="N24" s="42">
        <f t="shared" ca="1" si="5"/>
        <v>0.19996374969683514</v>
      </c>
      <c r="O24" s="42">
        <f t="shared" ca="1" si="6"/>
        <v>0.1516263279944346</v>
      </c>
      <c r="P24" s="42">
        <f t="shared" ca="1" si="7"/>
        <v>0.14979708657129326</v>
      </c>
      <c r="Q24" s="42">
        <f t="shared" ca="1" si="8"/>
        <v>0.1098172104233182</v>
      </c>
      <c r="R24" s="42">
        <f t="shared" ca="1" si="9"/>
        <v>0.13981253617655806</v>
      </c>
      <c r="S24" s="42">
        <f t="shared" ca="1" si="10"/>
        <v>0.15943473905265465</v>
      </c>
      <c r="T24" s="42">
        <f t="shared" ca="1" si="11"/>
        <v>1.9769051837580664E-2</v>
      </c>
      <c r="U24">
        <f ca="1">+(L24^2*Markiwitz!$B$4^2)+(M24^2*Markiwitz!$C$4^2)+(N24^2*Markiwitz!$D$4^2)+(O24^2*Markiwitz!$E$4^2)+(P24^2*Markiwitz!$F$4^2)+(Q24^2*Markiwitz!$G$4^2)+(R24^2*Markiwitz!$H$4^2)+(S24^2*Markiwitz!$I$4^2)+(T24^2*Markiwitz!$J$4^2)+(2*L24*M24*Markiwitz!$B$8)+(2*L24*N24*Markiwitz!$E$8)+(2*L24*O24*Markiwitz!$H$8)+(2*L24*P24*Markiwitz!$B$11)+(2*L24*Q24*Markiwitz!$E$11)+(2*L24*R24*Markiwitz!$H$11)+(2*L24*S24*Markiwitz!$K$8)+(2*L24*T24*Markiwitz!$K$11)</f>
        <v>1.5705777807665324E-2</v>
      </c>
      <c r="V24" s="5">
        <f t="shared" ca="1" si="2"/>
        <v>0.12532269470317547</v>
      </c>
      <c r="W24" s="42">
        <f ca="1">SUMPRODUCT(L24:T24,Markiwitz!$B$3:$J$3)</f>
        <v>0.44594268243022772</v>
      </c>
    </row>
    <row r="25" spans="1:23" x14ac:dyDescent="0.25">
      <c r="A25">
        <v>24</v>
      </c>
      <c r="B25" s="25">
        <f t="shared" ca="1" si="0"/>
        <v>1</v>
      </c>
      <c r="C25" s="46">
        <v>0</v>
      </c>
      <c r="D25">
        <f t="shared" ca="1" si="13"/>
        <v>0.43498500179566235</v>
      </c>
      <c r="E25">
        <f t="shared" ca="1" si="13"/>
        <v>0.17567929262782456</v>
      </c>
      <c r="F25">
        <f t="shared" ca="1" si="13"/>
        <v>0.36545112490462706</v>
      </c>
      <c r="G25">
        <f t="shared" ca="1" si="13"/>
        <v>0.74591464736826874</v>
      </c>
      <c r="H25">
        <f t="shared" ca="1" si="13"/>
        <v>0.76370220906833053</v>
      </c>
      <c r="I25">
        <f t="shared" ca="1" si="13"/>
        <v>0.43431446461382994</v>
      </c>
      <c r="J25">
        <f t="shared" ca="1" si="13"/>
        <v>0.44338969217727286</v>
      </c>
      <c r="K25">
        <f t="shared" ca="1" si="13"/>
        <v>0.38674752874967322</v>
      </c>
      <c r="L25" s="42">
        <f t="shared" ca="1" si="3"/>
        <v>0</v>
      </c>
      <c r="M25" s="42">
        <f t="shared" ca="1" si="4"/>
        <v>0.11599031041779567</v>
      </c>
      <c r="N25" s="42">
        <f t="shared" ca="1" si="5"/>
        <v>4.6845513297611205E-2</v>
      </c>
      <c r="O25" s="42">
        <f t="shared" ca="1" si="6"/>
        <v>9.7448852823051546E-2</v>
      </c>
      <c r="P25" s="42">
        <f t="shared" ca="1" si="7"/>
        <v>0.19890081528390033</v>
      </c>
      <c r="Q25" s="42">
        <f t="shared" ca="1" si="8"/>
        <v>0.20364393239057946</v>
      </c>
      <c r="R25" s="42">
        <f t="shared" ca="1" si="9"/>
        <v>0.11581150927397152</v>
      </c>
      <c r="S25" s="42">
        <f t="shared" ca="1" si="10"/>
        <v>0.11823145124404057</v>
      </c>
      <c r="T25" s="42">
        <f t="shared" ca="1" si="11"/>
        <v>0.10312761526904969</v>
      </c>
      <c r="U25">
        <f ca="1">+(L25^2*Markiwitz!$B$4^2)+(M25^2*Markiwitz!$C$4^2)+(N25^2*Markiwitz!$D$4^2)+(O25^2*Markiwitz!$E$4^2)+(P25^2*Markiwitz!$F$4^2)+(Q25^2*Markiwitz!$G$4^2)+(R25^2*Markiwitz!$H$4^2)+(S25^2*Markiwitz!$I$4^2)+(T25^2*Markiwitz!$J$4^2)+(2*L25*M25*Markiwitz!$B$8)+(2*L25*N25*Markiwitz!$E$8)+(2*L25*O25*Markiwitz!$H$8)+(2*L25*P25*Markiwitz!$B$11)+(2*L25*Q25*Markiwitz!$E$11)+(2*L25*R25*Markiwitz!$H$11)+(2*L25*S25*Markiwitz!$K$8)+(2*L25*T25*Markiwitz!$K$11)</f>
        <v>2.0261615770398447E-2</v>
      </c>
      <c r="V25" s="5">
        <f t="shared" ca="1" si="2"/>
        <v>0.1423433025133197</v>
      </c>
      <c r="W25" s="42">
        <f ca="1">SUMPRODUCT(L25:T25,Markiwitz!$B$3:$J$3)</f>
        <v>0.68707098372099074</v>
      </c>
    </row>
    <row r="26" spans="1:23" x14ac:dyDescent="0.25">
      <c r="A26">
        <v>25</v>
      </c>
      <c r="B26" s="25">
        <f t="shared" ca="1" si="0"/>
        <v>0.99999999999999989</v>
      </c>
      <c r="C26" s="46">
        <v>0</v>
      </c>
      <c r="D26">
        <f t="shared" ca="1" si="13"/>
        <v>0.59658289481319193</v>
      </c>
      <c r="E26">
        <f t="shared" ca="1" si="13"/>
        <v>0.63425899796011032</v>
      </c>
      <c r="F26">
        <f t="shared" ca="1" si="13"/>
        <v>0.65651699598611624</v>
      </c>
      <c r="G26">
        <f t="shared" ca="1" si="13"/>
        <v>2.9185802299670494E-2</v>
      </c>
      <c r="H26">
        <f t="shared" ca="1" si="13"/>
        <v>0.57344889271475119</v>
      </c>
      <c r="I26">
        <f t="shared" ca="1" si="13"/>
        <v>0.74632448612190194</v>
      </c>
      <c r="J26">
        <f t="shared" ca="1" si="13"/>
        <v>0.89293038649271805</v>
      </c>
      <c r="K26">
        <f t="shared" ca="1" si="13"/>
        <v>0.23652279251639241</v>
      </c>
      <c r="L26" s="42">
        <f t="shared" ca="1" si="3"/>
        <v>0</v>
      </c>
      <c r="M26" s="42">
        <f t="shared" ca="1" si="4"/>
        <v>0.13665005809977879</v>
      </c>
      <c r="N26" s="42">
        <f t="shared" ca="1" si="5"/>
        <v>0.1452799429468993</v>
      </c>
      <c r="O26" s="42">
        <f t="shared" ca="1" si="6"/>
        <v>0.15037823984726698</v>
      </c>
      <c r="P26" s="42">
        <f t="shared" ca="1" si="7"/>
        <v>6.6851423576055908E-3</v>
      </c>
      <c r="Q26" s="42">
        <f t="shared" ca="1" si="8"/>
        <v>0.13135110843441464</v>
      </c>
      <c r="R26" s="42">
        <f t="shared" ca="1" si="9"/>
        <v>0.17094905884249348</v>
      </c>
      <c r="S26" s="42">
        <f t="shared" ca="1" si="10"/>
        <v>0.20452981514244667</v>
      </c>
      <c r="T26" s="42">
        <f t="shared" ca="1" si="11"/>
        <v>5.4176634329094496E-2</v>
      </c>
      <c r="U26">
        <f ca="1">+(L26^2*Markiwitz!$B$4^2)+(M26^2*Markiwitz!$C$4^2)+(N26^2*Markiwitz!$D$4^2)+(O26^2*Markiwitz!$E$4^2)+(P26^2*Markiwitz!$F$4^2)+(Q26^2*Markiwitz!$G$4^2)+(R26^2*Markiwitz!$H$4^2)+(S26^2*Markiwitz!$I$4^2)+(T26^2*Markiwitz!$J$4^2)+(2*L26*M26*Markiwitz!$B$8)+(2*L26*N26*Markiwitz!$E$8)+(2*L26*O26*Markiwitz!$H$8)+(2*L26*P26*Markiwitz!$B$11)+(2*L26*Q26*Markiwitz!$E$11)+(2*L26*R26*Markiwitz!$H$11)+(2*L26*S26*Markiwitz!$K$8)+(2*L26*T26*Markiwitz!$K$11)</f>
        <v>1.6285988067815952E-2</v>
      </c>
      <c r="V26" s="5">
        <f t="shared" ca="1" si="2"/>
        <v>0.12761656658841733</v>
      </c>
      <c r="W26" s="42">
        <f ca="1">SUMPRODUCT(L26:T26,Markiwitz!$B$3:$J$3)</f>
        <v>0.45686925365498976</v>
      </c>
    </row>
    <row r="27" spans="1:23" x14ac:dyDescent="0.25">
      <c r="A27">
        <v>26</v>
      </c>
      <c r="B27" s="25">
        <f t="shared" ca="1" si="0"/>
        <v>1</v>
      </c>
      <c r="C27" s="46">
        <v>0</v>
      </c>
      <c r="D27">
        <f t="shared" ca="1" si="13"/>
        <v>0.81463979427688216</v>
      </c>
      <c r="E27">
        <f t="shared" ca="1" si="13"/>
        <v>8.2711143107278451E-2</v>
      </c>
      <c r="F27">
        <f t="shared" ca="1" si="13"/>
        <v>0.61437302823413764</v>
      </c>
      <c r="G27">
        <f t="shared" ca="1" si="13"/>
        <v>0.21409657169670193</v>
      </c>
      <c r="H27">
        <f t="shared" ca="1" si="13"/>
        <v>0.46106548438837125</v>
      </c>
      <c r="I27">
        <f t="shared" ca="1" si="13"/>
        <v>0.14368475194161168</v>
      </c>
      <c r="J27">
        <f t="shared" ca="1" si="13"/>
        <v>0.16403657149736561</v>
      </c>
      <c r="K27">
        <f t="shared" ca="1" si="13"/>
        <v>0.59245122881577761</v>
      </c>
      <c r="L27" s="42">
        <f t="shared" ca="1" si="3"/>
        <v>0</v>
      </c>
      <c r="M27" s="42">
        <f t="shared" ca="1" si="4"/>
        <v>0.26388867420561363</v>
      </c>
      <c r="N27" s="42">
        <f t="shared" ca="1" si="5"/>
        <v>2.6792864834187097E-2</v>
      </c>
      <c r="O27" s="42">
        <f t="shared" ca="1" si="6"/>
        <v>0.1990156692901387</v>
      </c>
      <c r="P27" s="42">
        <f t="shared" ca="1" si="7"/>
        <v>6.9352934700618346E-2</v>
      </c>
      <c r="Q27" s="42">
        <f t="shared" ca="1" si="8"/>
        <v>0.14935430389233206</v>
      </c>
      <c r="R27" s="42">
        <f t="shared" ca="1" si="9"/>
        <v>4.6544226000021685E-2</v>
      </c>
      <c r="S27" s="42">
        <f t="shared" ca="1" si="10"/>
        <v>5.3136851007994722E-2</v>
      </c>
      <c r="T27" s="42">
        <f t="shared" ca="1" si="11"/>
        <v>0.19191447606909379</v>
      </c>
      <c r="U27">
        <f ca="1">+(L27^2*Markiwitz!$B$4^2)+(M27^2*Markiwitz!$C$4^2)+(N27^2*Markiwitz!$D$4^2)+(O27^2*Markiwitz!$E$4^2)+(P27^2*Markiwitz!$F$4^2)+(Q27^2*Markiwitz!$G$4^2)+(R27^2*Markiwitz!$H$4^2)+(S27^2*Markiwitz!$I$4^2)+(T27^2*Markiwitz!$J$4^2)+(2*L27*M27*Markiwitz!$B$8)+(2*L27*N27*Markiwitz!$E$8)+(2*L27*O27*Markiwitz!$H$8)+(2*L27*P27*Markiwitz!$B$11)+(2*L27*Q27*Markiwitz!$E$11)+(2*L27*R27*Markiwitz!$H$11)+(2*L27*S27*Markiwitz!$K$8)+(2*L27*T27*Markiwitz!$K$11)</f>
        <v>1.3413327047007911E-2</v>
      </c>
      <c r="V27" s="5">
        <f t="shared" ca="1" si="2"/>
        <v>0.11581591879792652</v>
      </c>
      <c r="W27" s="42">
        <f ca="1">SUMPRODUCT(L27:T27,Markiwitz!$B$3:$J$3)</f>
        <v>0.54649135433890506</v>
      </c>
    </row>
    <row r="28" spans="1:23" x14ac:dyDescent="0.25">
      <c r="A28">
        <v>27</v>
      </c>
      <c r="B28" s="25">
        <f t="shared" ca="1" si="0"/>
        <v>0.99999999999999989</v>
      </c>
      <c r="C28" s="46">
        <v>0</v>
      </c>
      <c r="D28">
        <f t="shared" ca="1" si="13"/>
        <v>0.29215814249666483</v>
      </c>
      <c r="E28">
        <f t="shared" ca="1" si="13"/>
        <v>0.45321150262104948</v>
      </c>
      <c r="F28">
        <f t="shared" ca="1" si="13"/>
        <v>0.98486969110156375</v>
      </c>
      <c r="G28">
        <f t="shared" ca="1" si="13"/>
        <v>0.5650105254060499</v>
      </c>
      <c r="H28">
        <f t="shared" ca="1" si="13"/>
        <v>8.3730726600961258E-3</v>
      </c>
      <c r="I28">
        <f t="shared" ca="1" si="13"/>
        <v>0.66403460561314243</v>
      </c>
      <c r="J28">
        <f t="shared" ca="1" si="13"/>
        <v>0.28471962042444632</v>
      </c>
      <c r="K28">
        <f t="shared" ca="1" si="13"/>
        <v>0.97544770769280376</v>
      </c>
      <c r="L28" s="42">
        <f t="shared" ca="1" si="3"/>
        <v>0</v>
      </c>
      <c r="M28" s="42">
        <f t="shared" ca="1" si="4"/>
        <v>6.9103652969849522E-2</v>
      </c>
      <c r="N28" s="42">
        <f t="shared" ca="1" si="5"/>
        <v>0.10719732173621199</v>
      </c>
      <c r="O28" s="42">
        <f t="shared" ca="1" si="6"/>
        <v>0.23294950047535395</v>
      </c>
      <c r="P28" s="42">
        <f t="shared" ca="1" si="7"/>
        <v>0.13364094848877173</v>
      </c>
      <c r="Q28" s="42">
        <f t="shared" ca="1" si="8"/>
        <v>1.9804681890775049E-3</v>
      </c>
      <c r="R28" s="42">
        <f t="shared" ca="1" si="9"/>
        <v>0.15706294048191832</v>
      </c>
      <c r="S28" s="42">
        <f t="shared" ca="1" si="10"/>
        <v>6.7344232392026596E-2</v>
      </c>
      <c r="T28" s="42">
        <f t="shared" ca="1" si="11"/>
        <v>0.23072093526679036</v>
      </c>
      <c r="U28">
        <f ca="1">+(L28^2*Markiwitz!$B$4^2)+(M28^2*Markiwitz!$C$4^2)+(N28^2*Markiwitz!$D$4^2)+(O28^2*Markiwitz!$E$4^2)+(P28^2*Markiwitz!$F$4^2)+(Q28^2*Markiwitz!$G$4^2)+(R28^2*Markiwitz!$H$4^2)+(S28^2*Markiwitz!$I$4^2)+(T28^2*Markiwitz!$J$4^2)+(2*L28*M28*Markiwitz!$B$8)+(2*L28*N28*Markiwitz!$E$8)+(2*L28*O28*Markiwitz!$H$8)+(2*L28*P28*Markiwitz!$B$11)+(2*L28*Q28*Markiwitz!$E$11)+(2*L28*R28*Markiwitz!$H$11)+(2*L28*S28*Markiwitz!$K$8)+(2*L28*T28*Markiwitz!$K$11)</f>
        <v>1.1760527221945176E-2</v>
      </c>
      <c r="V28" s="5">
        <f t="shared" ca="1" si="2"/>
        <v>0.10844596452586502</v>
      </c>
      <c r="W28" s="42">
        <f ca="1">SUMPRODUCT(L28:T28,Markiwitz!$B$3:$J$3)</f>
        <v>0.16904043094264706</v>
      </c>
    </row>
    <row r="29" spans="1:23" x14ac:dyDescent="0.25">
      <c r="A29">
        <v>28</v>
      </c>
      <c r="B29" s="25">
        <f t="shared" ca="1" si="0"/>
        <v>1</v>
      </c>
      <c r="C29" s="46">
        <v>0</v>
      </c>
      <c r="D29">
        <f t="shared" ca="1" si="13"/>
        <v>0.23665370979437261</v>
      </c>
      <c r="E29">
        <f t="shared" ca="1" si="13"/>
        <v>0.93297194309466291</v>
      </c>
      <c r="F29">
        <f t="shared" ca="1" si="13"/>
        <v>0.5058688354406714</v>
      </c>
      <c r="G29">
        <f t="shared" ca="1" si="13"/>
        <v>0.89995569993111413</v>
      </c>
      <c r="H29">
        <f t="shared" ca="1" si="13"/>
        <v>0.65832550877431317</v>
      </c>
      <c r="I29">
        <f t="shared" ca="1" si="13"/>
        <v>0.91069572348311645</v>
      </c>
      <c r="J29">
        <f t="shared" ca="1" si="13"/>
        <v>0.70133083260423945</v>
      </c>
      <c r="K29">
        <f t="shared" ca="1" si="13"/>
        <v>0.78960468613121726</v>
      </c>
      <c r="L29" s="42">
        <f t="shared" ca="1" si="3"/>
        <v>0</v>
      </c>
      <c r="M29" s="42">
        <f t="shared" ca="1" si="4"/>
        <v>4.199407644298931E-2</v>
      </c>
      <c r="N29" s="42">
        <f t="shared" ca="1" si="5"/>
        <v>0.16555538103131479</v>
      </c>
      <c r="O29" s="42">
        <f t="shared" ca="1" si="6"/>
        <v>8.9766159018085614E-2</v>
      </c>
      <c r="P29" s="42">
        <f t="shared" ca="1" si="7"/>
        <v>0.15969666603176924</v>
      </c>
      <c r="Q29" s="42">
        <f t="shared" ca="1" si="8"/>
        <v>0.11681951558612637</v>
      </c>
      <c r="R29" s="42">
        <f t="shared" ca="1" si="9"/>
        <v>0.16160247756725785</v>
      </c>
      <c r="S29" s="42">
        <f t="shared" ca="1" si="10"/>
        <v>0.12445078770072214</v>
      </c>
      <c r="T29" s="42">
        <f t="shared" ca="1" si="11"/>
        <v>0.14011493662173471</v>
      </c>
      <c r="U29">
        <f ca="1">+(L29^2*Markiwitz!$B$4^2)+(M29^2*Markiwitz!$C$4^2)+(N29^2*Markiwitz!$D$4^2)+(O29^2*Markiwitz!$E$4^2)+(P29^2*Markiwitz!$F$4^2)+(Q29^2*Markiwitz!$G$4^2)+(R29^2*Markiwitz!$H$4^2)+(S29^2*Markiwitz!$I$4^2)+(T29^2*Markiwitz!$J$4^2)+(2*L29*M29*Markiwitz!$B$8)+(2*L29*N29*Markiwitz!$E$8)+(2*L29*O29*Markiwitz!$H$8)+(2*L29*P29*Markiwitz!$B$11)+(2*L29*Q29*Markiwitz!$E$11)+(2*L29*R29*Markiwitz!$H$11)+(2*L29*S29*Markiwitz!$K$8)+(2*L29*T29*Markiwitz!$K$11)</f>
        <v>1.3953484940424825E-2</v>
      </c>
      <c r="V29" s="5">
        <f t="shared" ca="1" si="2"/>
        <v>0.11812487011812892</v>
      </c>
      <c r="W29" s="42">
        <f ca="1">SUMPRODUCT(L29:T29,Markiwitz!$B$3:$J$3)</f>
        <v>0.45102911065045859</v>
      </c>
    </row>
    <row r="30" spans="1:23" x14ac:dyDescent="0.25">
      <c r="A30">
        <v>29</v>
      </c>
      <c r="B30" s="25">
        <f t="shared" ca="1" si="0"/>
        <v>0.99999999999999989</v>
      </c>
      <c r="C30" s="46">
        <v>0</v>
      </c>
      <c r="D30">
        <f t="shared" ca="1" si="13"/>
        <v>0.85553821370119998</v>
      </c>
      <c r="E30">
        <f t="shared" ca="1" si="13"/>
        <v>0.43125578884810745</v>
      </c>
      <c r="F30">
        <f t="shared" ca="1" si="13"/>
        <v>0.95810762732656707</v>
      </c>
      <c r="G30">
        <f t="shared" ca="1" si="13"/>
        <v>0.44094899337287941</v>
      </c>
      <c r="H30">
        <f t="shared" ca="1" si="13"/>
        <v>0.64232564163833417</v>
      </c>
      <c r="I30">
        <f t="shared" ca="1" si="13"/>
        <v>0.38374565899798907</v>
      </c>
      <c r="J30">
        <f t="shared" ca="1" si="13"/>
        <v>0.18534915730536916</v>
      </c>
      <c r="K30">
        <f t="shared" ca="1" si="13"/>
        <v>0.80353538005802427</v>
      </c>
      <c r="L30" s="42">
        <f t="shared" ca="1" si="3"/>
        <v>0</v>
      </c>
      <c r="M30" s="42">
        <f t="shared" ca="1" si="4"/>
        <v>0.18199817855806397</v>
      </c>
      <c r="N30" s="42">
        <f t="shared" ca="1" si="5"/>
        <v>9.1740809242670196E-2</v>
      </c>
      <c r="O30" s="42">
        <f t="shared" ca="1" si="6"/>
        <v>0.20381771409327637</v>
      </c>
      <c r="P30" s="42">
        <f t="shared" ca="1" si="7"/>
        <v>9.3802839365518004E-2</v>
      </c>
      <c r="Q30" s="42">
        <f t="shared" ca="1" si="8"/>
        <v>0.13664158414804023</v>
      </c>
      <c r="R30" s="42">
        <f t="shared" ca="1" si="9"/>
        <v>8.1634005177926725E-2</v>
      </c>
      <c r="S30" s="42">
        <f t="shared" ca="1" si="10"/>
        <v>3.9429225353843418E-2</v>
      </c>
      <c r="T30" s="42">
        <f t="shared" ca="1" si="11"/>
        <v>0.17093564406066106</v>
      </c>
      <c r="U30">
        <f ca="1">+(L30^2*Markiwitz!$B$4^2)+(M30^2*Markiwitz!$C$4^2)+(N30^2*Markiwitz!$D$4^2)+(O30^2*Markiwitz!$E$4^2)+(P30^2*Markiwitz!$F$4^2)+(Q30^2*Markiwitz!$G$4^2)+(R30^2*Markiwitz!$H$4^2)+(S30^2*Markiwitz!$I$4^2)+(T30^2*Markiwitz!$J$4^2)+(2*L30*M30*Markiwitz!$B$8)+(2*L30*N30*Markiwitz!$E$8)+(2*L30*O30*Markiwitz!$H$8)+(2*L30*P30*Markiwitz!$B$11)+(2*L30*Q30*Markiwitz!$E$11)+(2*L30*R30*Markiwitz!$H$11)+(2*L30*S30*Markiwitz!$K$8)+(2*L30*T30*Markiwitz!$K$11)</f>
        <v>1.2747457334566076E-2</v>
      </c>
      <c r="V30" s="5">
        <f t="shared" ca="1" si="2"/>
        <v>0.11290463823318365</v>
      </c>
      <c r="W30" s="42">
        <f ca="1">SUMPRODUCT(L30:T30,Markiwitz!$B$3:$J$3)</f>
        <v>0.52462516270740622</v>
      </c>
    </row>
    <row r="31" spans="1:23" x14ac:dyDescent="0.25">
      <c r="A31">
        <v>30</v>
      </c>
      <c r="B31" s="25">
        <f t="shared" ca="1" si="0"/>
        <v>1</v>
      </c>
      <c r="C31" s="46">
        <v>0</v>
      </c>
      <c r="D31">
        <f t="shared" ca="1" si="13"/>
        <v>0.36593039225988433</v>
      </c>
      <c r="E31">
        <f t="shared" ca="1" si="13"/>
        <v>0.6445676285556009</v>
      </c>
      <c r="F31">
        <f t="shared" ca="1" si="13"/>
        <v>0.8251913678481122</v>
      </c>
      <c r="G31">
        <f t="shared" ca="1" si="13"/>
        <v>0.2029788576085042</v>
      </c>
      <c r="H31">
        <f t="shared" ca="1" si="13"/>
        <v>0.97538015311986548</v>
      </c>
      <c r="I31">
        <f t="shared" ca="1" si="13"/>
        <v>0.44973350988510352</v>
      </c>
      <c r="J31">
        <f t="shared" ca="1" si="13"/>
        <v>0.70804243105553155</v>
      </c>
      <c r="K31">
        <f t="shared" ca="1" si="13"/>
        <v>0.72370749344339957</v>
      </c>
      <c r="L31" s="42">
        <f t="shared" ca="1" si="3"/>
        <v>0</v>
      </c>
      <c r="M31" s="42">
        <f t="shared" ca="1" si="4"/>
        <v>7.4747832244742324E-2</v>
      </c>
      <c r="N31" s="42">
        <f t="shared" ca="1" si="5"/>
        <v>0.1316644749623527</v>
      </c>
      <c r="O31" s="42">
        <f t="shared" ca="1" si="6"/>
        <v>0.16856010661698201</v>
      </c>
      <c r="P31" s="42">
        <f t="shared" ca="1" si="7"/>
        <v>4.1462064695010549E-2</v>
      </c>
      <c r="Q31" s="42">
        <f t="shared" ca="1" si="8"/>
        <v>0.19923885417113901</v>
      </c>
      <c r="R31" s="42">
        <f t="shared" ca="1" si="9"/>
        <v>9.186611897449698E-2</v>
      </c>
      <c r="S31" s="42">
        <f t="shared" ca="1" si="10"/>
        <v>0.14463033948027812</v>
      </c>
      <c r="T31" s="42">
        <f t="shared" ca="1" si="11"/>
        <v>0.1478302088549984</v>
      </c>
      <c r="U31">
        <f ca="1">+(L31^2*Markiwitz!$B$4^2)+(M31^2*Markiwitz!$C$4^2)+(N31^2*Markiwitz!$D$4^2)+(O31^2*Markiwitz!$E$4^2)+(P31^2*Markiwitz!$F$4^2)+(Q31^2*Markiwitz!$G$4^2)+(R31^2*Markiwitz!$H$4^2)+(S31^2*Markiwitz!$I$4^2)+(T31^2*Markiwitz!$J$4^2)+(2*L31*M31*Markiwitz!$B$8)+(2*L31*N31*Markiwitz!$E$8)+(2*L31*O31*Markiwitz!$H$8)+(2*L31*P31*Markiwitz!$B$11)+(2*L31*Q31*Markiwitz!$E$11)+(2*L31*R31*Markiwitz!$H$11)+(2*L31*S31*Markiwitz!$K$8)+(2*L31*T31*Markiwitz!$K$11)</f>
        <v>1.8585009770164938E-2</v>
      </c>
      <c r="V31" s="5">
        <f t="shared" ca="1" si="2"/>
        <v>0.13632684904363093</v>
      </c>
      <c r="W31" s="42">
        <f ca="1">SUMPRODUCT(L31:T31,Markiwitz!$B$3:$J$3)</f>
        <v>0.65493634638482778</v>
      </c>
    </row>
    <row r="32" spans="1:23" x14ac:dyDescent="0.25">
      <c r="A32">
        <v>31</v>
      </c>
      <c r="B32" s="25">
        <f t="shared" ca="1" si="0"/>
        <v>0.99999999999999978</v>
      </c>
      <c r="C32" s="46">
        <v>0</v>
      </c>
      <c r="D32">
        <f t="shared" ref="D32:K41" ca="1" si="14">RAND()</f>
        <v>0.8267380708353822</v>
      </c>
      <c r="E32">
        <f t="shared" ca="1" si="14"/>
        <v>0.10762135298892839</v>
      </c>
      <c r="F32">
        <f t="shared" ca="1" si="14"/>
        <v>0.49932121247541006</v>
      </c>
      <c r="G32">
        <f t="shared" ca="1" si="14"/>
        <v>0.69880334841608094</v>
      </c>
      <c r="H32">
        <f t="shared" ca="1" si="14"/>
        <v>0.1864535114504452</v>
      </c>
      <c r="I32">
        <f t="shared" ca="1" si="14"/>
        <v>0.34814369153624691</v>
      </c>
      <c r="J32">
        <f t="shared" ca="1" si="14"/>
        <v>0.55490753461589071</v>
      </c>
      <c r="K32">
        <f t="shared" ca="1" si="14"/>
        <v>0.41762581696799639</v>
      </c>
      <c r="L32" s="42">
        <f t="shared" ca="1" si="3"/>
        <v>0</v>
      </c>
      <c r="M32" s="42">
        <f t="shared" ca="1" si="4"/>
        <v>0.22714989785634845</v>
      </c>
      <c r="N32" s="42">
        <f t="shared" ca="1" si="5"/>
        <v>2.9569437045393738E-2</v>
      </c>
      <c r="O32" s="42">
        <f t="shared" ca="1" si="6"/>
        <v>0.13719068519088615</v>
      </c>
      <c r="P32" s="42">
        <f t="shared" ca="1" si="7"/>
        <v>0.19199927378933243</v>
      </c>
      <c r="Q32" s="42">
        <f t="shared" ca="1" si="8"/>
        <v>5.1228917083896229E-2</v>
      </c>
      <c r="R32" s="42">
        <f t="shared" ca="1" si="9"/>
        <v>9.5654000658132163E-2</v>
      </c>
      <c r="S32" s="42">
        <f t="shared" ca="1" si="10"/>
        <v>0.15246327011450267</v>
      </c>
      <c r="T32" s="42">
        <f t="shared" ca="1" si="11"/>
        <v>0.11474451826150806</v>
      </c>
      <c r="U32">
        <f ca="1">+(L32^2*Markiwitz!$B$4^2)+(M32^2*Markiwitz!$C$4^2)+(N32^2*Markiwitz!$D$4^2)+(O32^2*Markiwitz!$E$4^2)+(P32^2*Markiwitz!$F$4^2)+(Q32^2*Markiwitz!$G$4^2)+(R32^2*Markiwitz!$H$4^2)+(S32^2*Markiwitz!$I$4^2)+(T32^2*Markiwitz!$J$4^2)+(2*L32*M32*Markiwitz!$B$8)+(2*L32*N32*Markiwitz!$E$8)+(2*L32*O32*Markiwitz!$H$8)+(2*L32*P32*Markiwitz!$B$11)+(2*L32*Q32*Markiwitz!$E$11)+(2*L32*R32*Markiwitz!$H$11)+(2*L32*S32*Markiwitz!$K$8)+(2*L32*T32*Markiwitz!$K$11)</f>
        <v>1.1893374868837394E-2</v>
      </c>
      <c r="V32" s="5">
        <f t="shared" ca="1" si="2"/>
        <v>0.10905675067980612</v>
      </c>
      <c r="W32" s="42">
        <f ca="1">SUMPRODUCT(L32:T32,Markiwitz!$B$3:$J$3)</f>
        <v>0.28483074960235399</v>
      </c>
    </row>
    <row r="33" spans="1:23" x14ac:dyDescent="0.25">
      <c r="A33">
        <v>32</v>
      </c>
      <c r="B33" s="25">
        <f t="shared" ca="1" si="0"/>
        <v>1</v>
      </c>
      <c r="C33" s="46">
        <v>0</v>
      </c>
      <c r="D33">
        <f t="shared" ca="1" si="14"/>
        <v>0.95971319907767805</v>
      </c>
      <c r="E33">
        <f t="shared" ca="1" si="14"/>
        <v>0.91926181619490366</v>
      </c>
      <c r="F33">
        <f t="shared" ca="1" si="14"/>
        <v>0.88883674438700921</v>
      </c>
      <c r="G33">
        <f t="shared" ca="1" si="14"/>
        <v>0.49686427387595222</v>
      </c>
      <c r="H33">
        <f t="shared" ca="1" si="14"/>
        <v>0.51407424185001804</v>
      </c>
      <c r="I33">
        <f t="shared" ca="1" si="14"/>
        <v>0.80508017393805642</v>
      </c>
      <c r="J33">
        <f t="shared" ca="1" si="14"/>
        <v>0.20655362977537994</v>
      </c>
      <c r="K33">
        <f t="shared" ca="1" si="14"/>
        <v>0.14170163876933761</v>
      </c>
      <c r="L33" s="42">
        <f t="shared" ca="1" si="3"/>
        <v>0</v>
      </c>
      <c r="M33" s="42">
        <f t="shared" ca="1" si="4"/>
        <v>0.19458566902046254</v>
      </c>
      <c r="N33" s="42">
        <f t="shared" ca="1" si="5"/>
        <v>0.18638399021828275</v>
      </c>
      <c r="O33" s="42">
        <f t="shared" ca="1" si="6"/>
        <v>0.18021518587295918</v>
      </c>
      <c r="P33" s="42">
        <f t="shared" ca="1" si="7"/>
        <v>0.10074120814159304</v>
      </c>
      <c r="Q33" s="42">
        <f t="shared" ca="1" si="8"/>
        <v>0.10423059761260654</v>
      </c>
      <c r="R33" s="42">
        <f t="shared" ca="1" si="9"/>
        <v>0.1632332080161038</v>
      </c>
      <c r="S33" s="42">
        <f t="shared" ca="1" si="10"/>
        <v>4.1879570143532135E-2</v>
      </c>
      <c r="T33" s="42">
        <f t="shared" ca="1" si="11"/>
        <v>2.873057097446019E-2</v>
      </c>
      <c r="U33">
        <f ca="1">+(L33^2*Markiwitz!$B$4^2)+(M33^2*Markiwitz!$C$4^2)+(N33^2*Markiwitz!$D$4^2)+(O33^2*Markiwitz!$E$4^2)+(P33^2*Markiwitz!$F$4^2)+(Q33^2*Markiwitz!$G$4^2)+(R33^2*Markiwitz!$H$4^2)+(S33^2*Markiwitz!$I$4^2)+(T33^2*Markiwitz!$J$4^2)+(2*L33*M33*Markiwitz!$B$8)+(2*L33*N33*Markiwitz!$E$8)+(2*L33*O33*Markiwitz!$H$8)+(2*L33*P33*Markiwitz!$B$11)+(2*L33*Q33*Markiwitz!$E$11)+(2*L33*R33*Markiwitz!$H$11)+(2*L33*S33*Markiwitz!$K$8)+(2*L33*T33*Markiwitz!$K$11)</f>
        <v>1.328429641621387E-2</v>
      </c>
      <c r="V33" s="5">
        <f t="shared" ca="1" si="2"/>
        <v>0.11525752216759594</v>
      </c>
      <c r="W33" s="42">
        <f ca="1">SUMPRODUCT(L33:T33,Markiwitz!$B$3:$J$3)</f>
        <v>0.44730597813639794</v>
      </c>
    </row>
    <row r="34" spans="1:23" x14ac:dyDescent="0.25">
      <c r="A34">
        <v>33</v>
      </c>
      <c r="B34" s="25">
        <f t="shared" ca="1" si="0"/>
        <v>1</v>
      </c>
      <c r="C34" s="46">
        <v>0</v>
      </c>
      <c r="D34">
        <f t="shared" ca="1" si="14"/>
        <v>1.7157818723637197E-2</v>
      </c>
      <c r="E34">
        <f t="shared" ca="1" si="14"/>
        <v>0.23227072916561908</v>
      </c>
      <c r="F34">
        <f t="shared" ca="1" si="14"/>
        <v>0.51646876563262534</v>
      </c>
      <c r="G34">
        <f t="shared" ca="1" si="14"/>
        <v>5.5870672641388119E-2</v>
      </c>
      <c r="H34">
        <f t="shared" ca="1" si="14"/>
        <v>0.2390367663209737</v>
      </c>
      <c r="I34">
        <f t="shared" ca="1" si="14"/>
        <v>0.86497152809343536</v>
      </c>
      <c r="J34">
        <f t="shared" ca="1" si="14"/>
        <v>0.96368899949461662</v>
      </c>
      <c r="K34">
        <f t="shared" ca="1" si="14"/>
        <v>0.91150889634065169</v>
      </c>
      <c r="L34" s="42">
        <f t="shared" ca="1" si="3"/>
        <v>0</v>
      </c>
      <c r="M34" s="42">
        <f t="shared" ca="1" si="4"/>
        <v>4.5140582196297272E-3</v>
      </c>
      <c r="N34" s="42">
        <f t="shared" ca="1" si="5"/>
        <v>6.1108210260143743E-2</v>
      </c>
      <c r="O34" s="42">
        <f t="shared" ca="1" si="6"/>
        <v>0.13587799907654907</v>
      </c>
      <c r="P34" s="42">
        <f t="shared" ca="1" si="7"/>
        <v>1.4699040311322071E-2</v>
      </c>
      <c r="Q34" s="42">
        <f t="shared" ca="1" si="8"/>
        <v>6.2888290008472861E-2</v>
      </c>
      <c r="R34" s="42">
        <f t="shared" ca="1" si="9"/>
        <v>0.22756574708164043</v>
      </c>
      <c r="S34" s="42">
        <f t="shared" ca="1" si="10"/>
        <v>0.25353737088634171</v>
      </c>
      <c r="T34" s="42">
        <f t="shared" ca="1" si="11"/>
        <v>0.2398092841559003</v>
      </c>
      <c r="U34">
        <f ca="1">+(L34^2*Markiwitz!$B$4^2)+(M34^2*Markiwitz!$C$4^2)+(N34^2*Markiwitz!$D$4^2)+(O34^2*Markiwitz!$E$4^2)+(P34^2*Markiwitz!$F$4^2)+(Q34^2*Markiwitz!$G$4^2)+(R34^2*Markiwitz!$H$4^2)+(S34^2*Markiwitz!$I$4^2)+(T34^2*Markiwitz!$J$4^2)+(2*L34*M34*Markiwitz!$B$8)+(2*L34*N34*Markiwitz!$E$8)+(2*L34*O34*Markiwitz!$H$8)+(2*L34*P34*Markiwitz!$B$11)+(2*L34*Q34*Markiwitz!$E$11)+(2*L34*R34*Markiwitz!$H$11)+(2*L34*S34*Markiwitz!$K$8)+(2*L34*T34*Markiwitz!$K$11)</f>
        <v>1.6182919028058289E-2</v>
      </c>
      <c r="V34" s="5">
        <f t="shared" ca="1" si="2"/>
        <v>0.12721210252196247</v>
      </c>
      <c r="W34" s="42">
        <f ca="1">SUMPRODUCT(L34:T34,Markiwitz!$B$3:$J$3)</f>
        <v>0.2431623219478877</v>
      </c>
    </row>
    <row r="35" spans="1:23" x14ac:dyDescent="0.25">
      <c r="A35">
        <v>34</v>
      </c>
      <c r="B35" s="25">
        <f t="shared" ca="1" si="0"/>
        <v>1.0000000000000002</v>
      </c>
      <c r="C35" s="46">
        <v>0</v>
      </c>
      <c r="D35">
        <f t="shared" ca="1" si="14"/>
        <v>0.55745872433931354</v>
      </c>
      <c r="E35">
        <f t="shared" ca="1" si="14"/>
        <v>0.59495830212344147</v>
      </c>
      <c r="F35">
        <f t="shared" ca="1" si="14"/>
        <v>6.9968682092329093E-2</v>
      </c>
      <c r="G35">
        <f t="shared" ca="1" si="14"/>
        <v>0.2713237898655424</v>
      </c>
      <c r="H35">
        <f t="shared" ca="1" si="14"/>
        <v>0.73236547471346869</v>
      </c>
      <c r="I35">
        <f t="shared" ca="1" si="14"/>
        <v>0.18899399884618184</v>
      </c>
      <c r="J35">
        <f t="shared" ca="1" si="14"/>
        <v>0.93417748290639913</v>
      </c>
      <c r="K35">
        <f t="shared" ca="1" si="14"/>
        <v>7.84988996992253E-3</v>
      </c>
      <c r="L35" s="42">
        <f t="shared" ca="1" si="3"/>
        <v>0</v>
      </c>
      <c r="M35" s="42">
        <f t="shared" ca="1" si="4"/>
        <v>0.16605383553957132</v>
      </c>
      <c r="N35" s="42">
        <f t="shared" ca="1" si="5"/>
        <v>0.17722407729971054</v>
      </c>
      <c r="O35" s="42">
        <f t="shared" ca="1" si="6"/>
        <v>2.0842023851811102E-2</v>
      </c>
      <c r="P35" s="42">
        <f t="shared" ca="1" si="7"/>
        <v>8.0820972052600498E-2</v>
      </c>
      <c r="Q35" s="42">
        <f t="shared" ca="1" si="8"/>
        <v>0.21815444046922414</v>
      </c>
      <c r="R35" s="42">
        <f t="shared" ca="1" si="9"/>
        <v>5.6296864740191098E-2</v>
      </c>
      <c r="S35" s="42">
        <f t="shared" ca="1" si="10"/>
        <v>0.27826948855300232</v>
      </c>
      <c r="T35" s="42">
        <f t="shared" ca="1" si="11"/>
        <v>2.3382974938891262E-3</v>
      </c>
      <c r="U35">
        <f ca="1">+(L35^2*Markiwitz!$B$4^2)+(M35^2*Markiwitz!$C$4^2)+(N35^2*Markiwitz!$D$4^2)+(O35^2*Markiwitz!$E$4^2)+(P35^2*Markiwitz!$F$4^2)+(Q35^2*Markiwitz!$G$4^2)+(R35^2*Markiwitz!$H$4^2)+(S35^2*Markiwitz!$I$4^2)+(T35^2*Markiwitz!$J$4^2)+(2*L35*M35*Markiwitz!$B$8)+(2*L35*N35*Markiwitz!$E$8)+(2*L35*O35*Markiwitz!$H$8)+(2*L35*P35*Markiwitz!$B$11)+(2*L35*Q35*Markiwitz!$E$11)+(2*L35*R35*Markiwitz!$H$11)+(2*L35*S35*Markiwitz!$K$8)+(2*L35*T35*Markiwitz!$K$11)</f>
        <v>2.591920386107225E-2</v>
      </c>
      <c r="V35" s="5">
        <f t="shared" ca="1" si="2"/>
        <v>0.16099442183216239</v>
      </c>
      <c r="W35" s="42">
        <f ca="1">SUMPRODUCT(L35:T35,Markiwitz!$B$3:$J$3)</f>
        <v>0.67767113348837782</v>
      </c>
    </row>
    <row r="36" spans="1:23" x14ac:dyDescent="0.25">
      <c r="A36">
        <v>35</v>
      </c>
      <c r="B36" s="25">
        <f t="shared" ca="1" si="0"/>
        <v>0.99999999999999978</v>
      </c>
      <c r="C36" s="46">
        <v>0</v>
      </c>
      <c r="D36">
        <f t="shared" ca="1" si="14"/>
        <v>0.95973386557656681</v>
      </c>
      <c r="E36">
        <f t="shared" ca="1" si="14"/>
        <v>0.7377985302671286</v>
      </c>
      <c r="F36">
        <f t="shared" ca="1" si="14"/>
        <v>0.62189727612529999</v>
      </c>
      <c r="G36">
        <f t="shared" ca="1" si="14"/>
        <v>0.18264985654993682</v>
      </c>
      <c r="H36">
        <f t="shared" ca="1" si="14"/>
        <v>0.92122767154164886</v>
      </c>
      <c r="I36">
        <f t="shared" ca="1" si="14"/>
        <v>0.57243085699404561</v>
      </c>
      <c r="J36">
        <f t="shared" ca="1" si="14"/>
        <v>2.1366314656867003E-2</v>
      </c>
      <c r="K36">
        <f t="shared" ca="1" si="14"/>
        <v>5.7328160684062546E-3</v>
      </c>
      <c r="L36" s="42">
        <f t="shared" ca="1" si="3"/>
        <v>0</v>
      </c>
      <c r="M36" s="42">
        <f t="shared" ca="1" si="4"/>
        <v>0.23857139147762005</v>
      </c>
      <c r="N36" s="42">
        <f t="shared" ca="1" si="5"/>
        <v>0.18340253304516665</v>
      </c>
      <c r="O36" s="42">
        <f t="shared" ca="1" si="6"/>
        <v>0.15459170905907552</v>
      </c>
      <c r="P36" s="42">
        <f t="shared" ca="1" si="7"/>
        <v>4.5403243537861522E-2</v>
      </c>
      <c r="Q36" s="42">
        <f t="shared" ca="1" si="8"/>
        <v>0.22899949178655435</v>
      </c>
      <c r="R36" s="42">
        <f t="shared" ca="1" si="9"/>
        <v>0.14229530808080137</v>
      </c>
      <c r="S36" s="42">
        <f t="shared" ca="1" si="10"/>
        <v>5.311255131520377E-3</v>
      </c>
      <c r="T36" s="42">
        <f t="shared" ca="1" si="11"/>
        <v>1.4250678813999048E-3</v>
      </c>
      <c r="U36">
        <f ca="1">+(L36^2*Markiwitz!$B$4^2)+(M36^2*Markiwitz!$C$4^2)+(N36^2*Markiwitz!$D$4^2)+(O36^2*Markiwitz!$E$4^2)+(P36^2*Markiwitz!$F$4^2)+(Q36^2*Markiwitz!$G$4^2)+(R36^2*Markiwitz!$H$4^2)+(S36^2*Markiwitz!$I$4^2)+(T36^2*Markiwitz!$J$4^2)+(2*L36*M36*Markiwitz!$B$8)+(2*L36*N36*Markiwitz!$E$8)+(2*L36*O36*Markiwitz!$H$8)+(2*L36*P36*Markiwitz!$B$11)+(2*L36*Q36*Markiwitz!$E$11)+(2*L36*R36*Markiwitz!$H$11)+(2*L36*S36*Markiwitz!$K$8)+(2*L36*T36*Markiwitz!$K$11)</f>
        <v>2.2525181187239181E-2</v>
      </c>
      <c r="V36" s="5">
        <f t="shared" ca="1" si="2"/>
        <v>0.15008391381903385</v>
      </c>
      <c r="W36" s="42">
        <f ca="1">SUMPRODUCT(L36:T36,Markiwitz!$B$3:$J$3)</f>
        <v>0.77066324358155824</v>
      </c>
    </row>
    <row r="37" spans="1:23" x14ac:dyDescent="0.25">
      <c r="A37">
        <v>36</v>
      </c>
      <c r="B37" s="25">
        <f t="shared" ca="1" si="0"/>
        <v>1.0000000000000002</v>
      </c>
      <c r="C37" s="46">
        <v>0</v>
      </c>
      <c r="D37">
        <f t="shared" ca="1" si="14"/>
        <v>0.90244982114982408</v>
      </c>
      <c r="E37">
        <f t="shared" ca="1" si="14"/>
        <v>0.80764033847497363</v>
      </c>
      <c r="F37">
        <f t="shared" ca="1" si="14"/>
        <v>0.43727259414012076</v>
      </c>
      <c r="G37">
        <f t="shared" ca="1" si="14"/>
        <v>0.63072176437877947</v>
      </c>
      <c r="H37">
        <f t="shared" ca="1" si="14"/>
        <v>0.29487280627371193</v>
      </c>
      <c r="I37">
        <f t="shared" ca="1" si="14"/>
        <v>4.8873167761883995E-2</v>
      </c>
      <c r="J37">
        <f t="shared" ca="1" si="14"/>
        <v>0.72193035738414468</v>
      </c>
      <c r="K37">
        <f t="shared" ca="1" si="14"/>
        <v>0.52237162320516739</v>
      </c>
      <c r="L37" s="42">
        <f t="shared" ca="1" si="3"/>
        <v>0</v>
      </c>
      <c r="M37" s="42">
        <f t="shared" ca="1" si="4"/>
        <v>0.20669318367648434</v>
      </c>
      <c r="N37" s="42">
        <f t="shared" ca="1" si="5"/>
        <v>0.18497843194456293</v>
      </c>
      <c r="O37" s="42">
        <f t="shared" ca="1" si="6"/>
        <v>0.10015101393908055</v>
      </c>
      <c r="P37" s="42">
        <f t="shared" ca="1" si="7"/>
        <v>0.14445777087904824</v>
      </c>
      <c r="Q37" s="42">
        <f t="shared" ca="1" si="8"/>
        <v>6.7536385602778179E-2</v>
      </c>
      <c r="R37" s="42">
        <f t="shared" ca="1" si="9"/>
        <v>1.1193697870301464E-2</v>
      </c>
      <c r="S37" s="42">
        <f t="shared" ca="1" si="10"/>
        <v>0.1653477904957753</v>
      </c>
      <c r="T37" s="42">
        <f t="shared" ca="1" si="11"/>
        <v>0.1196417255919692</v>
      </c>
      <c r="U37">
        <f ca="1">+(L37^2*Markiwitz!$B$4^2)+(M37^2*Markiwitz!$C$4^2)+(N37^2*Markiwitz!$D$4^2)+(O37^2*Markiwitz!$E$4^2)+(P37^2*Markiwitz!$F$4^2)+(Q37^2*Markiwitz!$G$4^2)+(R37^2*Markiwitz!$H$4^2)+(S37^2*Markiwitz!$I$4^2)+(T37^2*Markiwitz!$J$4^2)+(2*L37*M37*Markiwitz!$B$8)+(2*L37*N37*Markiwitz!$E$8)+(2*L37*O37*Markiwitz!$H$8)+(2*L37*P37*Markiwitz!$B$11)+(2*L37*Q37*Markiwitz!$E$11)+(2*L37*R37*Markiwitz!$H$11)+(2*L37*S37*Markiwitz!$K$8)+(2*L37*T37*Markiwitz!$K$11)</f>
        <v>1.1641950138980365E-2</v>
      </c>
      <c r="V37" s="5">
        <f t="shared" ca="1" si="2"/>
        <v>0.10789786901964453</v>
      </c>
      <c r="W37" s="42">
        <f ca="1">SUMPRODUCT(L37:T37,Markiwitz!$B$3:$J$3)</f>
        <v>0.32609141386917578</v>
      </c>
    </row>
    <row r="38" spans="1:23" x14ac:dyDescent="0.25">
      <c r="A38">
        <v>37</v>
      </c>
      <c r="B38" s="25">
        <f t="shared" ca="1" si="0"/>
        <v>1</v>
      </c>
      <c r="C38" s="46">
        <v>0</v>
      </c>
      <c r="D38">
        <f t="shared" ca="1" si="14"/>
        <v>0.94713079470703254</v>
      </c>
      <c r="E38">
        <f t="shared" ca="1" si="14"/>
        <v>0.8297071544145701</v>
      </c>
      <c r="F38">
        <f t="shared" ca="1" si="14"/>
        <v>0.84384805020989062</v>
      </c>
      <c r="G38">
        <f t="shared" ca="1" si="14"/>
        <v>0.9547199337014155</v>
      </c>
      <c r="H38">
        <f t="shared" ca="1" si="14"/>
        <v>0.30597237995144444</v>
      </c>
      <c r="I38">
        <f t="shared" ca="1" si="14"/>
        <v>0.43398224929110174</v>
      </c>
      <c r="J38">
        <f t="shared" ca="1" si="14"/>
        <v>0.49111842263225858</v>
      </c>
      <c r="K38">
        <f t="shared" ca="1" si="14"/>
        <v>0.33165945078698822</v>
      </c>
      <c r="L38" s="42">
        <f t="shared" ca="1" si="3"/>
        <v>0</v>
      </c>
      <c r="M38" s="42">
        <f t="shared" ca="1" si="4"/>
        <v>0.18433345200030132</v>
      </c>
      <c r="N38" s="42">
        <f t="shared" ca="1" si="5"/>
        <v>0.16148010895358245</v>
      </c>
      <c r="O38" s="42">
        <f t="shared" ca="1" si="6"/>
        <v>0.16423225274501546</v>
      </c>
      <c r="P38" s="42">
        <f t="shared" ca="1" si="7"/>
        <v>0.18581047312173726</v>
      </c>
      <c r="Q38" s="42">
        <f t="shared" ca="1" si="8"/>
        <v>5.9549267459563009E-2</v>
      </c>
      <c r="R38" s="42">
        <f t="shared" ca="1" si="9"/>
        <v>8.446293433361439E-2</v>
      </c>
      <c r="S38" s="42">
        <f t="shared" ca="1" si="10"/>
        <v>9.5582948723306832E-2</v>
      </c>
      <c r="T38" s="42">
        <f t="shared" ca="1" si="11"/>
        <v>6.4548562662879339E-2</v>
      </c>
      <c r="U38">
        <f ca="1">+(L38^2*Markiwitz!$B$4^2)+(M38^2*Markiwitz!$C$4^2)+(N38^2*Markiwitz!$D$4^2)+(O38^2*Markiwitz!$E$4^2)+(P38^2*Markiwitz!$F$4^2)+(Q38^2*Markiwitz!$G$4^2)+(R38^2*Markiwitz!$H$4^2)+(S38^2*Markiwitz!$I$4^2)+(T38^2*Markiwitz!$J$4^2)+(2*L38*M38*Markiwitz!$B$8)+(2*L38*N38*Markiwitz!$E$8)+(2*L38*O38*Markiwitz!$H$8)+(2*L38*P38*Markiwitz!$B$11)+(2*L38*Q38*Markiwitz!$E$11)+(2*L38*R38*Markiwitz!$H$11)+(2*L38*S38*Markiwitz!$K$8)+(2*L38*T38*Markiwitz!$K$11)</f>
        <v>1.2016321220292421E-2</v>
      </c>
      <c r="V38" s="5">
        <f t="shared" ca="1" si="2"/>
        <v>0.10961898202543399</v>
      </c>
      <c r="W38" s="42">
        <f ca="1">SUMPRODUCT(L38:T38,Markiwitz!$B$3:$J$3)</f>
        <v>0.33459720010017913</v>
      </c>
    </row>
    <row r="39" spans="1:23" x14ac:dyDescent="0.25">
      <c r="A39">
        <v>38</v>
      </c>
      <c r="B39" s="25">
        <f t="shared" ca="1" si="0"/>
        <v>0.99999999999999989</v>
      </c>
      <c r="C39" s="46">
        <v>0</v>
      </c>
      <c r="D39">
        <f t="shared" ca="1" si="14"/>
        <v>0.77985052796650012</v>
      </c>
      <c r="E39">
        <f t="shared" ca="1" si="14"/>
        <v>0.13693476575040442</v>
      </c>
      <c r="F39">
        <f t="shared" ca="1" si="14"/>
        <v>0.19503610257716819</v>
      </c>
      <c r="G39">
        <f t="shared" ca="1" si="14"/>
        <v>0.33692923460065571</v>
      </c>
      <c r="H39">
        <f t="shared" ca="1" si="14"/>
        <v>0.60383149006787751</v>
      </c>
      <c r="I39">
        <f t="shared" ca="1" si="14"/>
        <v>0.54573821638148101</v>
      </c>
      <c r="J39">
        <f t="shared" ca="1" si="14"/>
        <v>0.95424845615617515</v>
      </c>
      <c r="K39">
        <f t="shared" ca="1" si="14"/>
        <v>0.15971306530311635</v>
      </c>
      <c r="L39" s="42">
        <f t="shared" ca="1" si="3"/>
        <v>0</v>
      </c>
      <c r="M39" s="42">
        <f t="shared" ca="1" si="4"/>
        <v>0.21007309186858944</v>
      </c>
      <c r="N39" s="42">
        <f t="shared" ca="1" si="5"/>
        <v>3.688695281196782E-2</v>
      </c>
      <c r="O39" s="42">
        <f t="shared" ca="1" si="6"/>
        <v>5.2538064186763114E-2</v>
      </c>
      <c r="P39" s="42">
        <f t="shared" ca="1" si="7"/>
        <v>9.0760682355423811E-2</v>
      </c>
      <c r="Q39" s="42">
        <f t="shared" ca="1" si="8"/>
        <v>0.16265777035112233</v>
      </c>
      <c r="R39" s="42">
        <f t="shared" ca="1" si="9"/>
        <v>0.14700883099361289</v>
      </c>
      <c r="S39" s="42">
        <f t="shared" ca="1" si="10"/>
        <v>0.25705172517901664</v>
      </c>
      <c r="T39" s="42">
        <f t="shared" ca="1" si="11"/>
        <v>4.3022882253503904E-2</v>
      </c>
      <c r="U39">
        <f ca="1">+(L39^2*Markiwitz!$B$4^2)+(M39^2*Markiwitz!$C$4^2)+(N39^2*Markiwitz!$D$4^2)+(O39^2*Markiwitz!$E$4^2)+(P39^2*Markiwitz!$F$4^2)+(Q39^2*Markiwitz!$G$4^2)+(R39^2*Markiwitz!$H$4^2)+(S39^2*Markiwitz!$I$4^2)+(T39^2*Markiwitz!$J$4^2)+(2*L39*M39*Markiwitz!$B$8)+(2*L39*N39*Markiwitz!$E$8)+(2*L39*O39*Markiwitz!$H$8)+(2*L39*P39*Markiwitz!$B$11)+(2*L39*Q39*Markiwitz!$E$11)+(2*L39*R39*Markiwitz!$H$11)+(2*L39*S39*Markiwitz!$K$8)+(2*L39*T39*Markiwitz!$K$11)</f>
        <v>1.9232799458330199E-2</v>
      </c>
      <c r="V39" s="5">
        <f t="shared" ca="1" si="2"/>
        <v>0.13868236895269059</v>
      </c>
      <c r="W39" s="42">
        <f ca="1">SUMPRODUCT(L39:T39,Markiwitz!$B$3:$J$3)</f>
        <v>0.52447867521815594</v>
      </c>
    </row>
    <row r="40" spans="1:23" x14ac:dyDescent="0.25">
      <c r="A40">
        <v>39</v>
      </c>
      <c r="B40" s="25">
        <f t="shared" ca="1" si="0"/>
        <v>0.99999999999999978</v>
      </c>
      <c r="C40" s="46">
        <v>0</v>
      </c>
      <c r="D40">
        <f t="shared" ca="1" si="14"/>
        <v>0.82653768151885487</v>
      </c>
      <c r="E40">
        <f t="shared" ca="1" si="14"/>
        <v>0.38425926544386269</v>
      </c>
      <c r="F40">
        <f t="shared" ca="1" si="14"/>
        <v>5.5273295869067707E-2</v>
      </c>
      <c r="G40">
        <f t="shared" ca="1" si="14"/>
        <v>0.13016010380247667</v>
      </c>
      <c r="H40">
        <f t="shared" ca="1" si="14"/>
        <v>9.3378864444453757E-2</v>
      </c>
      <c r="I40">
        <f t="shared" ca="1" si="14"/>
        <v>0.87128976001795144</v>
      </c>
      <c r="J40">
        <f t="shared" ca="1" si="14"/>
        <v>9.4040227750244898E-2</v>
      </c>
      <c r="K40">
        <f t="shared" ca="1" si="14"/>
        <v>0.79593579329906106</v>
      </c>
      <c r="L40" s="42">
        <f t="shared" ca="1" si="3"/>
        <v>0</v>
      </c>
      <c r="M40" s="42">
        <f t="shared" ca="1" si="4"/>
        <v>0.25425083508770646</v>
      </c>
      <c r="N40" s="42">
        <f t="shared" ca="1" si="5"/>
        <v>0.11820179686152889</v>
      </c>
      <c r="O40" s="42">
        <f t="shared" ca="1" si="6"/>
        <v>1.7002590380314993E-2</v>
      </c>
      <c r="P40" s="42">
        <f t="shared" ca="1" si="7"/>
        <v>4.0038483213577877E-2</v>
      </c>
      <c r="Q40" s="42">
        <f t="shared" ca="1" si="8"/>
        <v>2.8724224914847413E-2</v>
      </c>
      <c r="R40" s="42">
        <f t="shared" ca="1" si="9"/>
        <v>0.26801699915344762</v>
      </c>
      <c r="S40" s="42">
        <f t="shared" ca="1" si="10"/>
        <v>2.8927666544374533E-2</v>
      </c>
      <c r="T40" s="42">
        <f t="shared" ca="1" si="11"/>
        <v>0.24483740384420211</v>
      </c>
      <c r="U40">
        <f ca="1">+(L40^2*Markiwitz!$B$4^2)+(M40^2*Markiwitz!$C$4^2)+(N40^2*Markiwitz!$D$4^2)+(O40^2*Markiwitz!$E$4^2)+(P40^2*Markiwitz!$F$4^2)+(Q40^2*Markiwitz!$G$4^2)+(R40^2*Markiwitz!$H$4^2)+(S40^2*Markiwitz!$I$4^2)+(T40^2*Markiwitz!$J$4^2)+(2*L40*M40*Markiwitz!$B$8)+(2*L40*N40*Markiwitz!$E$8)+(2*L40*O40*Markiwitz!$H$8)+(2*L40*P40*Markiwitz!$B$11)+(2*L40*Q40*Markiwitz!$E$11)+(2*L40*R40*Markiwitz!$H$11)+(2*L40*S40*Markiwitz!$K$8)+(2*L40*T40*Markiwitz!$K$11)</f>
        <v>1.0946844195275304E-2</v>
      </c>
      <c r="V40" s="5">
        <f t="shared" ca="1" si="2"/>
        <v>0.10462716757742849</v>
      </c>
      <c r="W40" s="42">
        <f ca="1">SUMPRODUCT(L40:T40,Markiwitz!$B$3:$J$3)</f>
        <v>0.18658504399519574</v>
      </c>
    </row>
    <row r="41" spans="1:23" x14ac:dyDescent="0.25">
      <c r="A41">
        <v>40</v>
      </c>
      <c r="B41" s="25">
        <f t="shared" ca="1" si="0"/>
        <v>0.99999999999999989</v>
      </c>
      <c r="C41" s="46">
        <v>0</v>
      </c>
      <c r="D41">
        <f t="shared" ca="1" si="14"/>
        <v>0.49431142070923983</v>
      </c>
      <c r="E41">
        <f t="shared" ca="1" si="14"/>
        <v>0.30481950168548655</v>
      </c>
      <c r="F41">
        <f t="shared" ca="1" si="14"/>
        <v>1.2607263394956436E-2</v>
      </c>
      <c r="G41">
        <f t="shared" ca="1" si="14"/>
        <v>0.23233383533593599</v>
      </c>
      <c r="H41">
        <f t="shared" ca="1" si="14"/>
        <v>0.29872478753815568</v>
      </c>
      <c r="I41">
        <f t="shared" ca="1" si="14"/>
        <v>0.87411750202704119</v>
      </c>
      <c r="J41">
        <f t="shared" ca="1" si="14"/>
        <v>0.68680619258155451</v>
      </c>
      <c r="K41">
        <f t="shared" ca="1" si="14"/>
        <v>0.1129862680906738</v>
      </c>
      <c r="L41" s="42">
        <f t="shared" ca="1" si="3"/>
        <v>0</v>
      </c>
      <c r="M41" s="42">
        <f t="shared" ca="1" si="4"/>
        <v>0.16385796107252884</v>
      </c>
      <c r="N41" s="42">
        <f t="shared" ca="1" si="5"/>
        <v>0.10104379536621631</v>
      </c>
      <c r="O41" s="42">
        <f t="shared" ca="1" si="6"/>
        <v>4.1791477761890898E-3</v>
      </c>
      <c r="P41" s="42">
        <f t="shared" ca="1" si="7"/>
        <v>7.7015717119552907E-2</v>
      </c>
      <c r="Q41" s="42">
        <f t="shared" ca="1" si="8"/>
        <v>9.9023474993952532E-2</v>
      </c>
      <c r="R41" s="42">
        <f t="shared" ca="1" si="9"/>
        <v>0.28975885569152848</v>
      </c>
      <c r="S41" s="42">
        <f t="shared" ca="1" si="10"/>
        <v>0.22766753437929718</v>
      </c>
      <c r="T41" s="42">
        <f t="shared" ca="1" si="11"/>
        <v>3.7453513600734553E-2</v>
      </c>
      <c r="U41">
        <f ca="1">+(L41^2*Markiwitz!$B$4^2)+(M41^2*Markiwitz!$C$4^2)+(N41^2*Markiwitz!$D$4^2)+(O41^2*Markiwitz!$E$4^2)+(P41^2*Markiwitz!$F$4^2)+(Q41^2*Markiwitz!$G$4^2)+(R41^2*Markiwitz!$H$4^2)+(S41^2*Markiwitz!$I$4^2)+(T41^2*Markiwitz!$J$4^2)+(2*L41*M41*Markiwitz!$B$8)+(2*L41*N41*Markiwitz!$E$8)+(2*L41*O41*Markiwitz!$H$8)+(2*L41*P41*Markiwitz!$B$11)+(2*L41*Q41*Markiwitz!$E$11)+(2*L41*R41*Markiwitz!$H$11)+(2*L41*S41*Markiwitz!$K$8)+(2*L41*T41*Markiwitz!$K$11)</f>
        <v>1.8353663512046783E-2</v>
      </c>
      <c r="V41" s="5">
        <f t="shared" ca="1" si="2"/>
        <v>0.13547569343630164</v>
      </c>
      <c r="W41" s="42">
        <f ca="1">SUMPRODUCT(L41:T41,Markiwitz!$B$3:$J$3)</f>
        <v>0.34741556929949718</v>
      </c>
    </row>
    <row r="42" spans="1:23" x14ac:dyDescent="0.25">
      <c r="A42">
        <v>41</v>
      </c>
      <c r="B42" s="25">
        <f t="shared" ca="1" si="0"/>
        <v>1.0000000000000002</v>
      </c>
      <c r="C42" s="46">
        <v>0</v>
      </c>
      <c r="D42">
        <f t="shared" ref="D42:K51" ca="1" si="15">RAND()</f>
        <v>0.94458501801693318</v>
      </c>
      <c r="E42">
        <f t="shared" ca="1" si="15"/>
        <v>7.9772217326903094E-2</v>
      </c>
      <c r="F42">
        <f t="shared" ca="1" si="15"/>
        <v>0.87687532767417253</v>
      </c>
      <c r="G42">
        <f t="shared" ca="1" si="15"/>
        <v>0.54837758761786992</v>
      </c>
      <c r="H42">
        <f t="shared" ca="1" si="15"/>
        <v>0.37347982478459318</v>
      </c>
      <c r="I42">
        <f t="shared" ca="1" si="15"/>
        <v>8.3520236715253882E-2</v>
      </c>
      <c r="J42">
        <f t="shared" ca="1" si="15"/>
        <v>0.75083064996061333</v>
      </c>
      <c r="K42">
        <f t="shared" ca="1" si="15"/>
        <v>0.57089059733635572</v>
      </c>
      <c r="L42" s="42">
        <f t="shared" ca="1" si="3"/>
        <v>0</v>
      </c>
      <c r="M42" s="42">
        <f t="shared" ca="1" si="4"/>
        <v>0.22339426960242753</v>
      </c>
      <c r="N42" s="42">
        <f t="shared" ca="1" si="5"/>
        <v>1.8866122037085039E-2</v>
      </c>
      <c r="O42" s="42">
        <f t="shared" ca="1" si="6"/>
        <v>0.20738093408406089</v>
      </c>
      <c r="P42" s="42">
        <f t="shared" ca="1" si="7"/>
        <v>0.12969124887182909</v>
      </c>
      <c r="Q42" s="42">
        <f t="shared" ca="1" si="8"/>
        <v>8.8327944099893752E-2</v>
      </c>
      <c r="R42" s="42">
        <f t="shared" ca="1" si="9"/>
        <v>1.9752528276593434E-2</v>
      </c>
      <c r="S42" s="42">
        <f t="shared" ca="1" si="10"/>
        <v>0.17757137943517573</v>
      </c>
      <c r="T42" s="42">
        <f t="shared" ca="1" si="11"/>
        <v>0.13501557359293465</v>
      </c>
      <c r="U42">
        <f ca="1">+(L42^2*Markiwitz!$B$4^2)+(M42^2*Markiwitz!$C$4^2)+(N42^2*Markiwitz!$D$4^2)+(O42^2*Markiwitz!$E$4^2)+(P42^2*Markiwitz!$F$4^2)+(Q42^2*Markiwitz!$G$4^2)+(R42^2*Markiwitz!$H$4^2)+(S42^2*Markiwitz!$I$4^2)+(T42^2*Markiwitz!$J$4^2)+(2*L42*M42*Markiwitz!$B$8)+(2*L42*N42*Markiwitz!$E$8)+(2*L42*O42*Markiwitz!$H$8)+(2*L42*P42*Markiwitz!$B$11)+(2*L42*Q42*Markiwitz!$E$11)+(2*L42*R42*Markiwitz!$H$11)+(2*L42*S42*Markiwitz!$K$8)+(2*L42*T42*Markiwitz!$K$11)</f>
        <v>1.3362751903796289E-2</v>
      </c>
      <c r="V42" s="5">
        <f t="shared" ca="1" si="2"/>
        <v>0.1155973697961865</v>
      </c>
      <c r="W42" s="42">
        <f ca="1">SUMPRODUCT(L42:T42,Markiwitz!$B$3:$J$3)</f>
        <v>0.37939174822484562</v>
      </c>
    </row>
    <row r="43" spans="1:23" x14ac:dyDescent="0.25">
      <c r="A43">
        <v>42</v>
      </c>
      <c r="B43" s="25">
        <f t="shared" ca="1" si="0"/>
        <v>0.99999999999999989</v>
      </c>
      <c r="C43" s="46">
        <v>0</v>
      </c>
      <c r="D43">
        <f t="shared" ca="1" si="15"/>
        <v>0.24523014258548181</v>
      </c>
      <c r="E43">
        <f t="shared" ca="1" si="15"/>
        <v>0.33480813179323998</v>
      </c>
      <c r="F43">
        <f t="shared" ca="1" si="15"/>
        <v>0.88698376268398327</v>
      </c>
      <c r="G43">
        <f t="shared" ca="1" si="15"/>
        <v>5.5866231217168716E-2</v>
      </c>
      <c r="H43">
        <f t="shared" ca="1" si="15"/>
        <v>0.17506006398802465</v>
      </c>
      <c r="I43">
        <f t="shared" ca="1" si="15"/>
        <v>0.84390244857717578</v>
      </c>
      <c r="J43">
        <f t="shared" ca="1" si="15"/>
        <v>0.48059211341187491</v>
      </c>
      <c r="K43">
        <f t="shared" ca="1" si="15"/>
        <v>0.32749725612502523</v>
      </c>
      <c r="L43" s="42">
        <f t="shared" ca="1" si="3"/>
        <v>0</v>
      </c>
      <c r="M43" s="42">
        <f t="shared" ca="1" si="4"/>
        <v>7.3204335473730661E-2</v>
      </c>
      <c r="N43" s="42">
        <f t="shared" ca="1" si="5"/>
        <v>9.9944511472858322E-2</v>
      </c>
      <c r="O43" s="42">
        <f t="shared" ca="1" si="6"/>
        <v>0.26477600281391461</v>
      </c>
      <c r="P43" s="42">
        <f t="shared" ca="1" si="7"/>
        <v>1.6676784870559139E-2</v>
      </c>
      <c r="Q43" s="42">
        <f t="shared" ca="1" si="8"/>
        <v>5.2257669131212256E-2</v>
      </c>
      <c r="R43" s="42">
        <f t="shared" ca="1" si="9"/>
        <v>0.25191567929383762</v>
      </c>
      <c r="S43" s="42">
        <f t="shared" ca="1" si="10"/>
        <v>0.14346289540637785</v>
      </c>
      <c r="T43" s="42">
        <f t="shared" ca="1" si="11"/>
        <v>9.7762121537509433E-2</v>
      </c>
      <c r="U43">
        <f ca="1">+(L43^2*Markiwitz!$B$4^2)+(M43^2*Markiwitz!$C$4^2)+(N43^2*Markiwitz!$D$4^2)+(O43^2*Markiwitz!$E$4^2)+(P43^2*Markiwitz!$F$4^2)+(Q43^2*Markiwitz!$G$4^2)+(R43^2*Markiwitz!$H$4^2)+(S43^2*Markiwitz!$I$4^2)+(T43^2*Markiwitz!$J$4^2)+(2*L43*M43*Markiwitz!$B$8)+(2*L43*N43*Markiwitz!$E$8)+(2*L43*O43*Markiwitz!$H$8)+(2*L43*P43*Markiwitz!$B$11)+(2*L43*Q43*Markiwitz!$E$11)+(2*L43*R43*Markiwitz!$H$11)+(2*L43*S43*Markiwitz!$K$8)+(2*L43*T43*Markiwitz!$K$11)</f>
        <v>1.6313109414256E-2</v>
      </c>
      <c r="V43" s="5">
        <f t="shared" ca="1" si="2"/>
        <v>0.12772278345798763</v>
      </c>
      <c r="W43" s="42">
        <f ca="1">SUMPRODUCT(L43:T43,Markiwitz!$B$3:$J$3)</f>
        <v>0.26975428815683161</v>
      </c>
    </row>
    <row r="44" spans="1:23" x14ac:dyDescent="0.25">
      <c r="A44">
        <v>43</v>
      </c>
      <c r="B44" s="25">
        <f t="shared" ca="1" si="0"/>
        <v>0.99999999999999989</v>
      </c>
      <c r="C44" s="46">
        <v>0</v>
      </c>
      <c r="D44">
        <f t="shared" ca="1" si="15"/>
        <v>0.2131519542887782</v>
      </c>
      <c r="E44">
        <f t="shared" ca="1" si="15"/>
        <v>0.25743966472250002</v>
      </c>
      <c r="F44">
        <f t="shared" ca="1" si="15"/>
        <v>0.90444515666364611</v>
      </c>
      <c r="G44">
        <f t="shared" ca="1" si="15"/>
        <v>0.69153897528570774</v>
      </c>
      <c r="H44">
        <f t="shared" ca="1" si="15"/>
        <v>0.96801960941662757</v>
      </c>
      <c r="I44">
        <f t="shared" ca="1" si="15"/>
        <v>3.9704110714605556E-2</v>
      </c>
      <c r="J44">
        <f t="shared" ca="1" si="15"/>
        <v>3.9500811639155087E-2</v>
      </c>
      <c r="K44">
        <f t="shared" ca="1" si="15"/>
        <v>0.37558019527284148</v>
      </c>
      <c r="L44" s="42">
        <f t="shared" ca="1" si="3"/>
        <v>0</v>
      </c>
      <c r="M44" s="42">
        <f t="shared" ca="1" si="4"/>
        <v>6.1085902105669512E-2</v>
      </c>
      <c r="N44" s="42">
        <f t="shared" ca="1" si="5"/>
        <v>7.3778043508104671E-2</v>
      </c>
      <c r="O44" s="42">
        <f t="shared" ca="1" si="6"/>
        <v>0.2591993513934725</v>
      </c>
      <c r="P44" s="42">
        <f t="shared" ca="1" si="7"/>
        <v>0.19818388382837235</v>
      </c>
      <c r="Q44" s="42">
        <f t="shared" ca="1" si="8"/>
        <v>0.27741876115796743</v>
      </c>
      <c r="R44" s="42">
        <f t="shared" ca="1" si="9"/>
        <v>1.1378555868266542E-2</v>
      </c>
      <c r="S44" s="42">
        <f t="shared" ca="1" si="10"/>
        <v>1.1320293641853569E-2</v>
      </c>
      <c r="T44" s="42">
        <f t="shared" ca="1" si="11"/>
        <v>0.10763520849629336</v>
      </c>
      <c r="U44">
        <f ca="1">+(L44^2*Markiwitz!$B$4^2)+(M44^2*Markiwitz!$C$4^2)+(N44^2*Markiwitz!$D$4^2)+(O44^2*Markiwitz!$E$4^2)+(P44^2*Markiwitz!$F$4^2)+(Q44^2*Markiwitz!$G$4^2)+(R44^2*Markiwitz!$H$4^2)+(S44^2*Markiwitz!$I$4^2)+(T44^2*Markiwitz!$J$4^2)+(2*L44*M44*Markiwitz!$B$8)+(2*L44*N44*Markiwitz!$E$8)+(2*L44*O44*Markiwitz!$H$8)+(2*L44*P44*Markiwitz!$B$11)+(2*L44*Q44*Markiwitz!$E$11)+(2*L44*R44*Markiwitz!$H$11)+(2*L44*S44*Markiwitz!$K$8)+(2*L44*T44*Markiwitz!$K$11)</f>
        <v>3.2363608156619116E-2</v>
      </c>
      <c r="V44" s="5">
        <f t="shared" ca="1" si="2"/>
        <v>0.17989888314444621</v>
      </c>
      <c r="W44" s="42">
        <f ca="1">SUMPRODUCT(L44:T44,Markiwitz!$B$3:$J$3)</f>
        <v>0.93703604448534494</v>
      </c>
    </row>
    <row r="45" spans="1:23" x14ac:dyDescent="0.25">
      <c r="A45">
        <v>44</v>
      </c>
      <c r="B45" s="25">
        <f t="shared" ca="1" si="0"/>
        <v>1</v>
      </c>
      <c r="C45" s="46">
        <v>0</v>
      </c>
      <c r="D45">
        <f t="shared" ca="1" si="15"/>
        <v>0.82658372357971688</v>
      </c>
      <c r="E45">
        <f t="shared" ca="1" si="15"/>
        <v>0.56594577548662617</v>
      </c>
      <c r="F45">
        <f t="shared" ca="1" si="15"/>
        <v>0.88292012080220972</v>
      </c>
      <c r="G45">
        <f t="shared" ca="1" si="15"/>
        <v>0.59598019510812261</v>
      </c>
      <c r="H45">
        <f t="shared" ca="1" si="15"/>
        <v>0.73965221669491288</v>
      </c>
      <c r="I45">
        <f t="shared" ca="1" si="15"/>
        <v>0.91602326786828125</v>
      </c>
      <c r="J45">
        <f t="shared" ca="1" si="15"/>
        <v>0.54469751378328901</v>
      </c>
      <c r="K45">
        <f t="shared" ca="1" si="15"/>
        <v>0.78041681199286961</v>
      </c>
      <c r="L45" s="42">
        <f t="shared" ca="1" si="3"/>
        <v>0</v>
      </c>
      <c r="M45" s="42">
        <f t="shared" ca="1" si="4"/>
        <v>0.14124277223021686</v>
      </c>
      <c r="N45" s="42">
        <f t="shared" ca="1" si="5"/>
        <v>9.6706175044834253E-2</v>
      </c>
      <c r="O45" s="42">
        <f t="shared" ca="1" si="6"/>
        <v>0.150869273084489</v>
      </c>
      <c r="P45" s="42">
        <f t="shared" ca="1" si="7"/>
        <v>0.10183831661579838</v>
      </c>
      <c r="Q45" s="42">
        <f t="shared" ca="1" si="8"/>
        <v>0.12638832170536843</v>
      </c>
      <c r="R45" s="42">
        <f t="shared" ca="1" si="9"/>
        <v>0.15652578449135265</v>
      </c>
      <c r="S45" s="42">
        <f t="shared" ca="1" si="10"/>
        <v>9.3075371168059085E-2</v>
      </c>
      <c r="T45" s="42">
        <f t="shared" ca="1" si="11"/>
        <v>0.13335398565988132</v>
      </c>
      <c r="U45">
        <f ca="1">+(L45^2*Markiwitz!$B$4^2)+(M45^2*Markiwitz!$C$4^2)+(N45^2*Markiwitz!$D$4^2)+(O45^2*Markiwitz!$E$4^2)+(P45^2*Markiwitz!$F$4^2)+(Q45^2*Markiwitz!$G$4^2)+(R45^2*Markiwitz!$H$4^2)+(S45^2*Markiwitz!$I$4^2)+(T45^2*Markiwitz!$J$4^2)+(2*L45*M45*Markiwitz!$B$8)+(2*L45*N45*Markiwitz!$E$8)+(2*L45*O45*Markiwitz!$H$8)+(2*L45*P45*Markiwitz!$B$11)+(2*L45*Q45*Markiwitz!$E$11)+(2*L45*R45*Markiwitz!$H$11)+(2*L45*S45*Markiwitz!$K$8)+(2*L45*T45*Markiwitz!$K$11)</f>
        <v>1.2392153630024064E-2</v>
      </c>
      <c r="V45" s="5">
        <f t="shared" ca="1" si="2"/>
        <v>0.11132005044026913</v>
      </c>
      <c r="W45" s="42">
        <f ca="1">SUMPRODUCT(L45:T45,Markiwitz!$B$3:$J$3)</f>
        <v>0.47738968955510946</v>
      </c>
    </row>
    <row r="46" spans="1:23" x14ac:dyDescent="0.25">
      <c r="A46">
        <v>45</v>
      </c>
      <c r="B46" s="25">
        <f t="shared" ca="1" si="0"/>
        <v>1</v>
      </c>
      <c r="C46" s="46">
        <v>0</v>
      </c>
      <c r="D46">
        <f t="shared" ca="1" si="15"/>
        <v>0.55454026955453273</v>
      </c>
      <c r="E46">
        <f t="shared" ca="1" si="15"/>
        <v>0.38413388527159698</v>
      </c>
      <c r="F46">
        <f t="shared" ca="1" si="15"/>
        <v>0.22294425250458683</v>
      </c>
      <c r="G46">
        <f t="shared" ca="1" si="15"/>
        <v>0.45549546563129217</v>
      </c>
      <c r="H46">
        <f t="shared" ca="1" si="15"/>
        <v>0.22630509471967508</v>
      </c>
      <c r="I46">
        <f t="shared" ca="1" si="15"/>
        <v>0.80954867910493999</v>
      </c>
      <c r="J46">
        <f t="shared" ca="1" si="15"/>
        <v>0.12108358157029186</v>
      </c>
      <c r="K46">
        <f t="shared" ca="1" si="15"/>
        <v>0.69787456696870809</v>
      </c>
      <c r="L46" s="42">
        <f t="shared" ca="1" si="3"/>
        <v>0</v>
      </c>
      <c r="M46" s="42">
        <f t="shared" ca="1" si="4"/>
        <v>0.15972123318451387</v>
      </c>
      <c r="N46" s="42">
        <f t="shared" ca="1" si="5"/>
        <v>0.1106400044000854</v>
      </c>
      <c r="O46" s="42">
        <f t="shared" ca="1" si="6"/>
        <v>6.4213426682316929E-2</v>
      </c>
      <c r="P46" s="42">
        <f t="shared" ca="1" si="7"/>
        <v>0.13119389424870248</v>
      </c>
      <c r="Q46" s="42">
        <f t="shared" ca="1" si="8"/>
        <v>6.5181431879781995E-2</v>
      </c>
      <c r="R46" s="42">
        <f t="shared" ca="1" si="9"/>
        <v>0.23316992551939444</v>
      </c>
      <c r="S46" s="42">
        <f t="shared" ca="1" si="10"/>
        <v>3.4875048808160294E-2</v>
      </c>
      <c r="T46" s="42">
        <f t="shared" ca="1" si="11"/>
        <v>0.20100503527704458</v>
      </c>
      <c r="U46">
        <f ca="1">+(L46^2*Markiwitz!$B$4^2)+(M46^2*Markiwitz!$C$4^2)+(N46^2*Markiwitz!$D$4^2)+(O46^2*Markiwitz!$E$4^2)+(P46^2*Markiwitz!$F$4^2)+(Q46^2*Markiwitz!$G$4^2)+(R46^2*Markiwitz!$H$4^2)+(S46^2*Markiwitz!$I$4^2)+(T46^2*Markiwitz!$J$4^2)+(2*L46*M46*Markiwitz!$B$8)+(2*L46*N46*Markiwitz!$E$8)+(2*L46*O46*Markiwitz!$H$8)+(2*L46*P46*Markiwitz!$B$11)+(2*L46*Q46*Markiwitz!$E$11)+(2*L46*R46*Markiwitz!$H$11)+(2*L46*S46*Markiwitz!$K$8)+(2*L46*T46*Markiwitz!$K$11)</f>
        <v>1.0934088048607179E-2</v>
      </c>
      <c r="V46" s="5">
        <f t="shared" ca="1" si="2"/>
        <v>0.10456618979673678</v>
      </c>
      <c r="W46" s="42">
        <f ca="1">SUMPRODUCT(L46:T46,Markiwitz!$B$3:$J$3)</f>
        <v>0.31123487713913967</v>
      </c>
    </row>
    <row r="47" spans="1:23" x14ac:dyDescent="0.25">
      <c r="A47">
        <v>46</v>
      </c>
      <c r="B47" s="25">
        <f t="shared" ca="1" si="0"/>
        <v>1</v>
      </c>
      <c r="C47" s="46">
        <v>0</v>
      </c>
      <c r="D47">
        <f t="shared" ca="1" si="15"/>
        <v>0.84108262926776456</v>
      </c>
      <c r="E47">
        <f t="shared" ca="1" si="15"/>
        <v>8.9378118123010108E-2</v>
      </c>
      <c r="F47">
        <f t="shared" ca="1" si="15"/>
        <v>0.84024879393537544</v>
      </c>
      <c r="G47">
        <f t="shared" ca="1" si="15"/>
        <v>0.46868878398286407</v>
      </c>
      <c r="H47">
        <f t="shared" ca="1" si="15"/>
        <v>0.24219925920099428</v>
      </c>
      <c r="I47">
        <f t="shared" ca="1" si="15"/>
        <v>0.9827008248003235</v>
      </c>
      <c r="J47">
        <f t="shared" ca="1" si="15"/>
        <v>0.29251772312063562</v>
      </c>
      <c r="K47">
        <f t="shared" ca="1" si="15"/>
        <v>0.26783201250977162</v>
      </c>
      <c r="L47" s="42">
        <f t="shared" ca="1" si="3"/>
        <v>0</v>
      </c>
      <c r="M47" s="42">
        <f t="shared" ca="1" si="4"/>
        <v>0.20898289713227813</v>
      </c>
      <c r="N47" s="42">
        <f t="shared" ca="1" si="5"/>
        <v>2.2207684971260053E-2</v>
      </c>
      <c r="O47" s="42">
        <f t="shared" ca="1" si="6"/>
        <v>0.2087757149632139</v>
      </c>
      <c r="P47" s="42">
        <f t="shared" ca="1" si="7"/>
        <v>0.1164545985397601</v>
      </c>
      <c r="Q47" s="42">
        <f t="shared" ca="1" si="8"/>
        <v>6.017898968521148E-2</v>
      </c>
      <c r="R47" s="42">
        <f t="shared" ca="1" si="9"/>
        <v>0.24417061800437045</v>
      </c>
      <c r="S47" s="42">
        <f t="shared" ca="1" si="10"/>
        <v>7.2681564347022637E-2</v>
      </c>
      <c r="T47" s="42">
        <f t="shared" ca="1" si="11"/>
        <v>6.6547932356883166E-2</v>
      </c>
      <c r="U47">
        <f ca="1">+(L47^2*Markiwitz!$B$4^2)+(M47^2*Markiwitz!$C$4^2)+(N47^2*Markiwitz!$D$4^2)+(O47^2*Markiwitz!$E$4^2)+(P47^2*Markiwitz!$F$4^2)+(Q47^2*Markiwitz!$G$4^2)+(R47^2*Markiwitz!$H$4^2)+(S47^2*Markiwitz!$I$4^2)+(T47^2*Markiwitz!$J$4^2)+(2*L47*M47*Markiwitz!$B$8)+(2*L47*N47*Markiwitz!$E$8)+(2*L47*O47*Markiwitz!$H$8)+(2*L47*P47*Markiwitz!$B$11)+(2*L47*Q47*Markiwitz!$E$11)+(2*L47*R47*Markiwitz!$H$11)+(2*L47*S47*Markiwitz!$K$8)+(2*L47*T47*Markiwitz!$K$11)</f>
        <v>1.3823169912080007E-2</v>
      </c>
      <c r="V47" s="5">
        <f t="shared" ca="1" si="2"/>
        <v>0.11757197758003396</v>
      </c>
      <c r="W47" s="42">
        <f ca="1">SUMPRODUCT(L47:T47,Markiwitz!$B$3:$J$3)</f>
        <v>0.31337577537235145</v>
      </c>
    </row>
    <row r="48" spans="1:23" x14ac:dyDescent="0.25">
      <c r="A48">
        <v>47</v>
      </c>
      <c r="B48" s="25">
        <f t="shared" ca="1" si="0"/>
        <v>0.99999999999999989</v>
      </c>
      <c r="C48" s="46">
        <v>0</v>
      </c>
      <c r="D48">
        <f t="shared" ca="1" si="15"/>
        <v>0.61254314192818937</v>
      </c>
      <c r="E48">
        <f t="shared" ca="1" si="15"/>
        <v>0.26736275792991504</v>
      </c>
      <c r="F48">
        <f t="shared" ca="1" si="15"/>
        <v>6.9493374878437653E-2</v>
      </c>
      <c r="G48">
        <f t="shared" ca="1" si="15"/>
        <v>0.76353642619431561</v>
      </c>
      <c r="H48">
        <f t="shared" ca="1" si="15"/>
        <v>0.21929293634237501</v>
      </c>
      <c r="I48">
        <f t="shared" ca="1" si="15"/>
        <v>0.80857608973970285</v>
      </c>
      <c r="J48">
        <f t="shared" ca="1" si="15"/>
        <v>0.50472987427789751</v>
      </c>
      <c r="K48">
        <f t="shared" ca="1" si="15"/>
        <v>0.8807287559568524</v>
      </c>
      <c r="L48" s="42">
        <f t="shared" ca="1" si="3"/>
        <v>0</v>
      </c>
      <c r="M48" s="42">
        <f t="shared" ca="1" si="4"/>
        <v>0.14844984163511318</v>
      </c>
      <c r="N48" s="42">
        <f t="shared" ca="1" si="5"/>
        <v>6.4795369268008204E-2</v>
      </c>
      <c r="O48" s="42">
        <f t="shared" ca="1" si="6"/>
        <v>1.6841720671167088E-2</v>
      </c>
      <c r="P48" s="42">
        <f t="shared" ca="1" si="7"/>
        <v>0.18504306683507771</v>
      </c>
      <c r="Q48" s="42">
        <f t="shared" ca="1" si="8"/>
        <v>5.31456471282164E-2</v>
      </c>
      <c r="R48" s="42">
        <f t="shared" ca="1" si="9"/>
        <v>0.1959584301180044</v>
      </c>
      <c r="S48" s="42">
        <f t="shared" ca="1" si="10"/>
        <v>0.1223212942507296</v>
      </c>
      <c r="T48" s="42">
        <f t="shared" ca="1" si="11"/>
        <v>0.21344463009368339</v>
      </c>
      <c r="U48">
        <f ca="1">+(L48^2*Markiwitz!$B$4^2)+(M48^2*Markiwitz!$C$4^2)+(N48^2*Markiwitz!$D$4^2)+(O48^2*Markiwitz!$E$4^2)+(P48^2*Markiwitz!$F$4^2)+(Q48^2*Markiwitz!$G$4^2)+(R48^2*Markiwitz!$H$4^2)+(S48^2*Markiwitz!$I$4^2)+(T48^2*Markiwitz!$J$4^2)+(2*L48*M48*Markiwitz!$B$8)+(2*L48*N48*Markiwitz!$E$8)+(2*L48*O48*Markiwitz!$H$8)+(2*L48*P48*Markiwitz!$B$11)+(2*L48*Q48*Markiwitz!$E$11)+(2*L48*R48*Markiwitz!$H$11)+(2*L48*S48*Markiwitz!$K$8)+(2*L48*T48*Markiwitz!$K$11)</f>
        <v>1.1710339715201351E-2</v>
      </c>
      <c r="V48" s="5">
        <f t="shared" ca="1" si="2"/>
        <v>0.10821432305938689</v>
      </c>
      <c r="W48" s="42">
        <f ca="1">SUMPRODUCT(L48:T48,Markiwitz!$B$3:$J$3)</f>
        <v>0.26344034561569207</v>
      </c>
    </row>
    <row r="49" spans="1:23" x14ac:dyDescent="0.25">
      <c r="A49">
        <v>48</v>
      </c>
      <c r="B49" s="25">
        <f t="shared" ca="1" si="0"/>
        <v>1</v>
      </c>
      <c r="C49" s="46">
        <v>0</v>
      </c>
      <c r="D49">
        <f t="shared" ca="1" si="15"/>
        <v>6.9148119281254639E-2</v>
      </c>
      <c r="E49">
        <f t="shared" ca="1" si="15"/>
        <v>2.8004831197292024E-2</v>
      </c>
      <c r="F49">
        <f t="shared" ca="1" si="15"/>
        <v>0.58251837349328295</v>
      </c>
      <c r="G49">
        <f t="shared" ca="1" si="15"/>
        <v>0.62615428823136821</v>
      </c>
      <c r="H49">
        <f t="shared" ca="1" si="15"/>
        <v>0.96422015092007052</v>
      </c>
      <c r="I49">
        <f t="shared" ca="1" si="15"/>
        <v>0.97326813142123247</v>
      </c>
      <c r="J49">
        <f t="shared" ca="1" si="15"/>
        <v>0.8100476418858128</v>
      </c>
      <c r="K49">
        <f t="shared" ca="1" si="15"/>
        <v>0.84021968719544005</v>
      </c>
      <c r="L49" s="42">
        <f t="shared" ca="1" si="3"/>
        <v>0</v>
      </c>
      <c r="M49" s="42">
        <f t="shared" ca="1" si="4"/>
        <v>1.4130371219223658E-2</v>
      </c>
      <c r="N49" s="42">
        <f t="shared" ca="1" si="5"/>
        <v>5.7227682381335186E-3</v>
      </c>
      <c r="O49" s="42">
        <f t="shared" ca="1" si="6"/>
        <v>0.119037234056919</v>
      </c>
      <c r="P49" s="42">
        <f t="shared" ca="1" si="7"/>
        <v>0.12795420360212961</v>
      </c>
      <c r="Q49" s="42">
        <f t="shared" ca="1" si="8"/>
        <v>0.1970377330746868</v>
      </c>
      <c r="R49" s="42">
        <f t="shared" ca="1" si="9"/>
        <v>0.19888668174595422</v>
      </c>
      <c r="S49" s="42">
        <f t="shared" ca="1" si="10"/>
        <v>0.165532685546319</v>
      </c>
      <c r="T49" s="42">
        <f t="shared" ca="1" si="11"/>
        <v>0.17169832251663419</v>
      </c>
      <c r="U49">
        <f ca="1">+(L49^2*Markiwitz!$B$4^2)+(M49^2*Markiwitz!$C$4^2)+(N49^2*Markiwitz!$D$4^2)+(O49^2*Markiwitz!$E$4^2)+(P49^2*Markiwitz!$F$4^2)+(Q49^2*Markiwitz!$G$4^2)+(R49^2*Markiwitz!$H$4^2)+(S49^2*Markiwitz!$I$4^2)+(T49^2*Markiwitz!$J$4^2)+(2*L49*M49*Markiwitz!$B$8)+(2*L49*N49*Markiwitz!$E$8)+(2*L49*O49*Markiwitz!$H$8)+(2*L49*P49*Markiwitz!$B$11)+(2*L49*Q49*Markiwitz!$E$11)+(2*L49*R49*Markiwitz!$H$11)+(2*L49*S49*Markiwitz!$K$8)+(2*L49*T49*Markiwitz!$K$11)</f>
        <v>2.1024428142078604E-2</v>
      </c>
      <c r="V49" s="5">
        <f t="shared" ca="1" si="2"/>
        <v>0.14499802806272438</v>
      </c>
      <c r="W49" s="42">
        <f ca="1">SUMPRODUCT(L49:T49,Markiwitz!$B$3:$J$3)</f>
        <v>0.6357510872525316</v>
      </c>
    </row>
    <row r="50" spans="1:23" x14ac:dyDescent="0.25">
      <c r="A50">
        <v>49</v>
      </c>
      <c r="B50" s="25">
        <f t="shared" ca="1" si="0"/>
        <v>1</v>
      </c>
      <c r="C50" s="46">
        <v>0</v>
      </c>
      <c r="D50">
        <f t="shared" ca="1" si="15"/>
        <v>0.24587479227537479</v>
      </c>
      <c r="E50">
        <f t="shared" ca="1" si="15"/>
        <v>0.73108855951795881</v>
      </c>
      <c r="F50">
        <f t="shared" ca="1" si="15"/>
        <v>0.79467358665102417</v>
      </c>
      <c r="G50">
        <f t="shared" ca="1" si="15"/>
        <v>0.28978769231894086</v>
      </c>
      <c r="H50">
        <f t="shared" ca="1" si="15"/>
        <v>0.6093616350786909</v>
      </c>
      <c r="I50">
        <f t="shared" ca="1" si="15"/>
        <v>0.80047865720871891</v>
      </c>
      <c r="J50">
        <f t="shared" ca="1" si="15"/>
        <v>0.7765894853934654</v>
      </c>
      <c r="K50">
        <f t="shared" ca="1" si="15"/>
        <v>0.54110134988902958</v>
      </c>
      <c r="L50" s="42">
        <f t="shared" ca="1" si="3"/>
        <v>0</v>
      </c>
      <c r="M50" s="42">
        <f t="shared" ca="1" si="4"/>
        <v>5.1342047135752099E-2</v>
      </c>
      <c r="N50" s="42">
        <f t="shared" ca="1" si="5"/>
        <v>0.15266137262717461</v>
      </c>
      <c r="O50" s="42">
        <f t="shared" ca="1" si="6"/>
        <v>0.16593880310299847</v>
      </c>
      <c r="P50" s="42">
        <f t="shared" ca="1" si="7"/>
        <v>6.0511666205035369E-2</v>
      </c>
      <c r="Q50" s="42">
        <f t="shared" ca="1" si="8"/>
        <v>0.12724311224181767</v>
      </c>
      <c r="R50" s="42">
        <f t="shared" ca="1" si="9"/>
        <v>0.16715098188489541</v>
      </c>
      <c r="S50" s="42">
        <f t="shared" ca="1" si="10"/>
        <v>0.16216259338836686</v>
      </c>
      <c r="T50" s="42">
        <f t="shared" ca="1" si="11"/>
        <v>0.11298942341395944</v>
      </c>
      <c r="U50">
        <f ca="1">+(L50^2*Markiwitz!$B$4^2)+(M50^2*Markiwitz!$C$4^2)+(N50^2*Markiwitz!$D$4^2)+(O50^2*Markiwitz!$E$4^2)+(P50^2*Markiwitz!$F$4^2)+(Q50^2*Markiwitz!$G$4^2)+(R50^2*Markiwitz!$H$4^2)+(S50^2*Markiwitz!$I$4^2)+(T50^2*Markiwitz!$J$4^2)+(2*L50*M50*Markiwitz!$B$8)+(2*L50*N50*Markiwitz!$E$8)+(2*L50*O50*Markiwitz!$H$8)+(2*L50*P50*Markiwitz!$B$11)+(2*L50*Q50*Markiwitz!$E$11)+(2*L50*R50*Markiwitz!$H$11)+(2*L50*S50*Markiwitz!$K$8)+(2*L50*T50*Markiwitz!$K$11)</f>
        <v>1.4889231069982313E-2</v>
      </c>
      <c r="V50" s="5">
        <f t="shared" ca="1" si="2"/>
        <v>0.12202143692803455</v>
      </c>
      <c r="W50" s="42">
        <f ca="1">SUMPRODUCT(L50:T50,Markiwitz!$B$3:$J$3)</f>
        <v>0.4641187730608472</v>
      </c>
    </row>
    <row r="51" spans="1:23" x14ac:dyDescent="0.25">
      <c r="A51">
        <v>50</v>
      </c>
      <c r="B51" s="25">
        <f t="shared" ca="1" si="0"/>
        <v>0.99999999999999989</v>
      </c>
      <c r="C51" s="46">
        <v>0</v>
      </c>
      <c r="D51">
        <f t="shared" ca="1" si="15"/>
        <v>0.15409166802592611</v>
      </c>
      <c r="E51">
        <f t="shared" ca="1" si="15"/>
        <v>0.24224974097197527</v>
      </c>
      <c r="F51">
        <f t="shared" ca="1" si="15"/>
        <v>0.49016060709578257</v>
      </c>
      <c r="G51">
        <f t="shared" ca="1" si="15"/>
        <v>0.14879832459588049</v>
      </c>
      <c r="H51">
        <f t="shared" ca="1" si="15"/>
        <v>0.53574435686785893</v>
      </c>
      <c r="I51">
        <f t="shared" ca="1" si="15"/>
        <v>0.7647807617314254</v>
      </c>
      <c r="J51">
        <f t="shared" ca="1" si="15"/>
        <v>0.27635174044874133</v>
      </c>
      <c r="K51">
        <f t="shared" ca="1" si="15"/>
        <v>0.37420906734115889</v>
      </c>
      <c r="L51" s="42">
        <f t="shared" ca="1" si="3"/>
        <v>0</v>
      </c>
      <c r="M51" s="42">
        <f t="shared" ca="1" si="4"/>
        <v>5.1598036638661922E-2</v>
      </c>
      <c r="N51" s="42">
        <f t="shared" ca="1" si="5"/>
        <v>8.1118020010499628E-2</v>
      </c>
      <c r="O51" s="42">
        <f t="shared" ca="1" si="6"/>
        <v>0.16413168400189984</v>
      </c>
      <c r="P51" s="42">
        <f t="shared" ca="1" si="7"/>
        <v>4.9825545421300577E-2</v>
      </c>
      <c r="Q51" s="42">
        <f t="shared" ca="1" si="8"/>
        <v>0.17939553324825533</v>
      </c>
      <c r="R51" s="42">
        <f t="shared" ca="1" si="9"/>
        <v>0.2560890297957088</v>
      </c>
      <c r="S51" s="42">
        <f t="shared" ca="1" si="10"/>
        <v>9.2537172265751685E-2</v>
      </c>
      <c r="T51" s="42">
        <f t="shared" ca="1" si="11"/>
        <v>0.12530497861792211</v>
      </c>
      <c r="U51">
        <f ca="1">+(L51^2*Markiwitz!$B$4^2)+(M51^2*Markiwitz!$C$4^2)+(N51^2*Markiwitz!$D$4^2)+(O51^2*Markiwitz!$E$4^2)+(P51^2*Markiwitz!$F$4^2)+(Q51^2*Markiwitz!$G$4^2)+(R51^2*Markiwitz!$H$4^2)+(S51^2*Markiwitz!$I$4^2)+(T51^2*Markiwitz!$J$4^2)+(2*L51*M51*Markiwitz!$B$8)+(2*L51*N51*Markiwitz!$E$8)+(2*L51*O51*Markiwitz!$H$8)+(2*L51*P51*Markiwitz!$B$11)+(2*L51*Q51*Markiwitz!$E$11)+(2*L51*R51*Markiwitz!$H$11)+(2*L51*S51*Markiwitz!$K$8)+(2*L51*T51*Markiwitz!$K$11)</f>
        <v>1.9254853856925144E-2</v>
      </c>
      <c r="V51" s="5">
        <f t="shared" ca="1" si="2"/>
        <v>0.13876186023877435</v>
      </c>
      <c r="W51" s="42">
        <f ca="1">SUMPRODUCT(L51:T51,Markiwitz!$B$3:$J$3)</f>
        <v>0.60064549332557537</v>
      </c>
    </row>
    <row r="52" spans="1:23" x14ac:dyDescent="0.25">
      <c r="A52">
        <v>51</v>
      </c>
      <c r="B52" s="25">
        <f t="shared" ca="1" si="0"/>
        <v>1</v>
      </c>
      <c r="C52" s="46">
        <v>0</v>
      </c>
      <c r="D52">
        <f t="shared" ref="D52:K61" ca="1" si="16">RAND()</f>
        <v>0.99229225232451068</v>
      </c>
      <c r="E52">
        <f t="shared" ca="1" si="16"/>
        <v>5.3819912961223793E-3</v>
      </c>
      <c r="F52">
        <f t="shared" ca="1" si="16"/>
        <v>0.92391647164057189</v>
      </c>
      <c r="G52">
        <f t="shared" ca="1" si="16"/>
        <v>0.36558472607605186</v>
      </c>
      <c r="H52">
        <f t="shared" ca="1" si="16"/>
        <v>0.98692306234008031</v>
      </c>
      <c r="I52">
        <f t="shared" ca="1" si="16"/>
        <v>0.11732971839830975</v>
      </c>
      <c r="J52">
        <f t="shared" ca="1" si="16"/>
        <v>0.69306604522695781</v>
      </c>
      <c r="K52">
        <f t="shared" ca="1" si="16"/>
        <v>0.10843920576952848</v>
      </c>
      <c r="L52" s="42">
        <f t="shared" ca="1" si="3"/>
        <v>0</v>
      </c>
      <c r="M52" s="42">
        <f t="shared" ca="1" si="4"/>
        <v>0.23665823908182951</v>
      </c>
      <c r="N52" s="42">
        <f t="shared" ca="1" si="5"/>
        <v>1.2835861409885502E-3</v>
      </c>
      <c r="O52" s="42">
        <f t="shared" ca="1" si="6"/>
        <v>0.22035085402001969</v>
      </c>
      <c r="P52" s="42">
        <f t="shared" ca="1" si="7"/>
        <v>8.7190681279326485E-2</v>
      </c>
      <c r="Q52" s="42">
        <f t="shared" ca="1" si="8"/>
        <v>0.23537770600900296</v>
      </c>
      <c r="R52" s="42">
        <f t="shared" ca="1" si="9"/>
        <v>2.7982728357562769E-2</v>
      </c>
      <c r="S52" s="42">
        <f t="shared" ca="1" si="10"/>
        <v>0.1652938329878039</v>
      </c>
      <c r="T52" s="42">
        <f t="shared" ca="1" si="11"/>
        <v>2.5862372123466062E-2</v>
      </c>
      <c r="U52">
        <f ca="1">+(L52^2*Markiwitz!$B$4^2)+(M52^2*Markiwitz!$C$4^2)+(N52^2*Markiwitz!$D$4^2)+(O52^2*Markiwitz!$E$4^2)+(P52^2*Markiwitz!$F$4^2)+(Q52^2*Markiwitz!$G$4^2)+(R52^2*Markiwitz!$H$4^2)+(S52^2*Markiwitz!$I$4^2)+(T52^2*Markiwitz!$J$4^2)+(2*L52*M52*Markiwitz!$B$8)+(2*L52*N52*Markiwitz!$E$8)+(2*L52*O52*Markiwitz!$H$8)+(2*L52*P52*Markiwitz!$B$11)+(2*L52*Q52*Markiwitz!$E$11)+(2*L52*R52*Markiwitz!$H$11)+(2*L52*S52*Markiwitz!$K$8)+(2*L52*T52*Markiwitz!$K$11)</f>
        <v>2.5111142690561125E-2</v>
      </c>
      <c r="V52" s="5">
        <f t="shared" ca="1" si="2"/>
        <v>0.15846495729517338</v>
      </c>
      <c r="W52" s="42">
        <f ca="1">SUMPRODUCT(L52:T52,Markiwitz!$B$3:$J$3)</f>
        <v>0.76753411108490888</v>
      </c>
    </row>
    <row r="53" spans="1:23" x14ac:dyDescent="0.25">
      <c r="A53">
        <v>52</v>
      </c>
      <c r="B53" s="25">
        <f t="shared" ca="1" si="0"/>
        <v>0.99999999999999989</v>
      </c>
      <c r="C53" s="46">
        <v>0</v>
      </c>
      <c r="D53">
        <f t="shared" ca="1" si="16"/>
        <v>5.9463682585996991E-2</v>
      </c>
      <c r="E53">
        <f t="shared" ca="1" si="16"/>
        <v>0.85422684952167216</v>
      </c>
      <c r="F53">
        <f t="shared" ca="1" si="16"/>
        <v>0.99417209229162595</v>
      </c>
      <c r="G53">
        <f t="shared" ca="1" si="16"/>
        <v>0.40180636252026303</v>
      </c>
      <c r="H53">
        <f t="shared" ca="1" si="16"/>
        <v>0.72014238525769902</v>
      </c>
      <c r="I53">
        <f t="shared" ca="1" si="16"/>
        <v>0.96963196040576638</v>
      </c>
      <c r="J53">
        <f t="shared" ca="1" si="16"/>
        <v>0.59538163217761819</v>
      </c>
      <c r="K53">
        <f t="shared" ca="1" si="16"/>
        <v>0.90021423849434068</v>
      </c>
      <c r="L53" s="42">
        <f t="shared" ca="1" si="3"/>
        <v>0</v>
      </c>
      <c r="M53" s="42">
        <f t="shared" ca="1" si="4"/>
        <v>1.0821339099960145E-2</v>
      </c>
      <c r="N53" s="42">
        <f t="shared" ca="1" si="5"/>
        <v>0.15545418657171206</v>
      </c>
      <c r="O53" s="42">
        <f t="shared" ca="1" si="6"/>
        <v>0.18092174696455829</v>
      </c>
      <c r="P53" s="42">
        <f t="shared" ca="1" si="7"/>
        <v>7.3121655307254826E-2</v>
      </c>
      <c r="Q53" s="42">
        <f t="shared" ca="1" si="8"/>
        <v>0.13105318426684257</v>
      </c>
      <c r="R53" s="42">
        <f t="shared" ca="1" si="9"/>
        <v>0.17645587675360086</v>
      </c>
      <c r="S53" s="42">
        <f t="shared" ca="1" si="10"/>
        <v>0.1083489325835827</v>
      </c>
      <c r="T53" s="42">
        <f t="shared" ca="1" si="11"/>
        <v>0.16382307845248845</v>
      </c>
      <c r="U53">
        <f ca="1">+(L53^2*Markiwitz!$B$4^2)+(M53^2*Markiwitz!$C$4^2)+(N53^2*Markiwitz!$D$4^2)+(O53^2*Markiwitz!$E$4^2)+(P53^2*Markiwitz!$F$4^2)+(Q53^2*Markiwitz!$G$4^2)+(R53^2*Markiwitz!$H$4^2)+(S53^2*Markiwitz!$I$4^2)+(T53^2*Markiwitz!$J$4^2)+(2*L53*M53*Markiwitz!$B$8)+(2*L53*N53*Markiwitz!$E$8)+(2*L53*O53*Markiwitz!$H$8)+(2*L53*P53*Markiwitz!$B$11)+(2*L53*Q53*Markiwitz!$E$11)+(2*L53*R53*Markiwitz!$H$11)+(2*L53*S53*Markiwitz!$K$8)+(2*L53*T53*Markiwitz!$K$11)</f>
        <v>1.4718134045245433E-2</v>
      </c>
      <c r="V53" s="5">
        <f t="shared" ca="1" si="2"/>
        <v>0.12131831702280342</v>
      </c>
      <c r="W53" s="42">
        <f ca="1">SUMPRODUCT(L53:T53,Markiwitz!$B$3:$J$3)</f>
        <v>0.48576130926182054</v>
      </c>
    </row>
    <row r="54" spans="1:23" x14ac:dyDescent="0.25">
      <c r="A54">
        <v>53</v>
      </c>
      <c r="B54" s="25">
        <f t="shared" ca="1" si="0"/>
        <v>1</v>
      </c>
      <c r="C54" s="46">
        <v>0</v>
      </c>
      <c r="D54">
        <f t="shared" ca="1" si="16"/>
        <v>0.15390867180149093</v>
      </c>
      <c r="E54">
        <f t="shared" ca="1" si="16"/>
        <v>0.49263848027368351</v>
      </c>
      <c r="F54">
        <f t="shared" ca="1" si="16"/>
        <v>0.51082419578368565</v>
      </c>
      <c r="G54">
        <f t="shared" ca="1" si="16"/>
        <v>0.67064064087357023</v>
      </c>
      <c r="H54">
        <f t="shared" ca="1" si="16"/>
        <v>0.11021186047743825</v>
      </c>
      <c r="I54">
        <f t="shared" ca="1" si="16"/>
        <v>0.84644742486385049</v>
      </c>
      <c r="J54">
        <f t="shared" ca="1" si="16"/>
        <v>0.40373440126730553</v>
      </c>
      <c r="K54">
        <f t="shared" ca="1" si="16"/>
        <v>0.17429506446934573</v>
      </c>
      <c r="L54" s="42">
        <f t="shared" ca="1" si="3"/>
        <v>0</v>
      </c>
      <c r="M54" s="42">
        <f t="shared" ca="1" si="4"/>
        <v>4.5769363291652938E-2</v>
      </c>
      <c r="N54" s="42">
        <f t="shared" ca="1" si="5"/>
        <v>0.14650083917412896</v>
      </c>
      <c r="O54" s="42">
        <f t="shared" ca="1" si="6"/>
        <v>0.15190890754450309</v>
      </c>
      <c r="P54" s="42">
        <f t="shared" ca="1" si="7"/>
        <v>0.19943512455152018</v>
      </c>
      <c r="Q54" s="42">
        <f t="shared" ca="1" si="8"/>
        <v>3.2774804838462471E-2</v>
      </c>
      <c r="R54" s="42">
        <f t="shared" ca="1" si="9"/>
        <v>0.25171654879749528</v>
      </c>
      <c r="S54" s="42">
        <f t="shared" ca="1" si="10"/>
        <v>0.12006254273167138</v>
      </c>
      <c r="T54" s="42">
        <f t="shared" ca="1" si="11"/>
        <v>5.1831869070565764E-2</v>
      </c>
      <c r="U54">
        <f ca="1">+(L54^2*Markiwitz!$B$4^2)+(M54^2*Markiwitz!$C$4^2)+(N54^2*Markiwitz!$D$4^2)+(O54^2*Markiwitz!$E$4^2)+(P54^2*Markiwitz!$F$4^2)+(Q54^2*Markiwitz!$G$4^2)+(R54^2*Markiwitz!$H$4^2)+(S54^2*Markiwitz!$I$4^2)+(T54^2*Markiwitz!$J$4^2)+(2*L54*M54*Markiwitz!$B$8)+(2*L54*N54*Markiwitz!$E$8)+(2*L54*O54*Markiwitz!$H$8)+(2*L54*P54*Markiwitz!$B$11)+(2*L54*Q54*Markiwitz!$E$11)+(2*L54*R54*Markiwitz!$H$11)+(2*L54*S54*Markiwitz!$K$8)+(2*L54*T54*Markiwitz!$K$11)</f>
        <v>1.6039270797098552E-2</v>
      </c>
      <c r="V54" s="5">
        <f t="shared" ca="1" si="2"/>
        <v>0.12664624272791733</v>
      </c>
      <c r="W54" s="42">
        <f ca="1">SUMPRODUCT(L54:T54,Markiwitz!$B$3:$J$3)</f>
        <v>0.24747671259657938</v>
      </c>
    </row>
    <row r="55" spans="1:23" x14ac:dyDescent="0.25">
      <c r="A55">
        <v>54</v>
      </c>
      <c r="B55" s="25">
        <f t="shared" ca="1" si="0"/>
        <v>0.99999999999999978</v>
      </c>
      <c r="C55" s="46">
        <v>0</v>
      </c>
      <c r="D55">
        <f t="shared" ca="1" si="16"/>
        <v>0.55982108024700561</v>
      </c>
      <c r="E55">
        <f t="shared" ca="1" si="16"/>
        <v>0.87022304083968915</v>
      </c>
      <c r="F55">
        <f t="shared" ca="1" si="16"/>
        <v>0.92235907282504459</v>
      </c>
      <c r="G55">
        <f t="shared" ca="1" si="16"/>
        <v>0.54158826169533836</v>
      </c>
      <c r="H55">
        <f t="shared" ca="1" si="16"/>
        <v>0.32991094256229436</v>
      </c>
      <c r="I55">
        <f t="shared" ca="1" si="16"/>
        <v>0.91226431038720757</v>
      </c>
      <c r="J55">
        <f t="shared" ca="1" si="16"/>
        <v>0.1644350330783162</v>
      </c>
      <c r="K55">
        <f t="shared" ca="1" si="16"/>
        <v>0.12404605906810628</v>
      </c>
      <c r="L55" s="42">
        <f t="shared" ca="1" si="3"/>
        <v>0</v>
      </c>
      <c r="M55" s="42">
        <f t="shared" ca="1" si="4"/>
        <v>0.12652330885139815</v>
      </c>
      <c r="N55" s="42">
        <f t="shared" ca="1" si="5"/>
        <v>0.19667622826418529</v>
      </c>
      <c r="O55" s="42">
        <f t="shared" ca="1" si="6"/>
        <v>0.20845932023753327</v>
      </c>
      <c r="P55" s="42">
        <f t="shared" ca="1" si="7"/>
        <v>0.12240256989704107</v>
      </c>
      <c r="Q55" s="42">
        <f t="shared" ca="1" si="8"/>
        <v>7.4562079836021533E-2</v>
      </c>
      <c r="R55" s="42">
        <f t="shared" ca="1" si="9"/>
        <v>0.20617783640141119</v>
      </c>
      <c r="S55" s="42">
        <f t="shared" ca="1" si="10"/>
        <v>3.7163417402892543E-2</v>
      </c>
      <c r="T55" s="42">
        <f t="shared" ca="1" si="11"/>
        <v>2.8035239109516791E-2</v>
      </c>
      <c r="U55">
        <f ca="1">+(L55^2*Markiwitz!$B$4^2)+(M55^2*Markiwitz!$C$4^2)+(N55^2*Markiwitz!$D$4^2)+(O55^2*Markiwitz!$E$4^2)+(P55^2*Markiwitz!$F$4^2)+(Q55^2*Markiwitz!$G$4^2)+(R55^2*Markiwitz!$H$4^2)+(S55^2*Markiwitz!$I$4^2)+(T55^2*Markiwitz!$J$4^2)+(2*L55*M55*Markiwitz!$B$8)+(2*L55*N55*Markiwitz!$E$8)+(2*L55*O55*Markiwitz!$H$8)+(2*L55*P55*Markiwitz!$B$11)+(2*L55*Q55*Markiwitz!$E$11)+(2*L55*R55*Markiwitz!$H$11)+(2*L55*S55*Markiwitz!$K$8)+(2*L55*T55*Markiwitz!$K$11)</f>
        <v>1.4485002788459931E-2</v>
      </c>
      <c r="V55" s="5">
        <f t="shared" ca="1" si="2"/>
        <v>0.1203536571461787</v>
      </c>
      <c r="W55" s="42">
        <f ca="1">SUMPRODUCT(L55:T55,Markiwitz!$B$3:$J$3)</f>
        <v>0.37661099130860509</v>
      </c>
    </row>
    <row r="56" spans="1:23" x14ac:dyDescent="0.25">
      <c r="A56">
        <v>55</v>
      </c>
      <c r="B56" s="25">
        <f t="shared" ca="1" si="0"/>
        <v>1</v>
      </c>
      <c r="C56" s="46">
        <v>0</v>
      </c>
      <c r="D56">
        <f t="shared" ca="1" si="16"/>
        <v>0.31533281259650792</v>
      </c>
      <c r="E56">
        <f t="shared" ca="1" si="16"/>
        <v>0.37554149137302673</v>
      </c>
      <c r="F56">
        <f t="shared" ca="1" si="16"/>
        <v>2.9460302690386908E-2</v>
      </c>
      <c r="G56">
        <f t="shared" ca="1" si="16"/>
        <v>0.13343765521339057</v>
      </c>
      <c r="H56">
        <f t="shared" ca="1" si="16"/>
        <v>0.90996269844748578</v>
      </c>
      <c r="I56">
        <f t="shared" ca="1" si="16"/>
        <v>0.3083134484359088</v>
      </c>
      <c r="J56">
        <f t="shared" ca="1" si="16"/>
        <v>0.38156684834574983</v>
      </c>
      <c r="K56">
        <f t="shared" ca="1" si="16"/>
        <v>0.52507842599841104</v>
      </c>
      <c r="L56" s="42">
        <f t="shared" ca="1" si="3"/>
        <v>0</v>
      </c>
      <c r="M56" s="42">
        <f t="shared" ca="1" si="4"/>
        <v>0.10586278622253008</v>
      </c>
      <c r="N56" s="42">
        <f t="shared" ca="1" si="5"/>
        <v>0.12607590149453771</v>
      </c>
      <c r="O56" s="42">
        <f t="shared" ca="1" si="6"/>
        <v>9.8903431586554614E-3</v>
      </c>
      <c r="P56" s="42">
        <f t="shared" ca="1" si="7"/>
        <v>4.4797374087314622E-2</v>
      </c>
      <c r="Q56" s="42">
        <f t="shared" ca="1" si="8"/>
        <v>0.30549052546423644</v>
      </c>
      <c r="R56" s="42">
        <f t="shared" ca="1" si="9"/>
        <v>0.10350626188421952</v>
      </c>
      <c r="S56" s="42">
        <f t="shared" ca="1" si="10"/>
        <v>0.12809872009012108</v>
      </c>
      <c r="T56" s="42">
        <f t="shared" ca="1" si="11"/>
        <v>0.17627808759838509</v>
      </c>
      <c r="U56">
        <f ca="1">+(L56^2*Markiwitz!$B$4^2)+(M56^2*Markiwitz!$C$4^2)+(N56^2*Markiwitz!$D$4^2)+(O56^2*Markiwitz!$E$4^2)+(P56^2*Markiwitz!$F$4^2)+(Q56^2*Markiwitz!$G$4^2)+(R56^2*Markiwitz!$H$4^2)+(S56^2*Markiwitz!$I$4^2)+(T56^2*Markiwitz!$J$4^2)+(2*L56*M56*Markiwitz!$B$8)+(2*L56*N56*Markiwitz!$E$8)+(2*L56*O56*Markiwitz!$H$8)+(2*L56*P56*Markiwitz!$B$11)+(2*L56*Q56*Markiwitz!$E$11)+(2*L56*R56*Markiwitz!$H$11)+(2*L56*S56*Markiwitz!$K$8)+(2*L56*T56*Markiwitz!$K$11)</f>
        <v>3.0539941704043835E-2</v>
      </c>
      <c r="V56" s="5">
        <f t="shared" ca="1" si="2"/>
        <v>0.174756807318181</v>
      </c>
      <c r="W56" s="42">
        <f ca="1">SUMPRODUCT(L56:T56,Markiwitz!$B$3:$J$3)</f>
        <v>0.90936490732178565</v>
      </c>
    </row>
    <row r="57" spans="1:23" x14ac:dyDescent="0.25">
      <c r="A57">
        <v>56</v>
      </c>
      <c r="B57" s="25">
        <f t="shared" ca="1" si="0"/>
        <v>1</v>
      </c>
      <c r="C57" s="46">
        <v>0</v>
      </c>
      <c r="D57">
        <f t="shared" ca="1" si="16"/>
        <v>0.10365400405005765</v>
      </c>
      <c r="E57">
        <f t="shared" ca="1" si="16"/>
        <v>9.950605948233382E-2</v>
      </c>
      <c r="F57">
        <f t="shared" ca="1" si="16"/>
        <v>0.68713713702982993</v>
      </c>
      <c r="G57">
        <f t="shared" ca="1" si="16"/>
        <v>0.63810045608001709</v>
      </c>
      <c r="H57">
        <f t="shared" ca="1" si="16"/>
        <v>0.37206115693764352</v>
      </c>
      <c r="I57">
        <f t="shared" ca="1" si="16"/>
        <v>0.75705077039419699</v>
      </c>
      <c r="J57">
        <f t="shared" ca="1" si="16"/>
        <v>0.59376038910222917</v>
      </c>
      <c r="K57">
        <f t="shared" ca="1" si="16"/>
        <v>5.297888342401591E-2</v>
      </c>
      <c r="L57" s="42">
        <f t="shared" ca="1" si="3"/>
        <v>0</v>
      </c>
      <c r="M57" s="42">
        <f t="shared" ca="1" si="4"/>
        <v>3.1369914480304059E-2</v>
      </c>
      <c r="N57" s="42">
        <f t="shared" ca="1" si="5"/>
        <v>3.0114577867396186E-2</v>
      </c>
      <c r="O57" s="42">
        <f t="shared" ca="1" si="6"/>
        <v>0.20795562527866232</v>
      </c>
      <c r="P57" s="42">
        <f t="shared" ca="1" si="7"/>
        <v>0.19311513260410337</v>
      </c>
      <c r="Q57" s="42">
        <f t="shared" ca="1" si="8"/>
        <v>0.11260082793270901</v>
      </c>
      <c r="R57" s="42">
        <f t="shared" ca="1" si="9"/>
        <v>0.22911433226491992</v>
      </c>
      <c r="S57" s="42">
        <f t="shared" ca="1" si="10"/>
        <v>0.17969602620400299</v>
      </c>
      <c r="T57" s="42">
        <f t="shared" ca="1" si="11"/>
        <v>1.6033563367902071E-2</v>
      </c>
      <c r="U57">
        <f ca="1">+(L57^2*Markiwitz!$B$4^2)+(M57^2*Markiwitz!$C$4^2)+(N57^2*Markiwitz!$D$4^2)+(O57^2*Markiwitz!$E$4^2)+(P57^2*Markiwitz!$F$4^2)+(Q57^2*Markiwitz!$G$4^2)+(R57^2*Markiwitz!$H$4^2)+(S57^2*Markiwitz!$I$4^2)+(T57^2*Markiwitz!$J$4^2)+(2*L57*M57*Markiwitz!$B$8)+(2*L57*N57*Markiwitz!$E$8)+(2*L57*O57*Markiwitz!$H$8)+(2*L57*P57*Markiwitz!$B$11)+(2*L57*Q57*Markiwitz!$E$11)+(2*L57*R57*Markiwitz!$H$11)+(2*L57*S57*Markiwitz!$K$8)+(2*L57*T57*Markiwitz!$K$11)</f>
        <v>2.0231583881427966E-2</v>
      </c>
      <c r="V57" s="5">
        <f t="shared" ca="1" si="2"/>
        <v>0.14223777234415605</v>
      </c>
      <c r="W57" s="42">
        <f ca="1">SUMPRODUCT(L57:T57,Markiwitz!$B$3:$J$3)</f>
        <v>0.44870337340569943</v>
      </c>
    </row>
    <row r="58" spans="1:23" x14ac:dyDescent="0.25">
      <c r="A58">
        <v>57</v>
      </c>
      <c r="B58" s="25">
        <f t="shared" ca="1" si="0"/>
        <v>1</v>
      </c>
      <c r="C58" s="46">
        <v>0</v>
      </c>
      <c r="D58">
        <f t="shared" ca="1" si="16"/>
        <v>0.80838889935079128</v>
      </c>
      <c r="E58">
        <f t="shared" ca="1" si="16"/>
        <v>0.42607849359107419</v>
      </c>
      <c r="F58">
        <f t="shared" ca="1" si="16"/>
        <v>0.25541492338390559</v>
      </c>
      <c r="G58">
        <f t="shared" ca="1" si="16"/>
        <v>0.56744495982597976</v>
      </c>
      <c r="H58">
        <f t="shared" ca="1" si="16"/>
        <v>0.28470324103583677</v>
      </c>
      <c r="I58">
        <f t="shared" ca="1" si="16"/>
        <v>0.63724957830723827</v>
      </c>
      <c r="J58">
        <f t="shared" ca="1" si="16"/>
        <v>0.89678659000559302</v>
      </c>
      <c r="K58">
        <f t="shared" ca="1" si="16"/>
        <v>0.15759751508629039</v>
      </c>
      <c r="L58" s="42">
        <f t="shared" ca="1" si="3"/>
        <v>0</v>
      </c>
      <c r="M58" s="42">
        <f t="shared" ca="1" si="4"/>
        <v>0.20041055951886341</v>
      </c>
      <c r="N58" s="42">
        <f t="shared" ca="1" si="5"/>
        <v>0.10563063071266561</v>
      </c>
      <c r="O58" s="42">
        <f t="shared" ca="1" si="6"/>
        <v>6.3320819652452648E-2</v>
      </c>
      <c r="P58" s="42">
        <f t="shared" ca="1" si="7"/>
        <v>0.14067729280574301</v>
      </c>
      <c r="Q58" s="42">
        <f t="shared" ca="1" si="8"/>
        <v>7.0581790371748304E-2</v>
      </c>
      <c r="R58" s="42">
        <f t="shared" ca="1" si="9"/>
        <v>0.15798280338124041</v>
      </c>
      <c r="S58" s="42">
        <f t="shared" ca="1" si="10"/>
        <v>0.22232554456941472</v>
      </c>
      <c r="T58" s="42">
        <f t="shared" ca="1" si="11"/>
        <v>3.9070558987871956E-2</v>
      </c>
      <c r="U58">
        <f ca="1">+(L58^2*Markiwitz!$B$4^2)+(M58^2*Markiwitz!$C$4^2)+(N58^2*Markiwitz!$D$4^2)+(O58^2*Markiwitz!$E$4^2)+(P58^2*Markiwitz!$F$4^2)+(Q58^2*Markiwitz!$G$4^2)+(R58^2*Markiwitz!$H$4^2)+(S58^2*Markiwitz!$I$4^2)+(T58^2*Markiwitz!$J$4^2)+(2*L58*M58*Markiwitz!$B$8)+(2*L58*N58*Markiwitz!$E$8)+(2*L58*O58*Markiwitz!$H$8)+(2*L58*P58*Markiwitz!$B$11)+(2*L58*Q58*Markiwitz!$E$11)+(2*L58*R58*Markiwitz!$H$11)+(2*L58*S58*Markiwitz!$K$8)+(2*L58*T58*Markiwitz!$K$11)</f>
        <v>1.3842703209007972E-2</v>
      </c>
      <c r="V58" s="5">
        <f t="shared" ca="1" si="2"/>
        <v>0.11765501778083233</v>
      </c>
      <c r="W58" s="42">
        <f ca="1">SUMPRODUCT(L58:T58,Markiwitz!$B$3:$J$3)</f>
        <v>0.30553452797397274</v>
      </c>
    </row>
    <row r="59" spans="1:23" x14ac:dyDescent="0.25">
      <c r="A59">
        <v>58</v>
      </c>
      <c r="B59" s="25">
        <f t="shared" ca="1" si="0"/>
        <v>1</v>
      </c>
      <c r="C59" s="46">
        <v>0</v>
      </c>
      <c r="D59">
        <f t="shared" ca="1" si="16"/>
        <v>0.170474581205736</v>
      </c>
      <c r="E59">
        <f t="shared" ca="1" si="16"/>
        <v>0.63993265339243754</v>
      </c>
      <c r="F59">
        <f t="shared" ca="1" si="16"/>
        <v>0.60568531050960039</v>
      </c>
      <c r="G59">
        <f t="shared" ca="1" si="16"/>
        <v>0.30225595788816795</v>
      </c>
      <c r="H59">
        <f t="shared" ca="1" si="16"/>
        <v>0.93372243489856677</v>
      </c>
      <c r="I59">
        <f t="shared" ca="1" si="16"/>
        <v>0.80972781247741965</v>
      </c>
      <c r="J59">
        <f t="shared" ca="1" si="16"/>
        <v>0.20018473406776138</v>
      </c>
      <c r="K59">
        <f t="shared" ca="1" si="16"/>
        <v>0.12981622939043791</v>
      </c>
      <c r="L59" s="42">
        <f t="shared" ca="1" si="3"/>
        <v>0</v>
      </c>
      <c r="M59" s="42">
        <f t="shared" ca="1" si="4"/>
        <v>4.4958751535306762E-2</v>
      </c>
      <c r="N59" s="42">
        <f t="shared" ca="1" si="5"/>
        <v>0.16876752510380788</v>
      </c>
      <c r="O59" s="42">
        <f t="shared" ca="1" si="6"/>
        <v>0.1597355757743314</v>
      </c>
      <c r="P59" s="42">
        <f t="shared" ca="1" si="7"/>
        <v>7.9713059945050943E-2</v>
      </c>
      <c r="Q59" s="42">
        <f t="shared" ca="1" si="8"/>
        <v>0.24624782566782943</v>
      </c>
      <c r="R59" s="42">
        <f t="shared" ca="1" si="9"/>
        <v>0.21354709467486799</v>
      </c>
      <c r="S59" s="42">
        <f t="shared" ca="1" si="10"/>
        <v>5.2794121308045873E-2</v>
      </c>
      <c r="T59" s="42">
        <f t="shared" ca="1" si="11"/>
        <v>3.4236045990759752E-2</v>
      </c>
      <c r="U59">
        <f ca="1">+(L59^2*Markiwitz!$B$4^2)+(M59^2*Markiwitz!$C$4^2)+(N59^2*Markiwitz!$D$4^2)+(O59^2*Markiwitz!$E$4^2)+(P59^2*Markiwitz!$F$4^2)+(Q59^2*Markiwitz!$G$4^2)+(R59^2*Markiwitz!$H$4^2)+(S59^2*Markiwitz!$I$4^2)+(T59^2*Markiwitz!$J$4^2)+(2*L59*M59*Markiwitz!$B$8)+(2*L59*N59*Markiwitz!$E$8)+(2*L59*O59*Markiwitz!$H$8)+(2*L59*P59*Markiwitz!$B$11)+(2*L59*Q59*Markiwitz!$E$11)+(2*L59*R59*Markiwitz!$H$11)+(2*L59*S59*Markiwitz!$K$8)+(2*L59*T59*Markiwitz!$K$11)</f>
        <v>2.6156881301649053E-2</v>
      </c>
      <c r="V59" s="5">
        <f t="shared" ca="1" si="2"/>
        <v>0.16173089161211304</v>
      </c>
      <c r="W59" s="42">
        <f ca="1">SUMPRODUCT(L59:T59,Markiwitz!$B$3:$J$3)</f>
        <v>0.8047986877332155</v>
      </c>
    </row>
    <row r="60" spans="1:23" x14ac:dyDescent="0.25">
      <c r="A60">
        <v>59</v>
      </c>
      <c r="B60" s="25">
        <f t="shared" ca="1" si="0"/>
        <v>0.99999999999999989</v>
      </c>
      <c r="C60" s="46">
        <v>0</v>
      </c>
      <c r="D60">
        <f t="shared" ca="1" si="16"/>
        <v>0.75080070085960882</v>
      </c>
      <c r="E60">
        <f t="shared" ca="1" si="16"/>
        <v>0.23359673276194581</v>
      </c>
      <c r="F60">
        <f t="shared" ca="1" si="16"/>
        <v>0.2621942081957277</v>
      </c>
      <c r="G60">
        <f t="shared" ca="1" si="16"/>
        <v>0.55446677229667418</v>
      </c>
      <c r="H60">
        <f t="shared" ca="1" si="16"/>
        <v>0.71679054687017196</v>
      </c>
      <c r="I60">
        <f t="shared" ca="1" si="16"/>
        <v>0.75167370903925668</v>
      </c>
      <c r="J60">
        <f t="shared" ca="1" si="16"/>
        <v>0.26412787137880034</v>
      </c>
      <c r="K60">
        <f t="shared" ca="1" si="16"/>
        <v>0.16358463000738299</v>
      </c>
      <c r="L60" s="42">
        <f t="shared" ca="1" si="3"/>
        <v>0</v>
      </c>
      <c r="M60" s="42">
        <f t="shared" ca="1" si="4"/>
        <v>0.20307085323257013</v>
      </c>
      <c r="N60" s="42">
        <f t="shared" ca="1" si="5"/>
        <v>6.318146450848762E-2</v>
      </c>
      <c r="O60" s="42">
        <f t="shared" ca="1" si="6"/>
        <v>7.0916291780207835E-2</v>
      </c>
      <c r="P60" s="42">
        <f t="shared" ca="1" si="7"/>
        <v>0.14996794809925063</v>
      </c>
      <c r="Q60" s="42">
        <f t="shared" ca="1" si="8"/>
        <v>0.19387204590420901</v>
      </c>
      <c r="R60" s="42">
        <f t="shared" ca="1" si="9"/>
        <v>0.20330697783356894</v>
      </c>
      <c r="S60" s="42">
        <f t="shared" ca="1" si="10"/>
        <v>7.1439294265423142E-2</v>
      </c>
      <c r="T60" s="42">
        <f t="shared" ca="1" si="11"/>
        <v>4.4245124376282627E-2</v>
      </c>
      <c r="U60">
        <f ca="1">+(L60^2*Markiwitz!$B$4^2)+(M60^2*Markiwitz!$C$4^2)+(N60^2*Markiwitz!$D$4^2)+(O60^2*Markiwitz!$E$4^2)+(P60^2*Markiwitz!$F$4^2)+(Q60^2*Markiwitz!$G$4^2)+(R60^2*Markiwitz!$H$4^2)+(S60^2*Markiwitz!$I$4^2)+(T60^2*Markiwitz!$J$4^2)+(2*L60*M60*Markiwitz!$B$8)+(2*L60*N60*Markiwitz!$E$8)+(2*L60*O60*Markiwitz!$H$8)+(2*L60*P60*Markiwitz!$B$11)+(2*L60*Q60*Markiwitz!$E$11)+(2*L60*R60*Markiwitz!$H$11)+(2*L60*S60*Markiwitz!$K$8)+(2*L60*T60*Markiwitz!$K$11)</f>
        <v>1.9048048742312296E-2</v>
      </c>
      <c r="V60" s="5">
        <f t="shared" ca="1" si="2"/>
        <v>0.13801466857661288</v>
      </c>
      <c r="W60" s="42">
        <f ca="1">SUMPRODUCT(L60:T60,Markiwitz!$B$3:$J$3)</f>
        <v>0.65636883043606487</v>
      </c>
    </row>
    <row r="61" spans="1:23" x14ac:dyDescent="0.25">
      <c r="A61">
        <v>60</v>
      </c>
      <c r="B61" s="25">
        <f t="shared" ca="1" si="0"/>
        <v>1</v>
      </c>
      <c r="C61" s="46">
        <v>0</v>
      </c>
      <c r="D61">
        <f t="shared" ca="1" si="16"/>
        <v>0.58645617139244133</v>
      </c>
      <c r="E61">
        <f t="shared" ca="1" si="16"/>
        <v>0.55565619684154022</v>
      </c>
      <c r="F61">
        <f t="shared" ca="1" si="16"/>
        <v>0.5140623374244937</v>
      </c>
      <c r="G61">
        <f t="shared" ca="1" si="16"/>
        <v>0.10500024980089762</v>
      </c>
      <c r="H61">
        <f t="shared" ca="1" si="16"/>
        <v>0.10894167436987745</v>
      </c>
      <c r="I61">
        <f t="shared" ca="1" si="16"/>
        <v>0.73756370902556501</v>
      </c>
      <c r="J61">
        <f t="shared" ca="1" si="16"/>
        <v>0.75202310552170315</v>
      </c>
      <c r="K61">
        <f t="shared" ca="1" si="16"/>
        <v>0.39249218648014572</v>
      </c>
      <c r="L61" s="42">
        <f t="shared" ca="1" si="3"/>
        <v>0</v>
      </c>
      <c r="M61" s="42">
        <f t="shared" ca="1" si="4"/>
        <v>0.15629680035061161</v>
      </c>
      <c r="N61" s="42">
        <f t="shared" ca="1" si="5"/>
        <v>0.14808827990524531</v>
      </c>
      <c r="O61" s="42">
        <f t="shared" ca="1" si="6"/>
        <v>0.13700307446579699</v>
      </c>
      <c r="P61" s="42">
        <f t="shared" ca="1" si="7"/>
        <v>2.7983682123984825E-2</v>
      </c>
      <c r="Q61" s="42">
        <f t="shared" ca="1" si="8"/>
        <v>2.9034113646415859E-2</v>
      </c>
      <c r="R61" s="42">
        <f t="shared" ca="1" si="9"/>
        <v>0.19656856453861699</v>
      </c>
      <c r="S61" s="42">
        <f t="shared" ca="1" si="10"/>
        <v>0.20042214732551367</v>
      </c>
      <c r="T61" s="42">
        <f t="shared" ca="1" si="11"/>
        <v>0.10460333764381463</v>
      </c>
      <c r="U61">
        <f ca="1">+(L61^2*Markiwitz!$B$4^2)+(M61^2*Markiwitz!$C$4^2)+(N61^2*Markiwitz!$D$4^2)+(O61^2*Markiwitz!$E$4^2)+(P61^2*Markiwitz!$F$4^2)+(Q61^2*Markiwitz!$G$4^2)+(R61^2*Markiwitz!$H$4^2)+(S61^2*Markiwitz!$I$4^2)+(T61^2*Markiwitz!$J$4^2)+(2*L61*M61*Markiwitz!$B$8)+(2*L61*N61*Markiwitz!$E$8)+(2*L61*O61*Markiwitz!$H$8)+(2*L61*P61*Markiwitz!$B$11)+(2*L61*Q61*Markiwitz!$E$11)+(2*L61*R61*Markiwitz!$H$11)+(2*L61*S61*Markiwitz!$K$8)+(2*L61*T61*Markiwitz!$K$11)</f>
        <v>1.2586033646190259E-2</v>
      </c>
      <c r="V61" s="5">
        <f t="shared" ca="1" si="2"/>
        <v>0.11218749326992852</v>
      </c>
      <c r="W61" s="42">
        <f ca="1">SUMPRODUCT(L61:T61,Markiwitz!$B$3:$J$3)</f>
        <v>0.18604625181446324</v>
      </c>
    </row>
    <row r="62" spans="1:23" x14ac:dyDescent="0.25">
      <c r="A62">
        <v>61</v>
      </c>
      <c r="B62" s="25">
        <f t="shared" ca="1" si="0"/>
        <v>1</v>
      </c>
      <c r="C62" s="46">
        <v>0</v>
      </c>
      <c r="D62">
        <f t="shared" ref="D62:K71" ca="1" si="17">RAND()</f>
        <v>0.67244811075915001</v>
      </c>
      <c r="E62">
        <f t="shared" ca="1" si="17"/>
        <v>0.8311836737299475</v>
      </c>
      <c r="F62">
        <f t="shared" ca="1" si="17"/>
        <v>0.60786137742717317</v>
      </c>
      <c r="G62">
        <f t="shared" ca="1" si="17"/>
        <v>0.50325281978100456</v>
      </c>
      <c r="H62">
        <f t="shared" ca="1" si="17"/>
        <v>0.93792701130134093</v>
      </c>
      <c r="I62">
        <f t="shared" ca="1" si="17"/>
        <v>0.49526606469488854</v>
      </c>
      <c r="J62">
        <f t="shared" ca="1" si="17"/>
        <v>0.64200524262662417</v>
      </c>
      <c r="K62">
        <f t="shared" ca="1" si="17"/>
        <v>0.39002734621269142</v>
      </c>
      <c r="L62" s="42">
        <f t="shared" ca="1" si="3"/>
        <v>0</v>
      </c>
      <c r="M62" s="42">
        <f t="shared" ca="1" si="4"/>
        <v>0.13237241416851392</v>
      </c>
      <c r="N62" s="42">
        <f t="shared" ca="1" si="5"/>
        <v>0.16361974663721729</v>
      </c>
      <c r="O62" s="42">
        <f t="shared" ca="1" si="6"/>
        <v>0.11965841932248784</v>
      </c>
      <c r="P62" s="42">
        <f t="shared" ca="1" si="7"/>
        <v>9.9066068631403575E-2</v>
      </c>
      <c r="Q62" s="42">
        <f t="shared" ca="1" si="8"/>
        <v>0.18463233194254036</v>
      </c>
      <c r="R62" s="42">
        <f t="shared" ca="1" si="9"/>
        <v>9.7493863973220671E-2</v>
      </c>
      <c r="S62" s="42">
        <f t="shared" ca="1" si="10"/>
        <v>0.12637969014350806</v>
      </c>
      <c r="T62" s="42">
        <f t="shared" ca="1" si="11"/>
        <v>7.6777465181108395E-2</v>
      </c>
      <c r="U62">
        <f ca="1">+(L62^2*Markiwitz!$B$4^2)+(M62^2*Markiwitz!$C$4^2)+(N62^2*Markiwitz!$D$4^2)+(O62^2*Markiwitz!$E$4^2)+(P62^2*Markiwitz!$F$4^2)+(Q62^2*Markiwitz!$G$4^2)+(R62^2*Markiwitz!$H$4^2)+(S62^2*Markiwitz!$I$4^2)+(T62^2*Markiwitz!$J$4^2)+(2*L62*M62*Markiwitz!$B$8)+(2*L62*N62*Markiwitz!$E$8)+(2*L62*O62*Markiwitz!$H$8)+(2*L62*P62*Markiwitz!$B$11)+(2*L62*Q62*Markiwitz!$E$11)+(2*L62*R62*Markiwitz!$H$11)+(2*L62*S62*Markiwitz!$K$8)+(2*L62*T62*Markiwitz!$K$11)</f>
        <v>1.6946424069009688E-2</v>
      </c>
      <c r="V62" s="5">
        <f t="shared" ca="1" si="2"/>
        <v>0.1301784316582808</v>
      </c>
      <c r="W62" s="42">
        <f ca="1">SUMPRODUCT(L62:T62,Markiwitz!$B$3:$J$3)</f>
        <v>0.63073283151514048</v>
      </c>
    </row>
    <row r="63" spans="1:23" x14ac:dyDescent="0.25">
      <c r="A63">
        <v>62</v>
      </c>
      <c r="B63" s="25">
        <f t="shared" ca="1" si="0"/>
        <v>1</v>
      </c>
      <c r="C63" s="46">
        <v>0</v>
      </c>
      <c r="D63">
        <f t="shared" ca="1" si="17"/>
        <v>0.82771347105500737</v>
      </c>
      <c r="E63">
        <f t="shared" ca="1" si="17"/>
        <v>0.90078109581652821</v>
      </c>
      <c r="F63">
        <f t="shared" ca="1" si="17"/>
        <v>0.74390477911676622</v>
      </c>
      <c r="G63">
        <f t="shared" ca="1" si="17"/>
        <v>0.72065511931356141</v>
      </c>
      <c r="H63">
        <f t="shared" ca="1" si="17"/>
        <v>0.21774326358328311</v>
      </c>
      <c r="I63">
        <f t="shared" ca="1" si="17"/>
        <v>3.9778380259556156E-2</v>
      </c>
      <c r="J63">
        <f t="shared" ca="1" si="17"/>
        <v>0.87592180501784977</v>
      </c>
      <c r="K63">
        <f t="shared" ca="1" si="17"/>
        <v>0.26051159245272948</v>
      </c>
      <c r="L63" s="42">
        <f t="shared" ca="1" si="3"/>
        <v>0</v>
      </c>
      <c r="M63" s="42">
        <f t="shared" ca="1" si="4"/>
        <v>0.18044729793153852</v>
      </c>
      <c r="N63" s="42">
        <f t="shared" ca="1" si="5"/>
        <v>0.19637654871162616</v>
      </c>
      <c r="O63" s="42">
        <f t="shared" ca="1" si="6"/>
        <v>0.16217641974448133</v>
      </c>
      <c r="P63" s="42">
        <f t="shared" ca="1" si="7"/>
        <v>0.1571078320797567</v>
      </c>
      <c r="Q63" s="42">
        <f t="shared" ca="1" si="8"/>
        <v>4.746954704786608E-2</v>
      </c>
      <c r="R63" s="42">
        <f t="shared" ca="1" si="9"/>
        <v>8.6719637712083814E-3</v>
      </c>
      <c r="S63" s="42">
        <f t="shared" ca="1" si="10"/>
        <v>0.19095705028616466</v>
      </c>
      <c r="T63" s="42">
        <f t="shared" ca="1" si="11"/>
        <v>5.6793340427358063E-2</v>
      </c>
      <c r="U63">
        <f ca="1">+(L63^2*Markiwitz!$B$4^2)+(M63^2*Markiwitz!$C$4^2)+(N63^2*Markiwitz!$D$4^2)+(O63^2*Markiwitz!$E$4^2)+(P63^2*Markiwitz!$F$4^2)+(Q63^2*Markiwitz!$G$4^2)+(R63^2*Markiwitz!$H$4^2)+(S63^2*Markiwitz!$I$4^2)+(T63^2*Markiwitz!$J$4^2)+(2*L63*M63*Markiwitz!$B$8)+(2*L63*N63*Markiwitz!$E$8)+(2*L63*O63*Markiwitz!$H$8)+(2*L63*P63*Markiwitz!$B$11)+(2*L63*Q63*Markiwitz!$E$11)+(2*L63*R63*Markiwitz!$H$11)+(2*L63*S63*Markiwitz!$K$8)+(2*L63*T63*Markiwitz!$K$11)</f>
        <v>1.380632204616649E-2</v>
      </c>
      <c r="V63" s="5">
        <f t="shared" ca="1" si="2"/>
        <v>0.11750030657903192</v>
      </c>
      <c r="W63" s="42">
        <f ca="1">SUMPRODUCT(L63:T63,Markiwitz!$B$3:$J$3)</f>
        <v>0.28589626109001809</v>
      </c>
    </row>
    <row r="64" spans="1:23" x14ac:dyDescent="0.25">
      <c r="A64">
        <v>63</v>
      </c>
      <c r="B64" s="25">
        <f t="shared" ca="1" si="0"/>
        <v>1</v>
      </c>
      <c r="C64" s="46">
        <v>0</v>
      </c>
      <c r="D64">
        <f t="shared" ca="1" si="17"/>
        <v>5.8990191888511845E-2</v>
      </c>
      <c r="E64">
        <f t="shared" ca="1" si="17"/>
        <v>0.89879148450190727</v>
      </c>
      <c r="F64">
        <f t="shared" ca="1" si="17"/>
        <v>0.65662159477076176</v>
      </c>
      <c r="G64">
        <f t="shared" ca="1" si="17"/>
        <v>0.46659199304587851</v>
      </c>
      <c r="H64">
        <f t="shared" ca="1" si="17"/>
        <v>0.32286884358451251</v>
      </c>
      <c r="I64">
        <f t="shared" ca="1" si="17"/>
        <v>3.2315437443979134E-2</v>
      </c>
      <c r="J64">
        <f t="shared" ca="1" si="17"/>
        <v>0.54674512579469037</v>
      </c>
      <c r="K64">
        <f t="shared" ca="1" si="17"/>
        <v>0.27688673146336573</v>
      </c>
      <c r="L64" s="42">
        <f t="shared" ca="1" si="3"/>
        <v>0</v>
      </c>
      <c r="M64" s="42">
        <f t="shared" ca="1" si="4"/>
        <v>1.8096197787205431E-2</v>
      </c>
      <c r="N64" s="42">
        <f t="shared" ca="1" si="5"/>
        <v>0.27571886024276521</v>
      </c>
      <c r="O64" s="42">
        <f t="shared" ca="1" si="6"/>
        <v>0.20142932019578685</v>
      </c>
      <c r="P64" s="42">
        <f t="shared" ca="1" si="7"/>
        <v>0.14313465886061905</v>
      </c>
      <c r="Q64" s="42">
        <f t="shared" ca="1" si="8"/>
        <v>9.9045252537472747E-2</v>
      </c>
      <c r="R64" s="42">
        <f t="shared" ca="1" si="9"/>
        <v>9.9132843756725621E-3</v>
      </c>
      <c r="S64" s="42">
        <f t="shared" ca="1" si="10"/>
        <v>0.16772293187773235</v>
      </c>
      <c r="T64" s="42">
        <f t="shared" ca="1" si="11"/>
        <v>8.4939494122745887E-2</v>
      </c>
      <c r="U64">
        <f ca="1">+(L64^2*Markiwitz!$B$4^2)+(M64^2*Markiwitz!$C$4^2)+(N64^2*Markiwitz!$D$4^2)+(O64^2*Markiwitz!$E$4^2)+(P64^2*Markiwitz!$F$4^2)+(Q64^2*Markiwitz!$G$4^2)+(R64^2*Markiwitz!$H$4^2)+(S64^2*Markiwitz!$I$4^2)+(T64^2*Markiwitz!$J$4^2)+(2*L64*M64*Markiwitz!$B$8)+(2*L64*N64*Markiwitz!$E$8)+(2*L64*O64*Markiwitz!$H$8)+(2*L64*P64*Markiwitz!$B$11)+(2*L64*Q64*Markiwitz!$E$11)+(2*L64*R64*Markiwitz!$H$11)+(2*L64*S64*Markiwitz!$K$8)+(2*L64*T64*Markiwitz!$K$11)</f>
        <v>1.7672186670953847E-2</v>
      </c>
      <c r="V64" s="5">
        <f t="shared" ca="1" si="2"/>
        <v>0.1329367769691813</v>
      </c>
      <c r="W64" s="42">
        <f ca="1">SUMPRODUCT(L64:T64,Markiwitz!$B$3:$J$3)</f>
        <v>0.43241171627116126</v>
      </c>
    </row>
    <row r="65" spans="1:23" x14ac:dyDescent="0.25">
      <c r="A65">
        <v>64</v>
      </c>
      <c r="B65" s="25">
        <f t="shared" ca="1" si="0"/>
        <v>1</v>
      </c>
      <c r="C65" s="46">
        <v>0</v>
      </c>
      <c r="D65">
        <f t="shared" ca="1" si="17"/>
        <v>4.5194411841810167E-2</v>
      </c>
      <c r="E65">
        <f t="shared" ca="1" si="17"/>
        <v>0.42854256033245275</v>
      </c>
      <c r="F65">
        <f t="shared" ca="1" si="17"/>
        <v>0.84028393740894614</v>
      </c>
      <c r="G65">
        <f t="shared" ca="1" si="17"/>
        <v>0.20174615905971682</v>
      </c>
      <c r="H65">
        <f t="shared" ca="1" si="17"/>
        <v>0.46779084014059213</v>
      </c>
      <c r="I65">
        <f t="shared" ca="1" si="17"/>
        <v>0.71239644658874246</v>
      </c>
      <c r="J65">
        <f t="shared" ca="1" si="17"/>
        <v>0.35524717427163088</v>
      </c>
      <c r="K65">
        <f t="shared" ca="1" si="17"/>
        <v>0.7219148110557454</v>
      </c>
      <c r="L65" s="42">
        <f t="shared" ca="1" si="3"/>
        <v>0</v>
      </c>
      <c r="M65" s="42">
        <f t="shared" ca="1" si="4"/>
        <v>1.1978006443721245E-2</v>
      </c>
      <c r="N65" s="42">
        <f t="shared" ca="1" si="5"/>
        <v>0.11357788142122051</v>
      </c>
      <c r="O65" s="42">
        <f t="shared" ca="1" si="6"/>
        <v>0.22270289636845259</v>
      </c>
      <c r="P65" s="42">
        <f t="shared" ca="1" si="7"/>
        <v>5.3469371427414744E-2</v>
      </c>
      <c r="Q65" s="42">
        <f t="shared" ca="1" si="8"/>
        <v>0.1239799671943991</v>
      </c>
      <c r="R65" s="42">
        <f t="shared" ca="1" si="9"/>
        <v>0.18880850264390342</v>
      </c>
      <c r="S65" s="42">
        <f t="shared" ca="1" si="10"/>
        <v>9.4152192032795512E-2</v>
      </c>
      <c r="T65" s="42">
        <f t="shared" ca="1" si="11"/>
        <v>0.19133118246809297</v>
      </c>
      <c r="U65">
        <f ca="1">+(L65^2*Markiwitz!$B$4^2)+(M65^2*Markiwitz!$C$4^2)+(N65^2*Markiwitz!$D$4^2)+(O65^2*Markiwitz!$E$4^2)+(P65^2*Markiwitz!$F$4^2)+(Q65^2*Markiwitz!$G$4^2)+(R65^2*Markiwitz!$H$4^2)+(S65^2*Markiwitz!$I$4^2)+(T65^2*Markiwitz!$J$4^2)+(2*L65*M65*Markiwitz!$B$8)+(2*L65*N65*Markiwitz!$E$8)+(2*L65*O65*Markiwitz!$H$8)+(2*L65*P65*Markiwitz!$B$11)+(2*L65*Q65*Markiwitz!$E$11)+(2*L65*R65*Markiwitz!$H$11)+(2*L65*S65*Markiwitz!$K$8)+(2*L65*T65*Markiwitz!$K$11)</f>
        <v>1.4923179038749337E-2</v>
      </c>
      <c r="V65" s="5">
        <f t="shared" ca="1" si="2"/>
        <v>0.1221604643031015</v>
      </c>
      <c r="W65" s="42">
        <f ca="1">SUMPRODUCT(L65:T65,Markiwitz!$B$3:$J$3)</f>
        <v>0.46722655494100895</v>
      </c>
    </row>
    <row r="66" spans="1:23" x14ac:dyDescent="0.25">
      <c r="A66">
        <v>65</v>
      </c>
      <c r="B66" s="25">
        <f t="shared" ref="B66:B129" ca="1" si="18">SUM(L66:T66)</f>
        <v>1</v>
      </c>
      <c r="C66" s="46">
        <v>0</v>
      </c>
      <c r="D66">
        <f t="shared" ca="1" si="17"/>
        <v>0.15127212601344897</v>
      </c>
      <c r="E66">
        <f t="shared" ca="1" si="17"/>
        <v>0.13212329095523789</v>
      </c>
      <c r="F66">
        <f t="shared" ca="1" si="17"/>
        <v>0.25531961797355174</v>
      </c>
      <c r="G66">
        <f t="shared" ca="1" si="17"/>
        <v>0.23017404527855601</v>
      </c>
      <c r="H66">
        <f t="shared" ca="1" si="17"/>
        <v>0.44736982681275084</v>
      </c>
      <c r="I66">
        <f t="shared" ca="1" si="17"/>
        <v>4.4533715636639326E-2</v>
      </c>
      <c r="J66">
        <f t="shared" ca="1" si="17"/>
        <v>0.65815867569250142</v>
      </c>
      <c r="K66">
        <f t="shared" ca="1" si="17"/>
        <v>0.95042373509569955</v>
      </c>
      <c r="L66" s="42">
        <f t="shared" ca="1" si="3"/>
        <v>0</v>
      </c>
      <c r="M66" s="42">
        <f t="shared" ca="1" si="4"/>
        <v>5.2719537965423946E-2</v>
      </c>
      <c r="N66" s="42">
        <f t="shared" ca="1" si="5"/>
        <v>4.6046016785750384E-2</v>
      </c>
      <c r="O66" s="42">
        <f t="shared" ca="1" si="6"/>
        <v>8.8980915703382776E-2</v>
      </c>
      <c r="P66" s="42">
        <f t="shared" ca="1" si="7"/>
        <v>8.021748380557038E-2</v>
      </c>
      <c r="Q66" s="42">
        <f t="shared" ca="1" si="8"/>
        <v>0.15591193956739327</v>
      </c>
      <c r="R66" s="42">
        <f t="shared" ca="1" si="9"/>
        <v>1.5520353776468166E-2</v>
      </c>
      <c r="S66" s="42">
        <f t="shared" ca="1" si="10"/>
        <v>0.22937352838790101</v>
      </c>
      <c r="T66" s="42">
        <f t="shared" ca="1" si="11"/>
        <v>0.33123022400811014</v>
      </c>
      <c r="U66">
        <f ca="1">+(L66^2*Markiwitz!$B$4^2)+(M66^2*Markiwitz!$C$4^2)+(N66^2*Markiwitz!$D$4^2)+(O66^2*Markiwitz!$E$4^2)+(P66^2*Markiwitz!$F$4^2)+(Q66^2*Markiwitz!$G$4^2)+(R66^2*Markiwitz!$H$4^2)+(S66^2*Markiwitz!$I$4^2)+(T66^2*Markiwitz!$J$4^2)+(2*L66*M66*Markiwitz!$B$8)+(2*L66*N66*Markiwitz!$E$8)+(2*L66*O66*Markiwitz!$H$8)+(2*L66*P66*Markiwitz!$B$11)+(2*L66*Q66*Markiwitz!$E$11)+(2*L66*R66*Markiwitz!$H$11)+(2*L66*S66*Markiwitz!$K$8)+(2*L66*T66*Markiwitz!$K$11)</f>
        <v>1.6456589403569071E-2</v>
      </c>
      <c r="V66" s="5">
        <f t="shared" ref="V66:V129" ca="1" si="19">SQRT(U66)</f>
        <v>0.12828323898143931</v>
      </c>
      <c r="W66" s="42">
        <f ca="1">SUMPRODUCT(L66:T66,Markiwitz!$B$3:$J$3)</f>
        <v>0.50548974201611219</v>
      </c>
    </row>
    <row r="67" spans="1:23" x14ac:dyDescent="0.25">
      <c r="A67">
        <v>66</v>
      </c>
      <c r="B67" s="25">
        <f t="shared" ca="1" si="18"/>
        <v>1</v>
      </c>
      <c r="C67" s="46">
        <v>0</v>
      </c>
      <c r="D67">
        <f t="shared" ca="1" si="17"/>
        <v>0.90255015256961391</v>
      </c>
      <c r="E67">
        <f t="shared" ca="1" si="17"/>
        <v>0.35941396098024048</v>
      </c>
      <c r="F67">
        <f t="shared" ca="1" si="17"/>
        <v>0.6577694694888262</v>
      </c>
      <c r="G67">
        <f t="shared" ca="1" si="17"/>
        <v>0.6698956902014056</v>
      </c>
      <c r="H67">
        <f t="shared" ca="1" si="17"/>
        <v>0.47402512446824085</v>
      </c>
      <c r="I67">
        <f t="shared" ca="1" si="17"/>
        <v>0.20949129990321269</v>
      </c>
      <c r="J67">
        <f t="shared" ca="1" si="17"/>
        <v>0.70927087978079428</v>
      </c>
      <c r="K67">
        <f t="shared" ca="1" si="17"/>
        <v>0.66871742257611355</v>
      </c>
      <c r="L67" s="42">
        <f t="shared" ref="L67:L130" ca="1" si="20">C67/SUM($C67:$K67)</f>
        <v>0</v>
      </c>
      <c r="M67" s="42">
        <f t="shared" ref="M67:M130" ca="1" si="21">D67/SUM($C67:$K67)</f>
        <v>0.19404948397008917</v>
      </c>
      <c r="N67" s="42">
        <f t="shared" ref="N67:N130" ca="1" si="22">E67/SUM($C67:$K67)</f>
        <v>7.7274479940306756E-2</v>
      </c>
      <c r="O67" s="42">
        <f t="shared" ref="O67:O130" ca="1" si="23">F67/SUM($C67:$K67)</f>
        <v>0.1414213113389742</v>
      </c>
      <c r="P67" s="42">
        <f t="shared" ref="P67:P130" ca="1" si="24">G67/SUM($C67:$K67)</f>
        <v>0.14402846493047719</v>
      </c>
      <c r="Q67" s="42">
        <f t="shared" ref="Q67:Q130" ca="1" si="25">H67/SUM($C67:$K67)</f>
        <v>0.10191603262160509</v>
      </c>
      <c r="R67" s="42">
        <f t="shared" ref="R67:R130" ca="1" si="26">I67/SUM($C67:$K67)</f>
        <v>4.5040908282718548E-2</v>
      </c>
      <c r="S67" s="42">
        <f t="shared" ref="S67:S130" ca="1" si="27">J67/SUM($C67:$K67)</f>
        <v>0.15249418309289861</v>
      </c>
      <c r="T67" s="42">
        <f t="shared" ref="T67:T130" ca="1" si="28">K67/SUM($C67:$K67)</f>
        <v>0.1437751358229305</v>
      </c>
      <c r="U67">
        <f ca="1">+(L67^2*Markiwitz!$B$4^2)+(M67^2*Markiwitz!$C$4^2)+(N67^2*Markiwitz!$D$4^2)+(O67^2*Markiwitz!$E$4^2)+(P67^2*Markiwitz!$F$4^2)+(Q67^2*Markiwitz!$G$4^2)+(R67^2*Markiwitz!$H$4^2)+(S67^2*Markiwitz!$I$4^2)+(T67^2*Markiwitz!$J$4^2)+(2*L67*M67*Markiwitz!$B$8)+(2*L67*N67*Markiwitz!$E$8)+(2*L67*O67*Markiwitz!$H$8)+(2*L67*P67*Markiwitz!$B$11)+(2*L67*Q67*Markiwitz!$E$11)+(2*L67*R67*Markiwitz!$H$11)+(2*L67*S67*Markiwitz!$K$8)+(2*L67*T67*Markiwitz!$K$11)</f>
        <v>1.174697194024563E-2</v>
      </c>
      <c r="V67" s="5">
        <f t="shared" ca="1" si="19"/>
        <v>0.1083834486452873</v>
      </c>
      <c r="W67" s="42">
        <f ca="1">SUMPRODUCT(L67:T67,Markiwitz!$B$3:$J$3)</f>
        <v>0.413911493950471</v>
      </c>
    </row>
    <row r="68" spans="1:23" x14ac:dyDescent="0.25">
      <c r="A68">
        <v>67</v>
      </c>
      <c r="B68" s="25">
        <f t="shared" ca="1" si="18"/>
        <v>1</v>
      </c>
      <c r="C68" s="46">
        <v>0</v>
      </c>
      <c r="D68">
        <f t="shared" ca="1" si="17"/>
        <v>0.70269929814248322</v>
      </c>
      <c r="E68">
        <f t="shared" ca="1" si="17"/>
        <v>0.72359076560660496</v>
      </c>
      <c r="F68">
        <f t="shared" ca="1" si="17"/>
        <v>0.99437783423165571</v>
      </c>
      <c r="G68">
        <f t="shared" ca="1" si="17"/>
        <v>6.776413968081596E-3</v>
      </c>
      <c r="H68">
        <f t="shared" ca="1" si="17"/>
        <v>0.65617001949712062</v>
      </c>
      <c r="I68">
        <f t="shared" ca="1" si="17"/>
        <v>0.62435071238266782</v>
      </c>
      <c r="J68">
        <f t="shared" ca="1" si="17"/>
        <v>0.26772413177171084</v>
      </c>
      <c r="K68">
        <f t="shared" ca="1" si="17"/>
        <v>0.85210458853632531</v>
      </c>
      <c r="L68" s="42">
        <f t="shared" ca="1" si="20"/>
        <v>0</v>
      </c>
      <c r="M68" s="42">
        <f t="shared" ca="1" si="21"/>
        <v>0.14555288242892586</v>
      </c>
      <c r="N68" s="42">
        <f t="shared" ca="1" si="22"/>
        <v>0.14988021464003115</v>
      </c>
      <c r="O68" s="42">
        <f t="shared" ca="1" si="23"/>
        <v>0.20596941021350348</v>
      </c>
      <c r="P68" s="42">
        <f t="shared" ca="1" si="24"/>
        <v>1.403625403060981E-3</v>
      </c>
      <c r="Q68" s="42">
        <f t="shared" ca="1" si="25"/>
        <v>0.13591508907681416</v>
      </c>
      <c r="R68" s="42">
        <f t="shared" ca="1" si="26"/>
        <v>0.12932423025620274</v>
      </c>
      <c r="S68" s="42">
        <f t="shared" ca="1" si="27"/>
        <v>5.5454757359459768E-2</v>
      </c>
      <c r="T68" s="42">
        <f t="shared" ca="1" si="28"/>
        <v>0.17649979062200194</v>
      </c>
      <c r="U68">
        <f ca="1">+(L68^2*Markiwitz!$B$4^2)+(M68^2*Markiwitz!$C$4^2)+(N68^2*Markiwitz!$D$4^2)+(O68^2*Markiwitz!$E$4^2)+(P68^2*Markiwitz!$F$4^2)+(Q68^2*Markiwitz!$G$4^2)+(R68^2*Markiwitz!$H$4^2)+(S68^2*Markiwitz!$I$4^2)+(T68^2*Markiwitz!$J$4^2)+(2*L68*M68*Markiwitz!$B$8)+(2*L68*N68*Markiwitz!$E$8)+(2*L68*O68*Markiwitz!$H$8)+(2*L68*P68*Markiwitz!$B$11)+(2*L68*Q68*Markiwitz!$E$11)+(2*L68*R68*Markiwitz!$H$11)+(2*L68*S68*Markiwitz!$K$8)+(2*L68*T68*Markiwitz!$K$11)</f>
        <v>1.3579181037823742E-2</v>
      </c>
      <c r="V68" s="5">
        <f t="shared" ca="1" si="19"/>
        <v>0.11652974314664793</v>
      </c>
      <c r="W68" s="42">
        <f ca="1">SUMPRODUCT(L68:T68,Markiwitz!$B$3:$J$3)</f>
        <v>0.50176851192030458</v>
      </c>
    </row>
    <row r="69" spans="1:23" x14ac:dyDescent="0.25">
      <c r="A69">
        <v>68</v>
      </c>
      <c r="B69" s="25">
        <f t="shared" ca="1" si="18"/>
        <v>0.99999999999999989</v>
      </c>
      <c r="C69" s="46">
        <v>0</v>
      </c>
      <c r="D69">
        <f t="shared" ca="1" si="17"/>
        <v>0.77615628774791412</v>
      </c>
      <c r="E69">
        <f t="shared" ca="1" si="17"/>
        <v>7.0698586795577167E-2</v>
      </c>
      <c r="F69">
        <f t="shared" ca="1" si="17"/>
        <v>0.50139846836678836</v>
      </c>
      <c r="G69">
        <f t="shared" ca="1" si="17"/>
        <v>0.67525999078555476</v>
      </c>
      <c r="H69">
        <f t="shared" ca="1" si="17"/>
        <v>0.21743875416326097</v>
      </c>
      <c r="I69">
        <f t="shared" ca="1" si="17"/>
        <v>0.74268365969400552</v>
      </c>
      <c r="J69">
        <f t="shared" ca="1" si="17"/>
        <v>0.79863220523371392</v>
      </c>
      <c r="K69">
        <f t="shared" ca="1" si="17"/>
        <v>0.32976673519626276</v>
      </c>
      <c r="L69" s="42">
        <f t="shared" ca="1" si="20"/>
        <v>0</v>
      </c>
      <c r="M69" s="42">
        <f t="shared" ca="1" si="21"/>
        <v>0.18875236875217435</v>
      </c>
      <c r="N69" s="42">
        <f t="shared" ca="1" si="22"/>
        <v>1.7193091051051976E-2</v>
      </c>
      <c r="O69" s="42">
        <f t="shared" ca="1" si="23"/>
        <v>0.12193439657307963</v>
      </c>
      <c r="P69" s="42">
        <f t="shared" ca="1" si="24"/>
        <v>0.16421553854079102</v>
      </c>
      <c r="Q69" s="42">
        <f t="shared" ca="1" si="25"/>
        <v>5.2878628382853704E-2</v>
      </c>
      <c r="R69" s="42">
        <f t="shared" ca="1" si="26"/>
        <v>0.18061220686304236</v>
      </c>
      <c r="S69" s="42">
        <f t="shared" ca="1" si="27"/>
        <v>0.19421825588378899</v>
      </c>
      <c r="T69" s="42">
        <f t="shared" ca="1" si="28"/>
        <v>8.0195513953217848E-2</v>
      </c>
      <c r="U69">
        <f ca="1">+(L69^2*Markiwitz!$B$4^2)+(M69^2*Markiwitz!$C$4^2)+(N69^2*Markiwitz!$D$4^2)+(O69^2*Markiwitz!$E$4^2)+(P69^2*Markiwitz!$F$4^2)+(Q69^2*Markiwitz!$G$4^2)+(R69^2*Markiwitz!$H$4^2)+(S69^2*Markiwitz!$I$4^2)+(T69^2*Markiwitz!$J$4^2)+(2*L69*M69*Markiwitz!$B$8)+(2*L69*N69*Markiwitz!$E$8)+(2*L69*O69*Markiwitz!$H$8)+(2*L69*P69*Markiwitz!$B$11)+(2*L69*Q69*Markiwitz!$E$11)+(2*L69*R69*Markiwitz!$H$11)+(2*L69*S69*Markiwitz!$K$8)+(2*L69*T69*Markiwitz!$K$11)</f>
        <v>1.3600145076517993E-2</v>
      </c>
      <c r="V69" s="5">
        <f t="shared" ca="1" si="19"/>
        <v>0.11661965990568654</v>
      </c>
      <c r="W69" s="42">
        <f ca="1">SUMPRODUCT(L69:T69,Markiwitz!$B$3:$J$3)</f>
        <v>0.26815075811361327</v>
      </c>
    </row>
    <row r="70" spans="1:23" x14ac:dyDescent="0.25">
      <c r="A70">
        <v>69</v>
      </c>
      <c r="B70" s="25">
        <f t="shared" ca="1" si="18"/>
        <v>0.99999999999999989</v>
      </c>
      <c r="C70" s="46">
        <v>0</v>
      </c>
      <c r="D70">
        <f t="shared" ca="1" si="17"/>
        <v>0.2035835247588097</v>
      </c>
      <c r="E70">
        <f t="shared" ca="1" si="17"/>
        <v>0.41982063471764219</v>
      </c>
      <c r="F70">
        <f t="shared" ca="1" si="17"/>
        <v>0.82058436633902132</v>
      </c>
      <c r="G70">
        <f t="shared" ca="1" si="17"/>
        <v>0.22845419074892115</v>
      </c>
      <c r="H70">
        <f t="shared" ca="1" si="17"/>
        <v>0.41471420537992931</v>
      </c>
      <c r="I70">
        <f t="shared" ca="1" si="17"/>
        <v>0.80705820195788858</v>
      </c>
      <c r="J70">
        <f t="shared" ca="1" si="17"/>
        <v>0.5091941432119419</v>
      </c>
      <c r="K70">
        <f t="shared" ca="1" si="17"/>
        <v>0.85607845640643654</v>
      </c>
      <c r="L70" s="42">
        <f t="shared" ca="1" si="20"/>
        <v>0</v>
      </c>
      <c r="M70" s="42">
        <f t="shared" ca="1" si="21"/>
        <v>4.7795307317036233E-2</v>
      </c>
      <c r="N70" s="42">
        <f t="shared" ca="1" si="22"/>
        <v>9.8561297030960379E-2</v>
      </c>
      <c r="O70" s="42">
        <f t="shared" ca="1" si="23"/>
        <v>0.19264860462158684</v>
      </c>
      <c r="P70" s="42">
        <f t="shared" ca="1" si="24"/>
        <v>5.3634193963610508E-2</v>
      </c>
      <c r="Q70" s="42">
        <f t="shared" ca="1" si="25"/>
        <v>9.7362460534844764E-2</v>
      </c>
      <c r="R70" s="42">
        <f t="shared" ca="1" si="26"/>
        <v>0.1894730667965939</v>
      </c>
      <c r="S70" s="42">
        <f t="shared" ca="1" si="27"/>
        <v>0.11954351702910369</v>
      </c>
      <c r="T70" s="42">
        <f t="shared" ca="1" si="28"/>
        <v>0.20098155270626364</v>
      </c>
      <c r="U70">
        <f ca="1">+(L70^2*Markiwitz!$B$4^2)+(M70^2*Markiwitz!$C$4^2)+(N70^2*Markiwitz!$D$4^2)+(O70^2*Markiwitz!$E$4^2)+(P70^2*Markiwitz!$F$4^2)+(Q70^2*Markiwitz!$G$4^2)+(R70^2*Markiwitz!$H$4^2)+(S70^2*Markiwitz!$I$4^2)+(T70^2*Markiwitz!$J$4^2)+(2*L70*M70*Markiwitz!$B$8)+(2*L70*N70*Markiwitz!$E$8)+(2*L70*O70*Markiwitz!$H$8)+(2*L70*P70*Markiwitz!$B$11)+(2*L70*Q70*Markiwitz!$E$11)+(2*L70*R70*Markiwitz!$H$11)+(2*L70*S70*Markiwitz!$K$8)+(2*L70*T70*Markiwitz!$K$11)</f>
        <v>1.2722958489618574E-2</v>
      </c>
      <c r="V70" s="5">
        <f t="shared" ca="1" si="19"/>
        <v>0.11279609252814822</v>
      </c>
      <c r="W70" s="42">
        <f ca="1">SUMPRODUCT(L70:T70,Markiwitz!$B$3:$J$3)</f>
        <v>0.38577735097482724</v>
      </c>
    </row>
    <row r="71" spans="1:23" x14ac:dyDescent="0.25">
      <c r="A71">
        <v>70</v>
      </c>
      <c r="B71" s="25">
        <f t="shared" ca="1" si="18"/>
        <v>0.99999999999999989</v>
      </c>
      <c r="C71" s="46">
        <v>0</v>
      </c>
      <c r="D71">
        <f t="shared" ca="1" si="17"/>
        <v>0.78518888719104662</v>
      </c>
      <c r="E71">
        <f t="shared" ca="1" si="17"/>
        <v>0.18080764698219853</v>
      </c>
      <c r="F71">
        <f t="shared" ca="1" si="17"/>
        <v>0.17599765351231877</v>
      </c>
      <c r="G71">
        <f t="shared" ca="1" si="17"/>
        <v>0.92349397091757301</v>
      </c>
      <c r="H71">
        <f t="shared" ca="1" si="17"/>
        <v>0.17942674692195026</v>
      </c>
      <c r="I71">
        <f t="shared" ca="1" si="17"/>
        <v>0.28704093725259006</v>
      </c>
      <c r="J71">
        <f t="shared" ca="1" si="17"/>
        <v>0.98346158816200813</v>
      </c>
      <c r="K71">
        <f t="shared" ca="1" si="17"/>
        <v>0.46490020131192089</v>
      </c>
      <c r="L71" s="42">
        <f t="shared" ca="1" si="20"/>
        <v>0</v>
      </c>
      <c r="M71" s="42">
        <f t="shared" ca="1" si="21"/>
        <v>0.19726789661931501</v>
      </c>
      <c r="N71" s="42">
        <f t="shared" ca="1" si="22"/>
        <v>4.5425431758801205E-2</v>
      </c>
      <c r="O71" s="42">
        <f t="shared" ca="1" si="23"/>
        <v>4.4216987128426609E-2</v>
      </c>
      <c r="P71" s="42">
        <f t="shared" ca="1" si="24"/>
        <v>0.23201514457909386</v>
      </c>
      <c r="Q71" s="42">
        <f t="shared" ca="1" si="25"/>
        <v>4.5078499632314827E-2</v>
      </c>
      <c r="R71" s="42">
        <f t="shared" ca="1" si="26"/>
        <v>7.2115083210134476E-2</v>
      </c>
      <c r="S71" s="42">
        <f t="shared" ca="1" si="27"/>
        <v>0.24708118271598303</v>
      </c>
      <c r="T71" s="42">
        <f t="shared" ca="1" si="28"/>
        <v>0.11679977435593093</v>
      </c>
      <c r="U71">
        <f ca="1">+(L71^2*Markiwitz!$B$4^2)+(M71^2*Markiwitz!$C$4^2)+(N71^2*Markiwitz!$D$4^2)+(O71^2*Markiwitz!$E$4^2)+(P71^2*Markiwitz!$F$4^2)+(Q71^2*Markiwitz!$G$4^2)+(R71^2*Markiwitz!$H$4^2)+(S71^2*Markiwitz!$I$4^2)+(T71^2*Markiwitz!$J$4^2)+(2*L71*M71*Markiwitz!$B$8)+(2*L71*N71*Markiwitz!$E$8)+(2*L71*O71*Markiwitz!$H$8)+(2*L71*P71*Markiwitz!$B$11)+(2*L71*Q71*Markiwitz!$E$11)+(2*L71*R71*Markiwitz!$H$11)+(2*L71*S71*Markiwitz!$K$8)+(2*L71*T71*Markiwitz!$K$11)</f>
        <v>1.5866446831006516E-2</v>
      </c>
      <c r="V71" s="5">
        <f t="shared" ca="1" si="19"/>
        <v>0.12596208489464802</v>
      </c>
      <c r="W71" s="42">
        <f ca="1">SUMPRODUCT(L71:T71,Markiwitz!$B$3:$J$3)</f>
        <v>0.24494973070689555</v>
      </c>
    </row>
    <row r="72" spans="1:23" x14ac:dyDescent="0.25">
      <c r="A72">
        <v>71</v>
      </c>
      <c r="B72" s="25">
        <f t="shared" ca="1" si="18"/>
        <v>1.0000000000000002</v>
      </c>
      <c r="C72" s="46">
        <v>0</v>
      </c>
      <c r="D72">
        <f t="shared" ref="D72:K81" ca="1" si="29">RAND()</f>
        <v>0.53388894266990494</v>
      </c>
      <c r="E72">
        <f t="shared" ca="1" si="29"/>
        <v>0.13810500359402378</v>
      </c>
      <c r="F72">
        <f t="shared" ca="1" si="29"/>
        <v>8.4626244467342127E-2</v>
      </c>
      <c r="G72">
        <f t="shared" ca="1" si="29"/>
        <v>4.2881320064632855E-2</v>
      </c>
      <c r="H72">
        <f t="shared" ca="1" si="29"/>
        <v>0.56656843023568826</v>
      </c>
      <c r="I72">
        <f t="shared" ca="1" si="29"/>
        <v>0.40587316672410712</v>
      </c>
      <c r="J72">
        <f t="shared" ca="1" si="29"/>
        <v>0.730327556471012</v>
      </c>
      <c r="K72">
        <f t="shared" ca="1" si="29"/>
        <v>6.0260952202015661E-2</v>
      </c>
      <c r="L72" s="42">
        <f t="shared" ca="1" si="20"/>
        <v>0</v>
      </c>
      <c r="M72" s="42">
        <f t="shared" ca="1" si="21"/>
        <v>0.20834433387946233</v>
      </c>
      <c r="N72" s="42">
        <f t="shared" ca="1" si="22"/>
        <v>5.3893970598690166E-2</v>
      </c>
      <c r="O72" s="42">
        <f t="shared" ca="1" si="23"/>
        <v>3.3024468429888695E-2</v>
      </c>
      <c r="P72" s="42">
        <f t="shared" ca="1" si="24"/>
        <v>1.6733967218088192E-2</v>
      </c>
      <c r="Q72" s="42">
        <f t="shared" ca="1" si="25"/>
        <v>0.22109714729111776</v>
      </c>
      <c r="R72" s="42">
        <f t="shared" ca="1" si="26"/>
        <v>0.15838757427303568</v>
      </c>
      <c r="S72" s="42">
        <f t="shared" ca="1" si="27"/>
        <v>0.28500235930311502</v>
      </c>
      <c r="T72" s="42">
        <f t="shared" ca="1" si="28"/>
        <v>2.3516179006602213E-2</v>
      </c>
      <c r="U72">
        <f ca="1">+(L72^2*Markiwitz!$B$4^2)+(M72^2*Markiwitz!$C$4^2)+(N72^2*Markiwitz!$D$4^2)+(O72^2*Markiwitz!$E$4^2)+(P72^2*Markiwitz!$F$4^2)+(Q72^2*Markiwitz!$G$4^2)+(R72^2*Markiwitz!$H$4^2)+(S72^2*Markiwitz!$I$4^2)+(T72^2*Markiwitz!$J$4^2)+(2*L72*M72*Markiwitz!$B$8)+(2*L72*N72*Markiwitz!$E$8)+(2*L72*O72*Markiwitz!$H$8)+(2*L72*P72*Markiwitz!$B$11)+(2*L72*Q72*Markiwitz!$E$11)+(2*L72*R72*Markiwitz!$H$11)+(2*L72*S72*Markiwitz!$K$8)+(2*L72*T72*Markiwitz!$K$11)</f>
        <v>2.6374410263062312E-2</v>
      </c>
      <c r="V72" s="5">
        <f t="shared" ca="1" si="19"/>
        <v>0.16240200202910773</v>
      </c>
      <c r="W72" s="42">
        <f ca="1">SUMPRODUCT(L72:T72,Markiwitz!$B$3:$J$3)</f>
        <v>0.65628386075979894</v>
      </c>
    </row>
    <row r="73" spans="1:23" x14ac:dyDescent="0.25">
      <c r="A73">
        <v>72</v>
      </c>
      <c r="B73" s="25">
        <f t="shared" ca="1" si="18"/>
        <v>1</v>
      </c>
      <c r="C73" s="46">
        <v>0</v>
      </c>
      <c r="D73">
        <f t="shared" ca="1" si="29"/>
        <v>0.41632162088827718</v>
      </c>
      <c r="E73">
        <f t="shared" ca="1" si="29"/>
        <v>0.618422705288871</v>
      </c>
      <c r="F73">
        <f t="shared" ca="1" si="29"/>
        <v>0.43279295187253675</v>
      </c>
      <c r="G73">
        <f t="shared" ca="1" si="29"/>
        <v>0.22142943942056048</v>
      </c>
      <c r="H73">
        <f t="shared" ca="1" si="29"/>
        <v>0.44261342176659757</v>
      </c>
      <c r="I73">
        <f t="shared" ca="1" si="29"/>
        <v>3.6501363877562421E-2</v>
      </c>
      <c r="J73">
        <f t="shared" ca="1" si="29"/>
        <v>0.42207228857245349</v>
      </c>
      <c r="K73">
        <f t="shared" ca="1" si="29"/>
        <v>0.3568264593970899</v>
      </c>
      <c r="L73" s="42">
        <f t="shared" ca="1" si="20"/>
        <v>0</v>
      </c>
      <c r="M73" s="42">
        <f t="shared" ca="1" si="21"/>
        <v>0.14127058392574809</v>
      </c>
      <c r="N73" s="42">
        <f t="shared" ca="1" si="22"/>
        <v>0.20984962660045134</v>
      </c>
      <c r="O73" s="42">
        <f t="shared" ca="1" si="23"/>
        <v>0.1468598073276359</v>
      </c>
      <c r="P73" s="42">
        <f t="shared" ca="1" si="24"/>
        <v>7.5137741197659882E-2</v>
      </c>
      <c r="Q73" s="42">
        <f t="shared" ca="1" si="25"/>
        <v>0.15019219134698883</v>
      </c>
      <c r="R73" s="42">
        <f t="shared" ca="1" si="26"/>
        <v>1.2386022561276617E-2</v>
      </c>
      <c r="S73" s="42">
        <f t="shared" ca="1" si="27"/>
        <v>0.14322196031588885</v>
      </c>
      <c r="T73" s="42">
        <f t="shared" ca="1" si="28"/>
        <v>0.12108206672435051</v>
      </c>
      <c r="U73">
        <f ca="1">+(L73^2*Markiwitz!$B$4^2)+(M73^2*Markiwitz!$C$4^2)+(N73^2*Markiwitz!$D$4^2)+(O73^2*Markiwitz!$E$4^2)+(P73^2*Markiwitz!$F$4^2)+(Q73^2*Markiwitz!$G$4^2)+(R73^2*Markiwitz!$H$4^2)+(S73^2*Markiwitz!$I$4^2)+(T73^2*Markiwitz!$J$4^2)+(2*L73*M73*Markiwitz!$B$8)+(2*L73*N73*Markiwitz!$E$8)+(2*L73*O73*Markiwitz!$H$8)+(2*L73*P73*Markiwitz!$B$11)+(2*L73*Q73*Markiwitz!$E$11)+(2*L73*R73*Markiwitz!$H$11)+(2*L73*S73*Markiwitz!$K$8)+(2*L73*T73*Markiwitz!$K$11)</f>
        <v>1.5161712294879398E-2</v>
      </c>
      <c r="V73" s="5">
        <f t="shared" ca="1" si="19"/>
        <v>0.12313290500463066</v>
      </c>
      <c r="W73" s="42">
        <f ca="1">SUMPRODUCT(L73:T73,Markiwitz!$B$3:$J$3)</f>
        <v>0.54275791770794823</v>
      </c>
    </row>
    <row r="74" spans="1:23" x14ac:dyDescent="0.25">
      <c r="A74">
        <v>73</v>
      </c>
      <c r="B74" s="25">
        <f t="shared" ca="1" si="18"/>
        <v>1</v>
      </c>
      <c r="C74" s="46">
        <v>0</v>
      </c>
      <c r="D74">
        <f t="shared" ca="1" si="29"/>
        <v>0.26679341438230042</v>
      </c>
      <c r="E74">
        <f t="shared" ca="1" si="29"/>
        <v>0.34330611213623119</v>
      </c>
      <c r="F74">
        <f t="shared" ca="1" si="29"/>
        <v>0.57618001535856445</v>
      </c>
      <c r="G74">
        <f t="shared" ca="1" si="29"/>
        <v>0.14819333750538921</v>
      </c>
      <c r="H74">
        <f t="shared" ca="1" si="29"/>
        <v>0.56265397180537446</v>
      </c>
      <c r="I74">
        <f t="shared" ca="1" si="29"/>
        <v>0.52293324489143178</v>
      </c>
      <c r="J74">
        <f t="shared" ca="1" si="29"/>
        <v>0.97533632642564028</v>
      </c>
      <c r="K74">
        <f t="shared" ca="1" si="29"/>
        <v>0.69672442699875392</v>
      </c>
      <c r="L74" s="42">
        <f t="shared" ca="1" si="20"/>
        <v>0</v>
      </c>
      <c r="M74" s="42">
        <f t="shared" ca="1" si="21"/>
        <v>6.5196856152148722E-2</v>
      </c>
      <c r="N74" s="42">
        <f t="shared" ca="1" si="22"/>
        <v>8.3894421685485956E-2</v>
      </c>
      <c r="O74" s="42">
        <f t="shared" ca="1" si="23"/>
        <v>0.14080229703588706</v>
      </c>
      <c r="P74" s="42">
        <f t="shared" ca="1" si="24"/>
        <v>3.6214311100651611E-2</v>
      </c>
      <c r="Q74" s="42">
        <f t="shared" ca="1" si="25"/>
        <v>0.13749690991496896</v>
      </c>
      <c r="R74" s="42">
        <f t="shared" ca="1" si="26"/>
        <v>0.12779027407141602</v>
      </c>
      <c r="S74" s="42">
        <f t="shared" ca="1" si="27"/>
        <v>0.23834494686146288</v>
      </c>
      <c r="T74" s="42">
        <f t="shared" ca="1" si="28"/>
        <v>0.17025998317797883</v>
      </c>
      <c r="U74">
        <f ca="1">+(L74^2*Markiwitz!$B$4^2)+(M74^2*Markiwitz!$C$4^2)+(N74^2*Markiwitz!$D$4^2)+(O74^2*Markiwitz!$E$4^2)+(P74^2*Markiwitz!$F$4^2)+(Q74^2*Markiwitz!$G$4^2)+(R74^2*Markiwitz!$H$4^2)+(S74^2*Markiwitz!$I$4^2)+(T74^2*Markiwitz!$J$4^2)+(2*L74*M74*Markiwitz!$B$8)+(2*L74*N74*Markiwitz!$E$8)+(2*L74*O74*Markiwitz!$H$8)+(2*L74*P74*Markiwitz!$B$11)+(2*L74*Q74*Markiwitz!$E$11)+(2*L74*R74*Markiwitz!$H$11)+(2*L74*S74*Markiwitz!$K$8)+(2*L74*T74*Markiwitz!$K$11)</f>
        <v>1.6255806272114395E-2</v>
      </c>
      <c r="V74" s="5">
        <f t="shared" ca="1" si="19"/>
        <v>0.12749825987877009</v>
      </c>
      <c r="W74" s="42">
        <f ca="1">SUMPRODUCT(L74:T74,Markiwitz!$B$3:$J$3)</f>
        <v>0.46088275040564336</v>
      </c>
    </row>
    <row r="75" spans="1:23" x14ac:dyDescent="0.25">
      <c r="A75">
        <v>74</v>
      </c>
      <c r="B75" s="25">
        <f t="shared" ca="1" si="18"/>
        <v>1</v>
      </c>
      <c r="C75" s="46">
        <v>0</v>
      </c>
      <c r="D75">
        <f t="shared" ca="1" si="29"/>
        <v>0.82887270110444744</v>
      </c>
      <c r="E75">
        <f t="shared" ca="1" si="29"/>
        <v>0.57648928734650717</v>
      </c>
      <c r="F75">
        <f t="shared" ca="1" si="29"/>
        <v>7.0041702871891709E-2</v>
      </c>
      <c r="G75">
        <f t="shared" ca="1" si="29"/>
        <v>6.1237493329147963E-2</v>
      </c>
      <c r="H75">
        <f t="shared" ca="1" si="29"/>
        <v>0.89208903608644663</v>
      </c>
      <c r="I75">
        <f t="shared" ca="1" si="29"/>
        <v>0.27492426126479708</v>
      </c>
      <c r="J75">
        <f t="shared" ca="1" si="29"/>
        <v>0.49735068977174712</v>
      </c>
      <c r="K75">
        <f t="shared" ca="1" si="29"/>
        <v>0.45139713015295768</v>
      </c>
      <c r="L75" s="42">
        <f t="shared" ca="1" si="20"/>
        <v>0</v>
      </c>
      <c r="M75" s="42">
        <f t="shared" ca="1" si="21"/>
        <v>0.22693904794302697</v>
      </c>
      <c r="N75" s="42">
        <f t="shared" ca="1" si="22"/>
        <v>0.1578383868179592</v>
      </c>
      <c r="O75" s="42">
        <f t="shared" ca="1" si="23"/>
        <v>1.9176886082598231E-2</v>
      </c>
      <c r="P75" s="42">
        <f t="shared" ca="1" si="24"/>
        <v>1.6766360402528324E-2</v>
      </c>
      <c r="Q75" s="42">
        <f t="shared" ca="1" si="25"/>
        <v>0.24424720015523813</v>
      </c>
      <c r="R75" s="42">
        <f t="shared" ca="1" si="26"/>
        <v>7.527217391131219E-2</v>
      </c>
      <c r="S75" s="42">
        <f t="shared" ca="1" si="27"/>
        <v>0.13617084008221592</v>
      </c>
      <c r="T75" s="42">
        <f t="shared" ca="1" si="28"/>
        <v>0.12358910460512113</v>
      </c>
      <c r="U75">
        <f ca="1">+(L75^2*Markiwitz!$B$4^2)+(M75^2*Markiwitz!$C$4^2)+(N75^2*Markiwitz!$D$4^2)+(O75^2*Markiwitz!$E$4^2)+(P75^2*Markiwitz!$F$4^2)+(Q75^2*Markiwitz!$G$4^2)+(R75^2*Markiwitz!$H$4^2)+(S75^2*Markiwitz!$I$4^2)+(T75^2*Markiwitz!$J$4^2)+(2*L75*M75*Markiwitz!$B$8)+(2*L75*N75*Markiwitz!$E$8)+(2*L75*O75*Markiwitz!$H$8)+(2*L75*P75*Markiwitz!$B$11)+(2*L75*Q75*Markiwitz!$E$11)+(2*L75*R75*Markiwitz!$H$11)+(2*L75*S75*Markiwitz!$K$8)+(2*L75*T75*Markiwitz!$K$11)</f>
        <v>2.2442178507193229E-2</v>
      </c>
      <c r="V75" s="5">
        <f t="shared" ca="1" si="19"/>
        <v>0.14980713770442725</v>
      </c>
      <c r="W75" s="42">
        <f ca="1">SUMPRODUCT(L75:T75,Markiwitz!$B$3:$J$3)</f>
        <v>0.7512429657955958</v>
      </c>
    </row>
    <row r="76" spans="1:23" x14ac:dyDescent="0.25">
      <c r="A76">
        <v>75</v>
      </c>
      <c r="B76" s="25">
        <f t="shared" ca="1" si="18"/>
        <v>1</v>
      </c>
      <c r="C76" s="46">
        <v>0</v>
      </c>
      <c r="D76">
        <f t="shared" ca="1" si="29"/>
        <v>0.79694807440191218</v>
      </c>
      <c r="E76">
        <f t="shared" ca="1" si="29"/>
        <v>0.81833873157164394</v>
      </c>
      <c r="F76">
        <f t="shared" ca="1" si="29"/>
        <v>0.52045251221172351</v>
      </c>
      <c r="G76">
        <f t="shared" ca="1" si="29"/>
        <v>0.40470986429402223</v>
      </c>
      <c r="H76">
        <f t="shared" ca="1" si="29"/>
        <v>0.95303324708659798</v>
      </c>
      <c r="I76">
        <f t="shared" ca="1" si="29"/>
        <v>0.1233017898806853</v>
      </c>
      <c r="J76">
        <f t="shared" ca="1" si="29"/>
        <v>0.44223468187793435</v>
      </c>
      <c r="K76">
        <f t="shared" ca="1" si="29"/>
        <v>0.34259550592651133</v>
      </c>
      <c r="L76" s="42">
        <f t="shared" ca="1" si="20"/>
        <v>0</v>
      </c>
      <c r="M76" s="42">
        <f t="shared" ca="1" si="21"/>
        <v>0.18105813019174377</v>
      </c>
      <c r="N76" s="42">
        <f t="shared" ca="1" si="22"/>
        <v>0.18591786009777408</v>
      </c>
      <c r="O76" s="42">
        <f t="shared" ca="1" si="23"/>
        <v>0.11824127787167189</v>
      </c>
      <c r="P76" s="42">
        <f t="shared" ca="1" si="24"/>
        <v>9.1945778718672072E-2</v>
      </c>
      <c r="Q76" s="42">
        <f t="shared" ca="1" si="25"/>
        <v>0.21651902209257856</v>
      </c>
      <c r="R76" s="42">
        <f t="shared" ca="1" si="26"/>
        <v>2.8012855846155725E-2</v>
      </c>
      <c r="S76" s="42">
        <f t="shared" ca="1" si="27"/>
        <v>0.10047101834940741</v>
      </c>
      <c r="T76" s="42">
        <f t="shared" ca="1" si="28"/>
        <v>7.7834056831996512E-2</v>
      </c>
      <c r="U76">
        <f ca="1">+(L76^2*Markiwitz!$B$4^2)+(M76^2*Markiwitz!$C$4^2)+(N76^2*Markiwitz!$D$4^2)+(O76^2*Markiwitz!$E$4^2)+(P76^2*Markiwitz!$F$4^2)+(Q76^2*Markiwitz!$G$4^2)+(R76^2*Markiwitz!$H$4^2)+(S76^2*Markiwitz!$I$4^2)+(T76^2*Markiwitz!$J$4^2)+(2*L76*M76*Markiwitz!$B$8)+(2*L76*N76*Markiwitz!$E$8)+(2*L76*O76*Markiwitz!$H$8)+(2*L76*P76*Markiwitz!$B$11)+(2*L76*Q76*Markiwitz!$E$11)+(2*L76*R76*Markiwitz!$H$11)+(2*L76*S76*Markiwitz!$K$8)+(2*L76*T76*Markiwitz!$K$11)</f>
        <v>1.976841322137508E-2</v>
      </c>
      <c r="V76" s="5">
        <f t="shared" ca="1" si="19"/>
        <v>0.14060018926507559</v>
      </c>
      <c r="W76" s="42">
        <f ca="1">SUMPRODUCT(L76:T76,Markiwitz!$B$3:$J$3)</f>
        <v>0.72467034451964296</v>
      </c>
    </row>
    <row r="77" spans="1:23" x14ac:dyDescent="0.25">
      <c r="A77">
        <v>76</v>
      </c>
      <c r="B77" s="25">
        <f t="shared" ca="1" si="18"/>
        <v>1</v>
      </c>
      <c r="C77" s="46">
        <v>0</v>
      </c>
      <c r="D77">
        <f t="shared" ca="1" si="29"/>
        <v>0.43582762556669041</v>
      </c>
      <c r="E77">
        <f t="shared" ca="1" si="29"/>
        <v>0.58086072643338482</v>
      </c>
      <c r="F77">
        <f t="shared" ca="1" si="29"/>
        <v>0.47422078887224961</v>
      </c>
      <c r="G77">
        <f t="shared" ca="1" si="29"/>
        <v>0.5108384536039432</v>
      </c>
      <c r="H77">
        <f t="shared" ca="1" si="29"/>
        <v>0.99578489972581397</v>
      </c>
      <c r="I77">
        <f t="shared" ca="1" si="29"/>
        <v>0.6827458785822772</v>
      </c>
      <c r="J77">
        <f t="shared" ca="1" si="29"/>
        <v>0.54521717145191706</v>
      </c>
      <c r="K77">
        <f t="shared" ca="1" si="29"/>
        <v>0.9966031926893093</v>
      </c>
      <c r="L77" s="42">
        <f t="shared" ca="1" si="20"/>
        <v>0</v>
      </c>
      <c r="M77" s="42">
        <f t="shared" ca="1" si="21"/>
        <v>8.3458327297594517E-2</v>
      </c>
      <c r="N77" s="42">
        <f t="shared" ca="1" si="22"/>
        <v>0.11123127993082642</v>
      </c>
      <c r="O77" s="42">
        <f t="shared" ca="1" si="23"/>
        <v>9.0810383480308982E-2</v>
      </c>
      <c r="P77" s="42">
        <f t="shared" ca="1" si="24"/>
        <v>9.7822442534797785E-2</v>
      </c>
      <c r="Q77" s="42">
        <f t="shared" ca="1" si="25"/>
        <v>0.19068672384238833</v>
      </c>
      <c r="R77" s="42">
        <f t="shared" ca="1" si="26"/>
        <v>0.13074166402763793</v>
      </c>
      <c r="S77" s="42">
        <f t="shared" ca="1" si="27"/>
        <v>0.10440575694149047</v>
      </c>
      <c r="T77" s="42">
        <f t="shared" ca="1" si="28"/>
        <v>0.19084342194495563</v>
      </c>
      <c r="U77">
        <f ca="1">+(L77^2*Markiwitz!$B$4^2)+(M77^2*Markiwitz!$C$4^2)+(N77^2*Markiwitz!$D$4^2)+(O77^2*Markiwitz!$E$4^2)+(P77^2*Markiwitz!$F$4^2)+(Q77^2*Markiwitz!$G$4^2)+(R77^2*Markiwitz!$H$4^2)+(S77^2*Markiwitz!$I$4^2)+(T77^2*Markiwitz!$J$4^2)+(2*L77*M77*Markiwitz!$B$8)+(2*L77*N77*Markiwitz!$E$8)+(2*L77*O77*Markiwitz!$H$8)+(2*L77*P77*Markiwitz!$B$11)+(2*L77*Q77*Markiwitz!$E$11)+(2*L77*R77*Markiwitz!$H$11)+(2*L77*S77*Markiwitz!$K$8)+(2*L77*T77*Markiwitz!$K$11)</f>
        <v>1.6336131130027666E-2</v>
      </c>
      <c r="V77" s="5">
        <f t="shared" ca="1" si="19"/>
        <v>0.12781287544698955</v>
      </c>
      <c r="W77" s="42">
        <f ca="1">SUMPRODUCT(L77:T77,Markiwitz!$B$3:$J$3)</f>
        <v>0.63209903091209696</v>
      </c>
    </row>
    <row r="78" spans="1:23" x14ac:dyDescent="0.25">
      <c r="A78">
        <v>77</v>
      </c>
      <c r="B78" s="25">
        <f t="shared" ca="1" si="18"/>
        <v>1</v>
      </c>
      <c r="C78" s="46">
        <v>0</v>
      </c>
      <c r="D78">
        <f t="shared" ca="1" si="29"/>
        <v>0.92837988420138906</v>
      </c>
      <c r="E78">
        <f t="shared" ca="1" si="29"/>
        <v>0.84361657985507588</v>
      </c>
      <c r="F78">
        <f t="shared" ca="1" si="29"/>
        <v>0.66058976470341868</v>
      </c>
      <c r="G78">
        <f t="shared" ca="1" si="29"/>
        <v>0.81161216887552523</v>
      </c>
      <c r="H78">
        <f t="shared" ca="1" si="29"/>
        <v>0.73778280909056149</v>
      </c>
      <c r="I78">
        <f t="shared" ca="1" si="29"/>
        <v>0.23112563681899467</v>
      </c>
      <c r="J78">
        <f t="shared" ca="1" si="29"/>
        <v>0.76962102771977592</v>
      </c>
      <c r="K78">
        <f t="shared" ca="1" si="29"/>
        <v>0.21217576830693219</v>
      </c>
      <c r="L78" s="42">
        <f t="shared" ca="1" si="20"/>
        <v>0</v>
      </c>
      <c r="M78" s="42">
        <f t="shared" ca="1" si="21"/>
        <v>0.17870974104881285</v>
      </c>
      <c r="N78" s="42">
        <f t="shared" ca="1" si="22"/>
        <v>0.16239311417230315</v>
      </c>
      <c r="O78" s="42">
        <f t="shared" ca="1" si="23"/>
        <v>0.12716111992365756</v>
      </c>
      <c r="P78" s="42">
        <f t="shared" ca="1" si="24"/>
        <v>0.1562323818084225</v>
      </c>
      <c r="Q78" s="42">
        <f t="shared" ca="1" si="25"/>
        <v>0.14202049937376562</v>
      </c>
      <c r="R78" s="42">
        <f t="shared" ca="1" si="26"/>
        <v>4.4490841958726171E-2</v>
      </c>
      <c r="S78" s="42">
        <f t="shared" ca="1" si="27"/>
        <v>0.14814924031646373</v>
      </c>
      <c r="T78" s="42">
        <f t="shared" ca="1" si="28"/>
        <v>4.0843061397848442E-2</v>
      </c>
      <c r="U78">
        <f ca="1">+(L78^2*Markiwitz!$B$4^2)+(M78^2*Markiwitz!$C$4^2)+(N78^2*Markiwitz!$D$4^2)+(O78^2*Markiwitz!$E$4^2)+(P78^2*Markiwitz!$F$4^2)+(Q78^2*Markiwitz!$G$4^2)+(R78^2*Markiwitz!$H$4^2)+(S78^2*Markiwitz!$I$4^2)+(T78^2*Markiwitz!$J$4^2)+(2*L78*M78*Markiwitz!$B$8)+(2*L78*N78*Markiwitz!$E$8)+(2*L78*O78*Markiwitz!$H$8)+(2*L78*P78*Markiwitz!$B$11)+(2*L78*Q78*Markiwitz!$E$11)+(2*L78*R78*Markiwitz!$H$11)+(2*L78*S78*Markiwitz!$K$8)+(2*L78*T78*Markiwitz!$K$11)</f>
        <v>1.529965044690954E-2</v>
      </c>
      <c r="V78" s="5">
        <f t="shared" ca="1" si="19"/>
        <v>0.12369175577583795</v>
      </c>
      <c r="W78" s="42">
        <f ca="1">SUMPRODUCT(L78:T78,Markiwitz!$B$3:$J$3)</f>
        <v>0.53323447838515281</v>
      </c>
    </row>
    <row r="79" spans="1:23" x14ac:dyDescent="0.25">
      <c r="A79">
        <v>78</v>
      </c>
      <c r="B79" s="25">
        <f t="shared" ca="1" si="18"/>
        <v>1</v>
      </c>
      <c r="C79" s="46">
        <v>0</v>
      </c>
      <c r="D79">
        <f t="shared" ca="1" si="29"/>
        <v>0.38272677395400923</v>
      </c>
      <c r="E79">
        <f t="shared" ca="1" si="29"/>
        <v>0.54308576798137531</v>
      </c>
      <c r="F79">
        <f t="shared" ca="1" si="29"/>
        <v>0.42582301913788001</v>
      </c>
      <c r="G79">
        <f t="shared" ca="1" si="29"/>
        <v>0.32647754633479253</v>
      </c>
      <c r="H79">
        <f t="shared" ca="1" si="29"/>
        <v>2.9676648931518113E-3</v>
      </c>
      <c r="I79">
        <f t="shared" ca="1" si="29"/>
        <v>0.32320909473781512</v>
      </c>
      <c r="J79">
        <f t="shared" ca="1" si="29"/>
        <v>0.30426061047082054</v>
      </c>
      <c r="K79">
        <f t="shared" ca="1" si="29"/>
        <v>0.99047416627189855</v>
      </c>
      <c r="L79" s="42">
        <f t="shared" ca="1" si="20"/>
        <v>0</v>
      </c>
      <c r="M79" s="42">
        <f t="shared" ca="1" si="21"/>
        <v>0.11601209911402217</v>
      </c>
      <c r="N79" s="42">
        <f t="shared" ca="1" si="22"/>
        <v>0.16462010036967303</v>
      </c>
      <c r="O79" s="42">
        <f t="shared" ca="1" si="23"/>
        <v>0.12907542838168978</v>
      </c>
      <c r="P79" s="42">
        <f t="shared" ca="1" si="24"/>
        <v>9.8961839206070407E-2</v>
      </c>
      <c r="Q79" s="42">
        <f t="shared" ca="1" si="25"/>
        <v>8.9955826754598391E-4</v>
      </c>
      <c r="R79" s="42">
        <f t="shared" ca="1" si="26"/>
        <v>9.7971106504773961E-2</v>
      </c>
      <c r="S79" s="42">
        <f t="shared" ca="1" si="27"/>
        <v>9.2227443964177258E-2</v>
      </c>
      <c r="T79" s="42">
        <f t="shared" ca="1" si="28"/>
        <v>0.30023242419204749</v>
      </c>
      <c r="U79">
        <f ca="1">+(L79^2*Markiwitz!$B$4^2)+(M79^2*Markiwitz!$C$4^2)+(N79^2*Markiwitz!$D$4^2)+(O79^2*Markiwitz!$E$4^2)+(P79^2*Markiwitz!$F$4^2)+(Q79^2*Markiwitz!$G$4^2)+(R79^2*Markiwitz!$H$4^2)+(S79^2*Markiwitz!$I$4^2)+(T79^2*Markiwitz!$J$4^2)+(2*L79*M79*Markiwitz!$B$8)+(2*L79*N79*Markiwitz!$E$8)+(2*L79*O79*Markiwitz!$H$8)+(2*L79*P79*Markiwitz!$B$11)+(2*L79*Q79*Markiwitz!$E$11)+(2*L79*R79*Markiwitz!$H$11)+(2*L79*S79*Markiwitz!$K$8)+(2*L79*T79*Markiwitz!$K$11)</f>
        <v>8.5765476837571762E-3</v>
      </c>
      <c r="V79" s="5">
        <f t="shared" ca="1" si="19"/>
        <v>9.2609652217018806E-2</v>
      </c>
      <c r="W79" s="42">
        <f ca="1">SUMPRODUCT(L79:T79,Markiwitz!$B$3:$J$3)</f>
        <v>0.14118413697205087</v>
      </c>
    </row>
    <row r="80" spans="1:23" x14ac:dyDescent="0.25">
      <c r="A80">
        <v>79</v>
      </c>
      <c r="B80" s="25">
        <f t="shared" ca="1" si="18"/>
        <v>1</v>
      </c>
      <c r="C80" s="46">
        <v>0</v>
      </c>
      <c r="D80">
        <f t="shared" ca="1" si="29"/>
        <v>0.39113202322953411</v>
      </c>
      <c r="E80">
        <f t="shared" ca="1" si="29"/>
        <v>0.96723666688476539</v>
      </c>
      <c r="F80">
        <f t="shared" ca="1" si="29"/>
        <v>0.56113167744508075</v>
      </c>
      <c r="G80">
        <f t="shared" ca="1" si="29"/>
        <v>0.84948488625873453</v>
      </c>
      <c r="H80">
        <f t="shared" ca="1" si="29"/>
        <v>0.29845067038329531</v>
      </c>
      <c r="I80">
        <f t="shared" ca="1" si="29"/>
        <v>0.26070804054680052</v>
      </c>
      <c r="J80">
        <f t="shared" ca="1" si="29"/>
        <v>3.0344133295054476E-2</v>
      </c>
      <c r="K80">
        <f t="shared" ca="1" si="29"/>
        <v>0.95909704839523868</v>
      </c>
      <c r="L80" s="42">
        <f t="shared" ca="1" si="20"/>
        <v>0</v>
      </c>
      <c r="M80" s="42">
        <f t="shared" ca="1" si="21"/>
        <v>9.059045970458085E-2</v>
      </c>
      <c r="N80" s="42">
        <f t="shared" ca="1" si="22"/>
        <v>0.2240226038582287</v>
      </c>
      <c r="O80" s="42">
        <f t="shared" ca="1" si="23"/>
        <v>0.12996424121663191</v>
      </c>
      <c r="P80" s="42">
        <f t="shared" ca="1" si="24"/>
        <v>0.19675000201431089</v>
      </c>
      <c r="Q80" s="42">
        <f t="shared" ca="1" si="25"/>
        <v>6.9124443470323163E-2</v>
      </c>
      <c r="R80" s="42">
        <f t="shared" ca="1" si="26"/>
        <v>6.0382837096299942E-2</v>
      </c>
      <c r="S80" s="42">
        <f t="shared" ca="1" si="27"/>
        <v>7.0280335571574742E-3</v>
      </c>
      <c r="T80" s="42">
        <f t="shared" ca="1" si="28"/>
        <v>0.22213737908246697</v>
      </c>
      <c r="U80">
        <f ca="1">+(L80^2*Markiwitz!$B$4^2)+(M80^2*Markiwitz!$C$4^2)+(N80^2*Markiwitz!$D$4^2)+(O80^2*Markiwitz!$E$4^2)+(P80^2*Markiwitz!$F$4^2)+(Q80^2*Markiwitz!$G$4^2)+(R80^2*Markiwitz!$H$4^2)+(S80^2*Markiwitz!$I$4^2)+(T80^2*Markiwitz!$J$4^2)+(2*L80*M80*Markiwitz!$B$8)+(2*L80*N80*Markiwitz!$E$8)+(2*L80*O80*Markiwitz!$H$8)+(2*L80*P80*Markiwitz!$B$11)+(2*L80*Q80*Markiwitz!$E$11)+(2*L80*R80*Markiwitz!$H$11)+(2*L80*S80*Markiwitz!$K$8)+(2*L80*T80*Markiwitz!$K$11)</f>
        <v>1.2497103940784167E-2</v>
      </c>
      <c r="V80" s="5">
        <f t="shared" ca="1" si="19"/>
        <v>0.11179044655418532</v>
      </c>
      <c r="W80" s="42">
        <f ca="1">SUMPRODUCT(L80:T80,Markiwitz!$B$3:$J$3)</f>
        <v>0.36906986669460556</v>
      </c>
    </row>
    <row r="81" spans="1:23" x14ac:dyDescent="0.25">
      <c r="A81">
        <v>80</v>
      </c>
      <c r="B81" s="25">
        <f t="shared" ca="1" si="18"/>
        <v>1</v>
      </c>
      <c r="C81" s="46">
        <v>0</v>
      </c>
      <c r="D81">
        <f t="shared" ca="1" si="29"/>
        <v>0.27252189015318806</v>
      </c>
      <c r="E81">
        <f t="shared" ca="1" si="29"/>
        <v>0.50766417013124043</v>
      </c>
      <c r="F81">
        <f t="shared" ca="1" si="29"/>
        <v>0.78260477367738357</v>
      </c>
      <c r="G81">
        <f t="shared" ca="1" si="29"/>
        <v>0.30145034110429192</v>
      </c>
      <c r="H81">
        <f t="shared" ca="1" si="29"/>
        <v>0.40126241783453043</v>
      </c>
      <c r="I81">
        <f t="shared" ca="1" si="29"/>
        <v>0.62224579926666546</v>
      </c>
      <c r="J81">
        <f t="shared" ca="1" si="29"/>
        <v>0.49106726128534206</v>
      </c>
      <c r="K81">
        <f t="shared" ca="1" si="29"/>
        <v>0.12949215662513902</v>
      </c>
      <c r="L81" s="42">
        <f t="shared" ca="1" si="20"/>
        <v>0</v>
      </c>
      <c r="M81" s="42">
        <f t="shared" ca="1" si="21"/>
        <v>7.7678991475994413E-2</v>
      </c>
      <c r="N81" s="42">
        <f t="shared" ca="1" si="22"/>
        <v>0.14470338776134856</v>
      </c>
      <c r="O81" s="42">
        <f t="shared" ca="1" si="23"/>
        <v>0.22307180355084902</v>
      </c>
      <c r="P81" s="42">
        <f t="shared" ca="1" si="24"/>
        <v>8.5924688339396385E-2</v>
      </c>
      <c r="Q81" s="42">
        <f t="shared" ca="1" si="25"/>
        <v>0.11437488532420105</v>
      </c>
      <c r="R81" s="42">
        <f t="shared" ca="1" si="26"/>
        <v>0.17736346283976923</v>
      </c>
      <c r="S81" s="42">
        <f t="shared" ca="1" si="27"/>
        <v>0.13997264433356849</v>
      </c>
      <c r="T81" s="42">
        <f t="shared" ca="1" si="28"/>
        <v>3.6910136374872921E-2</v>
      </c>
      <c r="U81">
        <f ca="1">+(L81^2*Markiwitz!$B$4^2)+(M81^2*Markiwitz!$C$4^2)+(N81^2*Markiwitz!$D$4^2)+(O81^2*Markiwitz!$E$4^2)+(P81^2*Markiwitz!$F$4^2)+(Q81^2*Markiwitz!$G$4^2)+(R81^2*Markiwitz!$H$4^2)+(S81^2*Markiwitz!$I$4^2)+(T81^2*Markiwitz!$J$4^2)+(2*L81*M81*Markiwitz!$B$8)+(2*L81*N81*Markiwitz!$E$8)+(2*L81*O81*Markiwitz!$H$8)+(2*L81*P81*Markiwitz!$B$11)+(2*L81*Q81*Markiwitz!$E$11)+(2*L81*R81*Markiwitz!$H$11)+(2*L81*S81*Markiwitz!$K$8)+(2*L81*T81*Markiwitz!$K$11)</f>
        <v>1.5753795363795932E-2</v>
      </c>
      <c r="V81" s="5">
        <f t="shared" ca="1" si="19"/>
        <v>0.12551412416057378</v>
      </c>
      <c r="W81" s="42">
        <f ca="1">SUMPRODUCT(L81:T81,Markiwitz!$B$3:$J$3)</f>
        <v>0.45311360625456465</v>
      </c>
    </row>
    <row r="82" spans="1:23" x14ac:dyDescent="0.25">
      <c r="A82">
        <v>81</v>
      </c>
      <c r="B82" s="25">
        <f t="shared" ca="1" si="18"/>
        <v>0.99999999999999989</v>
      </c>
      <c r="C82" s="46">
        <v>0</v>
      </c>
      <c r="D82">
        <f t="shared" ref="D82:K91" ca="1" si="30">RAND()</f>
        <v>0.40734440675196903</v>
      </c>
      <c r="E82">
        <f t="shared" ca="1" si="30"/>
        <v>0.21531769358538277</v>
      </c>
      <c r="F82">
        <f t="shared" ca="1" si="30"/>
        <v>0.22902235163115592</v>
      </c>
      <c r="G82">
        <f t="shared" ca="1" si="30"/>
        <v>3.1250152042437973E-3</v>
      </c>
      <c r="H82">
        <f t="shared" ca="1" si="30"/>
        <v>0.65532395113576658</v>
      </c>
      <c r="I82">
        <f t="shared" ca="1" si="30"/>
        <v>0.57284468773957387</v>
      </c>
      <c r="J82">
        <f t="shared" ca="1" si="30"/>
        <v>0.19789267505466834</v>
      </c>
      <c r="K82">
        <f t="shared" ca="1" si="30"/>
        <v>3.9701268574804049E-2</v>
      </c>
      <c r="L82" s="42">
        <f t="shared" ca="1" si="20"/>
        <v>0</v>
      </c>
      <c r="M82" s="42">
        <f t="shared" ca="1" si="21"/>
        <v>0.1755362031567036</v>
      </c>
      <c r="N82" s="42">
        <f t="shared" ca="1" si="22"/>
        <v>9.27864720318856E-2</v>
      </c>
      <c r="O82" s="42">
        <f t="shared" ca="1" si="23"/>
        <v>9.8692196031137144E-2</v>
      </c>
      <c r="P82" s="42">
        <f t="shared" ca="1" si="24"/>
        <v>1.3466572626684905E-3</v>
      </c>
      <c r="Q82" s="42">
        <f t="shared" ca="1" si="25"/>
        <v>0.28239758865785769</v>
      </c>
      <c r="R82" s="42">
        <f t="shared" ca="1" si="26"/>
        <v>0.24685494588248991</v>
      </c>
      <c r="S82" s="42">
        <f t="shared" ca="1" si="27"/>
        <v>8.527753968344351E-2</v>
      </c>
      <c r="T82" s="42">
        <f t="shared" ca="1" si="28"/>
        <v>1.7108397293813998E-2</v>
      </c>
      <c r="U82">
        <f ca="1">+(L82^2*Markiwitz!$B$4^2)+(M82^2*Markiwitz!$C$4^2)+(N82^2*Markiwitz!$D$4^2)+(O82^2*Markiwitz!$E$4^2)+(P82^2*Markiwitz!$F$4^2)+(Q82^2*Markiwitz!$G$4^2)+(R82^2*Markiwitz!$H$4^2)+(S82^2*Markiwitz!$I$4^2)+(T82^2*Markiwitz!$J$4^2)+(2*L82*M82*Markiwitz!$B$8)+(2*L82*N82*Markiwitz!$E$8)+(2*L82*O82*Markiwitz!$H$8)+(2*L82*P82*Markiwitz!$B$11)+(2*L82*Q82*Markiwitz!$E$11)+(2*L82*R82*Markiwitz!$H$11)+(2*L82*S82*Markiwitz!$K$8)+(2*L82*T82*Markiwitz!$K$11)</f>
        <v>3.038916086123996E-2</v>
      </c>
      <c r="V82" s="5">
        <f t="shared" ca="1" si="19"/>
        <v>0.1743248716082704</v>
      </c>
      <c r="W82" s="42">
        <f ca="1">SUMPRODUCT(L82:T82,Markiwitz!$B$3:$J$3)</f>
        <v>0.86197930516020316</v>
      </c>
    </row>
    <row r="83" spans="1:23" x14ac:dyDescent="0.25">
      <c r="A83">
        <v>82</v>
      </c>
      <c r="B83" s="25">
        <f t="shared" ca="1" si="18"/>
        <v>1</v>
      </c>
      <c r="C83" s="46">
        <v>0</v>
      </c>
      <c r="D83">
        <f t="shared" ca="1" si="30"/>
        <v>0.79741654899550873</v>
      </c>
      <c r="E83">
        <f t="shared" ca="1" si="30"/>
        <v>0.22990940248993375</v>
      </c>
      <c r="F83">
        <f t="shared" ca="1" si="30"/>
        <v>0.68333112088330139</v>
      </c>
      <c r="G83">
        <f t="shared" ca="1" si="30"/>
        <v>0.35367994923149249</v>
      </c>
      <c r="H83">
        <f t="shared" ca="1" si="30"/>
        <v>0.22162908092532274</v>
      </c>
      <c r="I83">
        <f t="shared" ca="1" si="30"/>
        <v>0.60032609793479541</v>
      </c>
      <c r="J83">
        <f t="shared" ca="1" si="30"/>
        <v>0.65404008817383186</v>
      </c>
      <c r="K83">
        <f t="shared" ca="1" si="30"/>
        <v>5.3367414236302535E-2</v>
      </c>
      <c r="L83" s="42">
        <f t="shared" ca="1" si="20"/>
        <v>0</v>
      </c>
      <c r="M83" s="42">
        <f t="shared" ca="1" si="21"/>
        <v>0.22189292788113807</v>
      </c>
      <c r="N83" s="42">
        <f t="shared" ca="1" si="22"/>
        <v>6.397568564404317E-2</v>
      </c>
      <c r="O83" s="42">
        <f t="shared" ca="1" si="23"/>
        <v>0.19014697314232645</v>
      </c>
      <c r="P83" s="42">
        <f t="shared" ca="1" si="24"/>
        <v>9.841666763335527E-2</v>
      </c>
      <c r="Q83" s="42">
        <f t="shared" ca="1" si="25"/>
        <v>6.1671563917345462E-2</v>
      </c>
      <c r="R83" s="42">
        <f t="shared" ca="1" si="26"/>
        <v>0.16704960001395816</v>
      </c>
      <c r="S83" s="42">
        <f t="shared" ca="1" si="27"/>
        <v>0.18199631083571435</v>
      </c>
      <c r="T83" s="42">
        <f t="shared" ca="1" si="28"/>
        <v>1.4850270932119063E-2</v>
      </c>
      <c r="U83">
        <f ca="1">+(L83^2*Markiwitz!$B$4^2)+(M83^2*Markiwitz!$C$4^2)+(N83^2*Markiwitz!$D$4^2)+(O83^2*Markiwitz!$E$4^2)+(P83^2*Markiwitz!$F$4^2)+(Q83^2*Markiwitz!$G$4^2)+(R83^2*Markiwitz!$H$4^2)+(S83^2*Markiwitz!$I$4^2)+(T83^2*Markiwitz!$J$4^2)+(2*L83*M83*Markiwitz!$B$8)+(2*L83*N83*Markiwitz!$E$8)+(2*L83*O83*Markiwitz!$H$8)+(2*L83*P83*Markiwitz!$B$11)+(2*L83*Q83*Markiwitz!$E$11)+(2*L83*R83*Markiwitz!$H$11)+(2*L83*S83*Markiwitz!$K$8)+(2*L83*T83*Markiwitz!$K$11)</f>
        <v>1.3397134147136523E-2</v>
      </c>
      <c r="V83" s="5">
        <f t="shared" ca="1" si="19"/>
        <v>0.11574598976697431</v>
      </c>
      <c r="W83" s="42">
        <f ca="1">SUMPRODUCT(L83:T83,Markiwitz!$B$3:$J$3)</f>
        <v>0.30060858274002217</v>
      </c>
    </row>
    <row r="84" spans="1:23" x14ac:dyDescent="0.25">
      <c r="A84">
        <v>83</v>
      </c>
      <c r="B84" s="25">
        <f t="shared" ca="1" si="18"/>
        <v>0.99999999999999989</v>
      </c>
      <c r="C84" s="46">
        <v>0</v>
      </c>
      <c r="D84">
        <f t="shared" ca="1" si="30"/>
        <v>0.28884179716870451</v>
      </c>
      <c r="E84">
        <f t="shared" ca="1" si="30"/>
        <v>0.48581670388360454</v>
      </c>
      <c r="F84">
        <f t="shared" ca="1" si="30"/>
        <v>0.56337064151549554</v>
      </c>
      <c r="G84">
        <f t="shared" ca="1" si="30"/>
        <v>0.60731501707326507</v>
      </c>
      <c r="H84">
        <f t="shared" ca="1" si="30"/>
        <v>0.64290210562191141</v>
      </c>
      <c r="I84">
        <f t="shared" ca="1" si="30"/>
        <v>0.52144676715380922</v>
      </c>
      <c r="J84">
        <f t="shared" ca="1" si="30"/>
        <v>0.93141332878386673</v>
      </c>
      <c r="K84">
        <f t="shared" ca="1" si="30"/>
        <v>0.52537873999286022</v>
      </c>
      <c r="L84" s="42">
        <f t="shared" ca="1" si="20"/>
        <v>0</v>
      </c>
      <c r="M84" s="42">
        <f t="shared" ca="1" si="21"/>
        <v>6.32525434262802E-2</v>
      </c>
      <c r="N84" s="42">
        <f t="shared" ca="1" si="22"/>
        <v>0.10638744967253462</v>
      </c>
      <c r="O84" s="42">
        <f t="shared" ca="1" si="23"/>
        <v>0.12337073898877944</v>
      </c>
      <c r="P84" s="42">
        <f t="shared" ca="1" si="24"/>
        <v>0.13299397755935619</v>
      </c>
      <c r="Q84" s="42">
        <f t="shared" ca="1" si="25"/>
        <v>0.14078708051710923</v>
      </c>
      <c r="R84" s="42">
        <f t="shared" ca="1" si="26"/>
        <v>0.11418996352742319</v>
      </c>
      <c r="S84" s="42">
        <f t="shared" ca="1" si="27"/>
        <v>0.20396723259656058</v>
      </c>
      <c r="T84" s="42">
        <f t="shared" ca="1" si="28"/>
        <v>0.11505101371195645</v>
      </c>
      <c r="U84">
        <f ca="1">+(L84^2*Markiwitz!$B$4^2)+(M84^2*Markiwitz!$C$4^2)+(N84^2*Markiwitz!$D$4^2)+(O84^2*Markiwitz!$E$4^2)+(P84^2*Markiwitz!$F$4^2)+(Q84^2*Markiwitz!$G$4^2)+(R84^2*Markiwitz!$H$4^2)+(S84^2*Markiwitz!$I$4^2)+(T84^2*Markiwitz!$J$4^2)+(2*L84*M84*Markiwitz!$B$8)+(2*L84*N84*Markiwitz!$E$8)+(2*L84*O84*Markiwitz!$H$8)+(2*L84*P84*Markiwitz!$B$11)+(2*L84*Q84*Markiwitz!$E$11)+(2*L84*R84*Markiwitz!$H$11)+(2*L84*S84*Markiwitz!$K$8)+(2*L84*T84*Markiwitz!$K$11)</f>
        <v>1.5946752303467177E-2</v>
      </c>
      <c r="V84" s="5">
        <f t="shared" ca="1" si="19"/>
        <v>0.12628045099486768</v>
      </c>
      <c r="W84" s="42">
        <f ca="1">SUMPRODUCT(L84:T84,Markiwitz!$B$3:$J$3)</f>
        <v>0.49907180434100124</v>
      </c>
    </row>
    <row r="85" spans="1:23" x14ac:dyDescent="0.25">
      <c r="A85">
        <v>84</v>
      </c>
      <c r="B85" s="25">
        <f t="shared" ca="1" si="18"/>
        <v>0.99999999999999978</v>
      </c>
      <c r="C85" s="46">
        <v>0</v>
      </c>
      <c r="D85">
        <f t="shared" ca="1" si="30"/>
        <v>0.73373005104854661</v>
      </c>
      <c r="E85">
        <f t="shared" ca="1" si="30"/>
        <v>0.18356405029174583</v>
      </c>
      <c r="F85">
        <f t="shared" ca="1" si="30"/>
        <v>0.93865885985860598</v>
      </c>
      <c r="G85">
        <f t="shared" ca="1" si="30"/>
        <v>0.35509895532643421</v>
      </c>
      <c r="H85">
        <f t="shared" ca="1" si="30"/>
        <v>0.31031117206815473</v>
      </c>
      <c r="I85">
        <f t="shared" ca="1" si="30"/>
        <v>4.8289441359338103E-2</v>
      </c>
      <c r="J85">
        <f t="shared" ca="1" si="30"/>
        <v>0.97199834758557613</v>
      </c>
      <c r="K85">
        <f t="shared" ca="1" si="30"/>
        <v>6.198978715329484E-2</v>
      </c>
      <c r="L85" s="42">
        <f t="shared" ca="1" si="20"/>
        <v>0</v>
      </c>
      <c r="M85" s="42">
        <f t="shared" ca="1" si="21"/>
        <v>0.20360799516932956</v>
      </c>
      <c r="N85" s="42">
        <f t="shared" ca="1" si="22"/>
        <v>5.0938500081403187E-2</v>
      </c>
      <c r="O85" s="42">
        <f t="shared" ca="1" si="23"/>
        <v>0.26047515476655086</v>
      </c>
      <c r="P85" s="42">
        <f t="shared" ca="1" si="24"/>
        <v>9.8538946684023521E-2</v>
      </c>
      <c r="Q85" s="42">
        <f t="shared" ca="1" si="25"/>
        <v>8.6110464649977209E-2</v>
      </c>
      <c r="R85" s="42">
        <f t="shared" ca="1" si="26"/>
        <v>1.3400182163686795E-2</v>
      </c>
      <c r="S85" s="42">
        <f t="shared" ca="1" si="27"/>
        <v>0.26972676746301888</v>
      </c>
      <c r="T85" s="42">
        <f t="shared" ca="1" si="28"/>
        <v>1.720198902200985E-2</v>
      </c>
      <c r="U85">
        <f ca="1">+(L85^2*Markiwitz!$B$4^2)+(M85^2*Markiwitz!$C$4^2)+(N85^2*Markiwitz!$D$4^2)+(O85^2*Markiwitz!$E$4^2)+(P85^2*Markiwitz!$F$4^2)+(Q85^2*Markiwitz!$G$4^2)+(R85^2*Markiwitz!$H$4^2)+(S85^2*Markiwitz!$I$4^2)+(T85^2*Markiwitz!$J$4^2)+(2*L85*M85*Markiwitz!$B$8)+(2*L85*N85*Markiwitz!$E$8)+(2*L85*O85*Markiwitz!$H$8)+(2*L85*P85*Markiwitz!$B$11)+(2*L85*Q85*Markiwitz!$E$11)+(2*L85*R85*Markiwitz!$H$11)+(2*L85*S85*Markiwitz!$K$8)+(2*L85*T85*Markiwitz!$K$11)</f>
        <v>1.8980570818012805E-2</v>
      </c>
      <c r="V85" s="5">
        <f t="shared" ca="1" si="19"/>
        <v>0.13776999244397456</v>
      </c>
      <c r="W85" s="42">
        <f ca="1">SUMPRODUCT(L85:T85,Markiwitz!$B$3:$J$3)</f>
        <v>0.3680758563496227</v>
      </c>
    </row>
    <row r="86" spans="1:23" x14ac:dyDescent="0.25">
      <c r="A86">
        <v>85</v>
      </c>
      <c r="B86" s="25">
        <f t="shared" ca="1" si="18"/>
        <v>1</v>
      </c>
      <c r="C86" s="46">
        <v>0</v>
      </c>
      <c r="D86">
        <f t="shared" ca="1" si="30"/>
        <v>0.90974972128502574</v>
      </c>
      <c r="E86">
        <f t="shared" ca="1" si="30"/>
        <v>0.16432276086430431</v>
      </c>
      <c r="F86">
        <f t="shared" ca="1" si="30"/>
        <v>0.19316781677285988</v>
      </c>
      <c r="G86">
        <f t="shared" ca="1" si="30"/>
        <v>0.19670406060950163</v>
      </c>
      <c r="H86">
        <f t="shared" ca="1" si="30"/>
        <v>0.22334462269103095</v>
      </c>
      <c r="I86">
        <f t="shared" ca="1" si="30"/>
        <v>0.86467363386657059</v>
      </c>
      <c r="J86">
        <f t="shared" ca="1" si="30"/>
        <v>0.10417387836665315</v>
      </c>
      <c r="K86">
        <f t="shared" ca="1" si="30"/>
        <v>6.7648408293475737E-2</v>
      </c>
      <c r="L86" s="42">
        <f t="shared" ca="1" si="20"/>
        <v>0</v>
      </c>
      <c r="M86" s="42">
        <f t="shared" ca="1" si="21"/>
        <v>0.33400204266009159</v>
      </c>
      <c r="N86" s="42">
        <f t="shared" ca="1" si="22"/>
        <v>6.0328831655698995E-2</v>
      </c>
      <c r="O86" s="42">
        <f t="shared" ca="1" si="23"/>
        <v>7.0918895459723685E-2</v>
      </c>
      <c r="P86" s="42">
        <f t="shared" ca="1" si="24"/>
        <v>7.2217178533791768E-2</v>
      </c>
      <c r="Q86" s="42">
        <f t="shared" ca="1" si="25"/>
        <v>8.1997892882651705E-2</v>
      </c>
      <c r="R86" s="42">
        <f t="shared" ca="1" si="26"/>
        <v>0.31745297985672749</v>
      </c>
      <c r="S86" s="42">
        <f t="shared" ca="1" si="27"/>
        <v>3.8246000358361176E-2</v>
      </c>
      <c r="T86" s="42">
        <f t="shared" ca="1" si="28"/>
        <v>2.4836178592953728E-2</v>
      </c>
      <c r="U86">
        <f ca="1">+(L86^2*Markiwitz!$B$4^2)+(M86^2*Markiwitz!$C$4^2)+(N86^2*Markiwitz!$D$4^2)+(O86^2*Markiwitz!$E$4^2)+(P86^2*Markiwitz!$F$4^2)+(Q86^2*Markiwitz!$G$4^2)+(R86^2*Markiwitz!$H$4^2)+(S86^2*Markiwitz!$I$4^2)+(T86^2*Markiwitz!$J$4^2)+(2*L86*M86*Markiwitz!$B$8)+(2*L86*N86*Markiwitz!$E$8)+(2*L86*O86*Markiwitz!$H$8)+(2*L86*P86*Markiwitz!$B$11)+(2*L86*Q86*Markiwitz!$E$11)+(2*L86*R86*Markiwitz!$H$11)+(2*L86*S86*Markiwitz!$K$8)+(2*L86*T86*Markiwitz!$K$11)</f>
        <v>1.5459886069291278E-2</v>
      </c>
      <c r="V86" s="5">
        <f t="shared" ca="1" si="19"/>
        <v>0.1243377901898344</v>
      </c>
      <c r="W86" s="42">
        <f ca="1">SUMPRODUCT(L86:T86,Markiwitz!$B$3:$J$3)</f>
        <v>0.34763054564861651</v>
      </c>
    </row>
    <row r="87" spans="1:23" x14ac:dyDescent="0.25">
      <c r="A87">
        <v>86</v>
      </c>
      <c r="B87" s="25">
        <f t="shared" ca="1" si="18"/>
        <v>1.0000000000000002</v>
      </c>
      <c r="C87" s="46">
        <v>0</v>
      </c>
      <c r="D87">
        <f t="shared" ca="1" si="30"/>
        <v>0.12293373391892004</v>
      </c>
      <c r="E87">
        <f t="shared" ca="1" si="30"/>
        <v>2.436514009311197E-2</v>
      </c>
      <c r="F87">
        <f t="shared" ca="1" si="30"/>
        <v>6.0274058317388524E-2</v>
      </c>
      <c r="G87">
        <f t="shared" ca="1" si="30"/>
        <v>0.52945192003907471</v>
      </c>
      <c r="H87">
        <f t="shared" ca="1" si="30"/>
        <v>8.6528871037261035E-2</v>
      </c>
      <c r="I87">
        <f t="shared" ca="1" si="30"/>
        <v>0.30451198026078607</v>
      </c>
      <c r="J87">
        <f t="shared" ca="1" si="30"/>
        <v>0.92046141058522002</v>
      </c>
      <c r="K87">
        <f t="shared" ca="1" si="30"/>
        <v>0.16858396752797378</v>
      </c>
      <c r="L87" s="42">
        <f t="shared" ca="1" si="20"/>
        <v>0</v>
      </c>
      <c r="M87" s="42">
        <f t="shared" ca="1" si="21"/>
        <v>5.5447710730054063E-2</v>
      </c>
      <c r="N87" s="42">
        <f t="shared" ca="1" si="22"/>
        <v>1.0989589242210364E-2</v>
      </c>
      <c r="O87" s="42">
        <f t="shared" ca="1" si="23"/>
        <v>2.7185854066005967E-2</v>
      </c>
      <c r="P87" s="42">
        <f t="shared" ca="1" si="24"/>
        <v>0.23880261317988141</v>
      </c>
      <c r="Q87" s="42">
        <f t="shared" ca="1" si="25"/>
        <v>3.9027756321438768E-2</v>
      </c>
      <c r="R87" s="42">
        <f t="shared" ca="1" si="26"/>
        <v>0.13734628939581411</v>
      </c>
      <c r="S87" s="42">
        <f t="shared" ca="1" si="27"/>
        <v>0.41516251402538673</v>
      </c>
      <c r="T87" s="42">
        <f t="shared" ca="1" si="28"/>
        <v>7.6037673039208664E-2</v>
      </c>
      <c r="U87">
        <f ca="1">+(L87^2*Markiwitz!$B$4^2)+(M87^2*Markiwitz!$C$4^2)+(N87^2*Markiwitz!$D$4^2)+(O87^2*Markiwitz!$E$4^2)+(P87^2*Markiwitz!$F$4^2)+(Q87^2*Markiwitz!$G$4^2)+(R87^2*Markiwitz!$H$4^2)+(S87^2*Markiwitz!$I$4^2)+(T87^2*Markiwitz!$J$4^2)+(2*L87*M87*Markiwitz!$B$8)+(2*L87*N87*Markiwitz!$E$8)+(2*L87*O87*Markiwitz!$H$8)+(2*L87*P87*Markiwitz!$B$11)+(2*L87*Q87*Markiwitz!$E$11)+(2*L87*R87*Markiwitz!$H$11)+(2*L87*S87*Markiwitz!$K$8)+(2*L87*T87*Markiwitz!$K$11)</f>
        <v>2.8664071579983255E-2</v>
      </c>
      <c r="V87" s="5">
        <f t="shared" ca="1" si="19"/>
        <v>0.16930467087467863</v>
      </c>
      <c r="W87" s="42">
        <f ca="1">SUMPRODUCT(L87:T87,Markiwitz!$B$3:$J$3)</f>
        <v>0.18885850880319366</v>
      </c>
    </row>
    <row r="88" spans="1:23" x14ac:dyDescent="0.25">
      <c r="A88">
        <v>87</v>
      </c>
      <c r="B88" s="25">
        <f t="shared" ca="1" si="18"/>
        <v>1</v>
      </c>
      <c r="C88" s="46">
        <v>0</v>
      </c>
      <c r="D88">
        <f t="shared" ca="1" si="30"/>
        <v>0.43200041798405997</v>
      </c>
      <c r="E88">
        <f t="shared" ca="1" si="30"/>
        <v>0.2880503559354074</v>
      </c>
      <c r="F88">
        <f t="shared" ca="1" si="30"/>
        <v>0.35969382078720658</v>
      </c>
      <c r="G88">
        <f t="shared" ca="1" si="30"/>
        <v>0.63130192473638858</v>
      </c>
      <c r="H88">
        <f t="shared" ca="1" si="30"/>
        <v>0.55041327924245209</v>
      </c>
      <c r="I88">
        <f t="shared" ca="1" si="30"/>
        <v>0.40936907926364807</v>
      </c>
      <c r="J88">
        <f t="shared" ca="1" si="30"/>
        <v>0.47561668141624436</v>
      </c>
      <c r="K88">
        <f t="shared" ca="1" si="30"/>
        <v>0.94018799505311035</v>
      </c>
      <c r="L88" s="42">
        <f t="shared" ca="1" si="20"/>
        <v>0</v>
      </c>
      <c r="M88" s="42">
        <f t="shared" ca="1" si="21"/>
        <v>0.10571058359685222</v>
      </c>
      <c r="N88" s="42">
        <f t="shared" ca="1" si="22"/>
        <v>7.0485976317588808E-2</v>
      </c>
      <c r="O88" s="42">
        <f t="shared" ca="1" si="23"/>
        <v>8.8017145652391882E-2</v>
      </c>
      <c r="P88" s="42">
        <f t="shared" ca="1" si="24"/>
        <v>0.15447969981399906</v>
      </c>
      <c r="Q88" s="42">
        <f t="shared" ca="1" si="25"/>
        <v>0.13468623303582936</v>
      </c>
      <c r="R88" s="42">
        <f t="shared" ca="1" si="26"/>
        <v>0.10017269075203313</v>
      </c>
      <c r="S88" s="42">
        <f t="shared" ca="1" si="27"/>
        <v>0.1163834914686691</v>
      </c>
      <c r="T88" s="42">
        <f t="shared" ca="1" si="28"/>
        <v>0.23006417936263646</v>
      </c>
      <c r="U88">
        <f ca="1">+(L88^2*Markiwitz!$B$4^2)+(M88^2*Markiwitz!$C$4^2)+(N88^2*Markiwitz!$D$4^2)+(O88^2*Markiwitz!$E$4^2)+(P88^2*Markiwitz!$F$4^2)+(Q88^2*Markiwitz!$G$4^2)+(R88^2*Markiwitz!$H$4^2)+(S88^2*Markiwitz!$I$4^2)+(T88^2*Markiwitz!$J$4^2)+(2*L88*M88*Markiwitz!$B$8)+(2*L88*N88*Markiwitz!$E$8)+(2*L88*O88*Markiwitz!$H$8)+(2*L88*P88*Markiwitz!$B$11)+(2*L88*Q88*Markiwitz!$E$11)+(2*L88*R88*Markiwitz!$H$11)+(2*L88*S88*Markiwitz!$K$8)+(2*L88*T88*Markiwitz!$K$11)</f>
        <v>1.2541428876377259E-2</v>
      </c>
      <c r="V88" s="5">
        <f t="shared" ca="1" si="19"/>
        <v>0.11198852118131242</v>
      </c>
      <c r="W88" s="42">
        <f ca="1">SUMPRODUCT(L88:T88,Markiwitz!$B$3:$J$3)</f>
        <v>0.4900310760940938</v>
      </c>
    </row>
    <row r="89" spans="1:23" x14ac:dyDescent="0.25">
      <c r="A89">
        <v>88</v>
      </c>
      <c r="B89" s="25">
        <f t="shared" ca="1" si="18"/>
        <v>0.99999999999999978</v>
      </c>
      <c r="C89" s="46">
        <v>0</v>
      </c>
      <c r="D89">
        <f t="shared" ca="1" si="30"/>
        <v>0.94968333692055296</v>
      </c>
      <c r="E89">
        <f t="shared" ca="1" si="30"/>
        <v>0.90024996341818764</v>
      </c>
      <c r="F89">
        <f t="shared" ca="1" si="30"/>
        <v>0.59385302763517278</v>
      </c>
      <c r="G89">
        <f t="shared" ca="1" si="30"/>
        <v>0.75303909461920138</v>
      </c>
      <c r="H89">
        <f t="shared" ca="1" si="30"/>
        <v>0.1457435851751504</v>
      </c>
      <c r="I89">
        <f t="shared" ca="1" si="30"/>
        <v>0.89950063603392538</v>
      </c>
      <c r="J89">
        <f t="shared" ca="1" si="30"/>
        <v>0.22111586052568866</v>
      </c>
      <c r="K89">
        <f t="shared" ca="1" si="30"/>
        <v>0.79893795942301105</v>
      </c>
      <c r="L89" s="42">
        <f t="shared" ca="1" si="20"/>
        <v>0</v>
      </c>
      <c r="M89" s="42">
        <f t="shared" ca="1" si="21"/>
        <v>0.18047530497196085</v>
      </c>
      <c r="N89" s="42">
        <f t="shared" ca="1" si="22"/>
        <v>0.17108111765520626</v>
      </c>
      <c r="O89" s="42">
        <f t="shared" ca="1" si="23"/>
        <v>0.11285425583911875</v>
      </c>
      <c r="P89" s="42">
        <f t="shared" ca="1" si="24"/>
        <v>0.14310555421336085</v>
      </c>
      <c r="Q89" s="42">
        <f t="shared" ca="1" si="25"/>
        <v>2.7696724749833788E-2</v>
      </c>
      <c r="R89" s="42">
        <f t="shared" ca="1" si="26"/>
        <v>0.17093871746459421</v>
      </c>
      <c r="S89" s="42">
        <f t="shared" ca="1" si="27"/>
        <v>4.202027224349373E-2</v>
      </c>
      <c r="T89" s="42">
        <f t="shared" ca="1" si="28"/>
        <v>0.15182805286243142</v>
      </c>
      <c r="U89">
        <f ca="1">+(L89^2*Markiwitz!$B$4^2)+(M89^2*Markiwitz!$C$4^2)+(N89^2*Markiwitz!$D$4^2)+(O89^2*Markiwitz!$E$4^2)+(P89^2*Markiwitz!$F$4^2)+(Q89^2*Markiwitz!$G$4^2)+(R89^2*Markiwitz!$H$4^2)+(S89^2*Markiwitz!$I$4^2)+(T89^2*Markiwitz!$J$4^2)+(2*L89*M89*Markiwitz!$B$8)+(2*L89*N89*Markiwitz!$E$8)+(2*L89*O89*Markiwitz!$H$8)+(2*L89*P89*Markiwitz!$B$11)+(2*L89*Q89*Markiwitz!$E$11)+(2*L89*R89*Markiwitz!$H$11)+(2*L89*S89*Markiwitz!$K$8)+(2*L89*T89*Markiwitz!$K$11)</f>
        <v>1.0047222862965804E-2</v>
      </c>
      <c r="V89" s="5">
        <f t="shared" ca="1" si="19"/>
        <v>0.10023583622121285</v>
      </c>
      <c r="W89" s="42">
        <f ca="1">SUMPRODUCT(L89:T89,Markiwitz!$B$3:$J$3)</f>
        <v>0.23362491865319837</v>
      </c>
    </row>
    <row r="90" spans="1:23" x14ac:dyDescent="0.25">
      <c r="A90">
        <v>89</v>
      </c>
      <c r="B90" s="25">
        <f t="shared" ca="1" si="18"/>
        <v>1</v>
      </c>
      <c r="C90" s="46">
        <v>0</v>
      </c>
      <c r="D90">
        <f t="shared" ca="1" si="30"/>
        <v>0.40576324635206995</v>
      </c>
      <c r="E90">
        <f t="shared" ca="1" si="30"/>
        <v>7.0228869593309651E-2</v>
      </c>
      <c r="F90">
        <f t="shared" ca="1" si="30"/>
        <v>0.15837304593485912</v>
      </c>
      <c r="G90">
        <f t="shared" ca="1" si="30"/>
        <v>0.45014351390895679</v>
      </c>
      <c r="H90">
        <f t="shared" ca="1" si="30"/>
        <v>0.26700227075830352</v>
      </c>
      <c r="I90">
        <f t="shared" ca="1" si="30"/>
        <v>0.33101804315328898</v>
      </c>
      <c r="J90">
        <f t="shared" ca="1" si="30"/>
        <v>0.38258640712971503</v>
      </c>
      <c r="K90">
        <f t="shared" ca="1" si="30"/>
        <v>0.65187087463600779</v>
      </c>
      <c r="L90" s="42">
        <f t="shared" ca="1" si="20"/>
        <v>0</v>
      </c>
      <c r="M90" s="42">
        <f t="shared" ca="1" si="21"/>
        <v>0.14934313456543769</v>
      </c>
      <c r="N90" s="42">
        <f t="shared" ca="1" si="22"/>
        <v>2.5848076720462472E-2</v>
      </c>
      <c r="O90" s="42">
        <f t="shared" ca="1" si="23"/>
        <v>5.8289969146357243E-2</v>
      </c>
      <c r="P90" s="42">
        <f t="shared" ca="1" si="24"/>
        <v>0.16567750769899509</v>
      </c>
      <c r="Q90" s="42">
        <f t="shared" ca="1" si="25"/>
        <v>9.8271483210030097E-2</v>
      </c>
      <c r="R90" s="42">
        <f t="shared" ca="1" si="26"/>
        <v>0.1218327993150366</v>
      </c>
      <c r="S90" s="42">
        <f t="shared" ca="1" si="27"/>
        <v>0.14081278626528043</v>
      </c>
      <c r="T90" s="42">
        <f t="shared" ca="1" si="28"/>
        <v>0.23992424307840035</v>
      </c>
      <c r="U90">
        <f ca="1">+(L90^2*Markiwitz!$B$4^2)+(M90^2*Markiwitz!$C$4^2)+(N90^2*Markiwitz!$D$4^2)+(O90^2*Markiwitz!$E$4^2)+(P90^2*Markiwitz!$F$4^2)+(Q90^2*Markiwitz!$G$4^2)+(R90^2*Markiwitz!$H$4^2)+(S90^2*Markiwitz!$I$4^2)+(T90^2*Markiwitz!$J$4^2)+(2*L90*M90*Markiwitz!$B$8)+(2*L90*N90*Markiwitz!$E$8)+(2*L90*O90*Markiwitz!$H$8)+(2*L90*P90*Markiwitz!$B$11)+(2*L90*Q90*Markiwitz!$E$11)+(2*L90*R90*Markiwitz!$H$11)+(2*L90*S90*Markiwitz!$K$8)+(2*L90*T90*Markiwitz!$K$11)</f>
        <v>1.147914195060328E-2</v>
      </c>
      <c r="V90" s="5">
        <f t="shared" ca="1" si="19"/>
        <v>0.1071407576536739</v>
      </c>
      <c r="W90" s="42">
        <f ca="1">SUMPRODUCT(L90:T90,Markiwitz!$B$3:$J$3)</f>
        <v>0.3817465153586605</v>
      </c>
    </row>
    <row r="91" spans="1:23" x14ac:dyDescent="0.25">
      <c r="A91">
        <v>90</v>
      </c>
      <c r="B91" s="25">
        <f t="shared" ca="1" si="18"/>
        <v>0.99999999999999989</v>
      </c>
      <c r="C91" s="46">
        <v>0</v>
      </c>
      <c r="D91">
        <f t="shared" ca="1" si="30"/>
        <v>0.18606848413310373</v>
      </c>
      <c r="E91">
        <f t="shared" ca="1" si="30"/>
        <v>0.96056614995118006</v>
      </c>
      <c r="F91">
        <f t="shared" ca="1" si="30"/>
        <v>0.11253718269725033</v>
      </c>
      <c r="G91">
        <f t="shared" ca="1" si="30"/>
        <v>0.40981104040333971</v>
      </c>
      <c r="H91">
        <f t="shared" ca="1" si="30"/>
        <v>0.11561187952990337</v>
      </c>
      <c r="I91">
        <f t="shared" ca="1" si="30"/>
        <v>0.96981250365976202</v>
      </c>
      <c r="J91">
        <f t="shared" ca="1" si="30"/>
        <v>9.216659046191622E-3</v>
      </c>
      <c r="K91">
        <f t="shared" ca="1" si="30"/>
        <v>0.76608118590263263</v>
      </c>
      <c r="L91" s="42">
        <f t="shared" ca="1" si="20"/>
        <v>0</v>
      </c>
      <c r="M91" s="42">
        <f t="shared" ca="1" si="21"/>
        <v>5.2715022823516602E-2</v>
      </c>
      <c r="N91" s="42">
        <f t="shared" ca="1" si="22"/>
        <v>0.2721377924589925</v>
      </c>
      <c r="O91" s="42">
        <f t="shared" ca="1" si="23"/>
        <v>3.1882885390392482E-2</v>
      </c>
      <c r="P91" s="42">
        <f t="shared" ca="1" si="24"/>
        <v>0.11610347904343291</v>
      </c>
      <c r="Q91" s="42">
        <f t="shared" ca="1" si="25"/>
        <v>3.2753977098716143E-2</v>
      </c>
      <c r="R91" s="42">
        <f t="shared" ca="1" si="26"/>
        <v>0.27475737496944885</v>
      </c>
      <c r="S91" s="42">
        <f t="shared" ca="1" si="27"/>
        <v>2.611169721944989E-3</v>
      </c>
      <c r="T91" s="42">
        <f t="shared" ca="1" si="28"/>
        <v>0.21703829849355538</v>
      </c>
      <c r="U91">
        <f ca="1">+(L91^2*Markiwitz!$B$4^2)+(M91^2*Markiwitz!$C$4^2)+(N91^2*Markiwitz!$D$4^2)+(O91^2*Markiwitz!$E$4^2)+(P91^2*Markiwitz!$F$4^2)+(Q91^2*Markiwitz!$G$4^2)+(R91^2*Markiwitz!$H$4^2)+(S91^2*Markiwitz!$I$4^2)+(T91^2*Markiwitz!$J$4^2)+(2*L91*M91*Markiwitz!$B$8)+(2*L91*N91*Markiwitz!$E$8)+(2*L91*O91*Markiwitz!$H$8)+(2*L91*P91*Markiwitz!$B$11)+(2*L91*Q91*Markiwitz!$E$11)+(2*L91*R91*Markiwitz!$H$11)+(2*L91*S91*Markiwitz!$K$8)+(2*L91*T91*Markiwitz!$K$11)</f>
        <v>1.5156510223176118E-2</v>
      </c>
      <c r="V91" s="5">
        <f t="shared" ca="1" si="19"/>
        <v>0.12311177938433072</v>
      </c>
      <c r="W91" s="42">
        <f ca="1">SUMPRODUCT(L91:T91,Markiwitz!$B$3:$J$3)</f>
        <v>0.23119514441314862</v>
      </c>
    </row>
    <row r="92" spans="1:23" x14ac:dyDescent="0.25">
      <c r="A92">
        <v>91</v>
      </c>
      <c r="B92" s="25">
        <f t="shared" ca="1" si="18"/>
        <v>1</v>
      </c>
      <c r="C92" s="46">
        <v>0</v>
      </c>
      <c r="D92">
        <f t="shared" ref="D92:K101" ca="1" si="31">RAND()</f>
        <v>0.56406079191295855</v>
      </c>
      <c r="E92">
        <f t="shared" ca="1" si="31"/>
        <v>0.4136180261664345</v>
      </c>
      <c r="F92">
        <f t="shared" ca="1" si="31"/>
        <v>0.80032180468288161</v>
      </c>
      <c r="G92">
        <f t="shared" ca="1" si="31"/>
        <v>0.22513594712778151</v>
      </c>
      <c r="H92">
        <f t="shared" ca="1" si="31"/>
        <v>0.63390173831723196</v>
      </c>
      <c r="I92">
        <f t="shared" ca="1" si="31"/>
        <v>0.91033834966906924</v>
      </c>
      <c r="J92">
        <f t="shared" ca="1" si="31"/>
        <v>0.742058278039054</v>
      </c>
      <c r="K92">
        <f t="shared" ca="1" si="31"/>
        <v>0.42317641551563923</v>
      </c>
      <c r="L92" s="42">
        <f t="shared" ca="1" si="20"/>
        <v>0</v>
      </c>
      <c r="M92" s="42">
        <f t="shared" ca="1" si="21"/>
        <v>0.11969176956246851</v>
      </c>
      <c r="N92" s="42">
        <f t="shared" ca="1" si="22"/>
        <v>8.7768329556994679E-2</v>
      </c>
      <c r="O92" s="42">
        <f t="shared" ca="1" si="23"/>
        <v>0.16982554787588258</v>
      </c>
      <c r="P92" s="42">
        <f t="shared" ca="1" si="24"/>
        <v>4.7773077459361428E-2</v>
      </c>
      <c r="Q92" s="42">
        <f t="shared" ca="1" si="25"/>
        <v>0.1345117793608715</v>
      </c>
      <c r="R92" s="42">
        <f t="shared" ca="1" si="26"/>
        <v>0.19317068219356393</v>
      </c>
      <c r="S92" s="42">
        <f t="shared" ca="1" si="27"/>
        <v>0.15746222692726775</v>
      </c>
      <c r="T92" s="42">
        <f t="shared" ca="1" si="28"/>
        <v>8.9796587063589658E-2</v>
      </c>
      <c r="U92">
        <f ca="1">+(L92^2*Markiwitz!$B$4^2)+(M92^2*Markiwitz!$C$4^2)+(N92^2*Markiwitz!$D$4^2)+(O92^2*Markiwitz!$E$4^2)+(P92^2*Markiwitz!$F$4^2)+(Q92^2*Markiwitz!$G$4^2)+(R92^2*Markiwitz!$H$4^2)+(S92^2*Markiwitz!$I$4^2)+(T92^2*Markiwitz!$J$4^2)+(2*L92*M92*Markiwitz!$B$8)+(2*L92*N92*Markiwitz!$E$8)+(2*L92*O92*Markiwitz!$H$8)+(2*L92*P92*Markiwitz!$B$11)+(2*L92*Q92*Markiwitz!$E$11)+(2*L92*R92*Markiwitz!$H$11)+(2*L92*S92*Markiwitz!$K$8)+(2*L92*T92*Markiwitz!$K$11)</f>
        <v>1.5126550375072483E-2</v>
      </c>
      <c r="V92" s="5">
        <f t="shared" ca="1" si="19"/>
        <v>0.12299004177197632</v>
      </c>
      <c r="W92" s="42">
        <f ca="1">SUMPRODUCT(L92:T92,Markiwitz!$B$3:$J$3)</f>
        <v>0.47780481961422139</v>
      </c>
    </row>
    <row r="93" spans="1:23" x14ac:dyDescent="0.25">
      <c r="A93">
        <v>92</v>
      </c>
      <c r="B93" s="25">
        <f t="shared" ca="1" si="18"/>
        <v>0.99999999999999989</v>
      </c>
      <c r="C93" s="46">
        <v>0</v>
      </c>
      <c r="D93">
        <f t="shared" ca="1" si="31"/>
        <v>0.79460349020224685</v>
      </c>
      <c r="E93">
        <f t="shared" ca="1" si="31"/>
        <v>0.19857602470723101</v>
      </c>
      <c r="F93">
        <f t="shared" ca="1" si="31"/>
        <v>0.51767235121793242</v>
      </c>
      <c r="G93">
        <f t="shared" ca="1" si="31"/>
        <v>0.48231181233172038</v>
      </c>
      <c r="H93">
        <f t="shared" ca="1" si="31"/>
        <v>0.51512244861829537</v>
      </c>
      <c r="I93">
        <f t="shared" ca="1" si="31"/>
        <v>0.66094163511434334</v>
      </c>
      <c r="J93">
        <f t="shared" ca="1" si="31"/>
        <v>0.44081608861801458</v>
      </c>
      <c r="K93">
        <f t="shared" ca="1" si="31"/>
        <v>0.90189759326531893</v>
      </c>
      <c r="L93" s="42">
        <f t="shared" ca="1" si="20"/>
        <v>0</v>
      </c>
      <c r="M93" s="42">
        <f t="shared" ca="1" si="21"/>
        <v>0.1761112151057917</v>
      </c>
      <c r="N93" s="42">
        <f t="shared" ca="1" si="22"/>
        <v>4.4011214943401565E-2</v>
      </c>
      <c r="O93" s="42">
        <f t="shared" ca="1" si="23"/>
        <v>0.11473383633950271</v>
      </c>
      <c r="P93" s="42">
        <f t="shared" ca="1" si="24"/>
        <v>0.10689673576439529</v>
      </c>
      <c r="Q93" s="42">
        <f t="shared" ca="1" si="25"/>
        <v>0.11416869101764011</v>
      </c>
      <c r="R93" s="42">
        <f t="shared" ca="1" si="26"/>
        <v>0.14648719255482912</v>
      </c>
      <c r="S93" s="42">
        <f t="shared" ca="1" si="27"/>
        <v>9.7699869132139613E-2</v>
      </c>
      <c r="T93" s="42">
        <f t="shared" ca="1" si="28"/>
        <v>0.19989124514229986</v>
      </c>
      <c r="U93">
        <f ca="1">+(L93^2*Markiwitz!$B$4^2)+(M93^2*Markiwitz!$C$4^2)+(N93^2*Markiwitz!$D$4^2)+(O93^2*Markiwitz!$E$4^2)+(P93^2*Markiwitz!$F$4^2)+(Q93^2*Markiwitz!$G$4^2)+(R93^2*Markiwitz!$H$4^2)+(S93^2*Markiwitz!$I$4^2)+(T93^2*Markiwitz!$J$4^2)+(2*L93*M93*Markiwitz!$B$8)+(2*L93*N93*Markiwitz!$E$8)+(2*L93*O93*Markiwitz!$H$8)+(2*L93*P93*Markiwitz!$B$11)+(2*L93*Q93*Markiwitz!$E$11)+(2*L93*R93*Markiwitz!$H$11)+(2*L93*S93*Markiwitz!$K$8)+(2*L93*T93*Markiwitz!$K$11)</f>
        <v>1.085003958968541E-2</v>
      </c>
      <c r="V93" s="5">
        <f t="shared" ca="1" si="19"/>
        <v>0.10416352331639618</v>
      </c>
      <c r="W93" s="42">
        <f ca="1">SUMPRODUCT(L93:T93,Markiwitz!$B$3:$J$3)</f>
        <v>0.43212889953508821</v>
      </c>
    </row>
    <row r="94" spans="1:23" x14ac:dyDescent="0.25">
      <c r="A94">
        <v>93</v>
      </c>
      <c r="B94" s="25">
        <f t="shared" ca="1" si="18"/>
        <v>1</v>
      </c>
      <c r="C94" s="46">
        <v>0</v>
      </c>
      <c r="D94">
        <f t="shared" ca="1" si="31"/>
        <v>0.73106937217606593</v>
      </c>
      <c r="E94">
        <f t="shared" ca="1" si="31"/>
        <v>0.35706036752711512</v>
      </c>
      <c r="F94">
        <f t="shared" ca="1" si="31"/>
        <v>0.76283291106580542</v>
      </c>
      <c r="G94">
        <f t="shared" ca="1" si="31"/>
        <v>0.47243051800997604</v>
      </c>
      <c r="H94">
        <f t="shared" ca="1" si="31"/>
        <v>0.55269194497682683</v>
      </c>
      <c r="I94">
        <f t="shared" ca="1" si="31"/>
        <v>0.96371828908582846</v>
      </c>
      <c r="J94">
        <f t="shared" ca="1" si="31"/>
        <v>0.79178774361898463</v>
      </c>
      <c r="K94">
        <f t="shared" ca="1" si="31"/>
        <v>1.3747271398526828E-2</v>
      </c>
      <c r="L94" s="42">
        <f t="shared" ca="1" si="20"/>
        <v>0</v>
      </c>
      <c r="M94" s="42">
        <f t="shared" ca="1" si="21"/>
        <v>0.15737698880353904</v>
      </c>
      <c r="N94" s="42">
        <f t="shared" ca="1" si="22"/>
        <v>7.6864231495898522E-2</v>
      </c>
      <c r="O94" s="42">
        <f t="shared" ca="1" si="23"/>
        <v>0.16421471213659561</v>
      </c>
      <c r="P94" s="42">
        <f t="shared" ca="1" si="24"/>
        <v>0.10169991408886468</v>
      </c>
      <c r="Q94" s="42">
        <f t="shared" ca="1" si="25"/>
        <v>0.11897775689538305</v>
      </c>
      <c r="R94" s="42">
        <f t="shared" ca="1" si="26"/>
        <v>0.20745922092151292</v>
      </c>
      <c r="S94" s="42">
        <f t="shared" ca="1" si="27"/>
        <v>0.17044780646657201</v>
      </c>
      <c r="T94" s="42">
        <f t="shared" ca="1" si="28"/>
        <v>2.959369191634149E-3</v>
      </c>
      <c r="U94">
        <f ca="1">+(L94^2*Markiwitz!$B$4^2)+(M94^2*Markiwitz!$C$4^2)+(N94^2*Markiwitz!$D$4^2)+(O94^2*Markiwitz!$E$4^2)+(P94^2*Markiwitz!$F$4^2)+(Q94^2*Markiwitz!$G$4^2)+(R94^2*Markiwitz!$H$4^2)+(S94^2*Markiwitz!$I$4^2)+(T94^2*Markiwitz!$J$4^2)+(2*L94*M94*Markiwitz!$B$8)+(2*L94*N94*Markiwitz!$E$8)+(2*L94*O94*Markiwitz!$H$8)+(2*L94*P94*Markiwitz!$B$11)+(2*L94*Q94*Markiwitz!$E$11)+(2*L94*R94*Markiwitz!$H$11)+(2*L94*S94*Markiwitz!$K$8)+(2*L94*T94*Markiwitz!$K$11)</f>
        <v>1.5815670333961002E-2</v>
      </c>
      <c r="V94" s="5">
        <f t="shared" ca="1" si="19"/>
        <v>0.1257603686936429</v>
      </c>
      <c r="W94" s="42">
        <f ca="1">SUMPRODUCT(L94:T94,Markiwitz!$B$3:$J$3)</f>
        <v>0.44849695307620213</v>
      </c>
    </row>
    <row r="95" spans="1:23" x14ac:dyDescent="0.25">
      <c r="A95">
        <v>94</v>
      </c>
      <c r="B95" s="25">
        <f t="shared" ca="1" si="18"/>
        <v>1</v>
      </c>
      <c r="C95" s="46">
        <v>0</v>
      </c>
      <c r="D95">
        <f t="shared" ca="1" si="31"/>
        <v>0.43218725193659768</v>
      </c>
      <c r="E95">
        <f t="shared" ca="1" si="31"/>
        <v>0.95121281471811747</v>
      </c>
      <c r="F95">
        <f t="shared" ca="1" si="31"/>
        <v>0.16544561876962816</v>
      </c>
      <c r="G95">
        <f t="shared" ca="1" si="31"/>
        <v>0.21520746176258643</v>
      </c>
      <c r="H95">
        <f t="shared" ca="1" si="31"/>
        <v>3.3356355587442987E-2</v>
      </c>
      <c r="I95">
        <f t="shared" ca="1" si="31"/>
        <v>0.4141026849963142</v>
      </c>
      <c r="J95">
        <f t="shared" ca="1" si="31"/>
        <v>0.69700740911300252</v>
      </c>
      <c r="K95">
        <f t="shared" ca="1" si="31"/>
        <v>0.20309070997029977</v>
      </c>
      <c r="L95" s="42">
        <f t="shared" ca="1" si="20"/>
        <v>0</v>
      </c>
      <c r="M95" s="42">
        <f t="shared" ca="1" si="21"/>
        <v>0.13889504446768688</v>
      </c>
      <c r="N95" s="42">
        <f t="shared" ca="1" si="22"/>
        <v>0.30569792516205108</v>
      </c>
      <c r="O95" s="42">
        <f t="shared" ca="1" si="23"/>
        <v>5.3170417389735047E-2</v>
      </c>
      <c r="P95" s="42">
        <f t="shared" ca="1" si="24"/>
        <v>6.9162729435799153E-2</v>
      </c>
      <c r="Q95" s="42">
        <f t="shared" ca="1" si="25"/>
        <v>1.0719965644145239E-2</v>
      </c>
      <c r="R95" s="42">
        <f t="shared" ca="1" si="26"/>
        <v>0.13308308051434467</v>
      </c>
      <c r="S95" s="42">
        <f t="shared" ca="1" si="27"/>
        <v>0.22400215334731802</v>
      </c>
      <c r="T95" s="42">
        <f t="shared" ca="1" si="28"/>
        <v>6.5268684038919944E-2</v>
      </c>
      <c r="U95">
        <f ca="1">+(L95^2*Markiwitz!$B$4^2)+(M95^2*Markiwitz!$C$4^2)+(N95^2*Markiwitz!$D$4^2)+(O95^2*Markiwitz!$E$4^2)+(P95^2*Markiwitz!$F$4^2)+(Q95^2*Markiwitz!$G$4^2)+(R95^2*Markiwitz!$H$4^2)+(S95^2*Markiwitz!$I$4^2)+(T95^2*Markiwitz!$J$4^2)+(2*L95*M95*Markiwitz!$B$8)+(2*L95*N95*Markiwitz!$E$8)+(2*L95*O95*Markiwitz!$H$8)+(2*L95*P95*Markiwitz!$B$11)+(2*L95*Q95*Markiwitz!$E$11)+(2*L95*R95*Markiwitz!$H$11)+(2*L95*S95*Markiwitz!$K$8)+(2*L95*T95*Markiwitz!$K$11)</f>
        <v>1.5612646207734112E-2</v>
      </c>
      <c r="V95" s="5">
        <f t="shared" ca="1" si="19"/>
        <v>0.12495057505963753</v>
      </c>
      <c r="W95" s="42">
        <f ca="1">SUMPRODUCT(L95:T95,Markiwitz!$B$3:$J$3)</f>
        <v>0.14591379322219244</v>
      </c>
    </row>
    <row r="96" spans="1:23" x14ac:dyDescent="0.25">
      <c r="A96">
        <v>95</v>
      </c>
      <c r="B96" s="25">
        <f t="shared" ca="1" si="18"/>
        <v>1</v>
      </c>
      <c r="C96" s="46">
        <v>0</v>
      </c>
      <c r="D96">
        <f t="shared" ca="1" si="31"/>
        <v>0.7360112234791768</v>
      </c>
      <c r="E96">
        <f t="shared" ca="1" si="31"/>
        <v>7.1588475709132182E-2</v>
      </c>
      <c r="F96">
        <f t="shared" ca="1" si="31"/>
        <v>0.99127790883486944</v>
      </c>
      <c r="G96">
        <f t="shared" ca="1" si="31"/>
        <v>0.443364460443193</v>
      </c>
      <c r="H96">
        <f t="shared" ca="1" si="31"/>
        <v>0.43556813911519376</v>
      </c>
      <c r="I96">
        <f t="shared" ca="1" si="31"/>
        <v>0.40402073078073819</v>
      </c>
      <c r="J96">
        <f t="shared" ca="1" si="31"/>
        <v>0.85105439491569213</v>
      </c>
      <c r="K96">
        <f t="shared" ca="1" si="31"/>
        <v>0.90702535702979548</v>
      </c>
      <c r="L96" s="42">
        <f t="shared" ca="1" si="20"/>
        <v>0</v>
      </c>
      <c r="M96" s="42">
        <f t="shared" ca="1" si="21"/>
        <v>0.15207124068489178</v>
      </c>
      <c r="N96" s="42">
        <f t="shared" ca="1" si="22"/>
        <v>1.4791280312773615E-2</v>
      </c>
      <c r="O96" s="42">
        <f t="shared" ca="1" si="23"/>
        <v>0.20481326459596919</v>
      </c>
      <c r="P96" s="42">
        <f t="shared" ca="1" si="24"/>
        <v>9.1605917714774512E-2</v>
      </c>
      <c r="Q96" s="42">
        <f t="shared" ca="1" si="25"/>
        <v>8.9995077799151307E-2</v>
      </c>
      <c r="R96" s="42">
        <f t="shared" ca="1" si="26"/>
        <v>8.3476897949752202E-2</v>
      </c>
      <c r="S96" s="42">
        <f t="shared" ca="1" si="27"/>
        <v>0.1758409295898743</v>
      </c>
      <c r="T96" s="42">
        <f t="shared" ca="1" si="28"/>
        <v>0.18740539135281312</v>
      </c>
      <c r="U96">
        <f ca="1">+(L96^2*Markiwitz!$B$4^2)+(M96^2*Markiwitz!$C$4^2)+(N96^2*Markiwitz!$D$4^2)+(O96^2*Markiwitz!$E$4^2)+(P96^2*Markiwitz!$F$4^2)+(Q96^2*Markiwitz!$G$4^2)+(R96^2*Markiwitz!$H$4^2)+(S96^2*Markiwitz!$I$4^2)+(T96^2*Markiwitz!$J$4^2)+(2*L96*M96*Markiwitz!$B$8)+(2*L96*N96*Markiwitz!$E$8)+(2*L96*O96*Markiwitz!$H$8)+(2*L96*P96*Markiwitz!$B$11)+(2*L96*Q96*Markiwitz!$E$11)+(2*L96*R96*Markiwitz!$H$11)+(2*L96*S96*Markiwitz!$K$8)+(2*L96*T96*Markiwitz!$K$11)</f>
        <v>1.2484708581089653E-2</v>
      </c>
      <c r="V96" s="5">
        <f t="shared" ca="1" si="19"/>
        <v>0.11173499264370877</v>
      </c>
      <c r="W96" s="42">
        <f ca="1">SUMPRODUCT(L96:T96,Markiwitz!$B$3:$J$3)</f>
        <v>0.36749926597803395</v>
      </c>
    </row>
    <row r="97" spans="1:23" x14ac:dyDescent="0.25">
      <c r="A97">
        <v>96</v>
      </c>
      <c r="B97" s="25">
        <f t="shared" ca="1" si="18"/>
        <v>1</v>
      </c>
      <c r="C97" s="46">
        <v>0</v>
      </c>
      <c r="D97">
        <f t="shared" ca="1" si="31"/>
        <v>5.0831335336795735E-2</v>
      </c>
      <c r="E97">
        <f t="shared" ca="1" si="31"/>
        <v>0.74071232995388891</v>
      </c>
      <c r="F97">
        <f t="shared" ca="1" si="31"/>
        <v>0.20807028877278033</v>
      </c>
      <c r="G97">
        <f t="shared" ca="1" si="31"/>
        <v>0.70322985815059735</v>
      </c>
      <c r="H97">
        <f t="shared" ca="1" si="31"/>
        <v>0.64440727597119318</v>
      </c>
      <c r="I97">
        <f t="shared" ca="1" si="31"/>
        <v>0.37478369215999996</v>
      </c>
      <c r="J97">
        <f t="shared" ca="1" si="31"/>
        <v>0.52315886470651363</v>
      </c>
      <c r="K97">
        <f t="shared" ca="1" si="31"/>
        <v>0.98313237504195539</v>
      </c>
      <c r="L97" s="42">
        <f t="shared" ca="1" si="20"/>
        <v>0</v>
      </c>
      <c r="M97" s="42">
        <f t="shared" ca="1" si="21"/>
        <v>1.2021621581504499E-2</v>
      </c>
      <c r="N97" s="42">
        <f t="shared" ca="1" si="22"/>
        <v>0.17517862303755624</v>
      </c>
      <c r="O97" s="42">
        <f t="shared" ca="1" si="23"/>
        <v>4.9208667397924129E-2</v>
      </c>
      <c r="P97" s="42">
        <f t="shared" ca="1" si="24"/>
        <v>0.16631401051118799</v>
      </c>
      <c r="Q97" s="42">
        <f t="shared" ca="1" si="25"/>
        <v>0.15240245735755953</v>
      </c>
      <c r="R97" s="42">
        <f t="shared" ca="1" si="26"/>
        <v>8.8636422636041809E-2</v>
      </c>
      <c r="S97" s="42">
        <f t="shared" ca="1" si="27"/>
        <v>0.12372718239330974</v>
      </c>
      <c r="T97" s="42">
        <f t="shared" ca="1" si="28"/>
        <v>0.23251101508491617</v>
      </c>
      <c r="U97">
        <f ca="1">+(L97^2*Markiwitz!$B$4^2)+(M97^2*Markiwitz!$C$4^2)+(N97^2*Markiwitz!$D$4^2)+(O97^2*Markiwitz!$E$4^2)+(P97^2*Markiwitz!$F$4^2)+(Q97^2*Markiwitz!$G$4^2)+(R97^2*Markiwitz!$H$4^2)+(S97^2*Markiwitz!$I$4^2)+(T97^2*Markiwitz!$J$4^2)+(2*L97*M97*Markiwitz!$B$8)+(2*L97*N97*Markiwitz!$E$8)+(2*L97*O97*Markiwitz!$H$8)+(2*L97*P97*Markiwitz!$B$11)+(2*L97*Q97*Markiwitz!$E$11)+(2*L97*R97*Markiwitz!$H$11)+(2*L97*S97*Markiwitz!$K$8)+(2*L97*T97*Markiwitz!$K$11)</f>
        <v>1.5486329152156975E-2</v>
      </c>
      <c r="V97" s="5">
        <f t="shared" ca="1" si="19"/>
        <v>0.12444408042232051</v>
      </c>
      <c r="W97" s="42">
        <f ca="1">SUMPRODUCT(L97:T97,Markiwitz!$B$3:$J$3)</f>
        <v>0.53869916900197379</v>
      </c>
    </row>
    <row r="98" spans="1:23" x14ac:dyDescent="0.25">
      <c r="A98">
        <v>97</v>
      </c>
      <c r="B98" s="25">
        <f t="shared" ca="1" si="18"/>
        <v>0.99999999999999989</v>
      </c>
      <c r="C98" s="46">
        <v>0</v>
      </c>
      <c r="D98">
        <f t="shared" ca="1" si="31"/>
        <v>0.51989865225780385</v>
      </c>
      <c r="E98">
        <f t="shared" ca="1" si="31"/>
        <v>0.24991776525936127</v>
      </c>
      <c r="F98">
        <f t="shared" ca="1" si="31"/>
        <v>0.90485114975257952</v>
      </c>
      <c r="G98">
        <f t="shared" ca="1" si="31"/>
        <v>0.47462600826448975</v>
      </c>
      <c r="H98">
        <f t="shared" ca="1" si="31"/>
        <v>0.91684110201934454</v>
      </c>
      <c r="I98">
        <f t="shared" ca="1" si="31"/>
        <v>0.376729284153691</v>
      </c>
      <c r="J98">
        <f t="shared" ca="1" si="31"/>
        <v>8.7192314601487686E-2</v>
      </c>
      <c r="K98">
        <f t="shared" ca="1" si="31"/>
        <v>0.69150064149279811</v>
      </c>
      <c r="L98" s="42">
        <f t="shared" ca="1" si="20"/>
        <v>0</v>
      </c>
      <c r="M98" s="42">
        <f t="shared" ca="1" si="21"/>
        <v>0.12315329684777754</v>
      </c>
      <c r="N98" s="42">
        <f t="shared" ca="1" si="22"/>
        <v>5.9200377994550406E-2</v>
      </c>
      <c r="O98" s="42">
        <f t="shared" ca="1" si="23"/>
        <v>0.21434062535956411</v>
      </c>
      <c r="P98" s="42">
        <f t="shared" ca="1" si="24"/>
        <v>0.1124291387054563</v>
      </c>
      <c r="Q98" s="42">
        <f t="shared" ca="1" si="25"/>
        <v>0.2171807984284633</v>
      </c>
      <c r="R98" s="42">
        <f t="shared" ca="1" si="26"/>
        <v>8.9239418415772265E-2</v>
      </c>
      <c r="S98" s="42">
        <f t="shared" ca="1" si="27"/>
        <v>2.0654065857507019E-2</v>
      </c>
      <c r="T98" s="42">
        <f t="shared" ca="1" si="28"/>
        <v>0.16380227839090897</v>
      </c>
      <c r="U98">
        <f ca="1">+(L98^2*Markiwitz!$B$4^2)+(M98^2*Markiwitz!$C$4^2)+(N98^2*Markiwitz!$D$4^2)+(O98^2*Markiwitz!$E$4^2)+(P98^2*Markiwitz!$F$4^2)+(Q98^2*Markiwitz!$G$4^2)+(R98^2*Markiwitz!$H$4^2)+(S98^2*Markiwitz!$I$4^2)+(T98^2*Markiwitz!$J$4^2)+(2*L98*M98*Markiwitz!$B$8)+(2*L98*N98*Markiwitz!$E$8)+(2*L98*O98*Markiwitz!$H$8)+(2*L98*P98*Markiwitz!$B$11)+(2*L98*Q98*Markiwitz!$E$11)+(2*L98*R98*Markiwitz!$H$11)+(2*L98*S98*Markiwitz!$K$8)+(2*L98*T98*Markiwitz!$K$11)</f>
        <v>2.0442185443298549E-2</v>
      </c>
      <c r="V98" s="5">
        <f t="shared" ca="1" si="19"/>
        <v>0.14297617089325951</v>
      </c>
      <c r="W98" s="42">
        <f ca="1">SUMPRODUCT(L98:T98,Markiwitz!$B$3:$J$3)</f>
        <v>0.74271932477261471</v>
      </c>
    </row>
    <row r="99" spans="1:23" x14ac:dyDescent="0.25">
      <c r="A99">
        <v>98</v>
      </c>
      <c r="B99" s="25">
        <f t="shared" ca="1" si="18"/>
        <v>0.99999999999999989</v>
      </c>
      <c r="C99" s="46">
        <v>0</v>
      </c>
      <c r="D99">
        <f t="shared" ca="1" si="31"/>
        <v>0.87827266655811398</v>
      </c>
      <c r="E99">
        <f t="shared" ca="1" si="31"/>
        <v>2.1370956343481073E-2</v>
      </c>
      <c r="F99">
        <f t="shared" ca="1" si="31"/>
        <v>0.22505444312339351</v>
      </c>
      <c r="G99">
        <f t="shared" ca="1" si="31"/>
        <v>0.51285864760344468</v>
      </c>
      <c r="H99">
        <f t="shared" ca="1" si="31"/>
        <v>0.58904808980526091</v>
      </c>
      <c r="I99">
        <f t="shared" ca="1" si="31"/>
        <v>0.82872333772015916</v>
      </c>
      <c r="J99">
        <f t="shared" ca="1" si="31"/>
        <v>0.58829424931803398</v>
      </c>
      <c r="K99">
        <f t="shared" ca="1" si="31"/>
        <v>0.63175775973692494</v>
      </c>
      <c r="L99" s="42">
        <f t="shared" ca="1" si="20"/>
        <v>0</v>
      </c>
      <c r="M99" s="42">
        <f t="shared" ca="1" si="21"/>
        <v>0.20542563133601546</v>
      </c>
      <c r="N99" s="42">
        <f t="shared" ca="1" si="22"/>
        <v>4.9986096189451835E-3</v>
      </c>
      <c r="O99" s="42">
        <f t="shared" ca="1" si="23"/>
        <v>5.2639633252823538E-2</v>
      </c>
      <c r="P99" s="42">
        <f t="shared" ca="1" si="24"/>
        <v>0.11995626811767751</v>
      </c>
      <c r="Q99" s="42">
        <f t="shared" ca="1" si="25"/>
        <v>0.13777677518956796</v>
      </c>
      <c r="R99" s="42">
        <f t="shared" ca="1" si="26"/>
        <v>0.19383617563918468</v>
      </c>
      <c r="S99" s="42">
        <f t="shared" ca="1" si="27"/>
        <v>0.13760045391268921</v>
      </c>
      <c r="T99" s="42">
        <f t="shared" ca="1" si="28"/>
        <v>0.14776645293309634</v>
      </c>
      <c r="U99">
        <f ca="1">+(L99^2*Markiwitz!$B$4^2)+(M99^2*Markiwitz!$C$4^2)+(N99^2*Markiwitz!$D$4^2)+(O99^2*Markiwitz!$E$4^2)+(P99^2*Markiwitz!$F$4^2)+(Q99^2*Markiwitz!$G$4^2)+(R99^2*Markiwitz!$H$4^2)+(S99^2*Markiwitz!$I$4^2)+(T99^2*Markiwitz!$J$4^2)+(2*L99*M99*Markiwitz!$B$8)+(2*L99*N99*Markiwitz!$E$8)+(2*L99*O99*Markiwitz!$H$8)+(2*L99*P99*Markiwitz!$B$11)+(2*L99*Q99*Markiwitz!$E$11)+(2*L99*R99*Markiwitz!$H$11)+(2*L99*S99*Markiwitz!$K$8)+(2*L99*T99*Markiwitz!$K$11)</f>
        <v>1.4202752213779682E-2</v>
      </c>
      <c r="V99" s="5">
        <f t="shared" ca="1" si="19"/>
        <v>0.11917530035112008</v>
      </c>
      <c r="W99" s="42">
        <f ca="1">SUMPRODUCT(L99:T99,Markiwitz!$B$3:$J$3)</f>
        <v>0.47629094832467134</v>
      </c>
    </row>
    <row r="100" spans="1:23" x14ac:dyDescent="0.25">
      <c r="A100">
        <v>99</v>
      </c>
      <c r="B100" s="25">
        <f t="shared" ca="1" si="18"/>
        <v>1.0000000000000002</v>
      </c>
      <c r="C100" s="46">
        <v>0</v>
      </c>
      <c r="D100">
        <f t="shared" ca="1" si="31"/>
        <v>0.44039023994908988</v>
      </c>
      <c r="E100">
        <f t="shared" ca="1" si="31"/>
        <v>0.6705061892923293</v>
      </c>
      <c r="F100">
        <f t="shared" ca="1" si="31"/>
        <v>0.87241131253163262</v>
      </c>
      <c r="G100">
        <f t="shared" ca="1" si="31"/>
        <v>0.38114060757055379</v>
      </c>
      <c r="H100">
        <f t="shared" ca="1" si="31"/>
        <v>0.39186147177442532</v>
      </c>
      <c r="I100">
        <f t="shared" ca="1" si="31"/>
        <v>0.36111251836776148</v>
      </c>
      <c r="J100">
        <f t="shared" ca="1" si="31"/>
        <v>0.15676539009518431</v>
      </c>
      <c r="K100">
        <f t="shared" ca="1" si="31"/>
        <v>0.519796276996072</v>
      </c>
      <c r="L100" s="42">
        <f t="shared" ca="1" si="20"/>
        <v>0</v>
      </c>
      <c r="M100" s="42">
        <f t="shared" ca="1" si="21"/>
        <v>0.11607593473922211</v>
      </c>
      <c r="N100" s="42">
        <f t="shared" ca="1" si="22"/>
        <v>0.17672878644980464</v>
      </c>
      <c r="O100" s="42">
        <f t="shared" ca="1" si="23"/>
        <v>0.22994596472185094</v>
      </c>
      <c r="P100" s="42">
        <f t="shared" ca="1" si="24"/>
        <v>0.10045920249263803</v>
      </c>
      <c r="Q100" s="42">
        <f t="shared" ca="1" si="25"/>
        <v>0.10328495615561772</v>
      </c>
      <c r="R100" s="42">
        <f t="shared" ca="1" si="26"/>
        <v>9.5180295368076429E-2</v>
      </c>
      <c r="S100" s="42">
        <f t="shared" ca="1" si="27"/>
        <v>4.1319465191056205E-2</v>
      </c>
      <c r="T100" s="42">
        <f t="shared" ca="1" si="28"/>
        <v>0.13700539488173405</v>
      </c>
      <c r="U100">
        <f ca="1">+(L100^2*Markiwitz!$B$4^2)+(M100^2*Markiwitz!$C$4^2)+(N100^2*Markiwitz!$D$4^2)+(O100^2*Markiwitz!$E$4^2)+(P100^2*Markiwitz!$F$4^2)+(Q100^2*Markiwitz!$G$4^2)+(R100^2*Markiwitz!$H$4^2)+(S100^2*Markiwitz!$I$4^2)+(T100^2*Markiwitz!$J$4^2)+(2*L100*M100*Markiwitz!$B$8)+(2*L100*N100*Markiwitz!$E$8)+(2*L100*O100*Markiwitz!$H$8)+(2*L100*P100*Markiwitz!$B$11)+(2*L100*Q100*Markiwitz!$E$11)+(2*L100*R100*Markiwitz!$H$11)+(2*L100*S100*Markiwitz!$K$8)+(2*L100*T100*Markiwitz!$K$11)</f>
        <v>1.2921587778183015E-2</v>
      </c>
      <c r="V100" s="5">
        <f t="shared" ca="1" si="19"/>
        <v>0.11367316208403377</v>
      </c>
      <c r="W100" s="42">
        <f ca="1">SUMPRODUCT(L100:T100,Markiwitz!$B$3:$J$3)</f>
        <v>0.44920118942683174</v>
      </c>
    </row>
    <row r="101" spans="1:23" x14ac:dyDescent="0.25">
      <c r="A101">
        <v>100</v>
      </c>
      <c r="B101" s="25">
        <f t="shared" ca="1" si="18"/>
        <v>1</v>
      </c>
      <c r="C101" s="46">
        <v>0</v>
      </c>
      <c r="D101">
        <f t="shared" ca="1" si="31"/>
        <v>0.64176135623022112</v>
      </c>
      <c r="E101">
        <f t="shared" ca="1" si="31"/>
        <v>0.97182897802701851</v>
      </c>
      <c r="F101">
        <f t="shared" ca="1" si="31"/>
        <v>0.92981024767255771</v>
      </c>
      <c r="G101">
        <f t="shared" ca="1" si="31"/>
        <v>0.12840855107909477</v>
      </c>
      <c r="H101">
        <f t="shared" ca="1" si="31"/>
        <v>2.8426116419434933E-2</v>
      </c>
      <c r="I101">
        <f t="shared" ca="1" si="31"/>
        <v>0.7654828370032436</v>
      </c>
      <c r="J101">
        <f t="shared" ca="1" si="31"/>
        <v>0.68883054343983985</v>
      </c>
      <c r="K101">
        <f t="shared" ca="1" si="31"/>
        <v>0.88832365917012956</v>
      </c>
      <c r="L101" s="42">
        <f t="shared" ca="1" si="20"/>
        <v>0</v>
      </c>
      <c r="M101" s="42">
        <f t="shared" ca="1" si="21"/>
        <v>0.12726107651482799</v>
      </c>
      <c r="N101" s="42">
        <f t="shared" ca="1" si="22"/>
        <v>0.19271338283518707</v>
      </c>
      <c r="O101" s="42">
        <f t="shared" ca="1" si="23"/>
        <v>0.18438108172857964</v>
      </c>
      <c r="P101" s="42">
        <f t="shared" ca="1" si="24"/>
        <v>2.5463375576283014E-2</v>
      </c>
      <c r="Q101" s="42">
        <f t="shared" ca="1" si="25"/>
        <v>5.636890008340399E-3</v>
      </c>
      <c r="R101" s="42">
        <f t="shared" ca="1" si="26"/>
        <v>0.15179500751321487</v>
      </c>
      <c r="S101" s="42">
        <f t="shared" ca="1" si="27"/>
        <v>0.13659488163852759</v>
      </c>
      <c r="T101" s="42">
        <f t="shared" ca="1" si="28"/>
        <v>0.17615430418503944</v>
      </c>
      <c r="U101">
        <f ca="1">+(L101^2*Markiwitz!$B$4^2)+(M101^2*Markiwitz!$C$4^2)+(N101^2*Markiwitz!$D$4^2)+(O101^2*Markiwitz!$E$4^2)+(P101^2*Markiwitz!$F$4^2)+(Q101^2*Markiwitz!$G$4^2)+(R101^2*Markiwitz!$H$4^2)+(S101^2*Markiwitz!$I$4^2)+(T101^2*Markiwitz!$J$4^2)+(2*L101*M101*Markiwitz!$B$8)+(2*L101*N101*Markiwitz!$E$8)+(2*L101*O101*Markiwitz!$H$8)+(2*L101*P101*Markiwitz!$B$11)+(2*L101*Q101*Markiwitz!$E$11)+(2*L101*R101*Markiwitz!$H$11)+(2*L101*S101*Markiwitz!$K$8)+(2*L101*T101*Markiwitz!$K$11)</f>
        <v>1.1152073141315014E-2</v>
      </c>
      <c r="V101" s="5">
        <f t="shared" ca="1" si="19"/>
        <v>0.10560337656209205</v>
      </c>
      <c r="W101" s="42">
        <f ca="1">SUMPRODUCT(L101:T101,Markiwitz!$B$3:$J$3)</f>
        <v>0.14585432118812691</v>
      </c>
    </row>
    <row r="102" spans="1:23" x14ac:dyDescent="0.25">
      <c r="A102">
        <v>101</v>
      </c>
      <c r="B102" s="25">
        <f t="shared" ca="1" si="18"/>
        <v>0.99999999999999989</v>
      </c>
      <c r="C102" s="46">
        <v>0</v>
      </c>
      <c r="D102">
        <f t="shared" ref="D102:K111" ca="1" si="32">RAND()</f>
        <v>0.70394521762092854</v>
      </c>
      <c r="E102">
        <f t="shared" ca="1" si="32"/>
        <v>5.6397146065761961E-2</v>
      </c>
      <c r="F102">
        <f t="shared" ca="1" si="32"/>
        <v>0.98154680430706331</v>
      </c>
      <c r="G102">
        <f t="shared" ca="1" si="32"/>
        <v>0.82786573536487296</v>
      </c>
      <c r="H102">
        <f t="shared" ca="1" si="32"/>
        <v>0.15742091687456405</v>
      </c>
      <c r="I102">
        <f t="shared" ca="1" si="32"/>
        <v>0.41516118765987442</v>
      </c>
      <c r="J102">
        <f t="shared" ca="1" si="32"/>
        <v>0.25551416394757998</v>
      </c>
      <c r="K102">
        <f t="shared" ca="1" si="32"/>
        <v>0.4821537914437618</v>
      </c>
      <c r="L102" s="42">
        <f t="shared" ca="1" si="20"/>
        <v>0</v>
      </c>
      <c r="M102" s="42">
        <f t="shared" ca="1" si="21"/>
        <v>0.18142894771584056</v>
      </c>
      <c r="N102" s="42">
        <f t="shared" ca="1" si="22"/>
        <v>1.4535328330616883E-2</v>
      </c>
      <c r="O102" s="42">
        <f t="shared" ca="1" si="23"/>
        <v>0.25297565688580675</v>
      </c>
      <c r="P102" s="42">
        <f t="shared" ca="1" si="24"/>
        <v>0.21336718462960116</v>
      </c>
      <c r="Q102" s="42">
        <f t="shared" ca="1" si="25"/>
        <v>4.057234935630287E-2</v>
      </c>
      <c r="R102" s="42">
        <f t="shared" ca="1" si="26"/>
        <v>0.10700016922360901</v>
      </c>
      <c r="S102" s="42">
        <f t="shared" ca="1" si="27"/>
        <v>6.585408172552655E-2</v>
      </c>
      <c r="T102" s="42">
        <f t="shared" ca="1" si="28"/>
        <v>0.12426628213269623</v>
      </c>
      <c r="U102">
        <f ca="1">+(L102^2*Markiwitz!$B$4^2)+(M102^2*Markiwitz!$C$4^2)+(N102^2*Markiwitz!$D$4^2)+(O102^2*Markiwitz!$E$4^2)+(P102^2*Markiwitz!$F$4^2)+(Q102^2*Markiwitz!$G$4^2)+(R102^2*Markiwitz!$H$4^2)+(S102^2*Markiwitz!$I$4^2)+(T102^2*Markiwitz!$J$4^2)+(2*L102*M102*Markiwitz!$B$8)+(2*L102*N102*Markiwitz!$E$8)+(2*L102*O102*Markiwitz!$H$8)+(2*L102*P102*Markiwitz!$B$11)+(2*L102*Q102*Markiwitz!$E$11)+(2*L102*R102*Markiwitz!$H$11)+(2*L102*S102*Markiwitz!$K$8)+(2*L102*T102*Markiwitz!$K$11)</f>
        <v>1.4289173378295047E-2</v>
      </c>
      <c r="V102" s="5">
        <f t="shared" ca="1" si="19"/>
        <v>0.11953733048004313</v>
      </c>
      <c r="W102" s="42">
        <f ca="1">SUMPRODUCT(L102:T102,Markiwitz!$B$3:$J$3)</f>
        <v>0.29451791750748824</v>
      </c>
    </row>
    <row r="103" spans="1:23" x14ac:dyDescent="0.25">
      <c r="A103">
        <v>102</v>
      </c>
      <c r="B103" s="25">
        <f t="shared" ca="1" si="18"/>
        <v>0.99999999999999989</v>
      </c>
      <c r="C103" s="46">
        <v>0</v>
      </c>
      <c r="D103">
        <f t="shared" ca="1" si="32"/>
        <v>0.39710110066561166</v>
      </c>
      <c r="E103">
        <f t="shared" ca="1" si="32"/>
        <v>0.7629180118464971</v>
      </c>
      <c r="F103">
        <f t="shared" ca="1" si="32"/>
        <v>0.64889565755677214</v>
      </c>
      <c r="G103">
        <f t="shared" ca="1" si="32"/>
        <v>0.91006660007584583</v>
      </c>
      <c r="H103">
        <f t="shared" ca="1" si="32"/>
        <v>0.18322220904241782</v>
      </c>
      <c r="I103">
        <f t="shared" ca="1" si="32"/>
        <v>0.99985786390543008</v>
      </c>
      <c r="J103">
        <f t="shared" ca="1" si="32"/>
        <v>0.99621520664360252</v>
      </c>
      <c r="K103">
        <f t="shared" ca="1" si="32"/>
        <v>0.84129868443081968</v>
      </c>
      <c r="L103" s="42">
        <f t="shared" ca="1" si="20"/>
        <v>0</v>
      </c>
      <c r="M103" s="42">
        <f t="shared" ca="1" si="21"/>
        <v>6.9186495088184821E-2</v>
      </c>
      <c r="N103" s="42">
        <f t="shared" ca="1" si="22"/>
        <v>0.13292237969330911</v>
      </c>
      <c r="O103" s="42">
        <f t="shared" ca="1" si="23"/>
        <v>0.11305638828259208</v>
      </c>
      <c r="P103" s="42">
        <f t="shared" ca="1" si="24"/>
        <v>0.1585599189992907</v>
      </c>
      <c r="Q103" s="42">
        <f t="shared" ca="1" si="25"/>
        <v>3.1922607227004796E-2</v>
      </c>
      <c r="R103" s="42">
        <f t="shared" ca="1" si="26"/>
        <v>0.17420415373823867</v>
      </c>
      <c r="S103" s="42">
        <f t="shared" ca="1" si="27"/>
        <v>0.17356949750502518</v>
      </c>
      <c r="T103" s="42">
        <f t="shared" ca="1" si="28"/>
        <v>0.14657855946635467</v>
      </c>
      <c r="U103">
        <f ca="1">+(L103^2*Markiwitz!$B$4^2)+(M103^2*Markiwitz!$C$4^2)+(N103^2*Markiwitz!$D$4^2)+(O103^2*Markiwitz!$E$4^2)+(P103^2*Markiwitz!$F$4^2)+(Q103^2*Markiwitz!$G$4^2)+(R103^2*Markiwitz!$H$4^2)+(S103^2*Markiwitz!$I$4^2)+(T103^2*Markiwitz!$J$4^2)+(2*L103*M103*Markiwitz!$B$8)+(2*L103*N103*Markiwitz!$E$8)+(2*L103*O103*Markiwitz!$H$8)+(2*L103*P103*Markiwitz!$B$11)+(2*L103*Q103*Markiwitz!$E$11)+(2*L103*R103*Markiwitz!$H$11)+(2*L103*S103*Markiwitz!$K$8)+(2*L103*T103*Markiwitz!$K$11)</f>
        <v>1.236604318526113E-2</v>
      </c>
      <c r="V103" s="5">
        <f t="shared" ca="1" si="19"/>
        <v>0.11120271213086995</v>
      </c>
      <c r="W103" s="42">
        <f ca="1">SUMPRODUCT(L103:T103,Markiwitz!$B$3:$J$3)</f>
        <v>0.21818242541151817</v>
      </c>
    </row>
    <row r="104" spans="1:23" x14ac:dyDescent="0.25">
      <c r="A104">
        <v>103</v>
      </c>
      <c r="B104" s="25">
        <f t="shared" ca="1" si="18"/>
        <v>0.99999999999999989</v>
      </c>
      <c r="C104" s="46">
        <v>0</v>
      </c>
      <c r="D104">
        <f t="shared" ca="1" si="32"/>
        <v>0.92907442753551717</v>
      </c>
      <c r="E104">
        <f t="shared" ca="1" si="32"/>
        <v>0.81652292844180518</v>
      </c>
      <c r="F104">
        <f t="shared" ca="1" si="32"/>
        <v>0.83668667485745607</v>
      </c>
      <c r="G104">
        <f t="shared" ca="1" si="32"/>
        <v>0.70961545537983084</v>
      </c>
      <c r="H104">
        <f t="shared" ca="1" si="32"/>
        <v>0.59167143661777388</v>
      </c>
      <c r="I104">
        <f t="shared" ca="1" si="32"/>
        <v>0.55614340134506757</v>
      </c>
      <c r="J104">
        <f t="shared" ca="1" si="32"/>
        <v>0.37129521197743165</v>
      </c>
      <c r="K104">
        <f t="shared" ca="1" si="32"/>
        <v>0.10492945418332034</v>
      </c>
      <c r="L104" s="42">
        <f t="shared" ca="1" si="20"/>
        <v>0</v>
      </c>
      <c r="M104" s="42">
        <f t="shared" ca="1" si="21"/>
        <v>0.18899226157231039</v>
      </c>
      <c r="N104" s="42">
        <f t="shared" ca="1" si="22"/>
        <v>0.16609704271078243</v>
      </c>
      <c r="O104" s="42">
        <f t="shared" ca="1" si="23"/>
        <v>0.1701987507375258</v>
      </c>
      <c r="P104" s="42">
        <f t="shared" ca="1" si="24"/>
        <v>0.14434993126938933</v>
      </c>
      <c r="Q104" s="42">
        <f t="shared" ca="1" si="25"/>
        <v>0.12035776639633775</v>
      </c>
      <c r="R104" s="42">
        <f t="shared" ca="1" si="26"/>
        <v>0.11313065569733737</v>
      </c>
      <c r="S104" s="42">
        <f t="shared" ca="1" si="27"/>
        <v>7.5528848650720862E-2</v>
      </c>
      <c r="T104" s="42">
        <f t="shared" ca="1" si="28"/>
        <v>2.1344742965595975E-2</v>
      </c>
      <c r="U104">
        <f ca="1">+(L104^2*Markiwitz!$B$4^2)+(M104^2*Markiwitz!$C$4^2)+(N104^2*Markiwitz!$D$4^2)+(O104^2*Markiwitz!$E$4^2)+(P104^2*Markiwitz!$F$4^2)+(Q104^2*Markiwitz!$G$4^2)+(R104^2*Markiwitz!$H$4^2)+(S104^2*Markiwitz!$I$4^2)+(T104^2*Markiwitz!$J$4^2)+(2*L104*M104*Markiwitz!$B$8)+(2*L104*N104*Markiwitz!$E$8)+(2*L104*O104*Markiwitz!$H$8)+(2*L104*P104*Markiwitz!$B$11)+(2*L104*Q104*Markiwitz!$E$11)+(2*L104*R104*Markiwitz!$H$11)+(2*L104*S104*Markiwitz!$K$8)+(2*L104*T104*Markiwitz!$K$11)</f>
        <v>1.3798204595574088E-2</v>
      </c>
      <c r="V104" s="5">
        <f t="shared" ca="1" si="19"/>
        <v>0.11746575924742532</v>
      </c>
      <c r="W104" s="42">
        <f ca="1">SUMPRODUCT(L104:T104,Markiwitz!$B$3:$J$3)</f>
        <v>0.49243385443698179</v>
      </c>
    </row>
    <row r="105" spans="1:23" x14ac:dyDescent="0.25">
      <c r="A105">
        <v>104</v>
      </c>
      <c r="B105" s="25">
        <f t="shared" ca="1" si="18"/>
        <v>1</v>
      </c>
      <c r="C105" s="46">
        <v>0</v>
      </c>
      <c r="D105">
        <f t="shared" ca="1" si="32"/>
        <v>8.355744481514582E-2</v>
      </c>
      <c r="E105">
        <f t="shared" ca="1" si="32"/>
        <v>0.18333656518426833</v>
      </c>
      <c r="F105">
        <f t="shared" ca="1" si="32"/>
        <v>0.55832072809881272</v>
      </c>
      <c r="G105">
        <f t="shared" ca="1" si="32"/>
        <v>0.58460794671370264</v>
      </c>
      <c r="H105">
        <f t="shared" ca="1" si="32"/>
        <v>0.21571121410096183</v>
      </c>
      <c r="I105">
        <f t="shared" ca="1" si="32"/>
        <v>0.28506547539420202</v>
      </c>
      <c r="J105">
        <f t="shared" ca="1" si="32"/>
        <v>0.35114012633281277</v>
      </c>
      <c r="K105">
        <f t="shared" ca="1" si="32"/>
        <v>3.2119026558857566E-2</v>
      </c>
      <c r="L105" s="42">
        <f t="shared" ca="1" si="20"/>
        <v>0</v>
      </c>
      <c r="M105" s="42">
        <f t="shared" ca="1" si="21"/>
        <v>3.6426590316877699E-2</v>
      </c>
      <c r="N105" s="42">
        <f t="shared" ca="1" si="22"/>
        <v>7.9924966169625578E-2</v>
      </c>
      <c r="O105" s="42">
        <f t="shared" ca="1" si="23"/>
        <v>0.24339806552090562</v>
      </c>
      <c r="P105" s="42">
        <f t="shared" ca="1" si="24"/>
        <v>0.2548578910956727</v>
      </c>
      <c r="Q105" s="42">
        <f t="shared" ca="1" si="25"/>
        <v>9.4038586749456671E-2</v>
      </c>
      <c r="R105" s="42">
        <f t="shared" ca="1" si="26"/>
        <v>0.12427334642224909</v>
      </c>
      <c r="S105" s="42">
        <f t="shared" ca="1" si="27"/>
        <v>0.15307837086257517</v>
      </c>
      <c r="T105" s="42">
        <f t="shared" ca="1" si="28"/>
        <v>1.4002182862637562E-2</v>
      </c>
      <c r="U105">
        <f ca="1">+(L105^2*Markiwitz!$B$4^2)+(M105^2*Markiwitz!$C$4^2)+(N105^2*Markiwitz!$D$4^2)+(O105^2*Markiwitz!$E$4^2)+(P105^2*Markiwitz!$F$4^2)+(Q105^2*Markiwitz!$G$4^2)+(R105^2*Markiwitz!$H$4^2)+(S105^2*Markiwitz!$I$4^2)+(T105^2*Markiwitz!$J$4^2)+(2*L105*M105*Markiwitz!$B$8)+(2*L105*N105*Markiwitz!$E$8)+(2*L105*O105*Markiwitz!$H$8)+(2*L105*P105*Markiwitz!$B$11)+(2*L105*Q105*Markiwitz!$E$11)+(2*L105*R105*Markiwitz!$H$11)+(2*L105*S105*Markiwitz!$K$8)+(2*L105*T105*Markiwitz!$K$11)</f>
        <v>1.9900384215413309E-2</v>
      </c>
      <c r="V105" s="5">
        <f t="shared" ca="1" si="19"/>
        <v>0.14106872160551151</v>
      </c>
      <c r="W105" s="42">
        <f ca="1">SUMPRODUCT(L105:T105,Markiwitz!$B$3:$J$3)</f>
        <v>0.4342478008035206</v>
      </c>
    </row>
    <row r="106" spans="1:23" x14ac:dyDescent="0.25">
      <c r="A106">
        <v>105</v>
      </c>
      <c r="B106" s="25">
        <f t="shared" ca="1" si="18"/>
        <v>1</v>
      </c>
      <c r="C106" s="46">
        <v>0</v>
      </c>
      <c r="D106">
        <f t="shared" ca="1" si="32"/>
        <v>0.85594277930839802</v>
      </c>
      <c r="E106">
        <f t="shared" ca="1" si="32"/>
        <v>0.34161324033046769</v>
      </c>
      <c r="F106">
        <f t="shared" ca="1" si="32"/>
        <v>0.3143199681364045</v>
      </c>
      <c r="G106">
        <f t="shared" ca="1" si="32"/>
        <v>0.93150706792317983</v>
      </c>
      <c r="H106">
        <f t="shared" ca="1" si="32"/>
        <v>0.30104826398206519</v>
      </c>
      <c r="I106">
        <f t="shared" ca="1" si="32"/>
        <v>0.26425718159659928</v>
      </c>
      <c r="J106">
        <f t="shared" ca="1" si="32"/>
        <v>0.56540851139036563</v>
      </c>
      <c r="K106">
        <f t="shared" ca="1" si="32"/>
        <v>0.94047870677367651</v>
      </c>
      <c r="L106" s="42">
        <f t="shared" ca="1" si="20"/>
        <v>0</v>
      </c>
      <c r="M106" s="42">
        <f t="shared" ca="1" si="21"/>
        <v>0.18959539777402429</v>
      </c>
      <c r="N106" s="42">
        <f t="shared" ca="1" si="22"/>
        <v>7.5668957961957661E-2</v>
      </c>
      <c r="O106" s="42">
        <f t="shared" ca="1" si="23"/>
        <v>6.9623368322929147E-2</v>
      </c>
      <c r="P106" s="42">
        <f t="shared" ca="1" si="24"/>
        <v>0.20633324720013504</v>
      </c>
      <c r="Q106" s="42">
        <f t="shared" ca="1" si="25"/>
        <v>6.6683622712464072E-2</v>
      </c>
      <c r="R106" s="42">
        <f t="shared" ca="1" si="26"/>
        <v>5.8534222930103103E-2</v>
      </c>
      <c r="S106" s="42">
        <f t="shared" ca="1" si="27"/>
        <v>0.12524067521019572</v>
      </c>
      <c r="T106" s="42">
        <f t="shared" ca="1" si="28"/>
        <v>0.20832050788819087</v>
      </c>
      <c r="U106">
        <f ca="1">+(L106^2*Markiwitz!$B$4^2)+(M106^2*Markiwitz!$C$4^2)+(N106^2*Markiwitz!$D$4^2)+(O106^2*Markiwitz!$E$4^2)+(P106^2*Markiwitz!$F$4^2)+(Q106^2*Markiwitz!$G$4^2)+(R106^2*Markiwitz!$H$4^2)+(S106^2*Markiwitz!$I$4^2)+(T106^2*Markiwitz!$J$4^2)+(2*L106*M106*Markiwitz!$B$8)+(2*L106*N106*Markiwitz!$E$8)+(2*L106*O106*Markiwitz!$H$8)+(2*L106*P106*Markiwitz!$B$11)+(2*L106*Q106*Markiwitz!$E$11)+(2*L106*R106*Markiwitz!$H$11)+(2*L106*S106*Markiwitz!$K$8)+(2*L106*T106*Markiwitz!$K$11)</f>
        <v>1.0906273617421681E-2</v>
      </c>
      <c r="V106" s="5">
        <f t="shared" ca="1" si="19"/>
        <v>0.10443310594548877</v>
      </c>
      <c r="W106" s="42">
        <f ca="1">SUMPRODUCT(L106:T106,Markiwitz!$B$3:$J$3)</f>
        <v>0.32207744819683903</v>
      </c>
    </row>
    <row r="107" spans="1:23" x14ac:dyDescent="0.25">
      <c r="A107">
        <v>106</v>
      </c>
      <c r="B107" s="25">
        <f t="shared" ca="1" si="18"/>
        <v>0.99999999999999989</v>
      </c>
      <c r="C107" s="46">
        <v>0</v>
      </c>
      <c r="D107">
        <f t="shared" ca="1" si="32"/>
        <v>8.254896807287726E-2</v>
      </c>
      <c r="E107">
        <f t="shared" ca="1" si="32"/>
        <v>0.6270242030133375</v>
      </c>
      <c r="F107">
        <f t="shared" ca="1" si="32"/>
        <v>0.32477396363239897</v>
      </c>
      <c r="G107">
        <f t="shared" ca="1" si="32"/>
        <v>0.70708737797094323</v>
      </c>
      <c r="H107">
        <f t="shared" ca="1" si="32"/>
        <v>0.7678423518113634</v>
      </c>
      <c r="I107">
        <f t="shared" ca="1" si="32"/>
        <v>3.4480711385139196E-2</v>
      </c>
      <c r="J107">
        <f t="shared" ca="1" si="32"/>
        <v>0.3207106866536642</v>
      </c>
      <c r="K107">
        <f t="shared" ca="1" si="32"/>
        <v>0.65618366239079517</v>
      </c>
      <c r="L107" s="42">
        <f t="shared" ca="1" si="20"/>
        <v>0</v>
      </c>
      <c r="M107" s="42">
        <f t="shared" ca="1" si="21"/>
        <v>2.3447068847769263E-2</v>
      </c>
      <c r="N107" s="42">
        <f t="shared" ca="1" si="22"/>
        <v>0.17809889088246406</v>
      </c>
      <c r="O107" s="42">
        <f t="shared" ca="1" si="23"/>
        <v>9.2248245653767227E-2</v>
      </c>
      <c r="P107" s="42">
        <f t="shared" ca="1" si="24"/>
        <v>0.20083989927089932</v>
      </c>
      <c r="Q107" s="42">
        <f t="shared" ca="1" si="25"/>
        <v>0.21809663897021486</v>
      </c>
      <c r="R107" s="42">
        <f t="shared" ca="1" si="26"/>
        <v>9.7938427655894101E-3</v>
      </c>
      <c r="S107" s="42">
        <f t="shared" ca="1" si="27"/>
        <v>9.1094119354043643E-2</v>
      </c>
      <c r="T107" s="42">
        <f t="shared" ca="1" si="28"/>
        <v>0.18638129425525221</v>
      </c>
      <c r="U107">
        <f ca="1">+(L107^2*Markiwitz!$B$4^2)+(M107^2*Markiwitz!$C$4^2)+(N107^2*Markiwitz!$D$4^2)+(O107^2*Markiwitz!$E$4^2)+(P107^2*Markiwitz!$F$4^2)+(Q107^2*Markiwitz!$G$4^2)+(R107^2*Markiwitz!$H$4^2)+(S107^2*Markiwitz!$I$4^2)+(T107^2*Markiwitz!$J$4^2)+(2*L107*M107*Markiwitz!$B$8)+(2*L107*N107*Markiwitz!$E$8)+(2*L107*O107*Markiwitz!$H$8)+(2*L107*P107*Markiwitz!$B$11)+(2*L107*Q107*Markiwitz!$E$11)+(2*L107*R107*Markiwitz!$H$11)+(2*L107*S107*Markiwitz!$K$8)+(2*L107*T107*Markiwitz!$K$11)</f>
        <v>2.2343165072745488E-2</v>
      </c>
      <c r="V107" s="5">
        <f t="shared" ca="1" si="19"/>
        <v>0.14947630271299023</v>
      </c>
      <c r="W107" s="42">
        <f ca="1">SUMPRODUCT(L107:T107,Markiwitz!$B$3:$J$3)</f>
        <v>0.74054807554110813</v>
      </c>
    </row>
    <row r="108" spans="1:23" x14ac:dyDescent="0.25">
      <c r="A108">
        <v>107</v>
      </c>
      <c r="B108" s="25">
        <f t="shared" ca="1" si="18"/>
        <v>0.99999999999999989</v>
      </c>
      <c r="C108" s="46">
        <v>0</v>
      </c>
      <c r="D108">
        <f t="shared" ca="1" si="32"/>
        <v>8.3520485754796092E-2</v>
      </c>
      <c r="E108">
        <f t="shared" ca="1" si="32"/>
        <v>0.59162403889109694</v>
      </c>
      <c r="F108">
        <f t="shared" ca="1" si="32"/>
        <v>0.1290679742201164</v>
      </c>
      <c r="G108">
        <f t="shared" ca="1" si="32"/>
        <v>0.63737502163436432</v>
      </c>
      <c r="H108">
        <f t="shared" ca="1" si="32"/>
        <v>0.80455656430082234</v>
      </c>
      <c r="I108">
        <f t="shared" ca="1" si="32"/>
        <v>0.64630926776517417</v>
      </c>
      <c r="J108">
        <f t="shared" ca="1" si="32"/>
        <v>4.518679341416465E-2</v>
      </c>
      <c r="K108">
        <f t="shared" ca="1" si="32"/>
        <v>0.97357881883317465</v>
      </c>
      <c r="L108" s="42">
        <f t="shared" ca="1" si="20"/>
        <v>0</v>
      </c>
      <c r="M108" s="42">
        <f t="shared" ca="1" si="21"/>
        <v>2.1354080788155042E-2</v>
      </c>
      <c r="N108" s="42">
        <f t="shared" ca="1" si="22"/>
        <v>0.15126333867101094</v>
      </c>
      <c r="O108" s="42">
        <f t="shared" ca="1" si="23"/>
        <v>3.2999424317902863E-2</v>
      </c>
      <c r="P108" s="42">
        <f t="shared" ca="1" si="24"/>
        <v>0.162960710552988</v>
      </c>
      <c r="Q108" s="42">
        <f t="shared" ca="1" si="25"/>
        <v>0.205704812627166</v>
      </c>
      <c r="R108" s="42">
        <f t="shared" ca="1" si="26"/>
        <v>0.16524497185648049</v>
      </c>
      <c r="S108" s="42">
        <f t="shared" ca="1" si="27"/>
        <v>1.1553122906356352E-2</v>
      </c>
      <c r="T108" s="42">
        <f t="shared" ca="1" si="28"/>
        <v>0.24891953827994029</v>
      </c>
      <c r="U108">
        <f ca="1">+(L108^2*Markiwitz!$B$4^2)+(M108^2*Markiwitz!$C$4^2)+(N108^2*Markiwitz!$D$4^2)+(O108^2*Markiwitz!$E$4^2)+(P108^2*Markiwitz!$F$4^2)+(Q108^2*Markiwitz!$G$4^2)+(R108^2*Markiwitz!$H$4^2)+(S108^2*Markiwitz!$I$4^2)+(T108^2*Markiwitz!$J$4^2)+(2*L108*M108*Markiwitz!$B$8)+(2*L108*N108*Markiwitz!$E$8)+(2*L108*O108*Markiwitz!$H$8)+(2*L108*P108*Markiwitz!$B$11)+(2*L108*Q108*Markiwitz!$E$11)+(2*L108*R108*Markiwitz!$H$11)+(2*L108*S108*Markiwitz!$K$8)+(2*L108*T108*Markiwitz!$K$11)</f>
        <v>2.0042242628498953E-2</v>
      </c>
      <c r="V108" s="5">
        <f t="shared" ca="1" si="19"/>
        <v>0.14157062770398016</v>
      </c>
      <c r="W108" s="42">
        <f ca="1">SUMPRODUCT(L108:T108,Markiwitz!$B$3:$J$3)</f>
        <v>0.68992720069376445</v>
      </c>
    </row>
    <row r="109" spans="1:23" x14ac:dyDescent="0.25">
      <c r="A109">
        <v>108</v>
      </c>
      <c r="B109" s="25">
        <f t="shared" ca="1" si="18"/>
        <v>1</v>
      </c>
      <c r="C109" s="46">
        <v>0</v>
      </c>
      <c r="D109">
        <f t="shared" ca="1" si="32"/>
        <v>0.84987601100530341</v>
      </c>
      <c r="E109">
        <f t="shared" ca="1" si="32"/>
        <v>0.89046559298972683</v>
      </c>
      <c r="F109">
        <f t="shared" ca="1" si="32"/>
        <v>0.51757759660016633</v>
      </c>
      <c r="G109">
        <f t="shared" ca="1" si="32"/>
        <v>0.73485152543217669</v>
      </c>
      <c r="H109">
        <f t="shared" ca="1" si="32"/>
        <v>0.55814899168881549</v>
      </c>
      <c r="I109">
        <f t="shared" ca="1" si="32"/>
        <v>0.69598430522457078</v>
      </c>
      <c r="J109">
        <f t="shared" ca="1" si="32"/>
        <v>0.76464383339018616</v>
      </c>
      <c r="K109">
        <f t="shared" ca="1" si="32"/>
        <v>0.49096745201392744</v>
      </c>
      <c r="L109" s="42">
        <f t="shared" ca="1" si="20"/>
        <v>0</v>
      </c>
      <c r="M109" s="42">
        <f t="shared" ca="1" si="21"/>
        <v>0.15445227561955507</v>
      </c>
      <c r="N109" s="42">
        <f t="shared" ca="1" si="22"/>
        <v>0.16182882610781396</v>
      </c>
      <c r="O109" s="42">
        <f t="shared" ca="1" si="23"/>
        <v>9.4062000302885279E-2</v>
      </c>
      <c r="P109" s="42">
        <f t="shared" ca="1" si="24"/>
        <v>0.13354829278125463</v>
      </c>
      <c r="Q109" s="42">
        <f t="shared" ca="1" si="25"/>
        <v>0.10143524559438322</v>
      </c>
      <c r="R109" s="42">
        <f t="shared" ca="1" si="26"/>
        <v>0.1264847558295879</v>
      </c>
      <c r="S109" s="42">
        <f t="shared" ca="1" si="27"/>
        <v>0.13896259992781135</v>
      </c>
      <c r="T109" s="42">
        <f t="shared" ca="1" si="28"/>
        <v>8.9226003836708603E-2</v>
      </c>
      <c r="U109">
        <f ca="1">+(L109^2*Markiwitz!$B$4^2)+(M109^2*Markiwitz!$C$4^2)+(N109^2*Markiwitz!$D$4^2)+(O109^2*Markiwitz!$E$4^2)+(P109^2*Markiwitz!$F$4^2)+(Q109^2*Markiwitz!$G$4^2)+(R109^2*Markiwitz!$H$4^2)+(S109^2*Markiwitz!$I$4^2)+(T109^2*Markiwitz!$J$4^2)+(2*L109*M109*Markiwitz!$B$8)+(2*L109*N109*Markiwitz!$E$8)+(2*L109*O109*Markiwitz!$H$8)+(2*L109*P109*Markiwitz!$B$11)+(2*L109*Q109*Markiwitz!$E$11)+(2*L109*R109*Markiwitz!$H$11)+(2*L109*S109*Markiwitz!$K$8)+(2*L109*T109*Markiwitz!$K$11)</f>
        <v>1.2035019006787401E-2</v>
      </c>
      <c r="V109" s="5">
        <f t="shared" ca="1" si="19"/>
        <v>0.1097042342245157</v>
      </c>
      <c r="W109" s="42">
        <f ca="1">SUMPRODUCT(L109:T109,Markiwitz!$B$3:$J$3)</f>
        <v>0.4094471516691412</v>
      </c>
    </row>
    <row r="110" spans="1:23" x14ac:dyDescent="0.25">
      <c r="A110">
        <v>109</v>
      </c>
      <c r="B110" s="25">
        <f t="shared" ca="1" si="18"/>
        <v>0.99999999999999978</v>
      </c>
      <c r="C110" s="46">
        <v>0</v>
      </c>
      <c r="D110">
        <f t="shared" ca="1" si="32"/>
        <v>0.8011824119452936</v>
      </c>
      <c r="E110">
        <f t="shared" ca="1" si="32"/>
        <v>0.48966114975769737</v>
      </c>
      <c r="F110">
        <f t="shared" ca="1" si="32"/>
        <v>0.36974380914323024</v>
      </c>
      <c r="G110">
        <f t="shared" ca="1" si="32"/>
        <v>0.9702111882057145</v>
      </c>
      <c r="H110">
        <f t="shared" ca="1" si="32"/>
        <v>3.1138450052524247E-2</v>
      </c>
      <c r="I110">
        <f t="shared" ca="1" si="32"/>
        <v>6.1365690659193062E-3</v>
      </c>
      <c r="J110">
        <f t="shared" ca="1" si="32"/>
        <v>0.5344317776760511</v>
      </c>
      <c r="K110">
        <f t="shared" ca="1" si="32"/>
        <v>0.22143438800316473</v>
      </c>
      <c r="L110" s="42">
        <f t="shared" ca="1" si="20"/>
        <v>0</v>
      </c>
      <c r="M110" s="42">
        <f t="shared" ca="1" si="21"/>
        <v>0.23399430827731513</v>
      </c>
      <c r="N110" s="42">
        <f t="shared" ca="1" si="22"/>
        <v>0.14301103009691482</v>
      </c>
      <c r="O110" s="42">
        <f t="shared" ca="1" si="23"/>
        <v>0.10798782595616616</v>
      </c>
      <c r="P110" s="42">
        <f t="shared" ca="1" si="24"/>
        <v>0.28336105795918271</v>
      </c>
      <c r="Q110" s="42">
        <f t="shared" ca="1" si="25"/>
        <v>9.0943335403194745E-3</v>
      </c>
      <c r="R110" s="42">
        <f t="shared" ca="1" si="26"/>
        <v>1.7922538143208835E-3</v>
      </c>
      <c r="S110" s="42">
        <f t="shared" ca="1" si="27"/>
        <v>0.15608679406115367</v>
      </c>
      <c r="T110" s="42">
        <f t="shared" ca="1" si="28"/>
        <v>6.467239629462701E-2</v>
      </c>
      <c r="U110">
        <f ca="1">+(L110^2*Markiwitz!$B$4^2)+(M110^2*Markiwitz!$C$4^2)+(N110^2*Markiwitz!$D$4^2)+(O110^2*Markiwitz!$E$4^2)+(P110^2*Markiwitz!$F$4^2)+(Q110^2*Markiwitz!$G$4^2)+(R110^2*Markiwitz!$H$4^2)+(S110^2*Markiwitz!$I$4^2)+(T110^2*Markiwitz!$J$4^2)+(2*L110*M110*Markiwitz!$B$8)+(2*L110*N110*Markiwitz!$E$8)+(2*L110*O110*Markiwitz!$H$8)+(2*L110*P110*Markiwitz!$B$11)+(2*L110*Q110*Markiwitz!$E$11)+(2*L110*R110*Markiwitz!$H$11)+(2*L110*S110*Markiwitz!$K$8)+(2*L110*T110*Markiwitz!$K$11)</f>
        <v>1.6215703714952748E-2</v>
      </c>
      <c r="V110" s="5">
        <f t="shared" ca="1" si="19"/>
        <v>0.12734089568929829</v>
      </c>
      <c r="W110" s="42">
        <f ca="1">SUMPRODUCT(L110:T110,Markiwitz!$B$3:$J$3)</f>
        <v>0.20477304976593944</v>
      </c>
    </row>
    <row r="111" spans="1:23" x14ac:dyDescent="0.25">
      <c r="A111">
        <v>110</v>
      </c>
      <c r="B111" s="25">
        <f t="shared" ca="1" si="18"/>
        <v>1</v>
      </c>
      <c r="C111" s="46">
        <v>0</v>
      </c>
      <c r="D111">
        <f t="shared" ca="1" si="32"/>
        <v>0.665700868405946</v>
      </c>
      <c r="E111">
        <f t="shared" ca="1" si="32"/>
        <v>0.41826526960462596</v>
      </c>
      <c r="F111">
        <f t="shared" ca="1" si="32"/>
        <v>0.99716649049296091</v>
      </c>
      <c r="G111">
        <f t="shared" ca="1" si="32"/>
        <v>0.96969475232316193</v>
      </c>
      <c r="H111">
        <f t="shared" ca="1" si="32"/>
        <v>0.26922641436628469</v>
      </c>
      <c r="I111">
        <f t="shared" ca="1" si="32"/>
        <v>0.31694759301815101</v>
      </c>
      <c r="J111">
        <f t="shared" ca="1" si="32"/>
        <v>0.29664943548810874</v>
      </c>
      <c r="K111">
        <f t="shared" ca="1" si="32"/>
        <v>0.44182790551843321</v>
      </c>
      <c r="L111" s="42">
        <f t="shared" ca="1" si="20"/>
        <v>0</v>
      </c>
      <c r="M111" s="42">
        <f t="shared" ca="1" si="21"/>
        <v>0.1521435503641386</v>
      </c>
      <c r="N111" s="42">
        <f t="shared" ca="1" si="22"/>
        <v>9.5593030040717633E-2</v>
      </c>
      <c r="O111" s="42">
        <f t="shared" ca="1" si="23"/>
        <v>0.22789883169452693</v>
      </c>
      <c r="P111" s="42">
        <f t="shared" ca="1" si="24"/>
        <v>0.22162026428055373</v>
      </c>
      <c r="Q111" s="42">
        <f t="shared" ca="1" si="25"/>
        <v>6.1530733212916772E-2</v>
      </c>
      <c r="R111" s="42">
        <f t="shared" ca="1" si="26"/>
        <v>7.2437237759083034E-2</v>
      </c>
      <c r="S111" s="42">
        <f t="shared" ca="1" si="27"/>
        <v>6.7798166519975084E-2</v>
      </c>
      <c r="T111" s="42">
        <f t="shared" ca="1" si="28"/>
        <v>0.10097818612808826</v>
      </c>
      <c r="U111">
        <f ca="1">+(L111^2*Markiwitz!$B$4^2)+(M111^2*Markiwitz!$C$4^2)+(N111^2*Markiwitz!$D$4^2)+(O111^2*Markiwitz!$E$4^2)+(P111^2*Markiwitz!$F$4^2)+(Q111^2*Markiwitz!$G$4^2)+(R111^2*Markiwitz!$H$4^2)+(S111^2*Markiwitz!$I$4^2)+(T111^2*Markiwitz!$J$4^2)+(2*L111*M111*Markiwitz!$B$8)+(2*L111*N111*Markiwitz!$E$8)+(2*L111*O111*Markiwitz!$H$8)+(2*L111*P111*Markiwitz!$B$11)+(2*L111*Q111*Markiwitz!$E$11)+(2*L111*R111*Markiwitz!$H$11)+(2*L111*S111*Markiwitz!$K$8)+(2*L111*T111*Markiwitz!$K$11)</f>
        <v>1.3942046351460133E-2</v>
      </c>
      <c r="V111" s="5">
        <f t="shared" ca="1" si="19"/>
        <v>0.11807644283031282</v>
      </c>
      <c r="W111" s="42">
        <f ca="1">SUMPRODUCT(L111:T111,Markiwitz!$B$3:$J$3)</f>
        <v>0.35632625503684839</v>
      </c>
    </row>
    <row r="112" spans="1:23" x14ac:dyDescent="0.25">
      <c r="A112">
        <v>111</v>
      </c>
      <c r="B112" s="25">
        <f t="shared" ca="1" si="18"/>
        <v>1.0000000000000002</v>
      </c>
      <c r="C112" s="46">
        <v>0</v>
      </c>
      <c r="D112">
        <f t="shared" ref="D112:K121" ca="1" si="33">RAND()</f>
        <v>0.49164355144922711</v>
      </c>
      <c r="E112">
        <f t="shared" ca="1" si="33"/>
        <v>6.2486080575850478E-2</v>
      </c>
      <c r="F112">
        <f t="shared" ca="1" si="33"/>
        <v>0.82551351947015794</v>
      </c>
      <c r="G112">
        <f t="shared" ca="1" si="33"/>
        <v>0.73120239576292489</v>
      </c>
      <c r="H112">
        <f t="shared" ca="1" si="33"/>
        <v>0.90546079277934555</v>
      </c>
      <c r="I112">
        <f t="shared" ca="1" si="33"/>
        <v>0.10995460613893948</v>
      </c>
      <c r="J112">
        <f t="shared" ca="1" si="33"/>
        <v>0.50316730110549712</v>
      </c>
      <c r="K112">
        <f t="shared" ca="1" si="33"/>
        <v>1.9612567790671886E-2</v>
      </c>
      <c r="L112" s="42">
        <f t="shared" ca="1" si="20"/>
        <v>0</v>
      </c>
      <c r="M112" s="42">
        <f t="shared" ca="1" si="21"/>
        <v>0.13473226975660552</v>
      </c>
      <c r="N112" s="42">
        <f t="shared" ca="1" si="22"/>
        <v>1.7123974146232464E-2</v>
      </c>
      <c r="O112" s="42">
        <f t="shared" ca="1" si="23"/>
        <v>0.22622753794923794</v>
      </c>
      <c r="P112" s="42">
        <f t="shared" ca="1" si="24"/>
        <v>0.20038208198237825</v>
      </c>
      <c r="Q112" s="42">
        <f t="shared" ca="1" si="25"/>
        <v>0.24813665800592788</v>
      </c>
      <c r="R112" s="42">
        <f t="shared" ca="1" si="26"/>
        <v>3.013246815019564E-2</v>
      </c>
      <c r="S112" s="42">
        <f t="shared" ca="1" si="27"/>
        <v>0.13789029134098199</v>
      </c>
      <c r="T112" s="42">
        <f t="shared" ca="1" si="28"/>
        <v>5.3747186684404364E-3</v>
      </c>
      <c r="U112">
        <f ca="1">+(L112^2*Markiwitz!$B$4^2)+(M112^2*Markiwitz!$C$4^2)+(N112^2*Markiwitz!$D$4^2)+(O112^2*Markiwitz!$E$4^2)+(P112^2*Markiwitz!$F$4^2)+(Q112^2*Markiwitz!$G$4^2)+(R112^2*Markiwitz!$H$4^2)+(S112^2*Markiwitz!$I$4^2)+(T112^2*Markiwitz!$J$4^2)+(2*L112*M112*Markiwitz!$B$8)+(2*L112*N112*Markiwitz!$E$8)+(2*L112*O112*Markiwitz!$H$8)+(2*L112*P112*Markiwitz!$B$11)+(2*L112*Q112*Markiwitz!$E$11)+(2*L112*R112*Markiwitz!$H$11)+(2*L112*S112*Markiwitz!$K$8)+(2*L112*T112*Markiwitz!$K$11)</f>
        <v>2.8835564914421973E-2</v>
      </c>
      <c r="V112" s="5">
        <f t="shared" ca="1" si="19"/>
        <v>0.16981037928943557</v>
      </c>
      <c r="W112" s="42">
        <f ca="1">SUMPRODUCT(L112:T112,Markiwitz!$B$3:$J$3)</f>
        <v>0.83176317740776085</v>
      </c>
    </row>
    <row r="113" spans="1:23" x14ac:dyDescent="0.25">
      <c r="A113">
        <v>112</v>
      </c>
      <c r="B113" s="25">
        <f t="shared" ca="1" si="18"/>
        <v>0.99999999999999989</v>
      </c>
      <c r="C113" s="46">
        <v>0</v>
      </c>
      <c r="D113">
        <f t="shared" ca="1" si="33"/>
        <v>0.84148368684618047</v>
      </c>
      <c r="E113">
        <f t="shared" ca="1" si="33"/>
        <v>5.580522388120468E-2</v>
      </c>
      <c r="F113">
        <f t="shared" ca="1" si="33"/>
        <v>8.6487124122723746E-2</v>
      </c>
      <c r="G113">
        <f t="shared" ca="1" si="33"/>
        <v>0.49974297328907047</v>
      </c>
      <c r="H113">
        <f t="shared" ca="1" si="33"/>
        <v>0.90238139861748967</v>
      </c>
      <c r="I113">
        <f t="shared" ca="1" si="33"/>
        <v>0.71067550891635345</v>
      </c>
      <c r="J113">
        <f t="shared" ca="1" si="33"/>
        <v>0.82953686945430072</v>
      </c>
      <c r="K113">
        <f t="shared" ca="1" si="33"/>
        <v>0.31466031652652215</v>
      </c>
      <c r="L113" s="42">
        <f t="shared" ca="1" si="20"/>
        <v>0</v>
      </c>
      <c r="M113" s="42">
        <f t="shared" ca="1" si="21"/>
        <v>0.1984269534529006</v>
      </c>
      <c r="N113" s="42">
        <f t="shared" ca="1" si="22"/>
        <v>1.3159210017494542E-2</v>
      </c>
      <c r="O113" s="42">
        <f t="shared" ca="1" si="23"/>
        <v>2.0394188052408394E-2</v>
      </c>
      <c r="P113" s="42">
        <f t="shared" ca="1" si="24"/>
        <v>0.11784242196173554</v>
      </c>
      <c r="Q113" s="42">
        <f t="shared" ca="1" si="25"/>
        <v>0.21278700297961542</v>
      </c>
      <c r="R113" s="42">
        <f t="shared" ca="1" si="26"/>
        <v>0.1675815922901415</v>
      </c>
      <c r="S113" s="42">
        <f t="shared" ca="1" si="27"/>
        <v>0.19560982150419515</v>
      </c>
      <c r="T113" s="42">
        <f t="shared" ca="1" si="28"/>
        <v>7.4198809741508873E-2</v>
      </c>
      <c r="U113">
        <f ca="1">+(L113^2*Markiwitz!$B$4^2)+(M113^2*Markiwitz!$C$4^2)+(N113^2*Markiwitz!$D$4^2)+(O113^2*Markiwitz!$E$4^2)+(P113^2*Markiwitz!$F$4^2)+(Q113^2*Markiwitz!$G$4^2)+(R113^2*Markiwitz!$H$4^2)+(S113^2*Markiwitz!$I$4^2)+(T113^2*Markiwitz!$J$4^2)+(2*L113*M113*Markiwitz!$B$8)+(2*L113*N113*Markiwitz!$E$8)+(2*L113*O113*Markiwitz!$H$8)+(2*L113*P113*Markiwitz!$B$11)+(2*L113*Q113*Markiwitz!$E$11)+(2*L113*R113*Markiwitz!$H$11)+(2*L113*S113*Markiwitz!$K$8)+(2*L113*T113*Markiwitz!$K$11)</f>
        <v>2.2054839228539787E-2</v>
      </c>
      <c r="V113" s="5">
        <f t="shared" ca="1" si="19"/>
        <v>0.14850871768532575</v>
      </c>
      <c r="W113" s="42">
        <f ca="1">SUMPRODUCT(L113:T113,Markiwitz!$B$3:$J$3)</f>
        <v>0.66339847501675897</v>
      </c>
    </row>
    <row r="114" spans="1:23" x14ac:dyDescent="0.25">
      <c r="A114">
        <v>113</v>
      </c>
      <c r="B114" s="25">
        <f t="shared" ca="1" si="18"/>
        <v>1</v>
      </c>
      <c r="C114" s="46">
        <v>0</v>
      </c>
      <c r="D114">
        <f t="shared" ca="1" si="33"/>
        <v>0.7918938951467176</v>
      </c>
      <c r="E114">
        <f t="shared" ca="1" si="33"/>
        <v>0.11952108228021319</v>
      </c>
      <c r="F114">
        <f t="shared" ca="1" si="33"/>
        <v>0.48050850760301123</v>
      </c>
      <c r="G114">
        <f t="shared" ca="1" si="33"/>
        <v>0.32007419926221314</v>
      </c>
      <c r="H114">
        <f t="shared" ca="1" si="33"/>
        <v>0.61773179947693402</v>
      </c>
      <c r="I114">
        <f t="shared" ca="1" si="33"/>
        <v>0.14710034484609447</v>
      </c>
      <c r="J114">
        <f t="shared" ca="1" si="33"/>
        <v>0.38918227723145637</v>
      </c>
      <c r="K114">
        <f t="shared" ca="1" si="33"/>
        <v>0.31227230668618022</v>
      </c>
      <c r="L114" s="42">
        <f t="shared" ca="1" si="20"/>
        <v>0</v>
      </c>
      <c r="M114" s="42">
        <f t="shared" ca="1" si="21"/>
        <v>0.24915765625759279</v>
      </c>
      <c r="N114" s="42">
        <f t="shared" ca="1" si="22"/>
        <v>3.7605533919151411E-2</v>
      </c>
      <c r="O114" s="42">
        <f t="shared" ca="1" si="23"/>
        <v>0.15118486744239706</v>
      </c>
      <c r="P114" s="42">
        <f t="shared" ca="1" si="24"/>
        <v>0.10070659441303476</v>
      </c>
      <c r="Q114" s="42">
        <f t="shared" ca="1" si="25"/>
        <v>0.19436013877205369</v>
      </c>
      <c r="R114" s="42">
        <f t="shared" ca="1" si="26"/>
        <v>4.6282939395240627E-2</v>
      </c>
      <c r="S114" s="42">
        <f t="shared" ca="1" si="27"/>
        <v>0.12245042504591698</v>
      </c>
      <c r="T114" s="42">
        <f t="shared" ca="1" si="28"/>
        <v>9.8251844754612752E-2</v>
      </c>
      <c r="U114">
        <f ca="1">+(L114^2*Markiwitz!$B$4^2)+(M114^2*Markiwitz!$C$4^2)+(N114^2*Markiwitz!$D$4^2)+(O114^2*Markiwitz!$E$4^2)+(P114^2*Markiwitz!$F$4^2)+(Q114^2*Markiwitz!$G$4^2)+(R114^2*Markiwitz!$H$4^2)+(S114^2*Markiwitz!$I$4^2)+(T114^2*Markiwitz!$J$4^2)+(2*L114*M114*Markiwitz!$B$8)+(2*L114*N114*Markiwitz!$E$8)+(2*L114*O114*Markiwitz!$H$8)+(2*L114*P114*Markiwitz!$B$11)+(2*L114*Q114*Markiwitz!$E$11)+(2*L114*R114*Markiwitz!$H$11)+(2*L114*S114*Markiwitz!$K$8)+(2*L114*T114*Markiwitz!$K$11)</f>
        <v>1.7418767466374978E-2</v>
      </c>
      <c r="V114" s="5">
        <f t="shared" ca="1" si="19"/>
        <v>0.13198017830861944</v>
      </c>
      <c r="W114" s="42">
        <f ca="1">SUMPRODUCT(L114:T114,Markiwitz!$B$3:$J$3)</f>
        <v>0.65631057447776942</v>
      </c>
    </row>
    <row r="115" spans="1:23" x14ac:dyDescent="0.25">
      <c r="A115">
        <v>114</v>
      </c>
      <c r="B115" s="25">
        <f t="shared" ca="1" si="18"/>
        <v>1</v>
      </c>
      <c r="C115" s="46">
        <v>0</v>
      </c>
      <c r="D115">
        <f t="shared" ca="1" si="33"/>
        <v>0.40409635735500382</v>
      </c>
      <c r="E115">
        <f t="shared" ca="1" si="33"/>
        <v>0.48402305095193754</v>
      </c>
      <c r="F115">
        <f t="shared" ca="1" si="33"/>
        <v>0.42637604554057473</v>
      </c>
      <c r="G115">
        <f t="shared" ca="1" si="33"/>
        <v>0.83735148150505123</v>
      </c>
      <c r="H115">
        <f t="shared" ca="1" si="33"/>
        <v>0.6064013357104282</v>
      </c>
      <c r="I115">
        <f t="shared" ca="1" si="33"/>
        <v>0.53293773991392035</v>
      </c>
      <c r="J115">
        <f t="shared" ca="1" si="33"/>
        <v>0.56586799868047821</v>
      </c>
      <c r="K115">
        <f t="shared" ca="1" si="33"/>
        <v>0.69756515854951739</v>
      </c>
      <c r="L115" s="42">
        <f t="shared" ca="1" si="20"/>
        <v>0</v>
      </c>
      <c r="M115" s="42">
        <f t="shared" ca="1" si="21"/>
        <v>8.8722315177470881E-2</v>
      </c>
      <c r="N115" s="42">
        <f t="shared" ca="1" si="22"/>
        <v>0.10627080620276987</v>
      </c>
      <c r="O115" s="42">
        <f t="shared" ca="1" si="23"/>
        <v>9.3613983912607321E-2</v>
      </c>
      <c r="P115" s="42">
        <f t="shared" ca="1" si="24"/>
        <v>0.18384665118658089</v>
      </c>
      <c r="Q115" s="42">
        <f t="shared" ca="1" si="25"/>
        <v>0.13313985501649742</v>
      </c>
      <c r="R115" s="42">
        <f t="shared" ca="1" si="26"/>
        <v>0.11701038445410362</v>
      </c>
      <c r="S115" s="42">
        <f t="shared" ca="1" si="27"/>
        <v>0.12424046397346815</v>
      </c>
      <c r="T115" s="42">
        <f t="shared" ca="1" si="28"/>
        <v>0.15315554007650192</v>
      </c>
      <c r="U115">
        <f ca="1">+(L115^2*Markiwitz!$B$4^2)+(M115^2*Markiwitz!$C$4^2)+(N115^2*Markiwitz!$D$4^2)+(O115^2*Markiwitz!$E$4^2)+(P115^2*Markiwitz!$F$4^2)+(Q115^2*Markiwitz!$G$4^2)+(R115^2*Markiwitz!$H$4^2)+(S115^2*Markiwitz!$I$4^2)+(T115^2*Markiwitz!$J$4^2)+(2*L115*M115*Markiwitz!$B$8)+(2*L115*N115*Markiwitz!$E$8)+(2*L115*O115*Markiwitz!$H$8)+(2*L115*P115*Markiwitz!$B$11)+(2*L115*Q115*Markiwitz!$E$11)+(2*L115*R115*Markiwitz!$H$11)+(2*L115*S115*Markiwitz!$K$8)+(2*L115*T115*Markiwitz!$K$11)</f>
        <v>1.4020783328831407E-2</v>
      </c>
      <c r="V115" s="5">
        <f t="shared" ca="1" si="19"/>
        <v>0.11840938868532093</v>
      </c>
      <c r="W115" s="42">
        <f ca="1">SUMPRODUCT(L115:T115,Markiwitz!$B$3:$J$3)</f>
        <v>0.4976159794142449</v>
      </c>
    </row>
    <row r="116" spans="1:23" x14ac:dyDescent="0.25">
      <c r="A116">
        <v>115</v>
      </c>
      <c r="B116" s="25">
        <f t="shared" ca="1" si="18"/>
        <v>0.99999999999999978</v>
      </c>
      <c r="C116" s="46">
        <v>0</v>
      </c>
      <c r="D116">
        <f t="shared" ca="1" si="33"/>
        <v>0.14269865067814602</v>
      </c>
      <c r="E116">
        <f t="shared" ca="1" si="33"/>
        <v>0.79208591913046855</v>
      </c>
      <c r="F116">
        <f t="shared" ca="1" si="33"/>
        <v>0.97806718562694817</v>
      </c>
      <c r="G116">
        <f t="shared" ca="1" si="33"/>
        <v>0.11115894207550348</v>
      </c>
      <c r="H116">
        <f t="shared" ca="1" si="33"/>
        <v>0.26155435296257801</v>
      </c>
      <c r="I116">
        <f t="shared" ca="1" si="33"/>
        <v>0.5746977898811928</v>
      </c>
      <c r="J116">
        <f t="shared" ca="1" si="33"/>
        <v>0.41254917683268688</v>
      </c>
      <c r="K116">
        <f t="shared" ca="1" si="33"/>
        <v>0.38512981425689641</v>
      </c>
      <c r="L116" s="42">
        <f t="shared" ca="1" si="20"/>
        <v>0</v>
      </c>
      <c r="M116" s="42">
        <f t="shared" ca="1" si="21"/>
        <v>3.9010639658476537E-2</v>
      </c>
      <c r="N116" s="42">
        <f t="shared" ca="1" si="22"/>
        <v>0.21653868640598245</v>
      </c>
      <c r="O116" s="42">
        <f t="shared" ca="1" si="23"/>
        <v>0.26738183128536419</v>
      </c>
      <c r="P116" s="42">
        <f t="shared" ca="1" si="24"/>
        <v>3.0388384287568033E-2</v>
      </c>
      <c r="Q116" s="42">
        <f t="shared" ca="1" si="25"/>
        <v>7.1503147128858899E-2</v>
      </c>
      <c r="R116" s="42">
        <f t="shared" ca="1" si="26"/>
        <v>0.15710960325857898</v>
      </c>
      <c r="S116" s="42">
        <f t="shared" ca="1" si="27"/>
        <v>0.11278177615792827</v>
      </c>
      <c r="T116" s="42">
        <f t="shared" ca="1" si="28"/>
        <v>0.10528593181724248</v>
      </c>
      <c r="U116">
        <f ca="1">+(L116^2*Markiwitz!$B$4^2)+(M116^2*Markiwitz!$C$4^2)+(N116^2*Markiwitz!$D$4^2)+(O116^2*Markiwitz!$E$4^2)+(P116^2*Markiwitz!$F$4^2)+(Q116^2*Markiwitz!$G$4^2)+(R116^2*Markiwitz!$H$4^2)+(S116^2*Markiwitz!$I$4^2)+(T116^2*Markiwitz!$J$4^2)+(2*L116*M116*Markiwitz!$B$8)+(2*L116*N116*Markiwitz!$E$8)+(2*L116*O116*Markiwitz!$H$8)+(2*L116*P116*Markiwitz!$B$11)+(2*L116*Q116*Markiwitz!$E$11)+(2*L116*R116*Markiwitz!$H$11)+(2*L116*S116*Markiwitz!$K$8)+(2*L116*T116*Markiwitz!$K$11)</f>
        <v>1.5389904338678187E-2</v>
      </c>
      <c r="V116" s="5">
        <f t="shared" ca="1" si="19"/>
        <v>0.1240560532125627</v>
      </c>
      <c r="W116" s="42">
        <f ca="1">SUMPRODUCT(L116:T116,Markiwitz!$B$3:$J$3)</f>
        <v>0.34377712020874213</v>
      </c>
    </row>
    <row r="117" spans="1:23" x14ac:dyDescent="0.25">
      <c r="A117">
        <v>116</v>
      </c>
      <c r="B117" s="25">
        <f t="shared" ca="1" si="18"/>
        <v>0.99999999999999989</v>
      </c>
      <c r="C117" s="46">
        <v>0</v>
      </c>
      <c r="D117">
        <f t="shared" ca="1" si="33"/>
        <v>0.28673211879208849</v>
      </c>
      <c r="E117">
        <f t="shared" ca="1" si="33"/>
        <v>0.77262384038062304</v>
      </c>
      <c r="F117">
        <f t="shared" ca="1" si="33"/>
        <v>2.8988141898243835E-2</v>
      </c>
      <c r="G117">
        <f t="shared" ca="1" si="33"/>
        <v>0.51334482906126055</v>
      </c>
      <c r="H117">
        <f t="shared" ca="1" si="33"/>
        <v>0.57395227884900091</v>
      </c>
      <c r="I117">
        <f t="shared" ca="1" si="33"/>
        <v>0.77685678193327024</v>
      </c>
      <c r="J117">
        <f t="shared" ca="1" si="33"/>
        <v>0.6172873507759572</v>
      </c>
      <c r="K117">
        <f t="shared" ca="1" si="33"/>
        <v>1.5523403826983917E-2</v>
      </c>
      <c r="L117" s="42">
        <f t="shared" ca="1" si="20"/>
        <v>0</v>
      </c>
      <c r="M117" s="42">
        <f t="shared" ca="1" si="21"/>
        <v>7.9974177719165318E-2</v>
      </c>
      <c r="N117" s="42">
        <f t="shared" ca="1" si="22"/>
        <v>0.21549715665257685</v>
      </c>
      <c r="O117" s="42">
        <f t="shared" ca="1" si="23"/>
        <v>8.085256795383822E-3</v>
      </c>
      <c r="P117" s="42">
        <f t="shared" ca="1" si="24"/>
        <v>0.14318009005586355</v>
      </c>
      <c r="Q117" s="42">
        <f t="shared" ca="1" si="25"/>
        <v>0.16008447795928066</v>
      </c>
      <c r="R117" s="42">
        <f t="shared" ca="1" si="26"/>
        <v>0.21667779180929508</v>
      </c>
      <c r="S117" s="42">
        <f t="shared" ca="1" si="27"/>
        <v>0.17217132319433509</v>
      </c>
      <c r="T117" s="42">
        <f t="shared" ca="1" si="28"/>
        <v>4.3297258140996154E-3</v>
      </c>
      <c r="U117">
        <f ca="1">+(L117^2*Markiwitz!$B$4^2)+(M117^2*Markiwitz!$C$4^2)+(N117^2*Markiwitz!$D$4^2)+(O117^2*Markiwitz!$E$4^2)+(P117^2*Markiwitz!$F$4^2)+(Q117^2*Markiwitz!$G$4^2)+(R117^2*Markiwitz!$H$4^2)+(S117^2*Markiwitz!$I$4^2)+(T117^2*Markiwitz!$J$4^2)+(2*L117*M117*Markiwitz!$B$8)+(2*L117*N117*Markiwitz!$E$8)+(2*L117*O117*Markiwitz!$H$8)+(2*L117*P117*Markiwitz!$B$11)+(2*L117*Q117*Markiwitz!$E$11)+(2*L117*R117*Markiwitz!$H$11)+(2*L117*S117*Markiwitz!$K$8)+(2*L117*T117*Markiwitz!$K$11)</f>
        <v>2.0541258090269656E-2</v>
      </c>
      <c r="V117" s="5">
        <f t="shared" ca="1" si="19"/>
        <v>0.1433222177133387</v>
      </c>
      <c r="W117" s="42">
        <f ca="1">SUMPRODUCT(L117:T117,Markiwitz!$B$3:$J$3)</f>
        <v>0.54772349969328349</v>
      </c>
    </row>
    <row r="118" spans="1:23" x14ac:dyDescent="0.25">
      <c r="A118">
        <v>117</v>
      </c>
      <c r="B118" s="25">
        <f t="shared" ca="1" si="18"/>
        <v>1</v>
      </c>
      <c r="C118" s="46">
        <v>0</v>
      </c>
      <c r="D118">
        <f t="shared" ca="1" si="33"/>
        <v>0.35728478230939231</v>
      </c>
      <c r="E118">
        <f t="shared" ca="1" si="33"/>
        <v>0.42664438375820735</v>
      </c>
      <c r="F118">
        <f t="shared" ca="1" si="33"/>
        <v>0.51314135168439301</v>
      </c>
      <c r="G118">
        <f t="shared" ca="1" si="33"/>
        <v>3.2518199745613763E-2</v>
      </c>
      <c r="H118">
        <f t="shared" ca="1" si="33"/>
        <v>0.20267188764058375</v>
      </c>
      <c r="I118">
        <f t="shared" ca="1" si="33"/>
        <v>0.38035565185407916</v>
      </c>
      <c r="J118">
        <f t="shared" ca="1" si="33"/>
        <v>0.40482831822388132</v>
      </c>
      <c r="K118">
        <f t="shared" ca="1" si="33"/>
        <v>0.91823125772152725</v>
      </c>
      <c r="L118" s="42">
        <f t="shared" ca="1" si="20"/>
        <v>0</v>
      </c>
      <c r="M118" s="42">
        <f t="shared" ca="1" si="21"/>
        <v>0.11042045024176991</v>
      </c>
      <c r="N118" s="42">
        <f t="shared" ca="1" si="22"/>
        <v>0.13185634339978239</v>
      </c>
      <c r="O118" s="42">
        <f t="shared" ca="1" si="23"/>
        <v>0.15858861584984882</v>
      </c>
      <c r="P118" s="42">
        <f t="shared" ca="1" si="24"/>
        <v>1.0049894187357579E-2</v>
      </c>
      <c r="Q118" s="42">
        <f t="shared" ca="1" si="25"/>
        <v>6.2636647830254813E-2</v>
      </c>
      <c r="R118" s="42">
        <f t="shared" ca="1" si="26"/>
        <v>0.11755060503349414</v>
      </c>
      <c r="S118" s="42">
        <f t="shared" ca="1" si="27"/>
        <v>0.12511399136554935</v>
      </c>
      <c r="T118" s="42">
        <f t="shared" ca="1" si="28"/>
        <v>0.283783452091943</v>
      </c>
      <c r="U118">
        <f ca="1">+(L118^2*Markiwitz!$B$4^2)+(M118^2*Markiwitz!$C$4^2)+(N118^2*Markiwitz!$D$4^2)+(O118^2*Markiwitz!$E$4^2)+(P118^2*Markiwitz!$F$4^2)+(Q118^2*Markiwitz!$G$4^2)+(R118^2*Markiwitz!$H$4^2)+(S118^2*Markiwitz!$I$4^2)+(T118^2*Markiwitz!$J$4^2)+(2*L118*M118*Markiwitz!$B$8)+(2*L118*N118*Markiwitz!$E$8)+(2*L118*O118*Markiwitz!$H$8)+(2*L118*P118*Markiwitz!$B$11)+(2*L118*Q118*Markiwitz!$E$11)+(2*L118*R118*Markiwitz!$H$11)+(2*L118*S118*Markiwitz!$K$8)+(2*L118*T118*Markiwitz!$K$11)</f>
        <v>9.5653710503185684E-3</v>
      </c>
      <c r="V118" s="5">
        <f t="shared" ca="1" si="19"/>
        <v>9.7802714943495142E-2</v>
      </c>
      <c r="W118" s="42">
        <f ca="1">SUMPRODUCT(L118:T118,Markiwitz!$B$3:$J$3)</f>
        <v>0.28133378704687551</v>
      </c>
    </row>
    <row r="119" spans="1:23" x14ac:dyDescent="0.25">
      <c r="A119">
        <v>118</v>
      </c>
      <c r="B119" s="25">
        <f t="shared" ca="1" si="18"/>
        <v>1</v>
      </c>
      <c r="C119" s="46">
        <v>0</v>
      </c>
      <c r="D119">
        <f t="shared" ca="1" si="33"/>
        <v>0.30315477055295426</v>
      </c>
      <c r="E119">
        <f t="shared" ca="1" si="33"/>
        <v>0.74062763103486851</v>
      </c>
      <c r="F119">
        <f t="shared" ca="1" si="33"/>
        <v>0.7128770774532377</v>
      </c>
      <c r="G119">
        <f t="shared" ca="1" si="33"/>
        <v>0.94442443666089804</v>
      </c>
      <c r="H119">
        <f t="shared" ca="1" si="33"/>
        <v>0.60882110646405807</v>
      </c>
      <c r="I119">
        <f t="shared" ca="1" si="33"/>
        <v>0.97798960836335747</v>
      </c>
      <c r="J119">
        <f t="shared" ca="1" si="33"/>
        <v>0.35701706185543447</v>
      </c>
      <c r="K119">
        <f t="shared" ca="1" si="33"/>
        <v>0.38701044564927334</v>
      </c>
      <c r="L119" s="42">
        <f t="shared" ca="1" si="20"/>
        <v>0</v>
      </c>
      <c r="M119" s="42">
        <f t="shared" ca="1" si="21"/>
        <v>6.0246315868351968E-2</v>
      </c>
      <c r="N119" s="42">
        <f t="shared" ca="1" si="22"/>
        <v>0.14718582893737378</v>
      </c>
      <c r="O119" s="42">
        <f t="shared" ca="1" si="23"/>
        <v>0.14167092770870082</v>
      </c>
      <c r="P119" s="42">
        <f t="shared" ca="1" si="24"/>
        <v>0.18768661572133835</v>
      </c>
      <c r="Q119" s="42">
        <f t="shared" ca="1" si="25"/>
        <v>0.12099175817174269</v>
      </c>
      <c r="R119" s="42">
        <f t="shared" ca="1" si="26"/>
        <v>0.19435706307360462</v>
      </c>
      <c r="S119" s="42">
        <f t="shared" ca="1" si="27"/>
        <v>7.0950434458613709E-2</v>
      </c>
      <c r="T119" s="42">
        <f t="shared" ca="1" si="28"/>
        <v>7.6911056060274055E-2</v>
      </c>
      <c r="U119">
        <f ca="1">+(L119^2*Markiwitz!$B$4^2)+(M119^2*Markiwitz!$C$4^2)+(N119^2*Markiwitz!$D$4^2)+(O119^2*Markiwitz!$E$4^2)+(P119^2*Markiwitz!$F$4^2)+(Q119^2*Markiwitz!$G$4^2)+(R119^2*Markiwitz!$H$4^2)+(S119^2*Markiwitz!$I$4^2)+(T119^2*Markiwitz!$J$4^2)+(2*L119*M119*Markiwitz!$B$8)+(2*L119*N119*Markiwitz!$E$8)+(2*L119*O119*Markiwitz!$H$8)+(2*L119*P119*Markiwitz!$B$11)+(2*L119*Q119*Markiwitz!$E$11)+(2*L119*R119*Markiwitz!$H$11)+(2*L119*S119*Markiwitz!$K$8)+(2*L119*T119*Markiwitz!$K$11)</f>
        <v>1.5668437482365738E-2</v>
      </c>
      <c r="V119" s="5">
        <f t="shared" ca="1" si="19"/>
        <v>0.1251736293408709</v>
      </c>
      <c r="W119" s="42">
        <f ca="1">SUMPRODUCT(L119:T119,Markiwitz!$B$3:$J$3)</f>
        <v>0.48753180856573941</v>
      </c>
    </row>
    <row r="120" spans="1:23" x14ac:dyDescent="0.25">
      <c r="A120">
        <v>119</v>
      </c>
      <c r="B120" s="25">
        <f t="shared" ca="1" si="18"/>
        <v>1</v>
      </c>
      <c r="C120" s="46">
        <v>0</v>
      </c>
      <c r="D120">
        <f t="shared" ca="1" si="33"/>
        <v>0.72710949928224278</v>
      </c>
      <c r="E120">
        <f t="shared" ca="1" si="33"/>
        <v>0.14413301668189082</v>
      </c>
      <c r="F120">
        <f t="shared" ca="1" si="33"/>
        <v>0.58617879828352171</v>
      </c>
      <c r="G120">
        <f t="shared" ca="1" si="33"/>
        <v>0.25137495262118381</v>
      </c>
      <c r="H120">
        <f t="shared" ca="1" si="33"/>
        <v>0.91043809171829049</v>
      </c>
      <c r="I120">
        <f t="shared" ca="1" si="33"/>
        <v>0.84958763422021866</v>
      </c>
      <c r="J120">
        <f t="shared" ca="1" si="33"/>
        <v>0.8564178728212769</v>
      </c>
      <c r="K120">
        <f t="shared" ca="1" si="33"/>
        <v>0.22670808102261431</v>
      </c>
      <c r="L120" s="42">
        <f t="shared" ca="1" si="20"/>
        <v>0</v>
      </c>
      <c r="M120" s="42">
        <f t="shared" ca="1" si="21"/>
        <v>0.15973589940042265</v>
      </c>
      <c r="N120" s="42">
        <f t="shared" ca="1" si="22"/>
        <v>3.1664030074844349E-2</v>
      </c>
      <c r="O120" s="42">
        <f t="shared" ca="1" si="23"/>
        <v>0.12877537378580078</v>
      </c>
      <c r="P120" s="42">
        <f t="shared" ca="1" si="24"/>
        <v>5.52235999987905E-2</v>
      </c>
      <c r="Q120" s="42">
        <f t="shared" ca="1" si="25"/>
        <v>0.2000106553037537</v>
      </c>
      <c r="R120" s="42">
        <f t="shared" ca="1" si="26"/>
        <v>0.18664265149280546</v>
      </c>
      <c r="S120" s="42">
        <f t="shared" ca="1" si="27"/>
        <v>0.18814316043559401</v>
      </c>
      <c r="T120" s="42">
        <f t="shared" ca="1" si="28"/>
        <v>4.9804629507988571E-2</v>
      </c>
      <c r="U120">
        <f ca="1">+(L120^2*Markiwitz!$B$4^2)+(M120^2*Markiwitz!$C$4^2)+(N120^2*Markiwitz!$D$4^2)+(O120^2*Markiwitz!$E$4^2)+(P120^2*Markiwitz!$F$4^2)+(Q120^2*Markiwitz!$G$4^2)+(R120^2*Markiwitz!$H$4^2)+(S120^2*Markiwitz!$I$4^2)+(T120^2*Markiwitz!$J$4^2)+(2*L120*M120*Markiwitz!$B$8)+(2*L120*N120*Markiwitz!$E$8)+(2*L120*O120*Markiwitz!$H$8)+(2*L120*P120*Markiwitz!$B$11)+(2*L120*Q120*Markiwitz!$E$11)+(2*L120*R120*Markiwitz!$H$11)+(2*L120*S120*Markiwitz!$K$8)+(2*L120*T120*Markiwitz!$K$11)</f>
        <v>2.0751096658182172E-2</v>
      </c>
      <c r="V120" s="5">
        <f t="shared" ca="1" si="19"/>
        <v>0.14405240941470632</v>
      </c>
      <c r="W120" s="42">
        <f ca="1">SUMPRODUCT(L120:T120,Markiwitz!$B$3:$J$3)</f>
        <v>0.6379376361639213</v>
      </c>
    </row>
    <row r="121" spans="1:23" x14ac:dyDescent="0.25">
      <c r="A121">
        <v>120</v>
      </c>
      <c r="B121" s="25">
        <f t="shared" ca="1" si="18"/>
        <v>0.99999999999999989</v>
      </c>
      <c r="C121" s="46">
        <v>0</v>
      </c>
      <c r="D121">
        <f t="shared" ca="1" si="33"/>
        <v>0.9068017047797482</v>
      </c>
      <c r="E121">
        <f t="shared" ca="1" si="33"/>
        <v>0.11786615183268356</v>
      </c>
      <c r="F121">
        <f t="shared" ca="1" si="33"/>
        <v>0.34139476391863366</v>
      </c>
      <c r="G121">
        <f t="shared" ca="1" si="33"/>
        <v>0.45992079404597197</v>
      </c>
      <c r="H121">
        <f t="shared" ca="1" si="33"/>
        <v>0.35767674457200394</v>
      </c>
      <c r="I121">
        <f t="shared" ca="1" si="33"/>
        <v>0.36459997641604525</v>
      </c>
      <c r="J121">
        <f t="shared" ca="1" si="33"/>
        <v>0.64999004794991055</v>
      </c>
      <c r="K121">
        <f t="shared" ca="1" si="33"/>
        <v>0.94592370277954452</v>
      </c>
      <c r="L121" s="42">
        <f t="shared" ca="1" si="20"/>
        <v>0</v>
      </c>
      <c r="M121" s="42">
        <f t="shared" ca="1" si="21"/>
        <v>0.21881362357373307</v>
      </c>
      <c r="N121" s="42">
        <f t="shared" ca="1" si="22"/>
        <v>2.8441410777305012E-2</v>
      </c>
      <c r="O121" s="42">
        <f t="shared" ca="1" si="23"/>
        <v>8.237944962871413E-2</v>
      </c>
      <c r="P121" s="42">
        <f t="shared" ca="1" si="24"/>
        <v>0.11098009076477341</v>
      </c>
      <c r="Q121" s="42">
        <f t="shared" ca="1" si="25"/>
        <v>8.6308334154341165E-2</v>
      </c>
      <c r="R121" s="42">
        <f t="shared" ca="1" si="26"/>
        <v>8.7978928109613552E-2</v>
      </c>
      <c r="S121" s="42">
        <f t="shared" ca="1" si="27"/>
        <v>0.15684429895655044</v>
      </c>
      <c r="T121" s="42">
        <f t="shared" ca="1" si="28"/>
        <v>0.22825386403496931</v>
      </c>
      <c r="U121">
        <f ca="1">+(L121^2*Markiwitz!$B$4^2)+(M121^2*Markiwitz!$C$4^2)+(N121^2*Markiwitz!$D$4^2)+(O121^2*Markiwitz!$E$4^2)+(P121^2*Markiwitz!$F$4^2)+(Q121^2*Markiwitz!$G$4^2)+(R121^2*Markiwitz!$H$4^2)+(S121^2*Markiwitz!$I$4^2)+(T121^2*Markiwitz!$J$4^2)+(2*L121*M121*Markiwitz!$B$8)+(2*L121*N121*Markiwitz!$E$8)+(2*L121*O121*Markiwitz!$H$8)+(2*L121*P121*Markiwitz!$B$11)+(2*L121*Q121*Markiwitz!$E$11)+(2*L121*R121*Markiwitz!$H$11)+(2*L121*S121*Markiwitz!$K$8)+(2*L121*T121*Markiwitz!$K$11)</f>
        <v>9.9420097882557661E-3</v>
      </c>
      <c r="V121" s="5">
        <f t="shared" ca="1" si="19"/>
        <v>9.9709627359928318E-2</v>
      </c>
      <c r="W121" s="42">
        <f ca="1">SUMPRODUCT(L121:T121,Markiwitz!$B$3:$J$3)</f>
        <v>0.34386246916292906</v>
      </c>
    </row>
    <row r="122" spans="1:23" x14ac:dyDescent="0.25">
      <c r="A122">
        <v>121</v>
      </c>
      <c r="B122" s="25">
        <f t="shared" ca="1" si="18"/>
        <v>1</v>
      </c>
      <c r="C122" s="46">
        <v>0</v>
      </c>
      <c r="D122">
        <f t="shared" ref="D122:K131" ca="1" si="34">RAND()</f>
        <v>0.49790717193524436</v>
      </c>
      <c r="E122">
        <f t="shared" ca="1" si="34"/>
        <v>0.4645887435361995</v>
      </c>
      <c r="F122">
        <f t="shared" ca="1" si="34"/>
        <v>7.3722821275169714E-2</v>
      </c>
      <c r="G122">
        <f t="shared" ca="1" si="34"/>
        <v>8.8832384862870817E-2</v>
      </c>
      <c r="H122">
        <f t="shared" ca="1" si="34"/>
        <v>0.58900948470349335</v>
      </c>
      <c r="I122">
        <f t="shared" ca="1" si="34"/>
        <v>0.41163355295060367</v>
      </c>
      <c r="J122">
        <f t="shared" ca="1" si="34"/>
        <v>0.92546202553897972</v>
      </c>
      <c r="K122">
        <f t="shared" ca="1" si="34"/>
        <v>0.79096057530373032</v>
      </c>
      <c r="L122" s="42">
        <f t="shared" ca="1" si="20"/>
        <v>0</v>
      </c>
      <c r="M122" s="42">
        <f t="shared" ca="1" si="21"/>
        <v>0.12959188984185629</v>
      </c>
      <c r="N122" s="42">
        <f t="shared" ca="1" si="22"/>
        <v>0.12091999607095405</v>
      </c>
      <c r="O122" s="42">
        <f t="shared" ca="1" si="23"/>
        <v>1.9188074147213106E-2</v>
      </c>
      <c r="P122" s="42">
        <f t="shared" ca="1" si="24"/>
        <v>2.3120688518693869E-2</v>
      </c>
      <c r="Q122" s="42">
        <f t="shared" ca="1" si="25"/>
        <v>0.15330337974611644</v>
      </c>
      <c r="R122" s="42">
        <f t="shared" ca="1" si="26"/>
        <v>0.10713717949040567</v>
      </c>
      <c r="S122" s="42">
        <f t="shared" ca="1" si="27"/>
        <v>0.24087295710226592</v>
      </c>
      <c r="T122" s="42">
        <f t="shared" ca="1" si="28"/>
        <v>0.20586583508249462</v>
      </c>
      <c r="U122">
        <f ca="1">+(L122^2*Markiwitz!$B$4^2)+(M122^2*Markiwitz!$C$4^2)+(N122^2*Markiwitz!$D$4^2)+(O122^2*Markiwitz!$E$4^2)+(P122^2*Markiwitz!$F$4^2)+(Q122^2*Markiwitz!$G$4^2)+(R122^2*Markiwitz!$H$4^2)+(S122^2*Markiwitz!$I$4^2)+(T122^2*Markiwitz!$J$4^2)+(2*L122*M122*Markiwitz!$B$8)+(2*L122*N122*Markiwitz!$E$8)+(2*L122*O122*Markiwitz!$H$8)+(2*L122*P122*Markiwitz!$B$11)+(2*L122*Q122*Markiwitz!$E$11)+(2*L122*R122*Markiwitz!$H$11)+(2*L122*S122*Markiwitz!$K$8)+(2*L122*T122*Markiwitz!$K$11)</f>
        <v>1.6494323356116582E-2</v>
      </c>
      <c r="V122" s="5">
        <f t="shared" ca="1" si="19"/>
        <v>0.12843022757947828</v>
      </c>
      <c r="W122" s="42">
        <f ca="1">SUMPRODUCT(L122:T122,Markiwitz!$B$3:$J$3)</f>
        <v>0.48157362363027612</v>
      </c>
    </row>
    <row r="123" spans="1:23" x14ac:dyDescent="0.25">
      <c r="A123">
        <v>122</v>
      </c>
      <c r="B123" s="25">
        <f t="shared" ca="1" si="18"/>
        <v>1</v>
      </c>
      <c r="C123" s="46">
        <v>0</v>
      </c>
      <c r="D123">
        <f t="shared" ca="1" si="34"/>
        <v>0.59976106519311101</v>
      </c>
      <c r="E123">
        <f t="shared" ca="1" si="34"/>
        <v>0.32283132215855626</v>
      </c>
      <c r="F123">
        <f t="shared" ca="1" si="34"/>
        <v>0.47230649478285813</v>
      </c>
      <c r="G123">
        <f t="shared" ca="1" si="34"/>
        <v>0.82564249809704782</v>
      </c>
      <c r="H123">
        <f t="shared" ca="1" si="34"/>
        <v>0.74388256807622655</v>
      </c>
      <c r="I123">
        <f t="shared" ca="1" si="34"/>
        <v>0.28398704009789688</v>
      </c>
      <c r="J123">
        <f t="shared" ca="1" si="34"/>
        <v>0.63271119008088983</v>
      </c>
      <c r="K123">
        <f t="shared" ca="1" si="34"/>
        <v>0.60884668449939261</v>
      </c>
      <c r="L123" s="42">
        <f t="shared" ca="1" si="20"/>
        <v>0</v>
      </c>
      <c r="M123" s="42">
        <f t="shared" ca="1" si="21"/>
        <v>0.13357800098289543</v>
      </c>
      <c r="N123" s="42">
        <f t="shared" ca="1" si="22"/>
        <v>7.1900570362499722E-2</v>
      </c>
      <c r="O123" s="42">
        <f t="shared" ca="1" si="23"/>
        <v>0.10519148555269904</v>
      </c>
      <c r="P123" s="42">
        <f t="shared" ca="1" si="24"/>
        <v>0.18388601865447415</v>
      </c>
      <c r="Q123" s="42">
        <f t="shared" ca="1" si="25"/>
        <v>0.16567655384173863</v>
      </c>
      <c r="R123" s="42">
        <f t="shared" ca="1" si="26"/>
        <v>6.3249222603525154E-2</v>
      </c>
      <c r="S123" s="42">
        <f t="shared" ca="1" si="27"/>
        <v>0.14091660975575582</v>
      </c>
      <c r="T123" s="42">
        <f t="shared" ca="1" si="28"/>
        <v>0.13560153824641208</v>
      </c>
      <c r="U123">
        <f ca="1">+(L123^2*Markiwitz!$B$4^2)+(M123^2*Markiwitz!$C$4^2)+(N123^2*Markiwitz!$D$4^2)+(O123^2*Markiwitz!$E$4^2)+(P123^2*Markiwitz!$F$4^2)+(Q123^2*Markiwitz!$G$4^2)+(R123^2*Markiwitz!$H$4^2)+(S123^2*Markiwitz!$I$4^2)+(T123^2*Markiwitz!$J$4^2)+(2*L123*M123*Markiwitz!$B$8)+(2*L123*N123*Markiwitz!$E$8)+(2*L123*O123*Markiwitz!$H$8)+(2*L123*P123*Markiwitz!$B$11)+(2*L123*Q123*Markiwitz!$E$11)+(2*L123*R123*Markiwitz!$H$11)+(2*L123*S123*Markiwitz!$K$8)+(2*L123*T123*Markiwitz!$K$11)</f>
        <v>1.623363974177431E-2</v>
      </c>
      <c r="V123" s="5">
        <f t="shared" ca="1" si="19"/>
        <v>0.12741130146801857</v>
      </c>
      <c r="W123" s="42">
        <f ca="1">SUMPRODUCT(L123:T123,Markiwitz!$B$3:$J$3)</f>
        <v>0.58435558843016788</v>
      </c>
    </row>
    <row r="124" spans="1:23" x14ac:dyDescent="0.25">
      <c r="A124">
        <v>123</v>
      </c>
      <c r="B124" s="25">
        <f t="shared" ca="1" si="18"/>
        <v>1</v>
      </c>
      <c r="C124" s="46">
        <v>0</v>
      </c>
      <c r="D124">
        <f t="shared" ca="1" si="34"/>
        <v>0.48964089470153371</v>
      </c>
      <c r="E124">
        <f t="shared" ca="1" si="34"/>
        <v>0.36659066686052622</v>
      </c>
      <c r="F124">
        <f t="shared" ca="1" si="34"/>
        <v>0.45166733966727968</v>
      </c>
      <c r="G124">
        <f t="shared" ca="1" si="34"/>
        <v>5.1464471350279983E-2</v>
      </c>
      <c r="H124">
        <f t="shared" ca="1" si="34"/>
        <v>0.80823805732434018</v>
      </c>
      <c r="I124">
        <f t="shared" ca="1" si="34"/>
        <v>0.74821322574359483</v>
      </c>
      <c r="J124">
        <f t="shared" ca="1" si="34"/>
        <v>0.74786038812911204</v>
      </c>
      <c r="K124">
        <f t="shared" ca="1" si="34"/>
        <v>0.79745533906769395</v>
      </c>
      <c r="L124" s="42">
        <f t="shared" ca="1" si="20"/>
        <v>0</v>
      </c>
      <c r="M124" s="42">
        <f t="shared" ca="1" si="21"/>
        <v>0.1097571361250699</v>
      </c>
      <c r="N124" s="42">
        <f t="shared" ca="1" si="22"/>
        <v>8.2174389762352709E-2</v>
      </c>
      <c r="O124" s="42">
        <f t="shared" ca="1" si="23"/>
        <v>0.10124504349933441</v>
      </c>
      <c r="P124" s="42">
        <f t="shared" ca="1" si="24"/>
        <v>1.1536195298884513E-2</v>
      </c>
      <c r="Q124" s="42">
        <f t="shared" ca="1" si="25"/>
        <v>0.18117337714057524</v>
      </c>
      <c r="R124" s="42">
        <f t="shared" ca="1" si="26"/>
        <v>0.16771830489889056</v>
      </c>
      <c r="S124" s="42">
        <f t="shared" ca="1" si="27"/>
        <v>0.16763921337181042</v>
      </c>
      <c r="T124" s="42">
        <f t="shared" ca="1" si="28"/>
        <v>0.17875633990308226</v>
      </c>
      <c r="U124">
        <f ca="1">+(L124^2*Markiwitz!$B$4^2)+(M124^2*Markiwitz!$C$4^2)+(N124^2*Markiwitz!$D$4^2)+(O124^2*Markiwitz!$E$4^2)+(P124^2*Markiwitz!$F$4^2)+(Q124^2*Markiwitz!$G$4^2)+(R124^2*Markiwitz!$H$4^2)+(S124^2*Markiwitz!$I$4^2)+(T124^2*Markiwitz!$J$4^2)+(2*L124*M124*Markiwitz!$B$8)+(2*L124*N124*Markiwitz!$E$8)+(2*L124*O124*Markiwitz!$H$8)+(2*L124*P124*Markiwitz!$B$11)+(2*L124*Q124*Markiwitz!$E$11)+(2*L124*R124*Markiwitz!$H$11)+(2*L124*S124*Markiwitz!$K$8)+(2*L124*T124*Markiwitz!$K$11)</f>
        <v>1.7066869710983503E-2</v>
      </c>
      <c r="V124" s="5">
        <f t="shared" ca="1" si="19"/>
        <v>0.13064023006326766</v>
      </c>
      <c r="W124" s="42">
        <f ca="1">SUMPRODUCT(L124:T124,Markiwitz!$B$3:$J$3)</f>
        <v>0.57531651245389981</v>
      </c>
    </row>
    <row r="125" spans="1:23" x14ac:dyDescent="0.25">
      <c r="A125">
        <v>124</v>
      </c>
      <c r="B125" s="25">
        <f t="shared" ca="1" si="18"/>
        <v>1</v>
      </c>
      <c r="C125" s="46">
        <v>0</v>
      </c>
      <c r="D125">
        <f t="shared" ca="1" si="34"/>
        <v>0.18710526607923417</v>
      </c>
      <c r="E125">
        <f t="shared" ca="1" si="34"/>
        <v>0.25393554985671329</v>
      </c>
      <c r="F125">
        <f t="shared" ca="1" si="34"/>
        <v>0.51376945685961228</v>
      </c>
      <c r="G125">
        <f t="shared" ca="1" si="34"/>
        <v>0.11606952901829781</v>
      </c>
      <c r="H125">
        <f t="shared" ca="1" si="34"/>
        <v>0.11226404923441313</v>
      </c>
      <c r="I125">
        <f t="shared" ca="1" si="34"/>
        <v>0.45124692277308165</v>
      </c>
      <c r="J125">
        <f t="shared" ca="1" si="34"/>
        <v>0.61701232444099863</v>
      </c>
      <c r="K125">
        <f t="shared" ca="1" si="34"/>
        <v>0.23943546484772771</v>
      </c>
      <c r="L125" s="42">
        <f t="shared" ca="1" si="20"/>
        <v>0</v>
      </c>
      <c r="M125" s="42">
        <f t="shared" ca="1" si="21"/>
        <v>7.5117379685021898E-2</v>
      </c>
      <c r="N125" s="42">
        <f t="shared" ca="1" si="22"/>
        <v>0.10194781533318144</v>
      </c>
      <c r="O125" s="42">
        <f t="shared" ca="1" si="23"/>
        <v>0.20626365131352234</v>
      </c>
      <c r="P125" s="42">
        <f t="shared" ca="1" si="24"/>
        <v>4.6598575571020782E-2</v>
      </c>
      <c r="Q125" s="42">
        <f t="shared" ca="1" si="25"/>
        <v>4.5070784954541351E-2</v>
      </c>
      <c r="R125" s="42">
        <f t="shared" ca="1" si="26"/>
        <v>0.18116265319485481</v>
      </c>
      <c r="S125" s="42">
        <f t="shared" ca="1" si="27"/>
        <v>0.2477126914522283</v>
      </c>
      <c r="T125" s="42">
        <f t="shared" ca="1" si="28"/>
        <v>9.6126448495629069E-2</v>
      </c>
      <c r="U125">
        <f ca="1">+(L125^2*Markiwitz!$B$4^2)+(M125^2*Markiwitz!$C$4^2)+(N125^2*Markiwitz!$D$4^2)+(O125^2*Markiwitz!$E$4^2)+(P125^2*Markiwitz!$F$4^2)+(Q125^2*Markiwitz!$G$4^2)+(R125^2*Markiwitz!$H$4^2)+(S125^2*Markiwitz!$I$4^2)+(T125^2*Markiwitz!$J$4^2)+(2*L125*M125*Markiwitz!$B$8)+(2*L125*N125*Markiwitz!$E$8)+(2*L125*O125*Markiwitz!$H$8)+(2*L125*P125*Markiwitz!$B$11)+(2*L125*Q125*Markiwitz!$E$11)+(2*L125*R125*Markiwitz!$H$11)+(2*L125*S125*Markiwitz!$K$8)+(2*L125*T125*Markiwitz!$K$11)</f>
        <v>1.5748722239162235E-2</v>
      </c>
      <c r="V125" s="5">
        <f t="shared" ca="1" si="19"/>
        <v>0.12549391315582695</v>
      </c>
      <c r="W125" s="42">
        <f ca="1">SUMPRODUCT(L125:T125,Markiwitz!$B$3:$J$3)</f>
        <v>0.23151844730209123</v>
      </c>
    </row>
    <row r="126" spans="1:23" x14ac:dyDescent="0.25">
      <c r="A126">
        <v>125</v>
      </c>
      <c r="B126" s="25">
        <f t="shared" ca="1" si="18"/>
        <v>1</v>
      </c>
      <c r="C126" s="46">
        <v>0</v>
      </c>
      <c r="D126">
        <f t="shared" ca="1" si="34"/>
        <v>0.84831515717254558</v>
      </c>
      <c r="E126">
        <f t="shared" ca="1" si="34"/>
        <v>0.99420231275800441</v>
      </c>
      <c r="F126">
        <f t="shared" ca="1" si="34"/>
        <v>0.2716639174779204</v>
      </c>
      <c r="G126">
        <f t="shared" ca="1" si="34"/>
        <v>0.77674154370727988</v>
      </c>
      <c r="H126">
        <f t="shared" ca="1" si="34"/>
        <v>0.46807704345560686</v>
      </c>
      <c r="I126">
        <f t="shared" ca="1" si="34"/>
        <v>0.45111805123217208</v>
      </c>
      <c r="J126">
        <f t="shared" ca="1" si="34"/>
        <v>0.52394551508834464</v>
      </c>
      <c r="K126">
        <f t="shared" ca="1" si="34"/>
        <v>0.60578338293277489</v>
      </c>
      <c r="L126" s="42">
        <f t="shared" ca="1" si="20"/>
        <v>0</v>
      </c>
      <c r="M126" s="42">
        <f t="shared" ca="1" si="21"/>
        <v>0.17172903740825682</v>
      </c>
      <c r="N126" s="42">
        <f t="shared" ca="1" si="22"/>
        <v>0.2012617654128134</v>
      </c>
      <c r="O126" s="42">
        <f t="shared" ca="1" si="23"/>
        <v>5.4994399961605718E-2</v>
      </c>
      <c r="P126" s="42">
        <f t="shared" ca="1" si="24"/>
        <v>0.15724000271366548</v>
      </c>
      <c r="Q126" s="42">
        <f t="shared" ca="1" si="25"/>
        <v>9.4755374138840887E-2</v>
      </c>
      <c r="R126" s="42">
        <f t="shared" ca="1" si="26"/>
        <v>9.1322273379859403E-2</v>
      </c>
      <c r="S126" s="42">
        <f t="shared" ca="1" si="27"/>
        <v>0.10606513180831173</v>
      </c>
      <c r="T126" s="42">
        <f t="shared" ca="1" si="28"/>
        <v>0.1226320151766465</v>
      </c>
      <c r="U126">
        <f ca="1">+(L126^2*Markiwitz!$B$4^2)+(M126^2*Markiwitz!$C$4^2)+(N126^2*Markiwitz!$D$4^2)+(O126^2*Markiwitz!$E$4^2)+(P126^2*Markiwitz!$F$4^2)+(Q126^2*Markiwitz!$G$4^2)+(R126^2*Markiwitz!$H$4^2)+(S126^2*Markiwitz!$I$4^2)+(T126^2*Markiwitz!$J$4^2)+(2*L126*M126*Markiwitz!$B$8)+(2*L126*N126*Markiwitz!$E$8)+(2*L126*O126*Markiwitz!$H$8)+(2*L126*P126*Markiwitz!$B$11)+(2*L126*Q126*Markiwitz!$E$11)+(2*L126*R126*Markiwitz!$H$11)+(2*L126*S126*Markiwitz!$K$8)+(2*L126*T126*Markiwitz!$K$11)</f>
        <v>1.1668396972387153E-2</v>
      </c>
      <c r="V126" s="5">
        <f t="shared" ca="1" si="19"/>
        <v>0.10802035443557456</v>
      </c>
      <c r="W126" s="42">
        <f ca="1">SUMPRODUCT(L126:T126,Markiwitz!$B$3:$J$3)</f>
        <v>0.39993590873797863</v>
      </c>
    </row>
    <row r="127" spans="1:23" x14ac:dyDescent="0.25">
      <c r="A127">
        <v>126</v>
      </c>
      <c r="B127" s="25">
        <f t="shared" ca="1" si="18"/>
        <v>1</v>
      </c>
      <c r="C127" s="46">
        <v>0</v>
      </c>
      <c r="D127">
        <f t="shared" ca="1" si="34"/>
        <v>5.3757585353344295E-2</v>
      </c>
      <c r="E127">
        <f t="shared" ca="1" si="34"/>
        <v>0.66855537861293735</v>
      </c>
      <c r="F127">
        <f t="shared" ca="1" si="34"/>
        <v>0.61235394852524827</v>
      </c>
      <c r="G127">
        <f t="shared" ca="1" si="34"/>
        <v>1.2660195348101699E-2</v>
      </c>
      <c r="H127">
        <f t="shared" ca="1" si="34"/>
        <v>0.4743316378339496</v>
      </c>
      <c r="I127">
        <f t="shared" ca="1" si="34"/>
        <v>0.28806444898862027</v>
      </c>
      <c r="J127">
        <f t="shared" ca="1" si="34"/>
        <v>0.17639382303023887</v>
      </c>
      <c r="K127">
        <f t="shared" ca="1" si="34"/>
        <v>0.14425730454101549</v>
      </c>
      <c r="L127" s="42">
        <f t="shared" ca="1" si="20"/>
        <v>0</v>
      </c>
      <c r="M127" s="42">
        <f t="shared" ca="1" si="21"/>
        <v>2.2119055843193059E-2</v>
      </c>
      <c r="N127" s="42">
        <f t="shared" ca="1" si="22"/>
        <v>0.27508329581039637</v>
      </c>
      <c r="O127" s="42">
        <f t="shared" ca="1" si="23"/>
        <v>0.25195869744151578</v>
      </c>
      <c r="P127" s="42">
        <f t="shared" ca="1" si="24"/>
        <v>5.2091545044251793E-3</v>
      </c>
      <c r="Q127" s="42">
        <f t="shared" ca="1" si="25"/>
        <v>0.19516814076526703</v>
      </c>
      <c r="R127" s="42">
        <f t="shared" ca="1" si="26"/>
        <v>0.11852678262494805</v>
      </c>
      <c r="S127" s="42">
        <f t="shared" ca="1" si="27"/>
        <v>7.2578870430188375E-2</v>
      </c>
      <c r="T127" s="42">
        <f t="shared" ca="1" si="28"/>
        <v>5.9356002580066132E-2</v>
      </c>
      <c r="U127">
        <f ca="1">+(L127^2*Markiwitz!$B$4^2)+(M127^2*Markiwitz!$C$4^2)+(N127^2*Markiwitz!$D$4^2)+(O127^2*Markiwitz!$E$4^2)+(P127^2*Markiwitz!$F$4^2)+(Q127^2*Markiwitz!$G$4^2)+(R127^2*Markiwitz!$H$4^2)+(S127^2*Markiwitz!$I$4^2)+(T127^2*Markiwitz!$J$4^2)+(2*L127*M127*Markiwitz!$B$8)+(2*L127*N127*Markiwitz!$E$8)+(2*L127*O127*Markiwitz!$H$8)+(2*L127*P127*Markiwitz!$B$11)+(2*L127*Q127*Markiwitz!$E$11)+(2*L127*R127*Markiwitz!$H$11)+(2*L127*S127*Markiwitz!$K$8)+(2*L127*T127*Markiwitz!$K$11)</f>
        <v>2.3648648235822512E-2</v>
      </c>
      <c r="V127" s="5">
        <f t="shared" ca="1" si="19"/>
        <v>0.15378116996505947</v>
      </c>
      <c r="W127" s="42">
        <f ca="1">SUMPRODUCT(L127:T127,Markiwitz!$B$3:$J$3)</f>
        <v>0.67911822841208536</v>
      </c>
    </row>
    <row r="128" spans="1:23" x14ac:dyDescent="0.25">
      <c r="A128">
        <v>127</v>
      </c>
      <c r="B128" s="25">
        <f t="shared" ca="1" si="18"/>
        <v>1</v>
      </c>
      <c r="C128" s="46">
        <v>0</v>
      </c>
      <c r="D128">
        <f t="shared" ca="1" si="34"/>
        <v>0.72391063430547054</v>
      </c>
      <c r="E128">
        <f t="shared" ca="1" si="34"/>
        <v>0.1363904521526903</v>
      </c>
      <c r="F128">
        <f t="shared" ca="1" si="34"/>
        <v>0.26107003685730068</v>
      </c>
      <c r="G128">
        <f t="shared" ca="1" si="34"/>
        <v>0.34165364850734259</v>
      </c>
      <c r="H128">
        <f t="shared" ca="1" si="34"/>
        <v>0.76115245634431439</v>
      </c>
      <c r="I128">
        <f t="shared" ca="1" si="34"/>
        <v>0.97062844243945445</v>
      </c>
      <c r="J128">
        <f t="shared" ca="1" si="34"/>
        <v>0.2831254328338888</v>
      </c>
      <c r="K128">
        <f t="shared" ca="1" si="34"/>
        <v>0.84345447855915412</v>
      </c>
      <c r="L128" s="42">
        <f t="shared" ca="1" si="20"/>
        <v>0</v>
      </c>
      <c r="M128" s="42">
        <f t="shared" ca="1" si="21"/>
        <v>0.16751817688309556</v>
      </c>
      <c r="N128" s="42">
        <f t="shared" ca="1" si="22"/>
        <v>3.1561740919582311E-2</v>
      </c>
      <c r="O128" s="42">
        <f t="shared" ca="1" si="23"/>
        <v>6.0413502082472557E-2</v>
      </c>
      <c r="P128" s="42">
        <f t="shared" ca="1" si="24"/>
        <v>7.90611349124858E-2</v>
      </c>
      <c r="Q128" s="42">
        <f t="shared" ca="1" si="25"/>
        <v>0.17613620490493459</v>
      </c>
      <c r="R128" s="42">
        <f t="shared" ca="1" si="26"/>
        <v>0.22461046903162937</v>
      </c>
      <c r="S128" s="42">
        <f t="shared" ca="1" si="27"/>
        <v>6.551728084927784E-2</v>
      </c>
      <c r="T128" s="42">
        <f t="shared" ca="1" si="28"/>
        <v>0.19518149041652194</v>
      </c>
      <c r="U128">
        <f ca="1">+(L128^2*Markiwitz!$B$4^2)+(M128^2*Markiwitz!$C$4^2)+(N128^2*Markiwitz!$D$4^2)+(O128^2*Markiwitz!$E$4^2)+(P128^2*Markiwitz!$F$4^2)+(Q128^2*Markiwitz!$G$4^2)+(R128^2*Markiwitz!$H$4^2)+(S128^2*Markiwitz!$I$4^2)+(T128^2*Markiwitz!$J$4^2)+(2*L128*M128*Markiwitz!$B$8)+(2*L128*N128*Markiwitz!$E$8)+(2*L128*O128*Markiwitz!$H$8)+(2*L128*P128*Markiwitz!$B$11)+(2*L128*Q128*Markiwitz!$E$11)+(2*L128*R128*Markiwitz!$H$11)+(2*L128*S128*Markiwitz!$K$8)+(2*L128*T128*Markiwitz!$K$11)</f>
        <v>1.6108890667224318E-2</v>
      </c>
      <c r="V128" s="5">
        <f t="shared" ca="1" si="19"/>
        <v>0.12692080470602257</v>
      </c>
      <c r="W128" s="42">
        <f ca="1">SUMPRODUCT(L128:T128,Markiwitz!$B$3:$J$3)</f>
        <v>0.5810448931803992</v>
      </c>
    </row>
    <row r="129" spans="1:23" x14ac:dyDescent="0.25">
      <c r="A129">
        <v>128</v>
      </c>
      <c r="B129" s="25">
        <f t="shared" ca="1" si="18"/>
        <v>0.99999999999999989</v>
      </c>
      <c r="C129" s="46">
        <v>0</v>
      </c>
      <c r="D129">
        <f t="shared" ca="1" si="34"/>
        <v>0.19450120721798736</v>
      </c>
      <c r="E129">
        <f t="shared" ca="1" si="34"/>
        <v>0.33957939708419527</v>
      </c>
      <c r="F129">
        <f t="shared" ca="1" si="34"/>
        <v>0.64973216290062497</v>
      </c>
      <c r="G129">
        <f t="shared" ca="1" si="34"/>
        <v>0.64954178293060938</v>
      </c>
      <c r="H129">
        <f t="shared" ca="1" si="34"/>
        <v>3.1678424979715625E-2</v>
      </c>
      <c r="I129">
        <f t="shared" ca="1" si="34"/>
        <v>0.88967999243279072</v>
      </c>
      <c r="J129">
        <f t="shared" ca="1" si="34"/>
        <v>0.86945039884788455</v>
      </c>
      <c r="K129">
        <f t="shared" ca="1" si="34"/>
        <v>0.77790996185374583</v>
      </c>
      <c r="L129" s="42">
        <f t="shared" ca="1" si="20"/>
        <v>0</v>
      </c>
      <c r="M129" s="42">
        <f t="shared" ca="1" si="21"/>
        <v>4.418399983705347E-2</v>
      </c>
      <c r="N129" s="42">
        <f t="shared" ca="1" si="22"/>
        <v>7.7140786116659338E-2</v>
      </c>
      <c r="O129" s="42">
        <f t="shared" ca="1" si="23"/>
        <v>0.14759685140439957</v>
      </c>
      <c r="P129" s="42">
        <f t="shared" ca="1" si="24"/>
        <v>0.14755360360823183</v>
      </c>
      <c r="Q129" s="42">
        <f t="shared" ca="1" si="25"/>
        <v>7.1962510884221609E-3</v>
      </c>
      <c r="R129" s="42">
        <f t="shared" ca="1" si="26"/>
        <v>0.20210476429909185</v>
      </c>
      <c r="S129" s="42">
        <f t="shared" ca="1" si="27"/>
        <v>0.19750929482903659</v>
      </c>
      <c r="T129" s="42">
        <f t="shared" ca="1" si="28"/>
        <v>0.17671444881710507</v>
      </c>
      <c r="U129">
        <f ca="1">+(L129^2*Markiwitz!$B$4^2)+(M129^2*Markiwitz!$C$4^2)+(N129^2*Markiwitz!$D$4^2)+(O129^2*Markiwitz!$E$4^2)+(P129^2*Markiwitz!$F$4^2)+(Q129^2*Markiwitz!$G$4^2)+(R129^2*Markiwitz!$H$4^2)+(S129^2*Markiwitz!$I$4^2)+(T129^2*Markiwitz!$J$4^2)+(2*L129*M129*Markiwitz!$B$8)+(2*L129*N129*Markiwitz!$E$8)+(2*L129*O129*Markiwitz!$H$8)+(2*L129*P129*Markiwitz!$B$11)+(2*L129*Q129*Markiwitz!$E$11)+(2*L129*R129*Markiwitz!$H$11)+(2*L129*S129*Markiwitz!$K$8)+(2*L129*T129*Markiwitz!$K$11)</f>
        <v>1.3750964535490703E-2</v>
      </c>
      <c r="V129" s="5">
        <f t="shared" ca="1" si="19"/>
        <v>0.11726450671661355</v>
      </c>
      <c r="W129" s="42">
        <f ca="1">SUMPRODUCT(L129:T129,Markiwitz!$B$3:$J$3)</f>
        <v>0.14375276884343341</v>
      </c>
    </row>
    <row r="130" spans="1:23" x14ac:dyDescent="0.25">
      <c r="A130">
        <v>129</v>
      </c>
      <c r="B130" s="25">
        <f t="shared" ref="B130:B193" ca="1" si="35">SUM(L130:T130)</f>
        <v>0.99999999999999989</v>
      </c>
      <c r="C130" s="46">
        <v>0</v>
      </c>
      <c r="D130">
        <f t="shared" ca="1" si="34"/>
        <v>0.94516956108977979</v>
      </c>
      <c r="E130">
        <f t="shared" ca="1" si="34"/>
        <v>0.73829254077477446</v>
      </c>
      <c r="F130">
        <f t="shared" ca="1" si="34"/>
        <v>0.20970023497436285</v>
      </c>
      <c r="G130">
        <f t="shared" ca="1" si="34"/>
        <v>0.3247103581320061</v>
      </c>
      <c r="H130">
        <f t="shared" ca="1" si="34"/>
        <v>0.85097304742235746</v>
      </c>
      <c r="I130">
        <f t="shared" ca="1" si="34"/>
        <v>3.5434386845572319E-2</v>
      </c>
      <c r="J130">
        <f t="shared" ca="1" si="34"/>
        <v>0.9691892501028162</v>
      </c>
      <c r="K130">
        <f t="shared" ca="1" si="34"/>
        <v>0.33462816515584903</v>
      </c>
      <c r="L130" s="42">
        <f t="shared" ca="1" si="20"/>
        <v>0</v>
      </c>
      <c r="M130" s="42">
        <f t="shared" ca="1" si="21"/>
        <v>0.21441666196103201</v>
      </c>
      <c r="N130" s="42">
        <f t="shared" ca="1" si="22"/>
        <v>0.16748552710598713</v>
      </c>
      <c r="O130" s="42">
        <f t="shared" ca="1" si="23"/>
        <v>4.7571595877256539E-2</v>
      </c>
      <c r="P130" s="42">
        <f t="shared" ca="1" si="24"/>
        <v>7.366224427980983E-2</v>
      </c>
      <c r="Q130" s="42">
        <f t="shared" ca="1" si="25"/>
        <v>0.19304768980999495</v>
      </c>
      <c r="R130" s="42">
        <f t="shared" ca="1" si="26"/>
        <v>8.0384761198862044E-3</v>
      </c>
      <c r="S130" s="42">
        <f t="shared" ca="1" si="27"/>
        <v>0.21986565413295422</v>
      </c>
      <c r="T130" s="42">
        <f t="shared" ca="1" si="28"/>
        <v>7.5912150713078982E-2</v>
      </c>
      <c r="U130">
        <f ca="1">+(L130^2*Markiwitz!$B$4^2)+(M130^2*Markiwitz!$C$4^2)+(N130^2*Markiwitz!$D$4^2)+(O130^2*Markiwitz!$E$4^2)+(P130^2*Markiwitz!$F$4^2)+(Q130^2*Markiwitz!$G$4^2)+(R130^2*Markiwitz!$H$4^2)+(S130^2*Markiwitz!$I$4^2)+(T130^2*Markiwitz!$J$4^2)+(2*L130*M130*Markiwitz!$B$8)+(2*L130*N130*Markiwitz!$E$8)+(2*L130*O130*Markiwitz!$H$8)+(2*L130*P130*Markiwitz!$B$11)+(2*L130*Q130*Markiwitz!$E$11)+(2*L130*R130*Markiwitz!$H$11)+(2*L130*S130*Markiwitz!$K$8)+(2*L130*T130*Markiwitz!$K$11)</f>
        <v>1.9911903829970282E-2</v>
      </c>
      <c r="V130" s="5">
        <f t="shared" ref="V130:V193" ca="1" si="36">SQRT(U130)</f>
        <v>0.14110954549558397</v>
      </c>
      <c r="W130" s="42">
        <f ca="1">SUMPRODUCT(L130:T130,Markiwitz!$B$3:$J$3)</f>
        <v>0.62429875051619865</v>
      </c>
    </row>
    <row r="131" spans="1:23" x14ac:dyDescent="0.25">
      <c r="A131">
        <v>130</v>
      </c>
      <c r="B131" s="25">
        <f t="shared" ca="1" si="35"/>
        <v>0.99999999999999989</v>
      </c>
      <c r="C131" s="46">
        <v>0</v>
      </c>
      <c r="D131">
        <f t="shared" ca="1" si="34"/>
        <v>0.60888158657042413</v>
      </c>
      <c r="E131">
        <f t="shared" ca="1" si="34"/>
        <v>0.49959474254756875</v>
      </c>
      <c r="F131">
        <f t="shared" ca="1" si="34"/>
        <v>0.95573603782084893</v>
      </c>
      <c r="G131">
        <f t="shared" ca="1" si="34"/>
        <v>7.1845814444490452E-2</v>
      </c>
      <c r="H131">
        <f t="shared" ca="1" si="34"/>
        <v>0.78763425091832495</v>
      </c>
      <c r="I131">
        <f t="shared" ca="1" si="34"/>
        <v>0.14346107364156979</v>
      </c>
      <c r="J131">
        <f t="shared" ca="1" si="34"/>
        <v>5.9778828327642364E-3</v>
      </c>
      <c r="K131">
        <f t="shared" ca="1" si="34"/>
        <v>0.86602773763919849</v>
      </c>
      <c r="L131" s="42">
        <f t="shared" ref="L131:L194" ca="1" si="37">C131/SUM($C131:$K131)</f>
        <v>0</v>
      </c>
      <c r="M131" s="42">
        <f t="shared" ref="M131:M194" ca="1" si="38">D131/SUM($C131:$K131)</f>
        <v>0.15457146234265826</v>
      </c>
      <c r="N131" s="42">
        <f t="shared" ref="N131:N194" ca="1" si="39">E131/SUM($C131:$K131)</f>
        <v>0.12682776362025827</v>
      </c>
      <c r="O131" s="42">
        <f t="shared" ref="O131:O194" ca="1" si="40">F131/SUM($C131:$K131)</f>
        <v>0.24262437925187633</v>
      </c>
      <c r="P131" s="42">
        <f t="shared" ref="P131:P194" ca="1" si="41">G131/SUM($C131:$K131)</f>
        <v>1.8238870819588682E-2</v>
      </c>
      <c r="Q131" s="42">
        <f t="shared" ref="Q131:Q194" ca="1" si="42">H131/SUM($C131:$K131)</f>
        <v>0.19994984351777309</v>
      </c>
      <c r="R131" s="42">
        <f t="shared" ref="R131:R194" ca="1" si="43">I131/SUM($C131:$K131)</f>
        <v>3.6419212587668615E-2</v>
      </c>
      <c r="S131" s="42">
        <f t="shared" ref="S131:S194" ca="1" si="44">J131/SUM($C131:$K131)</f>
        <v>1.5175530210693408E-3</v>
      </c>
      <c r="T131" s="42">
        <f t="shared" ref="T131:T194" ca="1" si="45">K131/SUM($C131:$K131)</f>
        <v>0.21985091483910738</v>
      </c>
      <c r="U131">
        <f ca="1">+(L131^2*Markiwitz!$B$4^2)+(M131^2*Markiwitz!$C$4^2)+(N131^2*Markiwitz!$D$4^2)+(O131^2*Markiwitz!$E$4^2)+(P131^2*Markiwitz!$F$4^2)+(Q131^2*Markiwitz!$G$4^2)+(R131^2*Markiwitz!$H$4^2)+(S131^2*Markiwitz!$I$4^2)+(T131^2*Markiwitz!$J$4^2)+(2*L131*M131*Markiwitz!$B$8)+(2*L131*N131*Markiwitz!$E$8)+(2*L131*O131*Markiwitz!$H$8)+(2*L131*P131*Markiwitz!$B$11)+(2*L131*Q131*Markiwitz!$E$11)+(2*L131*R131*Markiwitz!$H$11)+(2*L131*S131*Markiwitz!$K$8)+(2*L131*T131*Markiwitz!$K$11)</f>
        <v>1.9168210300019122E-2</v>
      </c>
      <c r="V131" s="5">
        <f t="shared" ca="1" si="36"/>
        <v>0.13844930588493076</v>
      </c>
      <c r="W131" s="42">
        <f ca="1">SUMPRODUCT(L131:T131,Markiwitz!$B$3:$J$3)</f>
        <v>0.6920453874174739</v>
      </c>
    </row>
    <row r="132" spans="1:23" x14ac:dyDescent="0.25">
      <c r="A132">
        <v>131</v>
      </c>
      <c r="B132" s="25">
        <f t="shared" ca="1" si="35"/>
        <v>0.99999999999999989</v>
      </c>
      <c r="C132" s="46">
        <v>0</v>
      </c>
      <c r="D132">
        <f t="shared" ref="D132:K141" ca="1" si="46">RAND()</f>
        <v>0.19852699292228582</v>
      </c>
      <c r="E132">
        <f t="shared" ca="1" si="46"/>
        <v>0.18074914891507743</v>
      </c>
      <c r="F132">
        <f t="shared" ca="1" si="46"/>
        <v>0.48986315426900573</v>
      </c>
      <c r="G132">
        <f t="shared" ca="1" si="46"/>
        <v>0.95867462689389926</v>
      </c>
      <c r="H132">
        <f t="shared" ca="1" si="46"/>
        <v>0.94417112843735107</v>
      </c>
      <c r="I132">
        <f t="shared" ca="1" si="46"/>
        <v>0.53855081268508209</v>
      </c>
      <c r="J132">
        <f t="shared" ca="1" si="46"/>
        <v>0.82087655699092643</v>
      </c>
      <c r="K132">
        <f t="shared" ca="1" si="46"/>
        <v>0.15874691861190948</v>
      </c>
      <c r="L132" s="42">
        <f t="shared" ca="1" si="37"/>
        <v>0</v>
      </c>
      <c r="M132" s="42">
        <f t="shared" ca="1" si="38"/>
        <v>4.6274969576068602E-2</v>
      </c>
      <c r="N132" s="42">
        <f t="shared" ca="1" si="39"/>
        <v>4.2131103905954419E-2</v>
      </c>
      <c r="O132" s="42">
        <f t="shared" ca="1" si="40"/>
        <v>0.11418297444876364</v>
      </c>
      <c r="P132" s="42">
        <f t="shared" ca="1" si="41"/>
        <v>0.22345897925442329</v>
      </c>
      <c r="Q132" s="42">
        <f t="shared" ca="1" si="42"/>
        <v>0.22007833594771664</v>
      </c>
      <c r="R132" s="42">
        <f t="shared" ca="1" si="43"/>
        <v>0.12553165746042799</v>
      </c>
      <c r="S132" s="42">
        <f t="shared" ca="1" si="44"/>
        <v>0.1913394100284028</v>
      </c>
      <c r="T132" s="42">
        <f t="shared" ca="1" si="45"/>
        <v>3.7002569378242554E-2</v>
      </c>
      <c r="U132">
        <f ca="1">+(L132^2*Markiwitz!$B$4^2)+(M132^2*Markiwitz!$C$4^2)+(N132^2*Markiwitz!$D$4^2)+(O132^2*Markiwitz!$E$4^2)+(P132^2*Markiwitz!$F$4^2)+(Q132^2*Markiwitz!$G$4^2)+(R132^2*Markiwitz!$H$4^2)+(S132^2*Markiwitz!$I$4^2)+(T132^2*Markiwitz!$J$4^2)+(2*L132*M132*Markiwitz!$B$8)+(2*L132*N132*Markiwitz!$E$8)+(2*L132*O132*Markiwitz!$H$8)+(2*L132*P132*Markiwitz!$B$11)+(2*L132*Q132*Markiwitz!$E$11)+(2*L132*R132*Markiwitz!$H$11)+(2*L132*S132*Markiwitz!$K$8)+(2*L132*T132*Markiwitz!$K$11)</f>
        <v>2.5958458492621492E-2</v>
      </c>
      <c r="V132" s="5">
        <f t="shared" ca="1" si="36"/>
        <v>0.16111628872532252</v>
      </c>
      <c r="W132" s="42">
        <f ca="1">SUMPRODUCT(L132:T132,Markiwitz!$B$3:$J$3)</f>
        <v>0.72622632902622641</v>
      </c>
    </row>
    <row r="133" spans="1:23" x14ac:dyDescent="0.25">
      <c r="A133">
        <v>132</v>
      </c>
      <c r="B133" s="25">
        <f t="shared" ca="1" si="35"/>
        <v>0.99999999999999989</v>
      </c>
      <c r="C133" s="46">
        <v>0</v>
      </c>
      <c r="D133">
        <f t="shared" ca="1" si="46"/>
        <v>0.73734574189804536</v>
      </c>
      <c r="E133">
        <f t="shared" ca="1" si="46"/>
        <v>0.89085869453419519</v>
      </c>
      <c r="F133">
        <f t="shared" ca="1" si="46"/>
        <v>0.66959169969180188</v>
      </c>
      <c r="G133">
        <f t="shared" ca="1" si="46"/>
        <v>0.75453818225038372</v>
      </c>
      <c r="H133">
        <f t="shared" ca="1" si="46"/>
        <v>0.97074463593177718</v>
      </c>
      <c r="I133">
        <f t="shared" ca="1" si="46"/>
        <v>0.66337324038714673</v>
      </c>
      <c r="J133">
        <f t="shared" ca="1" si="46"/>
        <v>0.29353943749447242</v>
      </c>
      <c r="K133">
        <f t="shared" ca="1" si="46"/>
        <v>0.42881133430303742</v>
      </c>
      <c r="L133" s="42">
        <f t="shared" ca="1" si="37"/>
        <v>0</v>
      </c>
      <c r="M133" s="42">
        <f t="shared" ca="1" si="38"/>
        <v>0.13632327641922271</v>
      </c>
      <c r="N133" s="42">
        <f t="shared" ca="1" si="39"/>
        <v>0.16470533314918831</v>
      </c>
      <c r="O133" s="42">
        <f t="shared" ca="1" si="40"/>
        <v>0.12379665220569527</v>
      </c>
      <c r="P133" s="42">
        <f t="shared" ca="1" si="41"/>
        <v>0.13950187997695085</v>
      </c>
      <c r="Q133" s="42">
        <f t="shared" ca="1" si="42"/>
        <v>0.17947494888348278</v>
      </c>
      <c r="R133" s="42">
        <f t="shared" ca="1" si="43"/>
        <v>0.12264695987207166</v>
      </c>
      <c r="S133" s="42">
        <f t="shared" ca="1" si="44"/>
        <v>5.4270684163027633E-2</v>
      </c>
      <c r="T133" s="42">
        <f t="shared" ca="1" si="45"/>
        <v>7.9280265330360686E-2</v>
      </c>
      <c r="U133">
        <f ca="1">+(L133^2*Markiwitz!$B$4^2)+(M133^2*Markiwitz!$C$4^2)+(N133^2*Markiwitz!$D$4^2)+(O133^2*Markiwitz!$E$4^2)+(P133^2*Markiwitz!$F$4^2)+(Q133^2*Markiwitz!$G$4^2)+(R133^2*Markiwitz!$H$4^2)+(S133^2*Markiwitz!$I$4^2)+(T133^2*Markiwitz!$J$4^2)+(2*L133*M133*Markiwitz!$B$8)+(2*L133*N133*Markiwitz!$E$8)+(2*L133*O133*Markiwitz!$H$8)+(2*L133*P133*Markiwitz!$B$11)+(2*L133*Q133*Markiwitz!$E$11)+(2*L133*R133*Markiwitz!$H$11)+(2*L133*S133*Markiwitz!$K$8)+(2*L133*T133*Markiwitz!$K$11)</f>
        <v>1.6717083588407608E-2</v>
      </c>
      <c r="V133" s="5">
        <f t="shared" ca="1" si="36"/>
        <v>0.12929456132570932</v>
      </c>
      <c r="W133" s="42">
        <f ca="1">SUMPRODUCT(L133:T133,Markiwitz!$B$3:$J$3)</f>
        <v>0.63855504079157066</v>
      </c>
    </row>
    <row r="134" spans="1:23" x14ac:dyDescent="0.25">
      <c r="A134">
        <v>133</v>
      </c>
      <c r="B134" s="25">
        <f t="shared" ca="1" si="35"/>
        <v>0.99999999999999978</v>
      </c>
      <c r="C134" s="46">
        <v>0</v>
      </c>
      <c r="D134">
        <f t="shared" ca="1" si="46"/>
        <v>5.414639062902149E-2</v>
      </c>
      <c r="E134">
        <f t="shared" ca="1" si="46"/>
        <v>0.68979942968975649</v>
      </c>
      <c r="F134">
        <f t="shared" ca="1" si="46"/>
        <v>0.72820310461894622</v>
      </c>
      <c r="G134">
        <f t="shared" ca="1" si="46"/>
        <v>0.8128451194103089</v>
      </c>
      <c r="H134">
        <f t="shared" ca="1" si="46"/>
        <v>0.35832560856520101</v>
      </c>
      <c r="I134">
        <f t="shared" ca="1" si="46"/>
        <v>0.87179525295682048</v>
      </c>
      <c r="J134">
        <f t="shared" ca="1" si="46"/>
        <v>0.15485422805564508</v>
      </c>
      <c r="K134">
        <f t="shared" ca="1" si="46"/>
        <v>0.45801619526673221</v>
      </c>
      <c r="L134" s="42">
        <f t="shared" ca="1" si="37"/>
        <v>0</v>
      </c>
      <c r="M134" s="42">
        <f t="shared" ca="1" si="38"/>
        <v>1.3116904812162761E-2</v>
      </c>
      <c r="N134" s="42">
        <f t="shared" ca="1" si="39"/>
        <v>0.16710316890217816</v>
      </c>
      <c r="O134" s="42">
        <f t="shared" ca="1" si="40"/>
        <v>0.17640641779155897</v>
      </c>
      <c r="P134" s="42">
        <f t="shared" ca="1" si="41"/>
        <v>0.19691085471210426</v>
      </c>
      <c r="Q134" s="42">
        <f t="shared" ca="1" si="42"/>
        <v>8.6803992744640179E-2</v>
      </c>
      <c r="R134" s="42">
        <f t="shared" ca="1" si="43"/>
        <v>0.21119146107221556</v>
      </c>
      <c r="S134" s="42">
        <f t="shared" ca="1" si="44"/>
        <v>3.7513269962599308E-2</v>
      </c>
      <c r="T134" s="42">
        <f t="shared" ca="1" si="45"/>
        <v>0.11095393000254074</v>
      </c>
      <c r="U134">
        <f ca="1">+(L134^2*Markiwitz!$B$4^2)+(M134^2*Markiwitz!$C$4^2)+(N134^2*Markiwitz!$D$4^2)+(O134^2*Markiwitz!$E$4^2)+(P134^2*Markiwitz!$F$4^2)+(Q134^2*Markiwitz!$G$4^2)+(R134^2*Markiwitz!$H$4^2)+(S134^2*Markiwitz!$I$4^2)+(T134^2*Markiwitz!$J$4^2)+(2*L134*M134*Markiwitz!$B$8)+(2*L134*N134*Markiwitz!$E$8)+(2*L134*O134*Markiwitz!$H$8)+(2*L134*P134*Markiwitz!$B$11)+(2*L134*Q134*Markiwitz!$E$11)+(2*L134*R134*Markiwitz!$H$11)+(2*L134*S134*Markiwitz!$K$8)+(2*L134*T134*Markiwitz!$K$11)</f>
        <v>1.5843512816823477E-2</v>
      </c>
      <c r="V134" s="5">
        <f t="shared" ca="1" si="36"/>
        <v>0.12587101658770966</v>
      </c>
      <c r="W134" s="42">
        <f ca="1">SUMPRODUCT(L134:T134,Markiwitz!$B$3:$J$3)</f>
        <v>0.40957769419982454</v>
      </c>
    </row>
    <row r="135" spans="1:23" x14ac:dyDescent="0.25">
      <c r="A135">
        <v>134</v>
      </c>
      <c r="B135" s="25">
        <f t="shared" ca="1" si="35"/>
        <v>0.99999999999999989</v>
      </c>
      <c r="C135" s="46">
        <v>0</v>
      </c>
      <c r="D135">
        <f t="shared" ca="1" si="46"/>
        <v>0.30519691915660285</v>
      </c>
      <c r="E135">
        <f t="shared" ca="1" si="46"/>
        <v>0.13190139002828982</v>
      </c>
      <c r="F135">
        <f t="shared" ca="1" si="46"/>
        <v>0.37554881152948816</v>
      </c>
      <c r="G135">
        <f t="shared" ca="1" si="46"/>
        <v>0.917790081853043</v>
      </c>
      <c r="H135">
        <f t="shared" ca="1" si="46"/>
        <v>2.4454514857636389E-2</v>
      </c>
      <c r="I135">
        <f t="shared" ca="1" si="46"/>
        <v>0.45140492402109034</v>
      </c>
      <c r="J135">
        <f t="shared" ca="1" si="46"/>
        <v>0.52265933230091699</v>
      </c>
      <c r="K135">
        <f t="shared" ca="1" si="46"/>
        <v>0.60287837602042582</v>
      </c>
      <c r="L135" s="42">
        <f t="shared" ca="1" si="37"/>
        <v>0</v>
      </c>
      <c r="M135" s="42">
        <f t="shared" ca="1" si="38"/>
        <v>9.1600267935859556E-2</v>
      </c>
      <c r="N135" s="42">
        <f t="shared" ca="1" si="39"/>
        <v>3.9588219635677366E-2</v>
      </c>
      <c r="O135" s="42">
        <f t="shared" ca="1" si="40"/>
        <v>0.11271533098747696</v>
      </c>
      <c r="P135" s="42">
        <f t="shared" ca="1" si="41"/>
        <v>0.27546089796363654</v>
      </c>
      <c r="Q135" s="42">
        <f t="shared" ca="1" si="42"/>
        <v>7.339655063986871E-3</v>
      </c>
      <c r="R135" s="42">
        <f t="shared" ca="1" si="43"/>
        <v>0.1354824029749831</v>
      </c>
      <c r="S135" s="42">
        <f t="shared" ca="1" si="44"/>
        <v>0.15686834261054722</v>
      </c>
      <c r="T135" s="42">
        <f t="shared" ca="1" si="45"/>
        <v>0.18094488282783225</v>
      </c>
      <c r="U135">
        <f ca="1">+(L135^2*Markiwitz!$B$4^2)+(M135^2*Markiwitz!$C$4^2)+(N135^2*Markiwitz!$D$4^2)+(O135^2*Markiwitz!$E$4^2)+(P135^2*Markiwitz!$F$4^2)+(Q135^2*Markiwitz!$G$4^2)+(R135^2*Markiwitz!$H$4^2)+(S135^2*Markiwitz!$I$4^2)+(T135^2*Markiwitz!$J$4^2)+(2*L135*M135*Markiwitz!$B$8)+(2*L135*N135*Markiwitz!$E$8)+(2*L135*O135*Markiwitz!$H$8)+(2*L135*P135*Markiwitz!$B$11)+(2*L135*Q135*Markiwitz!$E$11)+(2*L135*R135*Markiwitz!$H$11)+(2*L135*S135*Markiwitz!$K$8)+(2*L135*T135*Markiwitz!$K$11)</f>
        <v>1.5386628856470602E-2</v>
      </c>
      <c r="V135" s="5">
        <f t="shared" ca="1" si="36"/>
        <v>0.12404285088819349</v>
      </c>
      <c r="W135" s="42">
        <f ca="1">SUMPRODUCT(L135:T135,Markiwitz!$B$3:$J$3)</f>
        <v>0.17392575972399579</v>
      </c>
    </row>
    <row r="136" spans="1:23" x14ac:dyDescent="0.25">
      <c r="A136">
        <v>135</v>
      </c>
      <c r="B136" s="25">
        <f t="shared" ca="1" si="35"/>
        <v>1</v>
      </c>
      <c r="C136" s="46">
        <v>0</v>
      </c>
      <c r="D136">
        <f t="shared" ca="1" si="46"/>
        <v>0.9491096226179967</v>
      </c>
      <c r="E136">
        <f t="shared" ca="1" si="46"/>
        <v>0.76082837259615732</v>
      </c>
      <c r="F136">
        <f t="shared" ca="1" si="46"/>
        <v>0.79758188780665906</v>
      </c>
      <c r="G136">
        <f t="shared" ca="1" si="46"/>
        <v>0.37104608077775414</v>
      </c>
      <c r="H136">
        <f t="shared" ca="1" si="46"/>
        <v>0.78287275445849069</v>
      </c>
      <c r="I136">
        <f t="shared" ca="1" si="46"/>
        <v>0.45538356388876855</v>
      </c>
      <c r="J136">
        <f t="shared" ca="1" si="46"/>
        <v>0.41435829383335343</v>
      </c>
      <c r="K136">
        <f t="shared" ca="1" si="46"/>
        <v>0.36055127285429778</v>
      </c>
      <c r="L136" s="42">
        <f t="shared" ca="1" si="37"/>
        <v>0</v>
      </c>
      <c r="M136" s="42">
        <f t="shared" ca="1" si="38"/>
        <v>0.19402323184258949</v>
      </c>
      <c r="N136" s="42">
        <f t="shared" ca="1" si="39"/>
        <v>0.15553354028953789</v>
      </c>
      <c r="O136" s="42">
        <f t="shared" ca="1" si="40"/>
        <v>0.16304693561583042</v>
      </c>
      <c r="P136" s="42">
        <f t="shared" ca="1" si="41"/>
        <v>7.5851680395407781E-2</v>
      </c>
      <c r="Q136" s="42">
        <f t="shared" ca="1" si="42"/>
        <v>0.16003999782718689</v>
      </c>
      <c r="R136" s="42">
        <f t="shared" ca="1" si="43"/>
        <v>9.309250342439826E-2</v>
      </c>
      <c r="S136" s="42">
        <f t="shared" ca="1" si="44"/>
        <v>8.4705847875157905E-2</v>
      </c>
      <c r="T136" s="42">
        <f t="shared" ca="1" si="45"/>
        <v>7.370626272989142E-2</v>
      </c>
      <c r="U136">
        <f ca="1">+(L136^2*Markiwitz!$B$4^2)+(M136^2*Markiwitz!$C$4^2)+(N136^2*Markiwitz!$D$4^2)+(O136^2*Markiwitz!$E$4^2)+(P136^2*Markiwitz!$F$4^2)+(Q136^2*Markiwitz!$G$4^2)+(R136^2*Markiwitz!$H$4^2)+(S136^2*Markiwitz!$I$4^2)+(T136^2*Markiwitz!$J$4^2)+(2*L136*M136*Markiwitz!$B$8)+(2*L136*N136*Markiwitz!$E$8)+(2*L136*O136*Markiwitz!$H$8)+(2*L136*P136*Markiwitz!$B$11)+(2*L136*Q136*Markiwitz!$E$11)+(2*L136*R136*Markiwitz!$H$11)+(2*L136*S136*Markiwitz!$K$8)+(2*L136*T136*Markiwitz!$K$11)</f>
        <v>1.4559180277287897E-2</v>
      </c>
      <c r="V136" s="5">
        <f t="shared" ca="1" si="36"/>
        <v>0.12066142829126422</v>
      </c>
      <c r="W136" s="42">
        <f ca="1">SUMPRODUCT(L136:T136,Markiwitz!$B$3:$J$3)</f>
        <v>0.57721793798574172</v>
      </c>
    </row>
    <row r="137" spans="1:23" x14ac:dyDescent="0.25">
      <c r="A137">
        <v>136</v>
      </c>
      <c r="B137" s="25">
        <f t="shared" ca="1" si="35"/>
        <v>1.0000000000000002</v>
      </c>
      <c r="C137" s="46">
        <v>0</v>
      </c>
      <c r="D137">
        <f t="shared" ca="1" si="46"/>
        <v>0.83343447300069295</v>
      </c>
      <c r="E137">
        <f t="shared" ca="1" si="46"/>
        <v>0.10880087579216391</v>
      </c>
      <c r="F137">
        <f t="shared" ca="1" si="46"/>
        <v>0.74557116903276843</v>
      </c>
      <c r="G137">
        <f t="shared" ca="1" si="46"/>
        <v>5.4776347946197013E-2</v>
      </c>
      <c r="H137">
        <f t="shared" ca="1" si="46"/>
        <v>0.91346917062650934</v>
      </c>
      <c r="I137">
        <f t="shared" ca="1" si="46"/>
        <v>0.90182189226549048</v>
      </c>
      <c r="J137">
        <f t="shared" ca="1" si="46"/>
        <v>0.69766169063293348</v>
      </c>
      <c r="K137">
        <f t="shared" ca="1" si="46"/>
        <v>0.15174376958294822</v>
      </c>
      <c r="L137" s="42">
        <f t="shared" ca="1" si="37"/>
        <v>0</v>
      </c>
      <c r="M137" s="42">
        <f t="shared" ca="1" si="38"/>
        <v>0.18910407066626778</v>
      </c>
      <c r="N137" s="42">
        <f t="shared" ca="1" si="39"/>
        <v>2.4686630048162263E-2</v>
      </c>
      <c r="O137" s="42">
        <f t="shared" ca="1" si="40"/>
        <v>0.16916812011373006</v>
      </c>
      <c r="P137" s="42">
        <f t="shared" ca="1" si="41"/>
        <v>1.2428608017092545E-2</v>
      </c>
      <c r="Q137" s="42">
        <f t="shared" ca="1" si="42"/>
        <v>0.20726373121053851</v>
      </c>
      <c r="R137" s="42">
        <f t="shared" ca="1" si="43"/>
        <v>0.20462099465283198</v>
      </c>
      <c r="S137" s="42">
        <f t="shared" ca="1" si="44"/>
        <v>0.15829758657761739</v>
      </c>
      <c r="T137" s="42">
        <f t="shared" ca="1" si="45"/>
        <v>3.4430258713759536E-2</v>
      </c>
      <c r="U137">
        <f ca="1">+(L137^2*Markiwitz!$B$4^2)+(M137^2*Markiwitz!$C$4^2)+(N137^2*Markiwitz!$D$4^2)+(O137^2*Markiwitz!$E$4^2)+(P137^2*Markiwitz!$F$4^2)+(Q137^2*Markiwitz!$G$4^2)+(R137^2*Markiwitz!$H$4^2)+(S137^2*Markiwitz!$I$4^2)+(T137^2*Markiwitz!$J$4^2)+(2*L137*M137*Markiwitz!$B$8)+(2*L137*N137*Markiwitz!$E$8)+(2*L137*O137*Markiwitz!$H$8)+(2*L137*P137*Markiwitz!$B$11)+(2*L137*Q137*Markiwitz!$E$11)+(2*L137*R137*Markiwitz!$H$11)+(2*L137*S137*Markiwitz!$K$8)+(2*L137*T137*Markiwitz!$K$11)</f>
        <v>2.1997345707155079E-2</v>
      </c>
      <c r="V137" s="5">
        <f t="shared" ca="1" si="36"/>
        <v>0.14831502185266021</v>
      </c>
      <c r="W137" s="42">
        <f ca="1">SUMPRODUCT(L137:T137,Markiwitz!$B$3:$J$3)</f>
        <v>0.66052663263328992</v>
      </c>
    </row>
    <row r="138" spans="1:23" x14ac:dyDescent="0.25">
      <c r="A138">
        <v>137</v>
      </c>
      <c r="B138" s="25">
        <f t="shared" ca="1" si="35"/>
        <v>0.99999999999999978</v>
      </c>
      <c r="C138" s="46">
        <v>0</v>
      </c>
      <c r="D138">
        <f t="shared" ca="1" si="46"/>
        <v>0.78610806158650193</v>
      </c>
      <c r="E138">
        <f t="shared" ca="1" si="46"/>
        <v>0.60785375878418213</v>
      </c>
      <c r="F138">
        <f t="shared" ca="1" si="46"/>
        <v>9.5562382756930409E-2</v>
      </c>
      <c r="G138">
        <f t="shared" ca="1" si="46"/>
        <v>0.37411518064382854</v>
      </c>
      <c r="H138">
        <f t="shared" ca="1" si="46"/>
        <v>0.87803991479382193</v>
      </c>
      <c r="I138">
        <f t="shared" ca="1" si="46"/>
        <v>0.5653445381443768</v>
      </c>
      <c r="J138">
        <f t="shared" ca="1" si="46"/>
        <v>0.56350459606622383</v>
      </c>
      <c r="K138">
        <f t="shared" ca="1" si="46"/>
        <v>0.3662227532406982</v>
      </c>
      <c r="L138" s="42">
        <f t="shared" ca="1" si="37"/>
        <v>0</v>
      </c>
      <c r="M138" s="42">
        <f t="shared" ca="1" si="38"/>
        <v>0.18554501481726346</v>
      </c>
      <c r="N138" s="42">
        <f t="shared" ca="1" si="39"/>
        <v>0.14347166781717299</v>
      </c>
      <c r="O138" s="42">
        <f t="shared" ca="1" si="40"/>
        <v>2.2555580576063786E-2</v>
      </c>
      <c r="P138" s="42">
        <f t="shared" ca="1" si="41"/>
        <v>8.8302372317401859E-2</v>
      </c>
      <c r="Q138" s="42">
        <f t="shared" ca="1" si="42"/>
        <v>0.20724368183144687</v>
      </c>
      <c r="R138" s="42">
        <f t="shared" ca="1" si="43"/>
        <v>0.13343822030670616</v>
      </c>
      <c r="S138" s="42">
        <f t="shared" ca="1" si="44"/>
        <v>0.1330039389440843</v>
      </c>
      <c r="T138" s="42">
        <f t="shared" ca="1" si="45"/>
        <v>8.6439523389860551E-2</v>
      </c>
      <c r="U138">
        <f ca="1">+(L138^2*Markiwitz!$B$4^2)+(M138^2*Markiwitz!$C$4^2)+(N138^2*Markiwitz!$D$4^2)+(O138^2*Markiwitz!$E$4^2)+(P138^2*Markiwitz!$F$4^2)+(Q138^2*Markiwitz!$G$4^2)+(R138^2*Markiwitz!$H$4^2)+(S138^2*Markiwitz!$I$4^2)+(T138^2*Markiwitz!$J$4^2)+(2*L138*M138*Markiwitz!$B$8)+(2*L138*N138*Markiwitz!$E$8)+(2*L138*O138*Markiwitz!$H$8)+(2*L138*P138*Markiwitz!$B$11)+(2*L138*Q138*Markiwitz!$E$11)+(2*L138*R138*Markiwitz!$H$11)+(2*L138*S138*Markiwitz!$K$8)+(2*L138*T138*Markiwitz!$K$11)</f>
        <v>1.8845542714895948E-2</v>
      </c>
      <c r="V138" s="5">
        <f t="shared" ca="1" si="36"/>
        <v>0.13727906874282017</v>
      </c>
      <c r="W138" s="42">
        <f ca="1">SUMPRODUCT(L138:T138,Markiwitz!$B$3:$J$3)</f>
        <v>0.66663326608910867</v>
      </c>
    </row>
    <row r="139" spans="1:23" x14ac:dyDescent="0.25">
      <c r="A139">
        <v>138</v>
      </c>
      <c r="B139" s="25">
        <f t="shared" ca="1" si="35"/>
        <v>1.0000000000000002</v>
      </c>
      <c r="C139" s="46">
        <v>0</v>
      </c>
      <c r="D139">
        <f t="shared" ca="1" si="46"/>
        <v>0.67361409510158066</v>
      </c>
      <c r="E139">
        <f t="shared" ca="1" si="46"/>
        <v>0.48759970721748924</v>
      </c>
      <c r="F139">
        <f t="shared" ca="1" si="46"/>
        <v>0.69360430146178009</v>
      </c>
      <c r="G139">
        <f t="shared" ca="1" si="46"/>
        <v>0.90814314921232508</v>
      </c>
      <c r="H139">
        <f t="shared" ca="1" si="46"/>
        <v>0.48203061999309571</v>
      </c>
      <c r="I139">
        <f t="shared" ca="1" si="46"/>
        <v>0.55881266107969652</v>
      </c>
      <c r="J139">
        <f t="shared" ca="1" si="46"/>
        <v>0.77702223315466312</v>
      </c>
      <c r="K139">
        <f t="shared" ca="1" si="46"/>
        <v>0.77712442554070993</v>
      </c>
      <c r="L139" s="42">
        <f t="shared" ca="1" si="37"/>
        <v>0</v>
      </c>
      <c r="M139" s="42">
        <f t="shared" ca="1" si="38"/>
        <v>0.12572232759634724</v>
      </c>
      <c r="N139" s="42">
        <f t="shared" ca="1" si="39"/>
        <v>9.1004880349832715E-2</v>
      </c>
      <c r="O139" s="42">
        <f t="shared" ca="1" si="40"/>
        <v>0.12945326982426572</v>
      </c>
      <c r="P139" s="42">
        <f t="shared" ca="1" si="41"/>
        <v>0.16949447961363254</v>
      </c>
      <c r="Q139" s="42">
        <f t="shared" ca="1" si="42"/>
        <v>8.9965474236556167E-2</v>
      </c>
      <c r="R139" s="42">
        <f t="shared" ca="1" si="43"/>
        <v>0.10429595958893009</v>
      </c>
      <c r="S139" s="42">
        <f t="shared" ca="1" si="44"/>
        <v>0.14502226787814529</v>
      </c>
      <c r="T139" s="42">
        <f t="shared" ca="1" si="45"/>
        <v>0.14504134091229029</v>
      </c>
      <c r="U139">
        <f ca="1">+(L139^2*Markiwitz!$B$4^2)+(M139^2*Markiwitz!$C$4^2)+(N139^2*Markiwitz!$D$4^2)+(O139^2*Markiwitz!$E$4^2)+(P139^2*Markiwitz!$F$4^2)+(Q139^2*Markiwitz!$G$4^2)+(R139^2*Markiwitz!$H$4^2)+(S139^2*Markiwitz!$I$4^2)+(T139^2*Markiwitz!$J$4^2)+(2*L139*M139*Markiwitz!$B$8)+(2*L139*N139*Markiwitz!$E$8)+(2*L139*O139*Markiwitz!$H$8)+(2*L139*P139*Markiwitz!$B$11)+(2*L139*Q139*Markiwitz!$E$11)+(2*L139*R139*Markiwitz!$H$11)+(2*L139*S139*Markiwitz!$K$8)+(2*L139*T139*Markiwitz!$K$11)</f>
        <v>1.1877307217381354E-2</v>
      </c>
      <c r="V139" s="5">
        <f t="shared" ca="1" si="36"/>
        <v>0.10898305931373625</v>
      </c>
      <c r="W139" s="42">
        <f ca="1">SUMPRODUCT(L139:T139,Markiwitz!$B$3:$J$3)</f>
        <v>0.38352896390500929</v>
      </c>
    </row>
    <row r="140" spans="1:23" x14ac:dyDescent="0.25">
      <c r="A140">
        <v>139</v>
      </c>
      <c r="B140" s="25">
        <f t="shared" ca="1" si="35"/>
        <v>1</v>
      </c>
      <c r="C140" s="46">
        <v>0</v>
      </c>
      <c r="D140">
        <f t="shared" ca="1" si="46"/>
        <v>0.35392083454623946</v>
      </c>
      <c r="E140">
        <f t="shared" ca="1" si="46"/>
        <v>0.91377740200259772</v>
      </c>
      <c r="F140">
        <f t="shared" ca="1" si="46"/>
        <v>0.29264590953953762</v>
      </c>
      <c r="G140">
        <f t="shared" ca="1" si="46"/>
        <v>0.42625305607156583</v>
      </c>
      <c r="H140">
        <f t="shared" ca="1" si="46"/>
        <v>0.27548351876791821</v>
      </c>
      <c r="I140">
        <f t="shared" ca="1" si="46"/>
        <v>1.6114623368116088E-2</v>
      </c>
      <c r="J140">
        <f t="shared" ca="1" si="46"/>
        <v>0.40640462340857286</v>
      </c>
      <c r="K140">
        <f t="shared" ca="1" si="46"/>
        <v>0.33560844714338478</v>
      </c>
      <c r="L140" s="42">
        <f t="shared" ca="1" si="37"/>
        <v>0</v>
      </c>
      <c r="M140" s="42">
        <f t="shared" ca="1" si="38"/>
        <v>0.11718424225503635</v>
      </c>
      <c r="N140" s="42">
        <f t="shared" ca="1" si="39"/>
        <v>0.30255441893025992</v>
      </c>
      <c r="O140" s="42">
        <f t="shared" ca="1" si="40"/>
        <v>9.6895932115424008E-2</v>
      </c>
      <c r="P140" s="42">
        <f t="shared" ca="1" si="41"/>
        <v>0.14113365619936122</v>
      </c>
      <c r="Q140" s="42">
        <f t="shared" ca="1" si="42"/>
        <v>9.1213413423255021E-2</v>
      </c>
      <c r="R140" s="42">
        <f t="shared" ca="1" si="43"/>
        <v>5.3355997847345437E-3</v>
      </c>
      <c r="S140" s="42">
        <f t="shared" ca="1" si="44"/>
        <v>0.13456178103822525</v>
      </c>
      <c r="T140" s="42">
        <f t="shared" ca="1" si="45"/>
        <v>0.11112095625370365</v>
      </c>
      <c r="U140">
        <f ca="1">+(L140^2*Markiwitz!$B$4^2)+(M140^2*Markiwitz!$C$4^2)+(N140^2*Markiwitz!$D$4^2)+(O140^2*Markiwitz!$E$4^2)+(P140^2*Markiwitz!$F$4^2)+(Q140^2*Markiwitz!$G$4^2)+(R140^2*Markiwitz!$H$4^2)+(S140^2*Markiwitz!$I$4^2)+(T140^2*Markiwitz!$J$4^2)+(2*L140*M140*Markiwitz!$B$8)+(2*L140*N140*Markiwitz!$E$8)+(2*L140*O140*Markiwitz!$H$8)+(2*L140*P140*Markiwitz!$B$11)+(2*L140*Q140*Markiwitz!$E$11)+(2*L140*R140*Markiwitz!$H$11)+(2*L140*S140*Markiwitz!$K$8)+(2*L140*T140*Markiwitz!$K$11)</f>
        <v>1.4800912996157982E-2</v>
      </c>
      <c r="V140" s="5">
        <f t="shared" ca="1" si="36"/>
        <v>0.12165900293919057</v>
      </c>
      <c r="W140" s="42">
        <f ca="1">SUMPRODUCT(L140:T140,Markiwitz!$B$3:$J$3)</f>
        <v>0.40213781318489372</v>
      </c>
    </row>
    <row r="141" spans="1:23" x14ac:dyDescent="0.25">
      <c r="A141">
        <v>140</v>
      </c>
      <c r="B141" s="25">
        <f t="shared" ca="1" si="35"/>
        <v>0.99999999999999989</v>
      </c>
      <c r="C141" s="46">
        <v>0</v>
      </c>
      <c r="D141">
        <f t="shared" ca="1" si="46"/>
        <v>0.65710670670673887</v>
      </c>
      <c r="E141">
        <f t="shared" ca="1" si="46"/>
        <v>7.6969861762171465E-2</v>
      </c>
      <c r="F141">
        <f t="shared" ca="1" si="46"/>
        <v>0.58594785988340947</v>
      </c>
      <c r="G141">
        <f t="shared" ca="1" si="46"/>
        <v>0.5563492500874172</v>
      </c>
      <c r="H141">
        <f t="shared" ca="1" si="46"/>
        <v>0.59454391952459407</v>
      </c>
      <c r="I141">
        <f t="shared" ca="1" si="46"/>
        <v>0.22238126972365246</v>
      </c>
      <c r="J141">
        <f t="shared" ca="1" si="46"/>
        <v>0.33631633314672704</v>
      </c>
      <c r="K141">
        <f t="shared" ca="1" si="46"/>
        <v>0.1370435372749812</v>
      </c>
      <c r="L141" s="42">
        <f t="shared" ca="1" si="37"/>
        <v>0</v>
      </c>
      <c r="M141" s="42">
        <f t="shared" ca="1" si="38"/>
        <v>0.20750790061419522</v>
      </c>
      <c r="N141" s="42">
        <f t="shared" ca="1" si="39"/>
        <v>2.4306332992521294E-2</v>
      </c>
      <c r="O141" s="42">
        <f t="shared" ca="1" si="40"/>
        <v>0.18503662956532715</v>
      </c>
      <c r="P141" s="42">
        <f t="shared" ca="1" si="41"/>
        <v>0.17568967675358815</v>
      </c>
      <c r="Q141" s="42">
        <f t="shared" ca="1" si="42"/>
        <v>0.18775118151174747</v>
      </c>
      <c r="R141" s="42">
        <f t="shared" ca="1" si="43"/>
        <v>7.0225839951544924E-2</v>
      </c>
      <c r="S141" s="42">
        <f t="shared" ca="1" si="44"/>
        <v>0.10620542374815164</v>
      </c>
      <c r="T141" s="42">
        <f t="shared" ca="1" si="45"/>
        <v>4.3277014862923964E-2</v>
      </c>
      <c r="U141">
        <f ca="1">+(L141^2*Markiwitz!$B$4^2)+(M141^2*Markiwitz!$C$4^2)+(N141^2*Markiwitz!$D$4^2)+(O141^2*Markiwitz!$E$4^2)+(P141^2*Markiwitz!$F$4^2)+(Q141^2*Markiwitz!$G$4^2)+(R141^2*Markiwitz!$H$4^2)+(S141^2*Markiwitz!$I$4^2)+(T141^2*Markiwitz!$J$4^2)+(2*L141*M141*Markiwitz!$B$8)+(2*L141*N141*Markiwitz!$E$8)+(2*L141*O141*Markiwitz!$H$8)+(2*L141*P141*Markiwitz!$B$11)+(2*L141*Q141*Markiwitz!$E$11)+(2*L141*R141*Markiwitz!$H$11)+(2*L141*S141*Markiwitz!$K$8)+(2*L141*T141*Markiwitz!$K$11)</f>
        <v>1.9267376779051125E-2</v>
      </c>
      <c r="V141" s="5">
        <f t="shared" ca="1" si="36"/>
        <v>0.13880697669444114</v>
      </c>
      <c r="W141" s="42">
        <f ca="1">SUMPRODUCT(L141:T141,Markiwitz!$B$3:$J$3)</f>
        <v>0.66346789609559398</v>
      </c>
    </row>
    <row r="142" spans="1:23" x14ac:dyDescent="0.25">
      <c r="A142">
        <v>141</v>
      </c>
      <c r="B142" s="25">
        <f t="shared" ca="1" si="35"/>
        <v>0.99999999999999967</v>
      </c>
      <c r="C142" s="46">
        <v>0</v>
      </c>
      <c r="D142">
        <f t="shared" ref="D142:K151" ca="1" si="47">RAND()</f>
        <v>0.6763189302445991</v>
      </c>
      <c r="E142">
        <f t="shared" ca="1" si="47"/>
        <v>0.63109329475859055</v>
      </c>
      <c r="F142">
        <f t="shared" ca="1" si="47"/>
        <v>0.77645019229205214</v>
      </c>
      <c r="G142">
        <f t="shared" ca="1" si="47"/>
        <v>0.33322131071977068</v>
      </c>
      <c r="H142">
        <f t="shared" ca="1" si="47"/>
        <v>8.9854399341209312E-3</v>
      </c>
      <c r="I142">
        <f t="shared" ca="1" si="47"/>
        <v>0.15583910093435127</v>
      </c>
      <c r="J142">
        <f t="shared" ca="1" si="47"/>
        <v>0.76739772233128289</v>
      </c>
      <c r="K142">
        <f t="shared" ca="1" si="47"/>
        <v>8.1517557960547604E-2</v>
      </c>
      <c r="L142" s="42">
        <f t="shared" ca="1" si="37"/>
        <v>0</v>
      </c>
      <c r="M142" s="42">
        <f t="shared" ca="1" si="38"/>
        <v>0.1971301993677784</v>
      </c>
      <c r="N142" s="42">
        <f t="shared" ca="1" si="39"/>
        <v>0.18394804795784078</v>
      </c>
      <c r="O142" s="42">
        <f t="shared" ca="1" si="40"/>
        <v>0.22631597957834099</v>
      </c>
      <c r="P142" s="42">
        <f t="shared" ca="1" si="41"/>
        <v>9.7125750113225356E-2</v>
      </c>
      <c r="Q142" s="42">
        <f t="shared" ca="1" si="42"/>
        <v>2.6190329538459665E-3</v>
      </c>
      <c r="R142" s="42">
        <f t="shared" ca="1" si="43"/>
        <v>4.542323401383061E-2</v>
      </c>
      <c r="S142" s="42">
        <f t="shared" ca="1" si="44"/>
        <v>0.22367740903368408</v>
      </c>
      <c r="T142" s="42">
        <f t="shared" ca="1" si="45"/>
        <v>2.3760346981453587E-2</v>
      </c>
      <c r="U142">
        <f ca="1">+(L142^2*Markiwitz!$B$4^2)+(M142^2*Markiwitz!$C$4^2)+(N142^2*Markiwitz!$D$4^2)+(O142^2*Markiwitz!$E$4^2)+(P142^2*Markiwitz!$F$4^2)+(Q142^2*Markiwitz!$G$4^2)+(R142^2*Markiwitz!$H$4^2)+(S142^2*Markiwitz!$I$4^2)+(T142^2*Markiwitz!$J$4^2)+(2*L142*M142*Markiwitz!$B$8)+(2*L142*N142*Markiwitz!$E$8)+(2*L142*O142*Markiwitz!$H$8)+(2*L142*P142*Markiwitz!$B$11)+(2*L142*Q142*Markiwitz!$E$11)+(2*L142*R142*Markiwitz!$H$11)+(2*L142*S142*Markiwitz!$K$8)+(2*L142*T142*Markiwitz!$K$11)</f>
        <v>1.5209971266052809E-2</v>
      </c>
      <c r="V142" s="5">
        <f t="shared" ca="1" si="36"/>
        <v>0.12332871225328192</v>
      </c>
      <c r="W142" s="42">
        <f ca="1">SUMPRODUCT(L142:T142,Markiwitz!$B$3:$J$3)</f>
        <v>0.15890183588457146</v>
      </c>
    </row>
    <row r="143" spans="1:23" x14ac:dyDescent="0.25">
      <c r="A143">
        <v>142</v>
      </c>
      <c r="B143" s="25">
        <f t="shared" ca="1" si="35"/>
        <v>1</v>
      </c>
      <c r="C143" s="46">
        <v>0</v>
      </c>
      <c r="D143">
        <f t="shared" ca="1" si="47"/>
        <v>0.2541705053310328</v>
      </c>
      <c r="E143">
        <f t="shared" ca="1" si="47"/>
        <v>0.35728491609375213</v>
      </c>
      <c r="F143">
        <f t="shared" ca="1" si="47"/>
        <v>0.12339252051920835</v>
      </c>
      <c r="G143">
        <f t="shared" ca="1" si="47"/>
        <v>0.47069907272471767</v>
      </c>
      <c r="H143">
        <f t="shared" ca="1" si="47"/>
        <v>0.57096329733296225</v>
      </c>
      <c r="I143">
        <f t="shared" ca="1" si="47"/>
        <v>0.59119834120861392</v>
      </c>
      <c r="J143">
        <f t="shared" ca="1" si="47"/>
        <v>0.54587759798458013</v>
      </c>
      <c r="K143">
        <f t="shared" ca="1" si="47"/>
        <v>0.94358976337102474</v>
      </c>
      <c r="L143" s="42">
        <f t="shared" ca="1" si="37"/>
        <v>0</v>
      </c>
      <c r="M143" s="42">
        <f t="shared" ca="1" si="38"/>
        <v>6.5895490475727889E-2</v>
      </c>
      <c r="N143" s="42">
        <f t="shared" ca="1" si="39"/>
        <v>9.2628626421126112E-2</v>
      </c>
      <c r="O143" s="42">
        <f t="shared" ca="1" si="40"/>
        <v>3.1990378466847234E-2</v>
      </c>
      <c r="P143" s="42">
        <f t="shared" ca="1" si="41"/>
        <v>0.12203204389615929</v>
      </c>
      <c r="Q143" s="42">
        <f t="shared" ca="1" si="42"/>
        <v>0.14802624904251915</v>
      </c>
      <c r="R143" s="42">
        <f t="shared" ca="1" si="43"/>
        <v>0.15327232643158253</v>
      </c>
      <c r="S143" s="42">
        <f t="shared" ca="1" si="44"/>
        <v>0.14152260511917972</v>
      </c>
      <c r="T143" s="42">
        <f t="shared" ca="1" si="45"/>
        <v>0.24463228014685806</v>
      </c>
      <c r="U143">
        <f ca="1">+(L143^2*Markiwitz!$B$4^2)+(M143^2*Markiwitz!$C$4^2)+(N143^2*Markiwitz!$D$4^2)+(O143^2*Markiwitz!$E$4^2)+(P143^2*Markiwitz!$F$4^2)+(Q143^2*Markiwitz!$G$4^2)+(R143^2*Markiwitz!$H$4^2)+(S143^2*Markiwitz!$I$4^2)+(T143^2*Markiwitz!$J$4^2)+(2*L143*M143*Markiwitz!$B$8)+(2*L143*N143*Markiwitz!$E$8)+(2*L143*O143*Markiwitz!$H$8)+(2*L143*P143*Markiwitz!$B$11)+(2*L143*Q143*Markiwitz!$E$11)+(2*L143*R143*Markiwitz!$H$11)+(2*L143*S143*Markiwitz!$K$8)+(2*L143*T143*Markiwitz!$K$11)</f>
        <v>1.4083204056824599E-2</v>
      </c>
      <c r="V143" s="5">
        <f t="shared" ca="1" si="36"/>
        <v>0.11867267611722843</v>
      </c>
      <c r="W143" s="42">
        <f ca="1">SUMPRODUCT(L143:T143,Markiwitz!$B$3:$J$3)</f>
        <v>0.50118469565325041</v>
      </c>
    </row>
    <row r="144" spans="1:23" x14ac:dyDescent="0.25">
      <c r="A144">
        <v>143</v>
      </c>
      <c r="B144" s="25">
        <f t="shared" ca="1" si="35"/>
        <v>0.99999999999999978</v>
      </c>
      <c r="C144" s="46">
        <v>0</v>
      </c>
      <c r="D144">
        <f t="shared" ca="1" si="47"/>
        <v>0.17527853271381078</v>
      </c>
      <c r="E144">
        <f t="shared" ca="1" si="47"/>
        <v>6.7404248949107792E-2</v>
      </c>
      <c r="F144">
        <f t="shared" ca="1" si="47"/>
        <v>0.93410597004615925</v>
      </c>
      <c r="G144">
        <f t="shared" ca="1" si="47"/>
        <v>0.23871357598107268</v>
      </c>
      <c r="H144">
        <f t="shared" ca="1" si="47"/>
        <v>0.57830549732550263</v>
      </c>
      <c r="I144">
        <f t="shared" ca="1" si="47"/>
        <v>0.10312087889510457</v>
      </c>
      <c r="J144">
        <f t="shared" ca="1" si="47"/>
        <v>0.53656637267396268</v>
      </c>
      <c r="K144">
        <f t="shared" ca="1" si="47"/>
        <v>0.5879075799718636</v>
      </c>
      <c r="L144" s="42">
        <f t="shared" ca="1" si="37"/>
        <v>0</v>
      </c>
      <c r="M144" s="42">
        <f t="shared" ca="1" si="38"/>
        <v>5.4410625246447512E-2</v>
      </c>
      <c r="N144" s="42">
        <f t="shared" ca="1" si="39"/>
        <v>2.0923881965490589E-2</v>
      </c>
      <c r="O144" s="42">
        <f t="shared" ca="1" si="40"/>
        <v>0.28996870917237089</v>
      </c>
      <c r="P144" s="42">
        <f t="shared" ca="1" si="41"/>
        <v>7.4102371367706615E-2</v>
      </c>
      <c r="Q144" s="42">
        <f t="shared" ca="1" si="42"/>
        <v>0.17951978035048366</v>
      </c>
      <c r="R144" s="42">
        <f t="shared" ca="1" si="43"/>
        <v>3.2011173358046568E-2</v>
      </c>
      <c r="S144" s="42">
        <f t="shared" ca="1" si="44"/>
        <v>0.16656296336686707</v>
      </c>
      <c r="T144" s="42">
        <f t="shared" ca="1" si="45"/>
        <v>0.1825004951725869</v>
      </c>
      <c r="U144">
        <f ca="1">+(L144^2*Markiwitz!$B$4^2)+(M144^2*Markiwitz!$C$4^2)+(N144^2*Markiwitz!$D$4^2)+(O144^2*Markiwitz!$E$4^2)+(P144^2*Markiwitz!$F$4^2)+(Q144^2*Markiwitz!$G$4^2)+(R144^2*Markiwitz!$H$4^2)+(S144^2*Markiwitz!$I$4^2)+(T144^2*Markiwitz!$J$4^2)+(2*L144*M144*Markiwitz!$B$8)+(2*L144*N144*Markiwitz!$E$8)+(2*L144*O144*Markiwitz!$H$8)+(2*L144*P144*Markiwitz!$B$11)+(2*L144*Q144*Markiwitz!$E$11)+(2*L144*R144*Markiwitz!$H$11)+(2*L144*S144*Markiwitz!$K$8)+(2*L144*T144*Markiwitz!$K$11)</f>
        <v>2.1095365152310884E-2</v>
      </c>
      <c r="V144" s="5">
        <f t="shared" ca="1" si="36"/>
        <v>0.14524243578345444</v>
      </c>
      <c r="W144" s="42">
        <f ca="1">SUMPRODUCT(L144:T144,Markiwitz!$B$3:$J$3)</f>
        <v>0.61871229591721377</v>
      </c>
    </row>
    <row r="145" spans="1:23" x14ac:dyDescent="0.25">
      <c r="A145">
        <v>144</v>
      </c>
      <c r="B145" s="25">
        <f t="shared" ca="1" si="35"/>
        <v>1</v>
      </c>
      <c r="C145" s="46">
        <v>0</v>
      </c>
      <c r="D145">
        <f t="shared" ca="1" si="47"/>
        <v>0.76177065589571347</v>
      </c>
      <c r="E145">
        <f t="shared" ca="1" si="47"/>
        <v>0.23066098637603638</v>
      </c>
      <c r="F145">
        <f t="shared" ca="1" si="47"/>
        <v>0.95986299254539376</v>
      </c>
      <c r="G145">
        <f t="shared" ca="1" si="47"/>
        <v>0.69563789231134132</v>
      </c>
      <c r="H145">
        <f t="shared" ca="1" si="47"/>
        <v>0.41613327309422532</v>
      </c>
      <c r="I145">
        <f t="shared" ca="1" si="47"/>
        <v>0.96444791448875722</v>
      </c>
      <c r="J145">
        <f t="shared" ca="1" si="47"/>
        <v>0.55942505722747526</v>
      </c>
      <c r="K145">
        <f t="shared" ca="1" si="47"/>
        <v>1.8042668953951457E-3</v>
      </c>
      <c r="L145" s="42">
        <f t="shared" ca="1" si="37"/>
        <v>0</v>
      </c>
      <c r="M145" s="42">
        <f t="shared" ca="1" si="38"/>
        <v>0.16597239746327525</v>
      </c>
      <c r="N145" s="42">
        <f t="shared" ca="1" si="39"/>
        <v>5.0255751667225713E-2</v>
      </c>
      <c r="O145" s="42">
        <f t="shared" ca="1" si="40"/>
        <v>0.20913218548922757</v>
      </c>
      <c r="P145" s="42">
        <f t="shared" ca="1" si="41"/>
        <v>0.15156358132154021</v>
      </c>
      <c r="Q145" s="42">
        <f t="shared" ca="1" si="42"/>
        <v>9.066591954566397E-2</v>
      </c>
      <c r="R145" s="42">
        <f t="shared" ca="1" si="43"/>
        <v>0.21013113508282572</v>
      </c>
      <c r="S145" s="42">
        <f t="shared" ca="1" si="44"/>
        <v>0.1218859209533336</v>
      </c>
      <c r="T145" s="42">
        <f t="shared" ca="1" si="45"/>
        <v>3.9310847690797468E-4</v>
      </c>
      <c r="U145">
        <f ca="1">+(L145^2*Markiwitz!$B$4^2)+(M145^2*Markiwitz!$C$4^2)+(N145^2*Markiwitz!$D$4^2)+(O145^2*Markiwitz!$E$4^2)+(P145^2*Markiwitz!$F$4^2)+(Q145^2*Markiwitz!$G$4^2)+(R145^2*Markiwitz!$H$4^2)+(S145^2*Markiwitz!$I$4^2)+(T145^2*Markiwitz!$J$4^2)+(2*L145*M145*Markiwitz!$B$8)+(2*L145*N145*Markiwitz!$E$8)+(2*L145*O145*Markiwitz!$H$8)+(2*L145*P145*Markiwitz!$B$11)+(2*L145*Q145*Markiwitz!$E$11)+(2*L145*R145*Markiwitz!$H$11)+(2*L145*S145*Markiwitz!$K$8)+(2*L145*T145*Markiwitz!$K$11)</f>
        <v>1.5499068530236932E-2</v>
      </c>
      <c r="V145" s="5">
        <f t="shared" ca="1" si="36"/>
        <v>0.12449525505109395</v>
      </c>
      <c r="W145" s="42">
        <f ca="1">SUMPRODUCT(L145:T145,Markiwitz!$B$3:$J$3)</f>
        <v>0.39919940720382913</v>
      </c>
    </row>
    <row r="146" spans="1:23" x14ac:dyDescent="0.25">
      <c r="A146">
        <v>145</v>
      </c>
      <c r="B146" s="25">
        <f t="shared" ca="1" si="35"/>
        <v>1.0000000000000002</v>
      </c>
      <c r="C146" s="46">
        <v>0</v>
      </c>
      <c r="D146">
        <f t="shared" ca="1" si="47"/>
        <v>0.37925808593836585</v>
      </c>
      <c r="E146">
        <f t="shared" ca="1" si="47"/>
        <v>0.94790677145520896</v>
      </c>
      <c r="F146">
        <f t="shared" ca="1" si="47"/>
        <v>0.96112892902107638</v>
      </c>
      <c r="G146">
        <f t="shared" ca="1" si="47"/>
        <v>0.37322972479760486</v>
      </c>
      <c r="H146">
        <f t="shared" ca="1" si="47"/>
        <v>7.1183773494516656E-2</v>
      </c>
      <c r="I146">
        <f t="shared" ca="1" si="47"/>
        <v>1.4146137455277152E-2</v>
      </c>
      <c r="J146">
        <f t="shared" ca="1" si="47"/>
        <v>0.31963355741227983</v>
      </c>
      <c r="K146">
        <f t="shared" ca="1" si="47"/>
        <v>0.63160920024231582</v>
      </c>
      <c r="L146" s="42">
        <f t="shared" ca="1" si="37"/>
        <v>0</v>
      </c>
      <c r="M146" s="42">
        <f t="shared" ca="1" si="38"/>
        <v>0.1025549546299712</v>
      </c>
      <c r="N146" s="42">
        <f t="shared" ca="1" si="39"/>
        <v>0.25632290923872264</v>
      </c>
      <c r="O146" s="42">
        <f t="shared" ca="1" si="40"/>
        <v>0.25989830504319927</v>
      </c>
      <c r="P146" s="42">
        <f t="shared" ca="1" si="41"/>
        <v>0.10092482906058704</v>
      </c>
      <c r="Q146" s="42">
        <f t="shared" ca="1" si="42"/>
        <v>1.9248762074664593E-2</v>
      </c>
      <c r="R146" s="42">
        <f t="shared" ca="1" si="43"/>
        <v>3.8252486596977936E-3</v>
      </c>
      <c r="S146" s="42">
        <f t="shared" ca="1" si="44"/>
        <v>8.6431921148175092E-2</v>
      </c>
      <c r="T146" s="42">
        <f t="shared" ca="1" si="45"/>
        <v>0.17079307014498243</v>
      </c>
      <c r="U146">
        <f ca="1">+(L146^2*Markiwitz!$B$4^2)+(M146^2*Markiwitz!$C$4^2)+(N146^2*Markiwitz!$D$4^2)+(O146^2*Markiwitz!$E$4^2)+(P146^2*Markiwitz!$F$4^2)+(Q146^2*Markiwitz!$G$4^2)+(R146^2*Markiwitz!$H$4^2)+(S146^2*Markiwitz!$I$4^2)+(T146^2*Markiwitz!$J$4^2)+(2*L146*M146*Markiwitz!$B$8)+(2*L146*N146*Markiwitz!$E$8)+(2*L146*O146*Markiwitz!$H$8)+(2*L146*P146*Markiwitz!$B$11)+(2*L146*Q146*Markiwitz!$E$11)+(2*L146*R146*Markiwitz!$H$11)+(2*L146*S146*Markiwitz!$K$8)+(2*L146*T146*Markiwitz!$K$11)</f>
        <v>1.3953789853506851E-2</v>
      </c>
      <c r="V146" s="5">
        <f t="shared" ca="1" si="36"/>
        <v>0.11812616074988153</v>
      </c>
      <c r="W146" s="42">
        <f ca="1">SUMPRODUCT(L146:T146,Markiwitz!$B$3:$J$3)</f>
        <v>0.23391523948608747</v>
      </c>
    </row>
    <row r="147" spans="1:23" x14ac:dyDescent="0.25">
      <c r="A147">
        <v>146</v>
      </c>
      <c r="B147" s="25">
        <f t="shared" ca="1" si="35"/>
        <v>0.99999999999999989</v>
      </c>
      <c r="C147" s="46">
        <v>0</v>
      </c>
      <c r="D147">
        <f t="shared" ca="1" si="47"/>
        <v>0.96100860014672718</v>
      </c>
      <c r="E147">
        <f t="shared" ca="1" si="47"/>
        <v>0.75904391770570123</v>
      </c>
      <c r="F147">
        <f t="shared" ca="1" si="47"/>
        <v>0.54998066672527868</v>
      </c>
      <c r="G147">
        <f t="shared" ca="1" si="47"/>
        <v>0.97552242898471986</v>
      </c>
      <c r="H147">
        <f t="shared" ca="1" si="47"/>
        <v>0.34185416961967297</v>
      </c>
      <c r="I147">
        <f t="shared" ca="1" si="47"/>
        <v>0.61294983152703331</v>
      </c>
      <c r="J147">
        <f t="shared" ca="1" si="47"/>
        <v>0.67106514613385027</v>
      </c>
      <c r="K147">
        <f t="shared" ca="1" si="47"/>
        <v>0.58798185661592373</v>
      </c>
      <c r="L147" s="42">
        <f t="shared" ca="1" si="37"/>
        <v>0</v>
      </c>
      <c r="M147" s="42">
        <f t="shared" ca="1" si="38"/>
        <v>0.17602803152149724</v>
      </c>
      <c r="N147" s="42">
        <f t="shared" ca="1" si="39"/>
        <v>0.13903414251620624</v>
      </c>
      <c r="O147" s="42">
        <f t="shared" ca="1" si="40"/>
        <v>0.10074000807458967</v>
      </c>
      <c r="P147" s="42">
        <f t="shared" ca="1" si="41"/>
        <v>0.17868653085209815</v>
      </c>
      <c r="Q147" s="42">
        <f t="shared" ca="1" si="42"/>
        <v>6.2617458924279529E-2</v>
      </c>
      <c r="R147" s="42">
        <f t="shared" ca="1" si="43"/>
        <v>0.11227407564163669</v>
      </c>
      <c r="S147" s="42">
        <f t="shared" ca="1" si="44"/>
        <v>0.12291906303293433</v>
      </c>
      <c r="T147" s="42">
        <f t="shared" ca="1" si="45"/>
        <v>0.10770068943675808</v>
      </c>
      <c r="U147">
        <f ca="1">+(L147^2*Markiwitz!$B$4^2)+(M147^2*Markiwitz!$C$4^2)+(N147^2*Markiwitz!$D$4^2)+(O147^2*Markiwitz!$E$4^2)+(P147^2*Markiwitz!$F$4^2)+(Q147^2*Markiwitz!$G$4^2)+(R147^2*Markiwitz!$H$4^2)+(S147^2*Markiwitz!$I$4^2)+(T147^2*Markiwitz!$J$4^2)+(2*L147*M147*Markiwitz!$B$8)+(2*L147*N147*Markiwitz!$E$8)+(2*L147*O147*Markiwitz!$H$8)+(2*L147*P147*Markiwitz!$B$11)+(2*L147*Q147*Markiwitz!$E$11)+(2*L147*R147*Markiwitz!$H$11)+(2*L147*S147*Markiwitz!$K$8)+(2*L147*T147*Markiwitz!$K$11)</f>
        <v>1.1026555584044747E-2</v>
      </c>
      <c r="V147" s="5">
        <f t="shared" ca="1" si="36"/>
        <v>0.10500740728179488</v>
      </c>
      <c r="W147" s="42">
        <f ca="1">SUMPRODUCT(L147:T147,Markiwitz!$B$3:$J$3)</f>
        <v>0.31895357928422557</v>
      </c>
    </row>
    <row r="148" spans="1:23" x14ac:dyDescent="0.25">
      <c r="A148">
        <v>147</v>
      </c>
      <c r="B148" s="25">
        <f t="shared" ca="1" si="35"/>
        <v>0.99999999999999989</v>
      </c>
      <c r="C148" s="46">
        <v>0</v>
      </c>
      <c r="D148">
        <f t="shared" ca="1" si="47"/>
        <v>0.95004899816863442</v>
      </c>
      <c r="E148">
        <f t="shared" ca="1" si="47"/>
        <v>0.30562955309143991</v>
      </c>
      <c r="F148">
        <f t="shared" ca="1" si="47"/>
        <v>0.44949403368855601</v>
      </c>
      <c r="G148">
        <f t="shared" ca="1" si="47"/>
        <v>0.91814888658505323</v>
      </c>
      <c r="H148">
        <f t="shared" ca="1" si="47"/>
        <v>0.77801862316537496</v>
      </c>
      <c r="I148">
        <f t="shared" ca="1" si="47"/>
        <v>0.25377846093988254</v>
      </c>
      <c r="J148">
        <f t="shared" ca="1" si="47"/>
        <v>0.15156643865479802</v>
      </c>
      <c r="K148">
        <f t="shared" ca="1" si="47"/>
        <v>0.73672446563577954</v>
      </c>
      <c r="L148" s="42">
        <f t="shared" ca="1" si="37"/>
        <v>0</v>
      </c>
      <c r="M148" s="42">
        <f t="shared" ca="1" si="38"/>
        <v>0.20910485980794088</v>
      </c>
      <c r="N148" s="42">
        <f t="shared" ca="1" si="39"/>
        <v>6.7268767164159818E-2</v>
      </c>
      <c r="O148" s="42">
        <f t="shared" ca="1" si="40"/>
        <v>9.8933199319334281E-2</v>
      </c>
      <c r="P148" s="42">
        <f t="shared" ca="1" si="41"/>
        <v>0.20208367629698432</v>
      </c>
      <c r="Q148" s="42">
        <f t="shared" ca="1" si="42"/>
        <v>0.17124114170802562</v>
      </c>
      <c r="R148" s="42">
        <f t="shared" ca="1" si="43"/>
        <v>5.5856392248613086E-2</v>
      </c>
      <c r="S148" s="42">
        <f t="shared" ca="1" si="44"/>
        <v>3.3359625627303519E-2</v>
      </c>
      <c r="T148" s="42">
        <f t="shared" ca="1" si="45"/>
        <v>0.16215233782763841</v>
      </c>
      <c r="U148">
        <f ca="1">+(L148^2*Markiwitz!$B$4^2)+(M148^2*Markiwitz!$C$4^2)+(N148^2*Markiwitz!$D$4^2)+(O148^2*Markiwitz!$E$4^2)+(P148^2*Markiwitz!$F$4^2)+(Q148^2*Markiwitz!$G$4^2)+(R148^2*Markiwitz!$H$4^2)+(S148^2*Markiwitz!$I$4^2)+(T148^2*Markiwitz!$J$4^2)+(2*L148*M148*Markiwitz!$B$8)+(2*L148*N148*Markiwitz!$E$8)+(2*L148*O148*Markiwitz!$H$8)+(2*L148*P148*Markiwitz!$B$11)+(2*L148*Q148*Markiwitz!$E$11)+(2*L148*R148*Markiwitz!$H$11)+(2*L148*S148*Markiwitz!$K$8)+(2*L148*T148*Markiwitz!$K$11)</f>
        <v>1.6027165933727966E-2</v>
      </c>
      <c r="V148" s="5">
        <f t="shared" ca="1" si="36"/>
        <v>0.12659844364654713</v>
      </c>
      <c r="W148" s="42">
        <f ca="1">SUMPRODUCT(L148:T148,Markiwitz!$B$3:$J$3)</f>
        <v>0.62199151656510387</v>
      </c>
    </row>
    <row r="149" spans="1:23" x14ac:dyDescent="0.25">
      <c r="A149">
        <v>148</v>
      </c>
      <c r="B149" s="25">
        <f t="shared" ca="1" si="35"/>
        <v>1.0000000000000002</v>
      </c>
      <c r="C149" s="46">
        <v>0</v>
      </c>
      <c r="D149">
        <f t="shared" ca="1" si="47"/>
        <v>0.80802432564912674</v>
      </c>
      <c r="E149">
        <f t="shared" ca="1" si="47"/>
        <v>0.76615824942406185</v>
      </c>
      <c r="F149">
        <f t="shared" ca="1" si="47"/>
        <v>0.91712050861282313</v>
      </c>
      <c r="G149">
        <f t="shared" ca="1" si="47"/>
        <v>0.93243032910774803</v>
      </c>
      <c r="H149">
        <f t="shared" ca="1" si="47"/>
        <v>0.95362713676322231</v>
      </c>
      <c r="I149">
        <f t="shared" ca="1" si="47"/>
        <v>0.55319833771563909</v>
      </c>
      <c r="J149">
        <f t="shared" ca="1" si="47"/>
        <v>0.12052060394167263</v>
      </c>
      <c r="K149">
        <f t="shared" ca="1" si="47"/>
        <v>3.5468077680226973E-2</v>
      </c>
      <c r="L149" s="42">
        <f t="shared" ca="1" si="37"/>
        <v>0</v>
      </c>
      <c r="M149" s="42">
        <f t="shared" ca="1" si="38"/>
        <v>0.15885515955662985</v>
      </c>
      <c r="N149" s="42">
        <f t="shared" ca="1" si="39"/>
        <v>0.15062441450647321</v>
      </c>
      <c r="O149" s="42">
        <f t="shared" ca="1" si="40"/>
        <v>0.18030314200170638</v>
      </c>
      <c r="P149" s="42">
        <f t="shared" ca="1" si="41"/>
        <v>0.18331300680441623</v>
      </c>
      <c r="Q149" s="42">
        <f t="shared" ca="1" si="42"/>
        <v>0.1874802356307223</v>
      </c>
      <c r="R149" s="42">
        <f t="shared" ca="1" si="43"/>
        <v>0.10875713442622299</v>
      </c>
      <c r="S149" s="42">
        <f t="shared" ca="1" si="44"/>
        <v>2.3693989353148988E-2</v>
      </c>
      <c r="T149" s="42">
        <f t="shared" ca="1" si="45"/>
        <v>6.9729177206801175E-3</v>
      </c>
      <c r="U149">
        <f ca="1">+(L149^2*Markiwitz!$B$4^2)+(M149^2*Markiwitz!$C$4^2)+(N149^2*Markiwitz!$D$4^2)+(O149^2*Markiwitz!$E$4^2)+(P149^2*Markiwitz!$F$4^2)+(Q149^2*Markiwitz!$G$4^2)+(R149^2*Markiwitz!$H$4^2)+(S149^2*Markiwitz!$I$4^2)+(T149^2*Markiwitz!$J$4^2)+(2*L149*M149*Markiwitz!$B$8)+(2*L149*N149*Markiwitz!$E$8)+(2*L149*O149*Markiwitz!$H$8)+(2*L149*P149*Markiwitz!$B$11)+(2*L149*Q149*Markiwitz!$E$11)+(2*L149*R149*Markiwitz!$H$11)+(2*L149*S149*Markiwitz!$K$8)+(2*L149*T149*Markiwitz!$K$11)</f>
        <v>1.9893525226272482E-2</v>
      </c>
      <c r="V149" s="5">
        <f t="shared" ca="1" si="36"/>
        <v>0.14104440870262275</v>
      </c>
      <c r="W149" s="42">
        <f ca="1">SUMPRODUCT(L149:T149,Markiwitz!$B$3:$J$3)</f>
        <v>0.68858105205870157</v>
      </c>
    </row>
    <row r="150" spans="1:23" x14ac:dyDescent="0.25">
      <c r="A150">
        <v>149</v>
      </c>
      <c r="B150" s="25">
        <f t="shared" ca="1" si="35"/>
        <v>1</v>
      </c>
      <c r="C150" s="46">
        <v>0</v>
      </c>
      <c r="D150">
        <f t="shared" ca="1" si="47"/>
        <v>0.39996241362884355</v>
      </c>
      <c r="E150">
        <f t="shared" ca="1" si="47"/>
        <v>0.43648756156169966</v>
      </c>
      <c r="F150">
        <f t="shared" ca="1" si="47"/>
        <v>0.84817909902107858</v>
      </c>
      <c r="G150">
        <f t="shared" ca="1" si="47"/>
        <v>4.3262619281844272E-2</v>
      </c>
      <c r="H150">
        <f t="shared" ca="1" si="47"/>
        <v>0.66353568160424137</v>
      </c>
      <c r="I150">
        <f t="shared" ca="1" si="47"/>
        <v>0.31315913942939322</v>
      </c>
      <c r="J150">
        <f t="shared" ca="1" si="47"/>
        <v>0.56459597134339456</v>
      </c>
      <c r="K150">
        <f t="shared" ca="1" si="47"/>
        <v>0.96741536164084019</v>
      </c>
      <c r="L150" s="42">
        <f t="shared" ca="1" si="37"/>
        <v>0</v>
      </c>
      <c r="M150" s="42">
        <f t="shared" ca="1" si="38"/>
        <v>9.4406509190809715E-2</v>
      </c>
      <c r="N150" s="42">
        <f t="shared" ca="1" si="39"/>
        <v>0.103027848588013</v>
      </c>
      <c r="O150" s="42">
        <f t="shared" ca="1" si="40"/>
        <v>0.20020288201754066</v>
      </c>
      <c r="P150" s="42">
        <f t="shared" ca="1" si="41"/>
        <v>1.0211641708513264E-2</v>
      </c>
      <c r="Q150" s="42">
        <f t="shared" ca="1" si="42"/>
        <v>0.15661993549706774</v>
      </c>
      <c r="R150" s="42">
        <f t="shared" ca="1" si="43"/>
        <v>7.3917598672564436E-2</v>
      </c>
      <c r="S150" s="42">
        <f t="shared" ca="1" si="44"/>
        <v>0.13326635939142767</v>
      </c>
      <c r="T150" s="42">
        <f t="shared" ca="1" si="45"/>
        <v>0.22834722493406351</v>
      </c>
      <c r="U150">
        <f ca="1">+(L150^2*Markiwitz!$B$4^2)+(M150^2*Markiwitz!$C$4^2)+(N150^2*Markiwitz!$D$4^2)+(O150^2*Markiwitz!$E$4^2)+(P150^2*Markiwitz!$F$4^2)+(Q150^2*Markiwitz!$G$4^2)+(R150^2*Markiwitz!$H$4^2)+(S150^2*Markiwitz!$I$4^2)+(T150^2*Markiwitz!$J$4^2)+(2*L150*M150*Markiwitz!$B$8)+(2*L150*N150*Markiwitz!$E$8)+(2*L150*O150*Markiwitz!$H$8)+(2*L150*P150*Markiwitz!$B$11)+(2*L150*Q150*Markiwitz!$E$11)+(2*L150*R150*Markiwitz!$H$11)+(2*L150*S150*Markiwitz!$K$8)+(2*L150*T150*Markiwitz!$K$11)</f>
        <v>1.4890636044618842E-2</v>
      </c>
      <c r="V150" s="5">
        <f t="shared" ca="1" si="36"/>
        <v>0.12202719387341021</v>
      </c>
      <c r="W150" s="42">
        <f ca="1">SUMPRODUCT(L150:T150,Markiwitz!$B$3:$J$3)</f>
        <v>0.53804642429881744</v>
      </c>
    </row>
    <row r="151" spans="1:23" x14ac:dyDescent="0.25">
      <c r="A151">
        <v>150</v>
      </c>
      <c r="B151" s="25">
        <f t="shared" ca="1" si="35"/>
        <v>1</v>
      </c>
      <c r="C151" s="46">
        <v>0</v>
      </c>
      <c r="D151">
        <f t="shared" ca="1" si="47"/>
        <v>0.83340882315575682</v>
      </c>
      <c r="E151">
        <f t="shared" ca="1" si="47"/>
        <v>3.457804688807542E-2</v>
      </c>
      <c r="F151">
        <f t="shared" ca="1" si="47"/>
        <v>0.5674062876932594</v>
      </c>
      <c r="G151">
        <f t="shared" ca="1" si="47"/>
        <v>0.35850686850820823</v>
      </c>
      <c r="H151">
        <f t="shared" ca="1" si="47"/>
        <v>0.16981409253375224</v>
      </c>
      <c r="I151">
        <f t="shared" ca="1" si="47"/>
        <v>5.2564717382271198E-2</v>
      </c>
      <c r="J151">
        <f t="shared" ca="1" si="47"/>
        <v>0.54150888445946288</v>
      </c>
      <c r="K151">
        <f t="shared" ca="1" si="47"/>
        <v>0.37156427090294064</v>
      </c>
      <c r="L151" s="42">
        <f t="shared" ca="1" si="37"/>
        <v>0</v>
      </c>
      <c r="M151" s="42">
        <f t="shared" ca="1" si="38"/>
        <v>0.28450279296147413</v>
      </c>
      <c r="N151" s="42">
        <f t="shared" ca="1" si="39"/>
        <v>1.1803991800278449E-2</v>
      </c>
      <c r="O151" s="42">
        <f t="shared" ca="1" si="40"/>
        <v>0.1936968617411246</v>
      </c>
      <c r="P151" s="42">
        <f t="shared" ca="1" si="41"/>
        <v>0.1223843599354299</v>
      </c>
      <c r="Q151" s="42">
        <f t="shared" ca="1" si="42"/>
        <v>5.7969848971759108E-2</v>
      </c>
      <c r="R151" s="42">
        <f t="shared" ca="1" si="43"/>
        <v>1.7944145167385371E-2</v>
      </c>
      <c r="S151" s="42">
        <f t="shared" ca="1" si="44"/>
        <v>0.18485620233633734</v>
      </c>
      <c r="T151" s="42">
        <f t="shared" ca="1" si="45"/>
        <v>0.12684179708621099</v>
      </c>
      <c r="U151">
        <f ca="1">+(L151^2*Markiwitz!$B$4^2)+(M151^2*Markiwitz!$C$4^2)+(N151^2*Markiwitz!$D$4^2)+(O151^2*Markiwitz!$E$4^2)+(P151^2*Markiwitz!$F$4^2)+(Q151^2*Markiwitz!$G$4^2)+(R151^2*Markiwitz!$H$4^2)+(S151^2*Markiwitz!$I$4^2)+(T151^2*Markiwitz!$J$4^2)+(2*L151*M151*Markiwitz!$B$8)+(2*L151*N151*Markiwitz!$E$8)+(2*L151*O151*Markiwitz!$H$8)+(2*L151*P151*Markiwitz!$B$11)+(2*L151*Q151*Markiwitz!$E$11)+(2*L151*R151*Markiwitz!$H$11)+(2*L151*S151*Markiwitz!$K$8)+(2*L151*T151*Markiwitz!$K$11)</f>
        <v>1.2521534224176421E-2</v>
      </c>
      <c r="V151" s="5">
        <f t="shared" ca="1" si="36"/>
        <v>0.11189966141225102</v>
      </c>
      <c r="W151" s="42">
        <f ca="1">SUMPRODUCT(L151:T151,Markiwitz!$B$3:$J$3)</f>
        <v>0.29501492747358066</v>
      </c>
    </row>
    <row r="152" spans="1:23" x14ac:dyDescent="0.25">
      <c r="A152">
        <v>151</v>
      </c>
      <c r="B152" s="25">
        <f t="shared" ca="1" si="35"/>
        <v>0.99999999999999989</v>
      </c>
      <c r="C152" s="46">
        <v>0</v>
      </c>
      <c r="D152">
        <f t="shared" ref="D152:K161" ca="1" si="48">RAND()</f>
        <v>0.40440668018359416</v>
      </c>
      <c r="E152">
        <f t="shared" ca="1" si="48"/>
        <v>0.51983421033936195</v>
      </c>
      <c r="F152">
        <f t="shared" ca="1" si="48"/>
        <v>0.33467161374038013</v>
      </c>
      <c r="G152">
        <f t="shared" ca="1" si="48"/>
        <v>0.83800284608913955</v>
      </c>
      <c r="H152">
        <f t="shared" ca="1" si="48"/>
        <v>0.49390178905563786</v>
      </c>
      <c r="I152">
        <f t="shared" ca="1" si="48"/>
        <v>0.38724619039302377</v>
      </c>
      <c r="J152">
        <f t="shared" ca="1" si="48"/>
        <v>0.92857555054753949</v>
      </c>
      <c r="K152">
        <f t="shared" ca="1" si="48"/>
        <v>0.65142618486682136</v>
      </c>
      <c r="L152" s="42">
        <f t="shared" ca="1" si="37"/>
        <v>0</v>
      </c>
      <c r="M152" s="42">
        <f t="shared" ca="1" si="38"/>
        <v>8.8723323251743536E-2</v>
      </c>
      <c r="N152" s="42">
        <f t="shared" ca="1" si="39"/>
        <v>0.11404712370308934</v>
      </c>
      <c r="O152" s="42">
        <f t="shared" ca="1" si="40"/>
        <v>7.3424053617487647E-2</v>
      </c>
      <c r="P152" s="42">
        <f t="shared" ca="1" si="41"/>
        <v>0.18385056687415233</v>
      </c>
      <c r="Q152" s="42">
        <f t="shared" ca="1" si="42"/>
        <v>0.10835777506223178</v>
      </c>
      <c r="R152" s="42">
        <f t="shared" ca="1" si="43"/>
        <v>8.495846041081366E-2</v>
      </c>
      <c r="S152" s="42">
        <f t="shared" ca="1" si="44"/>
        <v>0.20372143382372665</v>
      </c>
      <c r="T152" s="42">
        <f t="shared" ca="1" si="45"/>
        <v>0.14291726325675494</v>
      </c>
      <c r="U152">
        <f ca="1">+(L152^2*Markiwitz!$B$4^2)+(M152^2*Markiwitz!$C$4^2)+(N152^2*Markiwitz!$D$4^2)+(O152^2*Markiwitz!$E$4^2)+(P152^2*Markiwitz!$F$4^2)+(Q152^2*Markiwitz!$G$4^2)+(R152^2*Markiwitz!$H$4^2)+(S152^2*Markiwitz!$I$4^2)+(T152^2*Markiwitz!$J$4^2)+(2*L152*M152*Markiwitz!$B$8)+(2*L152*N152*Markiwitz!$E$8)+(2*L152*O152*Markiwitz!$H$8)+(2*L152*P152*Markiwitz!$B$11)+(2*L152*Q152*Markiwitz!$E$11)+(2*L152*R152*Markiwitz!$H$11)+(2*L152*S152*Markiwitz!$K$8)+(2*L152*T152*Markiwitz!$K$11)</f>
        <v>1.4544290476897842E-2</v>
      </c>
      <c r="V152" s="5">
        <f t="shared" ca="1" si="36"/>
        <v>0.12059971176125522</v>
      </c>
      <c r="W152" s="42">
        <f ca="1">SUMPRODUCT(L152:T152,Markiwitz!$B$3:$J$3)</f>
        <v>0.41671997702359076</v>
      </c>
    </row>
    <row r="153" spans="1:23" x14ac:dyDescent="0.25">
      <c r="A153">
        <v>152</v>
      </c>
      <c r="B153" s="25">
        <f t="shared" ca="1" si="35"/>
        <v>1</v>
      </c>
      <c r="C153" s="46">
        <v>0</v>
      </c>
      <c r="D153">
        <f t="shared" ca="1" si="48"/>
        <v>0.46343601991884797</v>
      </c>
      <c r="E153">
        <f t="shared" ca="1" si="48"/>
        <v>0.49454392595345742</v>
      </c>
      <c r="F153">
        <f t="shared" ca="1" si="48"/>
        <v>0.23729715094101189</v>
      </c>
      <c r="G153">
        <f t="shared" ca="1" si="48"/>
        <v>0.34358630422383207</v>
      </c>
      <c r="H153">
        <f t="shared" ca="1" si="48"/>
        <v>0.37680464695820781</v>
      </c>
      <c r="I153">
        <f t="shared" ca="1" si="48"/>
        <v>0.78762142773445865</v>
      </c>
      <c r="J153">
        <f t="shared" ca="1" si="48"/>
        <v>0.99816440600808709</v>
      </c>
      <c r="K153">
        <f t="shared" ca="1" si="48"/>
        <v>0.56488521644649414</v>
      </c>
      <c r="L153" s="42">
        <f t="shared" ca="1" si="37"/>
        <v>0</v>
      </c>
      <c r="M153" s="42">
        <f t="shared" ca="1" si="38"/>
        <v>0.10862615681816525</v>
      </c>
      <c r="N153" s="42">
        <f t="shared" ca="1" si="39"/>
        <v>0.11591763208975063</v>
      </c>
      <c r="O153" s="42">
        <f t="shared" ca="1" si="40"/>
        <v>5.5620789974710913E-2</v>
      </c>
      <c r="P153" s="42">
        <f t="shared" ca="1" si="41"/>
        <v>8.053422297586478E-2</v>
      </c>
      <c r="Q153" s="42">
        <f t="shared" ca="1" si="42"/>
        <v>8.8320369826805967E-2</v>
      </c>
      <c r="R153" s="42">
        <f t="shared" ca="1" si="43"/>
        <v>0.18461294557426119</v>
      </c>
      <c r="S153" s="42">
        <f t="shared" ca="1" si="44"/>
        <v>0.23396274488187555</v>
      </c>
      <c r="T153" s="42">
        <f t="shared" ca="1" si="45"/>
        <v>0.13240513785856575</v>
      </c>
      <c r="U153">
        <f ca="1">+(L153^2*Markiwitz!$B$4^2)+(M153^2*Markiwitz!$C$4^2)+(N153^2*Markiwitz!$D$4^2)+(O153^2*Markiwitz!$E$4^2)+(P153^2*Markiwitz!$F$4^2)+(Q153^2*Markiwitz!$G$4^2)+(R153^2*Markiwitz!$H$4^2)+(S153^2*Markiwitz!$I$4^2)+(T153^2*Markiwitz!$J$4^2)+(2*L153*M153*Markiwitz!$B$8)+(2*L153*N153*Markiwitz!$E$8)+(2*L153*O153*Markiwitz!$H$8)+(2*L153*P153*Markiwitz!$B$11)+(2*L153*Q153*Markiwitz!$E$11)+(2*L153*R153*Markiwitz!$H$11)+(2*L153*S153*Markiwitz!$K$8)+(2*L153*T153*Markiwitz!$K$11)</f>
        <v>1.4122491722744518E-2</v>
      </c>
      <c r="V153" s="5">
        <f t="shared" ca="1" si="36"/>
        <v>0.11883809036981585</v>
      </c>
      <c r="W153" s="42">
        <f ca="1">SUMPRODUCT(L153:T153,Markiwitz!$B$3:$J$3)</f>
        <v>0.32867272956391991</v>
      </c>
    </row>
    <row r="154" spans="1:23" x14ac:dyDescent="0.25">
      <c r="A154">
        <v>153</v>
      </c>
      <c r="B154" s="25">
        <f t="shared" ca="1" si="35"/>
        <v>1</v>
      </c>
      <c r="C154" s="46">
        <v>0</v>
      </c>
      <c r="D154">
        <f t="shared" ca="1" si="48"/>
        <v>0.24627615359968447</v>
      </c>
      <c r="E154">
        <f t="shared" ca="1" si="48"/>
        <v>0.43943731361145744</v>
      </c>
      <c r="F154">
        <f t="shared" ca="1" si="48"/>
        <v>0.40415872020918309</v>
      </c>
      <c r="G154">
        <f t="shared" ca="1" si="48"/>
        <v>5.5693380790244995E-2</v>
      </c>
      <c r="H154">
        <f t="shared" ca="1" si="48"/>
        <v>0.25706096554798108</v>
      </c>
      <c r="I154">
        <f t="shared" ca="1" si="48"/>
        <v>0.96616273815514508</v>
      </c>
      <c r="J154">
        <f t="shared" ca="1" si="48"/>
        <v>0.79398483199228542</v>
      </c>
      <c r="K154">
        <f t="shared" ca="1" si="48"/>
        <v>0.33550413674874746</v>
      </c>
      <c r="L154" s="42">
        <f t="shared" ca="1" si="37"/>
        <v>0</v>
      </c>
      <c r="M154" s="42">
        <f t="shared" ca="1" si="38"/>
        <v>7.0399246903125698E-2</v>
      </c>
      <c r="N154" s="42">
        <f t="shared" ca="1" si="39"/>
        <v>0.12561531227121986</v>
      </c>
      <c r="O154" s="42">
        <f t="shared" ca="1" si="40"/>
        <v>0.11553075324664334</v>
      </c>
      <c r="P154" s="42">
        <f t="shared" ca="1" si="41"/>
        <v>1.5920226168122512E-2</v>
      </c>
      <c r="Q154" s="42">
        <f t="shared" ca="1" si="42"/>
        <v>7.3482138316096374E-2</v>
      </c>
      <c r="R154" s="42">
        <f t="shared" ca="1" si="43"/>
        <v>0.27618235934667118</v>
      </c>
      <c r="S154" s="42">
        <f t="shared" ca="1" si="44"/>
        <v>0.22696446004926274</v>
      </c>
      <c r="T154" s="42">
        <f t="shared" ca="1" si="45"/>
        <v>9.5905503698858252E-2</v>
      </c>
      <c r="U154">
        <f ca="1">+(L154^2*Markiwitz!$B$4^2)+(M154^2*Markiwitz!$C$4^2)+(N154^2*Markiwitz!$D$4^2)+(O154^2*Markiwitz!$E$4^2)+(P154^2*Markiwitz!$F$4^2)+(Q154^2*Markiwitz!$G$4^2)+(R154^2*Markiwitz!$H$4^2)+(S154^2*Markiwitz!$I$4^2)+(T154^2*Markiwitz!$J$4^2)+(2*L154*M154*Markiwitz!$B$8)+(2*L154*N154*Markiwitz!$E$8)+(2*L154*O154*Markiwitz!$H$8)+(2*L154*P154*Markiwitz!$B$11)+(2*L154*Q154*Markiwitz!$E$11)+(2*L154*R154*Markiwitz!$H$11)+(2*L154*S154*Markiwitz!$K$8)+(2*L154*T154*Markiwitz!$K$11)</f>
        <v>1.6948718120668685E-2</v>
      </c>
      <c r="V154" s="5">
        <f t="shared" ca="1" si="36"/>
        <v>0.13018724254191993</v>
      </c>
      <c r="W154" s="42">
        <f ca="1">SUMPRODUCT(L154:T154,Markiwitz!$B$3:$J$3)</f>
        <v>0.28461322983352372</v>
      </c>
    </row>
    <row r="155" spans="1:23" x14ac:dyDescent="0.25">
      <c r="A155">
        <v>154</v>
      </c>
      <c r="B155" s="25">
        <f t="shared" ca="1" si="35"/>
        <v>1</v>
      </c>
      <c r="C155" s="46">
        <v>0</v>
      </c>
      <c r="D155">
        <f t="shared" ca="1" si="48"/>
        <v>0.86602958816609632</v>
      </c>
      <c r="E155">
        <f t="shared" ca="1" si="48"/>
        <v>0.21378163350551838</v>
      </c>
      <c r="F155">
        <f t="shared" ca="1" si="48"/>
        <v>0.29216331895717351</v>
      </c>
      <c r="G155">
        <f t="shared" ca="1" si="48"/>
        <v>0.74013147745662011</v>
      </c>
      <c r="H155">
        <f t="shared" ca="1" si="48"/>
        <v>0.30273407318670331</v>
      </c>
      <c r="I155">
        <f t="shared" ca="1" si="48"/>
        <v>0.66246528110280922</v>
      </c>
      <c r="J155">
        <f t="shared" ca="1" si="48"/>
        <v>0.86399016833880904</v>
      </c>
      <c r="K155">
        <f t="shared" ca="1" si="48"/>
        <v>0.97544459079963719</v>
      </c>
      <c r="L155" s="42">
        <f t="shared" ca="1" si="37"/>
        <v>0</v>
      </c>
      <c r="M155" s="42">
        <f t="shared" ca="1" si="38"/>
        <v>0.17613897928331904</v>
      </c>
      <c r="N155" s="42">
        <f t="shared" ca="1" si="39"/>
        <v>4.3480360520847097E-2</v>
      </c>
      <c r="O155" s="42">
        <f t="shared" ca="1" si="40"/>
        <v>5.9422160037416086E-2</v>
      </c>
      <c r="P155" s="42">
        <f t="shared" ca="1" si="41"/>
        <v>0.15053296648989428</v>
      </c>
      <c r="Q155" s="42">
        <f t="shared" ca="1" si="42"/>
        <v>6.1572111823921451E-2</v>
      </c>
      <c r="R155" s="42">
        <f t="shared" ca="1" si="43"/>
        <v>0.13473668800529084</v>
      </c>
      <c r="S155" s="42">
        <f t="shared" ca="1" si="44"/>
        <v>0.17572418822812053</v>
      </c>
      <c r="T155" s="42">
        <f t="shared" ca="1" si="45"/>
        <v>0.19839254561119066</v>
      </c>
      <c r="U155">
        <f ca="1">+(L155^2*Markiwitz!$B$4^2)+(M155^2*Markiwitz!$C$4^2)+(N155^2*Markiwitz!$D$4^2)+(O155^2*Markiwitz!$E$4^2)+(P155^2*Markiwitz!$F$4^2)+(Q155^2*Markiwitz!$G$4^2)+(R155^2*Markiwitz!$H$4^2)+(S155^2*Markiwitz!$I$4^2)+(T155^2*Markiwitz!$J$4^2)+(2*L155*M155*Markiwitz!$B$8)+(2*L155*N155*Markiwitz!$E$8)+(2*L155*O155*Markiwitz!$H$8)+(2*L155*P155*Markiwitz!$B$11)+(2*L155*Q155*Markiwitz!$E$11)+(2*L155*R155*Markiwitz!$H$11)+(2*L155*S155*Markiwitz!$K$8)+(2*L155*T155*Markiwitz!$K$11)</f>
        <v>1.0877703569216387E-2</v>
      </c>
      <c r="V155" s="5">
        <f t="shared" ca="1" si="36"/>
        <v>0.10429622988975386</v>
      </c>
      <c r="W155" s="42">
        <f ca="1">SUMPRODUCT(L155:T155,Markiwitz!$B$3:$J$3)</f>
        <v>0.27881232143784601</v>
      </c>
    </row>
    <row r="156" spans="1:23" x14ac:dyDescent="0.25">
      <c r="A156">
        <v>155</v>
      </c>
      <c r="B156" s="25">
        <f t="shared" ca="1" si="35"/>
        <v>1.0000000000000002</v>
      </c>
      <c r="C156" s="46">
        <v>0</v>
      </c>
      <c r="D156">
        <f t="shared" ca="1" si="48"/>
        <v>0.69858534204628442</v>
      </c>
      <c r="E156">
        <f t="shared" ca="1" si="48"/>
        <v>0.64684559978454026</v>
      </c>
      <c r="F156">
        <f t="shared" ca="1" si="48"/>
        <v>0.71588810145813997</v>
      </c>
      <c r="G156">
        <f t="shared" ca="1" si="48"/>
        <v>0.86590480340487852</v>
      </c>
      <c r="H156">
        <f t="shared" ca="1" si="48"/>
        <v>0.72378626273154856</v>
      </c>
      <c r="I156">
        <f t="shared" ca="1" si="48"/>
        <v>0.76651970886184739</v>
      </c>
      <c r="J156">
        <f t="shared" ca="1" si="48"/>
        <v>0.36464051780317008</v>
      </c>
      <c r="K156">
        <f t="shared" ca="1" si="48"/>
        <v>0.96334263306370149</v>
      </c>
      <c r="L156" s="42">
        <f t="shared" ca="1" si="37"/>
        <v>0</v>
      </c>
      <c r="M156" s="42">
        <f t="shared" ca="1" si="38"/>
        <v>0.12158798453624141</v>
      </c>
      <c r="N156" s="42">
        <f t="shared" ca="1" si="39"/>
        <v>0.1125827412203671</v>
      </c>
      <c r="O156" s="42">
        <f t="shared" ca="1" si="40"/>
        <v>0.12459951013974256</v>
      </c>
      <c r="P156" s="42">
        <f t="shared" ca="1" si="41"/>
        <v>0.15070974655416405</v>
      </c>
      <c r="Q156" s="42">
        <f t="shared" ca="1" si="42"/>
        <v>0.12597417612967443</v>
      </c>
      <c r="R156" s="42">
        <f t="shared" ca="1" si="43"/>
        <v>0.13341188384345412</v>
      </c>
      <c r="S156" s="42">
        <f t="shared" ca="1" si="44"/>
        <v>6.3465267550663049E-2</v>
      </c>
      <c r="T156" s="42">
        <f t="shared" ca="1" si="45"/>
        <v>0.16766869002569335</v>
      </c>
      <c r="U156">
        <f ca="1">+(L156^2*Markiwitz!$B$4^2)+(M156^2*Markiwitz!$C$4^2)+(N156^2*Markiwitz!$D$4^2)+(O156^2*Markiwitz!$E$4^2)+(P156^2*Markiwitz!$F$4^2)+(Q156^2*Markiwitz!$G$4^2)+(R156^2*Markiwitz!$H$4^2)+(S156^2*Markiwitz!$I$4^2)+(T156^2*Markiwitz!$J$4^2)+(2*L156*M156*Markiwitz!$B$8)+(2*L156*N156*Markiwitz!$E$8)+(2*L156*O156*Markiwitz!$H$8)+(2*L156*P156*Markiwitz!$B$11)+(2*L156*Q156*Markiwitz!$E$11)+(2*L156*R156*Markiwitz!$H$11)+(2*L156*S156*Markiwitz!$K$8)+(2*L156*T156*Markiwitz!$K$11)</f>
        <v>1.2297682124113139E-2</v>
      </c>
      <c r="V156" s="5">
        <f t="shared" ca="1" si="36"/>
        <v>0.11089491478022398</v>
      </c>
      <c r="W156" s="42">
        <f ca="1">SUMPRODUCT(L156:T156,Markiwitz!$B$3:$J$3)</f>
        <v>0.48797503116692953</v>
      </c>
    </row>
    <row r="157" spans="1:23" x14ac:dyDescent="0.25">
      <c r="A157">
        <v>156</v>
      </c>
      <c r="B157" s="25">
        <f t="shared" ca="1" si="35"/>
        <v>0.99999999999999967</v>
      </c>
      <c r="C157" s="46">
        <v>0</v>
      </c>
      <c r="D157">
        <f t="shared" ca="1" si="48"/>
        <v>0.94361375380603052</v>
      </c>
      <c r="E157">
        <f t="shared" ca="1" si="48"/>
        <v>4.9031973164825549E-2</v>
      </c>
      <c r="F157">
        <f t="shared" ca="1" si="48"/>
        <v>0.14266076866152155</v>
      </c>
      <c r="G157">
        <f t="shared" ca="1" si="48"/>
        <v>0.48733668593876389</v>
      </c>
      <c r="H157">
        <f t="shared" ca="1" si="48"/>
        <v>0.87427485565998431</v>
      </c>
      <c r="I157">
        <f t="shared" ca="1" si="48"/>
        <v>0.15142709504230811</v>
      </c>
      <c r="J157">
        <f t="shared" ca="1" si="48"/>
        <v>0.6286693789920087</v>
      </c>
      <c r="K157">
        <f t="shared" ca="1" si="48"/>
        <v>0.29216456679414937</v>
      </c>
      <c r="L157" s="42">
        <f t="shared" ca="1" si="37"/>
        <v>0</v>
      </c>
      <c r="M157" s="42">
        <f t="shared" ca="1" si="38"/>
        <v>0.26437837193616864</v>
      </c>
      <c r="N157" s="42">
        <f t="shared" ca="1" si="39"/>
        <v>1.3737605228674067E-2</v>
      </c>
      <c r="O157" s="42">
        <f t="shared" ca="1" si="40"/>
        <v>3.9970190775375725E-2</v>
      </c>
      <c r="P157" s="42">
        <f t="shared" ca="1" si="41"/>
        <v>0.13654027306573466</v>
      </c>
      <c r="Q157" s="42">
        <f t="shared" ca="1" si="42"/>
        <v>0.24495124412061989</v>
      </c>
      <c r="R157" s="42">
        <f t="shared" ca="1" si="43"/>
        <v>4.2426309168166601E-2</v>
      </c>
      <c r="S157" s="42">
        <f t="shared" ca="1" si="44"/>
        <v>0.17613836830338839</v>
      </c>
      <c r="T157" s="42">
        <f t="shared" ca="1" si="45"/>
        <v>8.1857637401871838E-2</v>
      </c>
      <c r="U157">
        <f ca="1">+(L157^2*Markiwitz!$B$4^2)+(M157^2*Markiwitz!$C$4^2)+(N157^2*Markiwitz!$D$4^2)+(O157^2*Markiwitz!$E$4^2)+(P157^2*Markiwitz!$F$4^2)+(Q157^2*Markiwitz!$G$4^2)+(R157^2*Markiwitz!$H$4^2)+(S157^2*Markiwitz!$I$4^2)+(T157^2*Markiwitz!$J$4^2)+(2*L157*M157*Markiwitz!$B$8)+(2*L157*N157*Markiwitz!$E$8)+(2*L157*O157*Markiwitz!$H$8)+(2*L157*P157*Markiwitz!$B$11)+(2*L157*Q157*Markiwitz!$E$11)+(2*L157*R157*Markiwitz!$H$11)+(2*L157*S157*Markiwitz!$K$8)+(2*L157*T157*Markiwitz!$K$11)</f>
        <v>2.4373326106339181E-2</v>
      </c>
      <c r="V157" s="5">
        <f t="shared" ca="1" si="36"/>
        <v>0.15611958911789123</v>
      </c>
      <c r="W157" s="42">
        <f ca="1">SUMPRODUCT(L157:T157,Markiwitz!$B$3:$J$3)</f>
        <v>0.76725994638416406</v>
      </c>
    </row>
    <row r="158" spans="1:23" x14ac:dyDescent="0.25">
      <c r="A158">
        <v>157</v>
      </c>
      <c r="B158" s="25">
        <f t="shared" ca="1" si="35"/>
        <v>1</v>
      </c>
      <c r="C158" s="46">
        <v>0</v>
      </c>
      <c r="D158">
        <f t="shared" ca="1" si="48"/>
        <v>0.1000153031187837</v>
      </c>
      <c r="E158">
        <f t="shared" ca="1" si="48"/>
        <v>0.55661422912521319</v>
      </c>
      <c r="F158">
        <f t="shared" ca="1" si="48"/>
        <v>0.51429838355409796</v>
      </c>
      <c r="G158">
        <f t="shared" ca="1" si="48"/>
        <v>0.31068835268931694</v>
      </c>
      <c r="H158">
        <f t="shared" ca="1" si="48"/>
        <v>0.82030010803243569</v>
      </c>
      <c r="I158">
        <f t="shared" ca="1" si="48"/>
        <v>0.47495655864285102</v>
      </c>
      <c r="J158">
        <f t="shared" ca="1" si="48"/>
        <v>0.12900575285690763</v>
      </c>
      <c r="K158">
        <f t="shared" ca="1" si="48"/>
        <v>0.61028694591383148</v>
      </c>
      <c r="L158" s="42">
        <f t="shared" ca="1" si="37"/>
        <v>0</v>
      </c>
      <c r="M158" s="42">
        <f t="shared" ca="1" si="38"/>
        <v>2.8444423139105463E-2</v>
      </c>
      <c r="N158" s="42">
        <f t="shared" ca="1" si="39"/>
        <v>0.15830148152109211</v>
      </c>
      <c r="O158" s="42">
        <f t="shared" ca="1" si="40"/>
        <v>0.14626682502973176</v>
      </c>
      <c r="P158" s="42">
        <f t="shared" ca="1" si="41"/>
        <v>8.8359987848967855E-2</v>
      </c>
      <c r="Q158" s="42">
        <f t="shared" ca="1" si="42"/>
        <v>0.23329393249168087</v>
      </c>
      <c r="R158" s="42">
        <f t="shared" ca="1" si="43"/>
        <v>0.13507798212325117</v>
      </c>
      <c r="S158" s="42">
        <f t="shared" ca="1" si="44"/>
        <v>3.6689327605023102E-2</v>
      </c>
      <c r="T158" s="42">
        <f t="shared" ca="1" si="45"/>
        <v>0.17356604024114763</v>
      </c>
      <c r="U158">
        <f ca="1">+(L158^2*Markiwitz!$B$4^2)+(M158^2*Markiwitz!$C$4^2)+(N158^2*Markiwitz!$D$4^2)+(O158^2*Markiwitz!$E$4^2)+(P158^2*Markiwitz!$F$4^2)+(Q158^2*Markiwitz!$G$4^2)+(R158^2*Markiwitz!$H$4^2)+(S158^2*Markiwitz!$I$4^2)+(T158^2*Markiwitz!$J$4^2)+(2*L158*M158*Markiwitz!$B$8)+(2*L158*N158*Markiwitz!$E$8)+(2*L158*O158*Markiwitz!$H$8)+(2*L158*P158*Markiwitz!$B$11)+(2*L158*Q158*Markiwitz!$E$11)+(2*L158*R158*Markiwitz!$H$11)+(2*L158*S158*Markiwitz!$K$8)+(2*L158*T158*Markiwitz!$K$11)</f>
        <v>2.1900271812760795E-2</v>
      </c>
      <c r="V158" s="5">
        <f t="shared" ca="1" si="36"/>
        <v>0.14798740423684981</v>
      </c>
      <c r="W158" s="42">
        <f ca="1">SUMPRODUCT(L158:T158,Markiwitz!$B$3:$J$3)</f>
        <v>0.7686859321205084</v>
      </c>
    </row>
    <row r="159" spans="1:23" x14ac:dyDescent="0.25">
      <c r="A159">
        <v>158</v>
      </c>
      <c r="B159" s="25">
        <f t="shared" ca="1" si="35"/>
        <v>1</v>
      </c>
      <c r="C159" s="46">
        <v>0</v>
      </c>
      <c r="D159">
        <f t="shared" ca="1" si="48"/>
        <v>0.58899600602816515</v>
      </c>
      <c r="E159">
        <f t="shared" ca="1" si="48"/>
        <v>0.48486242503767152</v>
      </c>
      <c r="F159">
        <f t="shared" ca="1" si="48"/>
        <v>0.45544720429269547</v>
      </c>
      <c r="G159">
        <f t="shared" ca="1" si="48"/>
        <v>0.89054974037658219</v>
      </c>
      <c r="H159">
        <f t="shared" ca="1" si="48"/>
        <v>0.22685163428426036</v>
      </c>
      <c r="I159">
        <f t="shared" ca="1" si="48"/>
        <v>0.47714705545316916</v>
      </c>
      <c r="J159">
        <f t="shared" ca="1" si="48"/>
        <v>9.4004372331220942E-2</v>
      </c>
      <c r="K159">
        <f t="shared" ca="1" si="48"/>
        <v>0.13148388546933587</v>
      </c>
      <c r="L159" s="42">
        <f t="shared" ca="1" si="37"/>
        <v>0</v>
      </c>
      <c r="M159" s="42">
        <f t="shared" ca="1" si="38"/>
        <v>0.17585422724201466</v>
      </c>
      <c r="N159" s="42">
        <f t="shared" ca="1" si="39"/>
        <v>0.14476347241921994</v>
      </c>
      <c r="O159" s="42">
        <f t="shared" ca="1" si="40"/>
        <v>0.13598108533964831</v>
      </c>
      <c r="P159" s="42">
        <f t="shared" ca="1" si="41"/>
        <v>0.26588794289211504</v>
      </c>
      <c r="Q159" s="42">
        <f t="shared" ca="1" si="42"/>
        <v>6.7730202645447296E-2</v>
      </c>
      <c r="R159" s="42">
        <f t="shared" ca="1" si="43"/>
        <v>0.14245992478513916</v>
      </c>
      <c r="S159" s="42">
        <f t="shared" ca="1" si="44"/>
        <v>2.8066516724201664E-2</v>
      </c>
      <c r="T159" s="42">
        <f t="shared" ca="1" si="45"/>
        <v>3.9256627952213907E-2</v>
      </c>
      <c r="U159">
        <f ca="1">+(L159^2*Markiwitz!$B$4^2)+(M159^2*Markiwitz!$C$4^2)+(N159^2*Markiwitz!$D$4^2)+(O159^2*Markiwitz!$E$4^2)+(P159^2*Markiwitz!$F$4^2)+(Q159^2*Markiwitz!$G$4^2)+(R159^2*Markiwitz!$H$4^2)+(S159^2*Markiwitz!$I$4^2)+(T159^2*Markiwitz!$J$4^2)+(2*L159*M159*Markiwitz!$B$8)+(2*L159*N159*Markiwitz!$E$8)+(2*L159*O159*Markiwitz!$H$8)+(2*L159*P159*Markiwitz!$B$11)+(2*L159*Q159*Markiwitz!$E$11)+(2*L159*R159*Markiwitz!$H$11)+(2*L159*S159*Markiwitz!$K$8)+(2*L159*T159*Markiwitz!$K$11)</f>
        <v>1.5432847285516995E-2</v>
      </c>
      <c r="V159" s="5">
        <f t="shared" ca="1" si="36"/>
        <v>0.12422901144868294</v>
      </c>
      <c r="W159" s="42">
        <f ca="1">SUMPRODUCT(L159:T159,Markiwitz!$B$3:$J$3)</f>
        <v>0.37741976242787101</v>
      </c>
    </row>
    <row r="160" spans="1:23" x14ac:dyDescent="0.25">
      <c r="A160">
        <v>159</v>
      </c>
      <c r="B160" s="25">
        <f t="shared" ca="1" si="35"/>
        <v>1</v>
      </c>
      <c r="C160" s="46">
        <v>0</v>
      </c>
      <c r="D160">
        <f t="shared" ca="1" si="48"/>
        <v>0.28279171151615146</v>
      </c>
      <c r="E160">
        <f t="shared" ca="1" si="48"/>
        <v>0.68393707374296808</v>
      </c>
      <c r="F160">
        <f t="shared" ca="1" si="48"/>
        <v>0.58691930458042385</v>
      </c>
      <c r="G160">
        <f t="shared" ca="1" si="48"/>
        <v>0.92424129983875658</v>
      </c>
      <c r="H160">
        <f t="shared" ca="1" si="48"/>
        <v>0.37075508496923471</v>
      </c>
      <c r="I160">
        <f t="shared" ca="1" si="48"/>
        <v>0.64826876364830488</v>
      </c>
      <c r="J160">
        <f t="shared" ca="1" si="48"/>
        <v>0.28631253900562237</v>
      </c>
      <c r="K160">
        <f t="shared" ca="1" si="48"/>
        <v>0.14700859430289326</v>
      </c>
      <c r="L160" s="42">
        <f t="shared" ca="1" si="37"/>
        <v>0</v>
      </c>
      <c r="M160" s="42">
        <f t="shared" ca="1" si="38"/>
        <v>7.1952887481545658E-2</v>
      </c>
      <c r="N160" s="42">
        <f t="shared" ca="1" si="39"/>
        <v>0.17401941184076999</v>
      </c>
      <c r="O160" s="42">
        <f t="shared" ca="1" si="40"/>
        <v>0.14933442871012256</v>
      </c>
      <c r="P160" s="42">
        <f t="shared" ca="1" si="41"/>
        <v>0.23516187902592522</v>
      </c>
      <c r="Q160" s="42">
        <f t="shared" ca="1" si="42"/>
        <v>9.4334090518344668E-2</v>
      </c>
      <c r="R160" s="42">
        <f t="shared" ca="1" si="43"/>
        <v>0.16494404718761749</v>
      </c>
      <c r="S160" s="42">
        <f t="shared" ca="1" si="44"/>
        <v>7.2848718914629809E-2</v>
      </c>
      <c r="T160" s="42">
        <f t="shared" ca="1" si="45"/>
        <v>3.7404536321044665E-2</v>
      </c>
      <c r="U160">
        <f ca="1">+(L160^2*Markiwitz!$B$4^2)+(M160^2*Markiwitz!$C$4^2)+(N160^2*Markiwitz!$D$4^2)+(O160^2*Markiwitz!$E$4^2)+(P160^2*Markiwitz!$F$4^2)+(Q160^2*Markiwitz!$G$4^2)+(R160^2*Markiwitz!$H$4^2)+(S160^2*Markiwitz!$I$4^2)+(T160^2*Markiwitz!$J$4^2)+(2*L160*M160*Markiwitz!$B$8)+(2*L160*N160*Markiwitz!$E$8)+(2*L160*O160*Markiwitz!$H$8)+(2*L160*P160*Markiwitz!$B$11)+(2*L160*Q160*Markiwitz!$E$11)+(2*L160*R160*Markiwitz!$H$11)+(2*L160*S160*Markiwitz!$K$8)+(2*L160*T160*Markiwitz!$K$11)</f>
        <v>1.6293985255116699E-2</v>
      </c>
      <c r="V160" s="5">
        <f t="shared" ca="1" si="36"/>
        <v>0.12764789561570022</v>
      </c>
      <c r="W160" s="42">
        <f ca="1">SUMPRODUCT(L160:T160,Markiwitz!$B$3:$J$3)</f>
        <v>0.4344576975940756</v>
      </c>
    </row>
    <row r="161" spans="1:23" x14ac:dyDescent="0.25">
      <c r="A161">
        <v>160</v>
      </c>
      <c r="B161" s="25">
        <f t="shared" ca="1" si="35"/>
        <v>1</v>
      </c>
      <c r="C161" s="46">
        <v>0</v>
      </c>
      <c r="D161">
        <f t="shared" ca="1" si="48"/>
        <v>0.3115155087403253</v>
      </c>
      <c r="E161">
        <f t="shared" ca="1" si="48"/>
        <v>0.94209619937610922</v>
      </c>
      <c r="F161">
        <f t="shared" ca="1" si="48"/>
        <v>0.9396537758356609</v>
      </c>
      <c r="G161">
        <f t="shared" ca="1" si="48"/>
        <v>0.78813414314773766</v>
      </c>
      <c r="H161">
        <f t="shared" ca="1" si="48"/>
        <v>0.36104928359955901</v>
      </c>
      <c r="I161">
        <f t="shared" ca="1" si="48"/>
        <v>0.37204650443901555</v>
      </c>
      <c r="J161">
        <f t="shared" ca="1" si="48"/>
        <v>0.53739050885125939</v>
      </c>
      <c r="K161">
        <f t="shared" ca="1" si="48"/>
        <v>7.5080483649952567E-2</v>
      </c>
      <c r="L161" s="42">
        <f t="shared" ca="1" si="37"/>
        <v>0</v>
      </c>
      <c r="M161" s="42">
        <f t="shared" ca="1" si="38"/>
        <v>7.1993974390538076E-2</v>
      </c>
      <c r="N161" s="42">
        <f t="shared" ca="1" si="39"/>
        <v>0.21772671905027041</v>
      </c>
      <c r="O161" s="42">
        <f t="shared" ca="1" si="40"/>
        <v>0.21716225348471019</v>
      </c>
      <c r="P161" s="42">
        <f t="shared" ca="1" si="41"/>
        <v>0.18214473349185731</v>
      </c>
      <c r="Q161" s="42">
        <f t="shared" ca="1" si="42"/>
        <v>8.3441665496199927E-2</v>
      </c>
      <c r="R161" s="42">
        <f t="shared" ca="1" si="43"/>
        <v>8.5983219971880631E-2</v>
      </c>
      <c r="S161" s="42">
        <f t="shared" ca="1" si="44"/>
        <v>0.12419567387961498</v>
      </c>
      <c r="T161" s="42">
        <f t="shared" ca="1" si="45"/>
        <v>1.7351760234928498E-2</v>
      </c>
      <c r="U161">
        <f ca="1">+(L161^2*Markiwitz!$B$4^2)+(M161^2*Markiwitz!$C$4^2)+(N161^2*Markiwitz!$D$4^2)+(O161^2*Markiwitz!$E$4^2)+(P161^2*Markiwitz!$F$4^2)+(Q161^2*Markiwitz!$G$4^2)+(R161^2*Markiwitz!$H$4^2)+(S161^2*Markiwitz!$I$4^2)+(T161^2*Markiwitz!$J$4^2)+(2*L161*M161*Markiwitz!$B$8)+(2*L161*N161*Markiwitz!$E$8)+(2*L161*O161*Markiwitz!$H$8)+(2*L161*P161*Markiwitz!$B$11)+(2*L161*Q161*Markiwitz!$E$11)+(2*L161*R161*Markiwitz!$H$11)+(2*L161*S161*Markiwitz!$K$8)+(2*L161*T161*Markiwitz!$K$11)</f>
        <v>1.6078145086849252E-2</v>
      </c>
      <c r="V161" s="5">
        <f t="shared" ca="1" si="36"/>
        <v>0.12679962573623493</v>
      </c>
      <c r="W161" s="42">
        <f ca="1">SUMPRODUCT(L161:T161,Markiwitz!$B$3:$J$3)</f>
        <v>0.40594746371881696</v>
      </c>
    </row>
    <row r="162" spans="1:23" x14ac:dyDescent="0.25">
      <c r="A162">
        <v>161</v>
      </c>
      <c r="B162" s="25">
        <f t="shared" ca="1" si="35"/>
        <v>1</v>
      </c>
      <c r="C162" s="46">
        <v>0</v>
      </c>
      <c r="D162">
        <f t="shared" ref="D162:K171" ca="1" si="49">RAND()</f>
        <v>0.79189336265563637</v>
      </c>
      <c r="E162">
        <f t="shared" ca="1" si="49"/>
        <v>0.4929368537824802</v>
      </c>
      <c r="F162">
        <f t="shared" ca="1" si="49"/>
        <v>0.26204660271064184</v>
      </c>
      <c r="G162">
        <f t="shared" ca="1" si="49"/>
        <v>0.10841374057889996</v>
      </c>
      <c r="H162">
        <f t="shared" ca="1" si="49"/>
        <v>0.86003187351293842</v>
      </c>
      <c r="I162">
        <f t="shared" ca="1" si="49"/>
        <v>0.75816000637776637</v>
      </c>
      <c r="J162">
        <f t="shared" ca="1" si="49"/>
        <v>0.83339383311896609</v>
      </c>
      <c r="K162">
        <f t="shared" ca="1" si="49"/>
        <v>0.40859836345477529</v>
      </c>
      <c r="L162" s="42">
        <f t="shared" ca="1" si="37"/>
        <v>0</v>
      </c>
      <c r="M162" s="42">
        <f t="shared" ca="1" si="38"/>
        <v>0.1753732279456317</v>
      </c>
      <c r="N162" s="42">
        <f t="shared" ca="1" si="39"/>
        <v>0.10916612172539483</v>
      </c>
      <c r="O162" s="42">
        <f t="shared" ca="1" si="40"/>
        <v>5.8033013984909787E-2</v>
      </c>
      <c r="P162" s="42">
        <f t="shared" ca="1" si="41"/>
        <v>2.4009378706271546E-2</v>
      </c>
      <c r="Q162" s="42">
        <f t="shared" ca="1" si="42"/>
        <v>0.19046322763495854</v>
      </c>
      <c r="R162" s="42">
        <f t="shared" ca="1" si="43"/>
        <v>0.16790261654910368</v>
      </c>
      <c r="S162" s="42">
        <f t="shared" ca="1" si="44"/>
        <v>0.18456394958775946</v>
      </c>
      <c r="T162" s="42">
        <f t="shared" ca="1" si="45"/>
        <v>9.0488463865970439E-2</v>
      </c>
      <c r="U162">
        <f ca="1">+(L162^2*Markiwitz!$B$4^2)+(M162^2*Markiwitz!$C$4^2)+(N162^2*Markiwitz!$D$4^2)+(O162^2*Markiwitz!$E$4^2)+(P162^2*Markiwitz!$F$4^2)+(Q162^2*Markiwitz!$G$4^2)+(R162^2*Markiwitz!$H$4^2)+(S162^2*Markiwitz!$I$4^2)+(T162^2*Markiwitz!$J$4^2)+(2*L162*M162*Markiwitz!$B$8)+(2*L162*N162*Markiwitz!$E$8)+(2*L162*O162*Markiwitz!$H$8)+(2*L162*P162*Markiwitz!$B$11)+(2*L162*Q162*Markiwitz!$E$11)+(2*L162*R162*Markiwitz!$H$11)+(2*L162*S162*Markiwitz!$K$8)+(2*L162*T162*Markiwitz!$K$11)</f>
        <v>1.854317211316649E-2</v>
      </c>
      <c r="V162" s="5">
        <f t="shared" ca="1" si="36"/>
        <v>0.13617331645064126</v>
      </c>
      <c r="W162" s="42">
        <f ca="1">SUMPRODUCT(L162:T162,Markiwitz!$B$3:$J$3)</f>
        <v>0.60003481305171158</v>
      </c>
    </row>
    <row r="163" spans="1:23" x14ac:dyDescent="0.25">
      <c r="A163">
        <v>162</v>
      </c>
      <c r="B163" s="25">
        <f t="shared" ca="1" si="35"/>
        <v>1</v>
      </c>
      <c r="C163" s="46">
        <v>0</v>
      </c>
      <c r="D163">
        <f t="shared" ca="1" si="49"/>
        <v>0.86368978097389082</v>
      </c>
      <c r="E163">
        <f t="shared" ca="1" si="49"/>
        <v>0.99950075954893369</v>
      </c>
      <c r="F163">
        <f t="shared" ca="1" si="49"/>
        <v>0.10736122260287262</v>
      </c>
      <c r="G163">
        <f t="shared" ca="1" si="49"/>
        <v>0.48180962612840628</v>
      </c>
      <c r="H163">
        <f t="shared" ca="1" si="49"/>
        <v>0.3124991170971011</v>
      </c>
      <c r="I163">
        <f t="shared" ca="1" si="49"/>
        <v>0.49577117006636273</v>
      </c>
      <c r="J163">
        <f t="shared" ca="1" si="49"/>
        <v>0.50257980299237315</v>
      </c>
      <c r="K163">
        <f t="shared" ca="1" si="49"/>
        <v>0.4362248194556646</v>
      </c>
      <c r="L163" s="42">
        <f t="shared" ca="1" si="37"/>
        <v>0</v>
      </c>
      <c r="M163" s="42">
        <f t="shared" ca="1" si="38"/>
        <v>0.20566802768438222</v>
      </c>
      <c r="N163" s="42">
        <f t="shared" ca="1" si="39"/>
        <v>0.23800831550151844</v>
      </c>
      <c r="O163" s="42">
        <f t="shared" ca="1" si="40"/>
        <v>2.5565627137116985E-2</v>
      </c>
      <c r="P163" s="42">
        <f t="shared" ca="1" si="41"/>
        <v>0.11473197635086349</v>
      </c>
      <c r="Q163" s="42">
        <f t="shared" ca="1" si="42"/>
        <v>7.4414539204110938E-2</v>
      </c>
      <c r="R163" s="42">
        <f t="shared" ca="1" si="43"/>
        <v>0.1180565996917933</v>
      </c>
      <c r="S163" s="42">
        <f t="shared" ca="1" si="44"/>
        <v>0.11967792037425004</v>
      </c>
      <c r="T163" s="42">
        <f t="shared" ca="1" si="45"/>
        <v>0.10387699405596465</v>
      </c>
      <c r="U163">
        <f ca="1">+(L163^2*Markiwitz!$B$4^2)+(M163^2*Markiwitz!$C$4^2)+(N163^2*Markiwitz!$D$4^2)+(O163^2*Markiwitz!$E$4^2)+(P163^2*Markiwitz!$F$4^2)+(Q163^2*Markiwitz!$G$4^2)+(R163^2*Markiwitz!$H$4^2)+(S163^2*Markiwitz!$I$4^2)+(T163^2*Markiwitz!$J$4^2)+(2*L163*M163*Markiwitz!$B$8)+(2*L163*N163*Markiwitz!$E$8)+(2*L163*O163*Markiwitz!$H$8)+(2*L163*P163*Markiwitz!$B$11)+(2*L163*Q163*Markiwitz!$E$11)+(2*L163*R163*Markiwitz!$H$11)+(2*L163*S163*Markiwitz!$K$8)+(2*L163*T163*Markiwitz!$K$11)</f>
        <v>1.1481937098953695E-2</v>
      </c>
      <c r="V163" s="5">
        <f t="shared" ca="1" si="36"/>
        <v>0.10715380114094737</v>
      </c>
      <c r="W163" s="42">
        <f ca="1">SUMPRODUCT(L163:T163,Markiwitz!$B$3:$J$3)</f>
        <v>0.33277108516800891</v>
      </c>
    </row>
    <row r="164" spans="1:23" x14ac:dyDescent="0.25">
      <c r="A164">
        <v>163</v>
      </c>
      <c r="B164" s="25">
        <f t="shared" ca="1" si="35"/>
        <v>1.0000000000000002</v>
      </c>
      <c r="C164" s="46">
        <v>0</v>
      </c>
      <c r="D164">
        <f t="shared" ca="1" si="49"/>
        <v>0.60493424333250057</v>
      </c>
      <c r="E164">
        <f t="shared" ca="1" si="49"/>
        <v>7.2941266160249985E-2</v>
      </c>
      <c r="F164">
        <f t="shared" ca="1" si="49"/>
        <v>0.46596329566284389</v>
      </c>
      <c r="G164">
        <f t="shared" ca="1" si="49"/>
        <v>0.53485522498135518</v>
      </c>
      <c r="H164">
        <f t="shared" ca="1" si="49"/>
        <v>3.8603964814445391E-2</v>
      </c>
      <c r="I164">
        <f t="shared" ca="1" si="49"/>
        <v>0.34994744392817301</v>
      </c>
      <c r="J164">
        <f t="shared" ca="1" si="49"/>
        <v>0.45289696169501892</v>
      </c>
      <c r="K164">
        <f t="shared" ca="1" si="49"/>
        <v>0.16098485990281941</v>
      </c>
      <c r="L164" s="42">
        <f t="shared" ca="1" si="37"/>
        <v>0</v>
      </c>
      <c r="M164" s="42">
        <f t="shared" ca="1" si="38"/>
        <v>0.22562682952422966</v>
      </c>
      <c r="N164" s="42">
        <f t="shared" ca="1" si="39"/>
        <v>2.7205447214490648E-2</v>
      </c>
      <c r="O164" s="42">
        <f t="shared" ca="1" si="40"/>
        <v>0.17379380029125274</v>
      </c>
      <c r="P164" s="42">
        <f t="shared" ca="1" si="41"/>
        <v>0.19948893618951827</v>
      </c>
      <c r="Q164" s="42">
        <f t="shared" ca="1" si="42"/>
        <v>1.4398408230563254E-2</v>
      </c>
      <c r="R164" s="42">
        <f t="shared" ca="1" si="43"/>
        <v>0.1305225041297968</v>
      </c>
      <c r="S164" s="42">
        <f t="shared" ca="1" si="44"/>
        <v>0.1689203524096709</v>
      </c>
      <c r="T164" s="42">
        <f t="shared" ca="1" si="45"/>
        <v>6.0043722010477855E-2</v>
      </c>
      <c r="U164">
        <f ca="1">+(L164^2*Markiwitz!$B$4^2)+(M164^2*Markiwitz!$C$4^2)+(N164^2*Markiwitz!$D$4^2)+(O164^2*Markiwitz!$E$4^2)+(P164^2*Markiwitz!$F$4^2)+(Q164^2*Markiwitz!$G$4^2)+(R164^2*Markiwitz!$H$4^2)+(S164^2*Markiwitz!$I$4^2)+(T164^2*Markiwitz!$J$4^2)+(2*L164*M164*Markiwitz!$B$8)+(2*L164*N164*Markiwitz!$E$8)+(2*L164*O164*Markiwitz!$H$8)+(2*L164*P164*Markiwitz!$B$11)+(2*L164*Q164*Markiwitz!$E$11)+(2*L164*R164*Markiwitz!$H$11)+(2*L164*S164*Markiwitz!$K$8)+(2*L164*T164*Markiwitz!$K$11)</f>
        <v>1.3716708856024549E-2</v>
      </c>
      <c r="V164" s="5">
        <f t="shared" ca="1" si="36"/>
        <v>0.11711835405274679</v>
      </c>
      <c r="W164" s="42">
        <f ca="1">SUMPRODUCT(L164:T164,Markiwitz!$B$3:$J$3)</f>
        <v>0.19330029091888135</v>
      </c>
    </row>
    <row r="165" spans="1:23" x14ac:dyDescent="0.25">
      <c r="A165">
        <v>164</v>
      </c>
      <c r="B165" s="25">
        <f t="shared" ca="1" si="35"/>
        <v>1</v>
      </c>
      <c r="C165" s="46">
        <v>0</v>
      </c>
      <c r="D165">
        <f t="shared" ca="1" si="49"/>
        <v>0.3984175562560528</v>
      </c>
      <c r="E165">
        <f t="shared" ca="1" si="49"/>
        <v>0.58016762977921554</v>
      </c>
      <c r="F165">
        <f t="shared" ca="1" si="49"/>
        <v>0.64395602526418905</v>
      </c>
      <c r="G165">
        <f t="shared" ca="1" si="49"/>
        <v>0.19361741717521863</v>
      </c>
      <c r="H165">
        <f t="shared" ca="1" si="49"/>
        <v>0.67611330343423903</v>
      </c>
      <c r="I165">
        <f t="shared" ca="1" si="49"/>
        <v>0.82374295717279467</v>
      </c>
      <c r="J165">
        <f t="shared" ca="1" si="49"/>
        <v>0.7723811438598861</v>
      </c>
      <c r="K165">
        <f t="shared" ca="1" si="49"/>
        <v>0.78837911085405465</v>
      </c>
      <c r="L165" s="42">
        <f t="shared" ca="1" si="37"/>
        <v>0</v>
      </c>
      <c r="M165" s="42">
        <f t="shared" ca="1" si="38"/>
        <v>8.1696929734996926E-2</v>
      </c>
      <c r="N165" s="42">
        <f t="shared" ca="1" si="39"/>
        <v>0.1189654254445827</v>
      </c>
      <c r="O165" s="42">
        <f t="shared" ca="1" si="40"/>
        <v>0.13204546165788375</v>
      </c>
      <c r="P165" s="42">
        <f t="shared" ca="1" si="41"/>
        <v>3.9701936518755296E-2</v>
      </c>
      <c r="Q165" s="42">
        <f t="shared" ca="1" si="42"/>
        <v>0.13863942533713217</v>
      </c>
      <c r="R165" s="42">
        <f t="shared" ca="1" si="43"/>
        <v>0.16891140823270889</v>
      </c>
      <c r="S165" s="42">
        <f t="shared" ca="1" si="44"/>
        <v>0.15837948666600465</v>
      </c>
      <c r="T165" s="42">
        <f t="shared" ca="1" si="45"/>
        <v>0.16165992640793567</v>
      </c>
      <c r="U165">
        <f ca="1">+(L165^2*Markiwitz!$B$4^2)+(M165^2*Markiwitz!$C$4^2)+(N165^2*Markiwitz!$D$4^2)+(O165^2*Markiwitz!$E$4^2)+(P165^2*Markiwitz!$F$4^2)+(Q165^2*Markiwitz!$G$4^2)+(R165^2*Markiwitz!$H$4^2)+(S165^2*Markiwitz!$I$4^2)+(T165^2*Markiwitz!$J$4^2)+(2*L165*M165*Markiwitz!$B$8)+(2*L165*N165*Markiwitz!$E$8)+(2*L165*O165*Markiwitz!$H$8)+(2*L165*P165*Markiwitz!$B$11)+(2*L165*Q165*Markiwitz!$E$11)+(2*L165*R165*Markiwitz!$H$11)+(2*L165*S165*Markiwitz!$K$8)+(2*L165*T165*Markiwitz!$K$11)</f>
        <v>1.4163268008766732E-2</v>
      </c>
      <c r="V165" s="5">
        <f t="shared" ca="1" si="36"/>
        <v>0.119009529067074</v>
      </c>
      <c r="W165" s="42">
        <f ca="1">SUMPRODUCT(L165:T165,Markiwitz!$B$3:$J$3)</f>
        <v>0.47954681511179031</v>
      </c>
    </row>
    <row r="166" spans="1:23" x14ac:dyDescent="0.25">
      <c r="A166">
        <v>165</v>
      </c>
      <c r="B166" s="25">
        <f t="shared" ca="1" si="35"/>
        <v>0.99999999999999989</v>
      </c>
      <c r="C166" s="46">
        <v>0</v>
      </c>
      <c r="D166">
        <f t="shared" ca="1" si="49"/>
        <v>0.96133944667355953</v>
      </c>
      <c r="E166">
        <f t="shared" ca="1" si="49"/>
        <v>0.11461151091066168</v>
      </c>
      <c r="F166">
        <f t="shared" ca="1" si="49"/>
        <v>0.127333077206224</v>
      </c>
      <c r="G166">
        <f t="shared" ca="1" si="49"/>
        <v>0.37526927062850601</v>
      </c>
      <c r="H166">
        <f t="shared" ca="1" si="49"/>
        <v>0.16704969692973348</v>
      </c>
      <c r="I166">
        <f t="shared" ca="1" si="49"/>
        <v>0.90483231529255148</v>
      </c>
      <c r="J166">
        <f t="shared" ca="1" si="49"/>
        <v>0.35941444287703783</v>
      </c>
      <c r="K166">
        <f t="shared" ca="1" si="49"/>
        <v>0.91752609421378928</v>
      </c>
      <c r="L166" s="42">
        <f t="shared" ca="1" si="37"/>
        <v>0</v>
      </c>
      <c r="M166" s="42">
        <f t="shared" ca="1" si="38"/>
        <v>0.24477907952590008</v>
      </c>
      <c r="N166" s="42">
        <f t="shared" ca="1" si="39"/>
        <v>2.9182720256470285E-2</v>
      </c>
      <c r="O166" s="42">
        <f t="shared" ca="1" si="40"/>
        <v>3.2421922911401869E-2</v>
      </c>
      <c r="P166" s="42">
        <f t="shared" ca="1" si="41"/>
        <v>9.5552166257870913E-2</v>
      </c>
      <c r="Q166" s="42">
        <f t="shared" ca="1" si="42"/>
        <v>4.2534685527604046E-2</v>
      </c>
      <c r="R166" s="42">
        <f t="shared" ca="1" si="43"/>
        <v>0.2303910674101452</v>
      </c>
      <c r="S166" s="42">
        <f t="shared" ca="1" si="44"/>
        <v>9.1515163348570849E-2</v>
      </c>
      <c r="T166" s="42">
        <f t="shared" ca="1" si="45"/>
        <v>0.23362319476203672</v>
      </c>
      <c r="U166">
        <f ca="1">+(L166^2*Markiwitz!$B$4^2)+(M166^2*Markiwitz!$C$4^2)+(N166^2*Markiwitz!$D$4^2)+(O166^2*Markiwitz!$E$4^2)+(P166^2*Markiwitz!$F$4^2)+(Q166^2*Markiwitz!$G$4^2)+(R166^2*Markiwitz!$H$4^2)+(S166^2*Markiwitz!$I$4^2)+(T166^2*Markiwitz!$J$4^2)+(2*L166*M166*Markiwitz!$B$8)+(2*L166*N166*Markiwitz!$E$8)+(2*L166*O166*Markiwitz!$H$8)+(2*L166*P166*Markiwitz!$B$11)+(2*L166*Q166*Markiwitz!$E$11)+(2*L166*R166*Markiwitz!$H$11)+(2*L166*S166*Markiwitz!$K$8)+(2*L166*T166*Markiwitz!$K$11)</f>
        <v>1.0131558658689562E-2</v>
      </c>
      <c r="V166" s="5">
        <f t="shared" ca="1" si="36"/>
        <v>0.1006556439485117</v>
      </c>
      <c r="W166" s="42">
        <f ca="1">SUMPRODUCT(L166:T166,Markiwitz!$B$3:$J$3)</f>
        <v>0.22078916705553134</v>
      </c>
    </row>
    <row r="167" spans="1:23" x14ac:dyDescent="0.25">
      <c r="A167">
        <v>166</v>
      </c>
      <c r="B167" s="25">
        <f t="shared" ca="1" si="35"/>
        <v>1</v>
      </c>
      <c r="C167" s="46">
        <v>0</v>
      </c>
      <c r="D167">
        <f t="shared" ca="1" si="49"/>
        <v>5.9762945072570184E-2</v>
      </c>
      <c r="E167">
        <f t="shared" ca="1" si="49"/>
        <v>0.81498088913030753</v>
      </c>
      <c r="F167">
        <f t="shared" ca="1" si="49"/>
        <v>6.5586302445848066E-3</v>
      </c>
      <c r="G167">
        <f t="shared" ca="1" si="49"/>
        <v>0.18464997919793347</v>
      </c>
      <c r="H167">
        <f t="shared" ca="1" si="49"/>
        <v>0.15452095750755834</v>
      </c>
      <c r="I167">
        <f t="shared" ca="1" si="49"/>
        <v>0.1353004781209749</v>
      </c>
      <c r="J167">
        <f t="shared" ca="1" si="49"/>
        <v>0.77641619965644815</v>
      </c>
      <c r="K167">
        <f t="shared" ca="1" si="49"/>
        <v>0.3520345504505249</v>
      </c>
      <c r="L167" s="42">
        <f t="shared" ca="1" si="37"/>
        <v>0</v>
      </c>
      <c r="M167" s="42">
        <f t="shared" ca="1" si="38"/>
        <v>2.4056981146452848E-2</v>
      </c>
      <c r="N167" s="42">
        <f t="shared" ca="1" si="39"/>
        <v>0.3280624785261107</v>
      </c>
      <c r="O167" s="42">
        <f t="shared" ca="1" si="40"/>
        <v>2.6401115933784515E-3</v>
      </c>
      <c r="P167" s="42">
        <f t="shared" ca="1" si="41"/>
        <v>7.432901880694677E-2</v>
      </c>
      <c r="Q167" s="42">
        <f t="shared" ca="1" si="42"/>
        <v>6.2200879775540577E-2</v>
      </c>
      <c r="R167" s="42">
        <f t="shared" ca="1" si="43"/>
        <v>5.4463866319002463E-2</v>
      </c>
      <c r="S167" s="42">
        <f t="shared" ca="1" si="44"/>
        <v>0.31253864504593537</v>
      </c>
      <c r="T167" s="42">
        <f t="shared" ca="1" si="45"/>
        <v>0.14170801878663283</v>
      </c>
      <c r="U167">
        <f ca="1">+(L167^2*Markiwitz!$B$4^2)+(M167^2*Markiwitz!$C$4^2)+(N167^2*Markiwitz!$D$4^2)+(O167^2*Markiwitz!$E$4^2)+(P167^2*Markiwitz!$F$4^2)+(Q167^2*Markiwitz!$G$4^2)+(R167^2*Markiwitz!$H$4^2)+(S167^2*Markiwitz!$I$4^2)+(T167^2*Markiwitz!$J$4^2)+(2*L167*M167*Markiwitz!$B$8)+(2*L167*N167*Markiwitz!$E$8)+(2*L167*O167*Markiwitz!$H$8)+(2*L167*P167*Markiwitz!$B$11)+(2*L167*Q167*Markiwitz!$E$11)+(2*L167*R167*Markiwitz!$H$11)+(2*L167*S167*Markiwitz!$K$8)+(2*L167*T167*Markiwitz!$K$11)</f>
        <v>2.139033590115454E-2</v>
      </c>
      <c r="V167" s="5">
        <f t="shared" ca="1" si="36"/>
        <v>0.14625435344342588</v>
      </c>
      <c r="W167" s="42">
        <f ca="1">SUMPRODUCT(L167:T167,Markiwitz!$B$3:$J$3)</f>
        <v>0.25741072709927187</v>
      </c>
    </row>
    <row r="168" spans="1:23" x14ac:dyDescent="0.25">
      <c r="A168">
        <v>167</v>
      </c>
      <c r="B168" s="25">
        <f t="shared" ca="1" si="35"/>
        <v>1</v>
      </c>
      <c r="C168" s="46">
        <v>0</v>
      </c>
      <c r="D168">
        <f t="shared" ca="1" si="49"/>
        <v>0.17661877032848994</v>
      </c>
      <c r="E168">
        <f t="shared" ca="1" si="49"/>
        <v>0.50473672457656327</v>
      </c>
      <c r="F168">
        <f t="shared" ca="1" si="49"/>
        <v>0.48288289322061517</v>
      </c>
      <c r="G168">
        <f t="shared" ca="1" si="49"/>
        <v>0.25570645891017574</v>
      </c>
      <c r="H168">
        <f t="shared" ca="1" si="49"/>
        <v>0.70547875751342415</v>
      </c>
      <c r="I168">
        <f t="shared" ca="1" si="49"/>
        <v>0.42765202714595529</v>
      </c>
      <c r="J168">
        <f t="shared" ca="1" si="49"/>
        <v>0.28366544111703451</v>
      </c>
      <c r="K168">
        <f t="shared" ca="1" si="49"/>
        <v>0.9531913967034118</v>
      </c>
      <c r="L168" s="42">
        <f t="shared" ca="1" si="37"/>
        <v>0</v>
      </c>
      <c r="M168" s="42">
        <f t="shared" ca="1" si="38"/>
        <v>4.6602089021143094E-2</v>
      </c>
      <c r="N168" s="42">
        <f t="shared" ca="1" si="39"/>
        <v>0.13317828975487406</v>
      </c>
      <c r="O168" s="42">
        <f t="shared" ca="1" si="40"/>
        <v>0.12741200459498547</v>
      </c>
      <c r="P168" s="42">
        <f t="shared" ca="1" si="41"/>
        <v>6.7469924851419172E-2</v>
      </c>
      <c r="Q168" s="42">
        <f t="shared" ca="1" si="42"/>
        <v>0.1861454691311637</v>
      </c>
      <c r="R168" s="42">
        <f t="shared" ca="1" si="43"/>
        <v>0.11283895704891189</v>
      </c>
      <c r="S168" s="42">
        <f t="shared" ca="1" si="44"/>
        <v>7.4847096458498422E-2</v>
      </c>
      <c r="T168" s="42">
        <f t="shared" ca="1" si="45"/>
        <v>0.25150616913900414</v>
      </c>
      <c r="U168">
        <f ca="1">+(L168^2*Markiwitz!$B$4^2)+(M168^2*Markiwitz!$C$4^2)+(N168^2*Markiwitz!$D$4^2)+(O168^2*Markiwitz!$E$4^2)+(P168^2*Markiwitz!$F$4^2)+(Q168^2*Markiwitz!$G$4^2)+(R168^2*Markiwitz!$H$4^2)+(S168^2*Markiwitz!$I$4^2)+(T168^2*Markiwitz!$J$4^2)+(2*L168*M168*Markiwitz!$B$8)+(2*L168*N168*Markiwitz!$E$8)+(2*L168*O168*Markiwitz!$H$8)+(2*L168*P168*Markiwitz!$B$11)+(2*L168*Q168*Markiwitz!$E$11)+(2*L168*R168*Markiwitz!$H$11)+(2*L168*S168*Markiwitz!$K$8)+(2*L168*T168*Markiwitz!$K$11)</f>
        <v>1.5800698274221887E-2</v>
      </c>
      <c r="V168" s="5">
        <f t="shared" ca="1" si="36"/>
        <v>0.12570082845479535</v>
      </c>
      <c r="W168" s="42">
        <f ca="1">SUMPRODUCT(L168:T168,Markiwitz!$B$3:$J$3)</f>
        <v>0.62451299776982538</v>
      </c>
    </row>
    <row r="169" spans="1:23" x14ac:dyDescent="0.25">
      <c r="A169">
        <v>168</v>
      </c>
      <c r="B169" s="25">
        <f t="shared" ca="1" si="35"/>
        <v>1</v>
      </c>
      <c r="C169" s="46">
        <v>0</v>
      </c>
      <c r="D169">
        <f t="shared" ca="1" si="49"/>
        <v>0.83152205671799484</v>
      </c>
      <c r="E169">
        <f t="shared" ca="1" si="49"/>
        <v>0.51695197658979897</v>
      </c>
      <c r="F169">
        <f t="shared" ca="1" si="49"/>
        <v>0.25023483346097442</v>
      </c>
      <c r="G169">
        <f t="shared" ca="1" si="49"/>
        <v>0.49257882391271102</v>
      </c>
      <c r="H169">
        <f t="shared" ca="1" si="49"/>
        <v>0.60946966074715581</v>
      </c>
      <c r="I169">
        <f t="shared" ca="1" si="49"/>
        <v>0.32929422952409204</v>
      </c>
      <c r="J169">
        <f t="shared" ca="1" si="49"/>
        <v>0.77993855442812432</v>
      </c>
      <c r="K169">
        <f t="shared" ca="1" si="49"/>
        <v>0.52700293612662219</v>
      </c>
      <c r="L169" s="42">
        <f t="shared" ca="1" si="37"/>
        <v>0</v>
      </c>
      <c r="M169" s="42">
        <f t="shared" ca="1" si="38"/>
        <v>0.19172778074763452</v>
      </c>
      <c r="N169" s="42">
        <f t="shared" ca="1" si="39"/>
        <v>0.11919594245745803</v>
      </c>
      <c r="O169" s="42">
        <f t="shared" ca="1" si="40"/>
        <v>5.7697771090511926E-2</v>
      </c>
      <c r="P169" s="42">
        <f t="shared" ca="1" si="41"/>
        <v>0.11357611501590388</v>
      </c>
      <c r="Q169" s="42">
        <f t="shared" ca="1" si="42"/>
        <v>0.14052816103192745</v>
      </c>
      <c r="R169" s="42">
        <f t="shared" ca="1" si="43"/>
        <v>7.5926851644619833E-2</v>
      </c>
      <c r="S169" s="42">
        <f t="shared" ca="1" si="44"/>
        <v>0.1798339406055425</v>
      </c>
      <c r="T169" s="42">
        <f t="shared" ca="1" si="45"/>
        <v>0.12151343740640193</v>
      </c>
      <c r="U169">
        <f ca="1">+(L169^2*Markiwitz!$B$4^2)+(M169^2*Markiwitz!$C$4^2)+(N169^2*Markiwitz!$D$4^2)+(O169^2*Markiwitz!$E$4^2)+(P169^2*Markiwitz!$F$4^2)+(Q169^2*Markiwitz!$G$4^2)+(R169^2*Markiwitz!$H$4^2)+(S169^2*Markiwitz!$I$4^2)+(T169^2*Markiwitz!$J$4^2)+(2*L169*M169*Markiwitz!$B$8)+(2*L169*N169*Markiwitz!$E$8)+(2*L169*O169*Markiwitz!$H$8)+(2*L169*P169*Markiwitz!$B$11)+(2*L169*Q169*Markiwitz!$E$11)+(2*L169*R169*Markiwitz!$H$11)+(2*L169*S169*Markiwitz!$K$8)+(2*L169*T169*Markiwitz!$K$11)</f>
        <v>1.3704142017654269E-2</v>
      </c>
      <c r="V169" s="5">
        <f t="shared" ca="1" si="36"/>
        <v>0.11706469159253045</v>
      </c>
      <c r="W169" s="42">
        <f ca="1">SUMPRODUCT(L169:T169,Markiwitz!$B$3:$J$3)</f>
        <v>0.49256942536003978</v>
      </c>
    </row>
    <row r="170" spans="1:23" x14ac:dyDescent="0.25">
      <c r="A170">
        <v>169</v>
      </c>
      <c r="B170" s="25">
        <f t="shared" ca="1" si="35"/>
        <v>0.99999999999999989</v>
      </c>
      <c r="C170" s="46">
        <v>0</v>
      </c>
      <c r="D170">
        <f t="shared" ca="1" si="49"/>
        <v>0.44349407289778575</v>
      </c>
      <c r="E170">
        <f t="shared" ca="1" si="49"/>
        <v>0.67381671860312975</v>
      </c>
      <c r="F170">
        <f t="shared" ca="1" si="49"/>
        <v>0.17108554796808495</v>
      </c>
      <c r="G170">
        <f t="shared" ca="1" si="49"/>
        <v>0.40062070781166026</v>
      </c>
      <c r="H170">
        <f t="shared" ca="1" si="49"/>
        <v>4.7739774320144757E-2</v>
      </c>
      <c r="I170">
        <f t="shared" ca="1" si="49"/>
        <v>0.88084132571717122</v>
      </c>
      <c r="J170">
        <f t="shared" ca="1" si="49"/>
        <v>0.22674328673842614</v>
      </c>
      <c r="K170">
        <f t="shared" ca="1" si="49"/>
        <v>0.63364429727289096</v>
      </c>
      <c r="L170" s="42">
        <f t="shared" ca="1" si="37"/>
        <v>0</v>
      </c>
      <c r="M170" s="42">
        <f t="shared" ca="1" si="38"/>
        <v>0.12751463265154953</v>
      </c>
      <c r="N170" s="42">
        <f t="shared" ca="1" si="39"/>
        <v>0.19373763167958583</v>
      </c>
      <c r="O170" s="42">
        <f t="shared" ca="1" si="40"/>
        <v>4.9190986158156445E-2</v>
      </c>
      <c r="P170" s="42">
        <f t="shared" ca="1" si="41"/>
        <v>0.11518756509059687</v>
      </c>
      <c r="Q170" s="42">
        <f t="shared" ca="1" si="42"/>
        <v>1.3726270895855142E-2</v>
      </c>
      <c r="R170" s="42">
        <f t="shared" ca="1" si="43"/>
        <v>0.25326191472916471</v>
      </c>
      <c r="S170" s="42">
        <f t="shared" ca="1" si="44"/>
        <v>6.5193851917202755E-2</v>
      </c>
      <c r="T170" s="42">
        <f t="shared" ca="1" si="45"/>
        <v>0.18218714687788859</v>
      </c>
      <c r="U170">
        <f ca="1">+(L170^2*Markiwitz!$B$4^2)+(M170^2*Markiwitz!$C$4^2)+(N170^2*Markiwitz!$D$4^2)+(O170^2*Markiwitz!$E$4^2)+(P170^2*Markiwitz!$F$4^2)+(Q170^2*Markiwitz!$G$4^2)+(R170^2*Markiwitz!$H$4^2)+(S170^2*Markiwitz!$I$4^2)+(T170^2*Markiwitz!$J$4^2)+(2*L170*M170*Markiwitz!$B$8)+(2*L170*N170*Markiwitz!$E$8)+(2*L170*O170*Markiwitz!$H$8)+(2*L170*P170*Markiwitz!$B$11)+(2*L170*Q170*Markiwitz!$E$11)+(2*L170*R170*Markiwitz!$H$11)+(2*L170*S170*Markiwitz!$K$8)+(2*L170*T170*Markiwitz!$K$11)</f>
        <v>1.1906160980510422E-2</v>
      </c>
      <c r="V170" s="5">
        <f t="shared" ca="1" si="36"/>
        <v>0.10911535630015796</v>
      </c>
      <c r="W170" s="42">
        <f ca="1">SUMPRODUCT(L170:T170,Markiwitz!$B$3:$J$3)</f>
        <v>0.1699485515362443</v>
      </c>
    </row>
    <row r="171" spans="1:23" x14ac:dyDescent="0.25">
      <c r="A171">
        <v>170</v>
      </c>
      <c r="B171" s="25">
        <f t="shared" ca="1" si="35"/>
        <v>1.0000000000000002</v>
      </c>
      <c r="C171" s="46">
        <v>0</v>
      </c>
      <c r="D171">
        <f t="shared" ca="1" si="49"/>
        <v>0.51099379428619418</v>
      </c>
      <c r="E171">
        <f t="shared" ca="1" si="49"/>
        <v>5.6097391607593305E-2</v>
      </c>
      <c r="F171">
        <f t="shared" ca="1" si="49"/>
        <v>0.63257519024393272</v>
      </c>
      <c r="G171">
        <f t="shared" ca="1" si="49"/>
        <v>0.85493027503820163</v>
      </c>
      <c r="H171">
        <f t="shared" ca="1" si="49"/>
        <v>0.11140253650275078</v>
      </c>
      <c r="I171">
        <f t="shared" ca="1" si="49"/>
        <v>0.3164598180344097</v>
      </c>
      <c r="J171">
        <f t="shared" ca="1" si="49"/>
        <v>0.71191342362367394</v>
      </c>
      <c r="K171">
        <f t="shared" ca="1" si="49"/>
        <v>1.6354659883513145E-2</v>
      </c>
      <c r="L171" s="42">
        <f t="shared" ca="1" si="37"/>
        <v>0</v>
      </c>
      <c r="M171" s="42">
        <f t="shared" ca="1" si="38"/>
        <v>0.15915204876858283</v>
      </c>
      <c r="N171" s="42">
        <f t="shared" ca="1" si="39"/>
        <v>1.7471865421366806E-2</v>
      </c>
      <c r="O171" s="42">
        <f t="shared" ca="1" si="40"/>
        <v>0.19701929583730357</v>
      </c>
      <c r="P171" s="42">
        <f t="shared" ca="1" si="41"/>
        <v>0.2662731061473752</v>
      </c>
      <c r="Q171" s="42">
        <f t="shared" ca="1" si="42"/>
        <v>3.469698090403725E-2</v>
      </c>
      <c r="R171" s="42">
        <f t="shared" ca="1" si="43"/>
        <v>9.8563287766467431E-2</v>
      </c>
      <c r="S171" s="42">
        <f t="shared" ca="1" si="44"/>
        <v>0.22172965930796798</v>
      </c>
      <c r="T171" s="42">
        <f t="shared" ca="1" si="45"/>
        <v>5.0937558468991222E-3</v>
      </c>
      <c r="U171">
        <f ca="1">+(L171^2*Markiwitz!$B$4^2)+(M171^2*Markiwitz!$C$4^2)+(N171^2*Markiwitz!$D$4^2)+(O171^2*Markiwitz!$E$4^2)+(P171^2*Markiwitz!$F$4^2)+(Q171^2*Markiwitz!$G$4^2)+(R171^2*Markiwitz!$H$4^2)+(S171^2*Markiwitz!$I$4^2)+(T171^2*Markiwitz!$J$4^2)+(2*L171*M171*Markiwitz!$B$8)+(2*L171*N171*Markiwitz!$E$8)+(2*L171*O171*Markiwitz!$H$8)+(2*L171*P171*Markiwitz!$B$11)+(2*L171*Q171*Markiwitz!$E$11)+(2*L171*R171*Markiwitz!$H$11)+(2*L171*S171*Markiwitz!$K$8)+(2*L171*T171*Markiwitz!$K$11)</f>
        <v>1.9269883973248816E-2</v>
      </c>
      <c r="V171" s="5">
        <f t="shared" ca="1" si="36"/>
        <v>0.13881600762609769</v>
      </c>
      <c r="W171" s="42">
        <f ca="1">SUMPRODUCT(L171:T171,Markiwitz!$B$3:$J$3)</f>
        <v>0.25790624088047509</v>
      </c>
    </row>
    <row r="172" spans="1:23" x14ac:dyDescent="0.25">
      <c r="A172">
        <v>171</v>
      </c>
      <c r="B172" s="25">
        <f t="shared" ca="1" si="35"/>
        <v>1</v>
      </c>
      <c r="C172" s="46">
        <v>0</v>
      </c>
      <c r="D172">
        <f t="shared" ref="D172:K181" ca="1" si="50">RAND()</f>
        <v>0.52725258582585033</v>
      </c>
      <c r="E172">
        <f t="shared" ca="1" si="50"/>
        <v>0.79480356208523961</v>
      </c>
      <c r="F172">
        <f t="shared" ca="1" si="50"/>
        <v>0.77312846240765987</v>
      </c>
      <c r="G172">
        <f t="shared" ca="1" si="50"/>
        <v>0.8672741754412755</v>
      </c>
      <c r="H172">
        <f t="shared" ca="1" si="50"/>
        <v>0.1756980063655551</v>
      </c>
      <c r="I172">
        <f t="shared" ca="1" si="50"/>
        <v>0.22324372770784162</v>
      </c>
      <c r="J172">
        <f t="shared" ca="1" si="50"/>
        <v>0.67099485577454709</v>
      </c>
      <c r="K172">
        <f t="shared" ca="1" si="50"/>
        <v>0.55371402292132488</v>
      </c>
      <c r="L172" s="42">
        <f t="shared" ca="1" si="37"/>
        <v>0</v>
      </c>
      <c r="M172" s="42">
        <f t="shared" ca="1" si="38"/>
        <v>0.11496729362691031</v>
      </c>
      <c r="N172" s="42">
        <f t="shared" ca="1" si="39"/>
        <v>0.17330671665619729</v>
      </c>
      <c r="O172" s="42">
        <f t="shared" ca="1" si="40"/>
        <v>0.16858046662724449</v>
      </c>
      <c r="P172" s="42">
        <f t="shared" ca="1" si="41"/>
        <v>0.18910891565722335</v>
      </c>
      <c r="Q172" s="42">
        <f t="shared" ca="1" si="42"/>
        <v>3.8310906063841216E-2</v>
      </c>
      <c r="R172" s="42">
        <f t="shared" ca="1" si="43"/>
        <v>4.8678238635003562E-2</v>
      </c>
      <c r="S172" s="42">
        <f t="shared" ca="1" si="44"/>
        <v>0.14631025940849263</v>
      </c>
      <c r="T172" s="42">
        <f t="shared" ca="1" si="45"/>
        <v>0.12073720332508724</v>
      </c>
      <c r="U172">
        <f ca="1">+(L172^2*Markiwitz!$B$4^2)+(M172^2*Markiwitz!$C$4^2)+(N172^2*Markiwitz!$D$4^2)+(O172^2*Markiwitz!$E$4^2)+(P172^2*Markiwitz!$F$4^2)+(Q172^2*Markiwitz!$G$4^2)+(R172^2*Markiwitz!$H$4^2)+(S172^2*Markiwitz!$I$4^2)+(T172^2*Markiwitz!$J$4^2)+(2*L172*M172*Markiwitz!$B$8)+(2*L172*N172*Markiwitz!$E$8)+(2*L172*O172*Markiwitz!$H$8)+(2*L172*P172*Markiwitz!$B$11)+(2*L172*Q172*Markiwitz!$E$11)+(2*L172*R172*Markiwitz!$H$11)+(2*L172*S172*Markiwitz!$K$8)+(2*L172*T172*Markiwitz!$K$11)</f>
        <v>1.2623775906074795E-2</v>
      </c>
      <c r="V172" s="5">
        <f t="shared" ca="1" si="36"/>
        <v>0.1123555779927049</v>
      </c>
      <c r="W172" s="42">
        <f ca="1">SUMPRODUCT(L172:T172,Markiwitz!$B$3:$J$3)</f>
        <v>0.26908514217221391</v>
      </c>
    </row>
    <row r="173" spans="1:23" x14ac:dyDescent="0.25">
      <c r="A173">
        <v>172</v>
      </c>
      <c r="B173" s="25">
        <f t="shared" ca="1" si="35"/>
        <v>1</v>
      </c>
      <c r="C173" s="46">
        <v>0</v>
      </c>
      <c r="D173">
        <f t="shared" ca="1" si="50"/>
        <v>0.51463290190575761</v>
      </c>
      <c r="E173">
        <f t="shared" ca="1" si="50"/>
        <v>0.98216007801103289</v>
      </c>
      <c r="F173">
        <f t="shared" ca="1" si="50"/>
        <v>0.21175350010395333</v>
      </c>
      <c r="G173">
        <f t="shared" ca="1" si="50"/>
        <v>0.39061254722685779</v>
      </c>
      <c r="H173">
        <f t="shared" ca="1" si="50"/>
        <v>0.76625883958696339</v>
      </c>
      <c r="I173">
        <f t="shared" ca="1" si="50"/>
        <v>9.0544529711242383E-2</v>
      </c>
      <c r="J173">
        <f t="shared" ca="1" si="50"/>
        <v>0.20381631481243134</v>
      </c>
      <c r="K173">
        <f t="shared" ca="1" si="50"/>
        <v>0.65270631379930766</v>
      </c>
      <c r="L173" s="42">
        <f t="shared" ca="1" si="37"/>
        <v>0</v>
      </c>
      <c r="M173" s="42">
        <f t="shared" ca="1" si="38"/>
        <v>0.13498620939094469</v>
      </c>
      <c r="N173" s="42">
        <f t="shared" ca="1" si="39"/>
        <v>0.25761677004106953</v>
      </c>
      <c r="O173" s="42">
        <f t="shared" ca="1" si="40"/>
        <v>5.554211982647797E-2</v>
      </c>
      <c r="P173" s="42">
        <f t="shared" ca="1" si="41"/>
        <v>0.10245615252238693</v>
      </c>
      <c r="Q173" s="42">
        <f t="shared" ca="1" si="42"/>
        <v>0.20098671457871461</v>
      </c>
      <c r="R173" s="42">
        <f t="shared" ca="1" si="43"/>
        <v>2.3749478126147062E-2</v>
      </c>
      <c r="S173" s="42">
        <f t="shared" ca="1" si="44"/>
        <v>5.3460226982533228E-2</v>
      </c>
      <c r="T173" s="42">
        <f t="shared" ca="1" si="45"/>
        <v>0.17120232853172593</v>
      </c>
      <c r="U173">
        <f ca="1">+(L173^2*Markiwitz!$B$4^2)+(M173^2*Markiwitz!$C$4^2)+(N173^2*Markiwitz!$D$4^2)+(O173^2*Markiwitz!$E$4^2)+(P173^2*Markiwitz!$F$4^2)+(Q173^2*Markiwitz!$G$4^2)+(R173^2*Markiwitz!$H$4^2)+(S173^2*Markiwitz!$I$4^2)+(T173^2*Markiwitz!$J$4^2)+(2*L173*M173*Markiwitz!$B$8)+(2*L173*N173*Markiwitz!$E$8)+(2*L173*O173*Markiwitz!$H$8)+(2*L173*P173*Markiwitz!$B$11)+(2*L173*Q173*Markiwitz!$E$11)+(2*L173*R173*Markiwitz!$H$11)+(2*L173*S173*Markiwitz!$K$8)+(2*L173*T173*Markiwitz!$K$11)</f>
        <v>1.8778037091079992E-2</v>
      </c>
      <c r="V173" s="5">
        <f t="shared" ca="1" si="36"/>
        <v>0.1370329781150508</v>
      </c>
      <c r="W173" s="42">
        <f ca="1">SUMPRODUCT(L173:T173,Markiwitz!$B$3:$J$3)</f>
        <v>0.68402400797101737</v>
      </c>
    </row>
    <row r="174" spans="1:23" x14ac:dyDescent="0.25">
      <c r="A174">
        <v>173</v>
      </c>
      <c r="B174" s="25">
        <f t="shared" ca="1" si="35"/>
        <v>0.99999999999999978</v>
      </c>
      <c r="C174" s="46">
        <v>0</v>
      </c>
      <c r="D174">
        <f t="shared" ca="1" si="50"/>
        <v>9.8213729215357315E-4</v>
      </c>
      <c r="E174">
        <f t="shared" ca="1" si="50"/>
        <v>0.88880312460664579</v>
      </c>
      <c r="F174">
        <f t="shared" ca="1" si="50"/>
        <v>0.38598399717781717</v>
      </c>
      <c r="G174">
        <f t="shared" ca="1" si="50"/>
        <v>0.47637068766244572</v>
      </c>
      <c r="H174">
        <f t="shared" ca="1" si="50"/>
        <v>0.69760803681554406</v>
      </c>
      <c r="I174">
        <f t="shared" ca="1" si="50"/>
        <v>0.18455398006168078</v>
      </c>
      <c r="J174">
        <f t="shared" ca="1" si="50"/>
        <v>0.16344166756407152</v>
      </c>
      <c r="K174">
        <f t="shared" ca="1" si="50"/>
        <v>0.70870287483136485</v>
      </c>
      <c r="L174" s="42">
        <f t="shared" ca="1" si="37"/>
        <v>0</v>
      </c>
      <c r="M174" s="42">
        <f t="shared" ca="1" si="38"/>
        <v>2.800947598857478E-4</v>
      </c>
      <c r="N174" s="42">
        <f t="shared" ca="1" si="39"/>
        <v>0.25347688124795653</v>
      </c>
      <c r="O174" s="42">
        <f t="shared" ca="1" si="40"/>
        <v>0.1100783931869647</v>
      </c>
      <c r="P174" s="42">
        <f t="shared" ca="1" si="41"/>
        <v>0.13585568376580645</v>
      </c>
      <c r="Q174" s="42">
        <f t="shared" ca="1" si="42"/>
        <v>0.19895014386202975</v>
      </c>
      <c r="R174" s="42">
        <f t="shared" ca="1" si="43"/>
        <v>5.2632766461791762E-2</v>
      </c>
      <c r="S174" s="42">
        <f t="shared" ca="1" si="44"/>
        <v>4.6611767007953622E-2</v>
      </c>
      <c r="T174" s="42">
        <f t="shared" ca="1" si="45"/>
        <v>0.20211426970761129</v>
      </c>
      <c r="U174">
        <f ca="1">+(L174^2*Markiwitz!$B$4^2)+(M174^2*Markiwitz!$C$4^2)+(N174^2*Markiwitz!$D$4^2)+(O174^2*Markiwitz!$E$4^2)+(P174^2*Markiwitz!$F$4^2)+(Q174^2*Markiwitz!$G$4^2)+(R174^2*Markiwitz!$H$4^2)+(S174^2*Markiwitz!$I$4^2)+(T174^2*Markiwitz!$J$4^2)+(2*L174*M174*Markiwitz!$B$8)+(2*L174*N174*Markiwitz!$E$8)+(2*L174*O174*Markiwitz!$H$8)+(2*L174*P174*Markiwitz!$B$11)+(2*L174*Q174*Markiwitz!$E$11)+(2*L174*R174*Markiwitz!$H$11)+(2*L174*S174*Markiwitz!$K$8)+(2*L174*T174*Markiwitz!$K$11)</f>
        <v>1.9994835175183346E-2</v>
      </c>
      <c r="V174" s="5">
        <f t="shared" ca="1" si="36"/>
        <v>0.14140309464500184</v>
      </c>
      <c r="W174" s="42">
        <f ca="1">SUMPRODUCT(L174:T174,Markiwitz!$B$3:$J$3)</f>
        <v>0.69038568299758873</v>
      </c>
    </row>
    <row r="175" spans="1:23" x14ac:dyDescent="0.25">
      <c r="A175">
        <v>174</v>
      </c>
      <c r="B175" s="25">
        <f t="shared" ca="1" si="35"/>
        <v>1.0000000000000002</v>
      </c>
      <c r="C175" s="46">
        <v>0</v>
      </c>
      <c r="D175">
        <f t="shared" ca="1" si="50"/>
        <v>3.8974222266338288E-2</v>
      </c>
      <c r="E175">
        <f t="shared" ca="1" si="50"/>
        <v>0.4076354109584448</v>
      </c>
      <c r="F175">
        <f t="shared" ca="1" si="50"/>
        <v>0.23505088527369544</v>
      </c>
      <c r="G175">
        <f t="shared" ca="1" si="50"/>
        <v>0.33077453039636051</v>
      </c>
      <c r="H175">
        <f t="shared" ca="1" si="50"/>
        <v>0.43022158888773054</v>
      </c>
      <c r="I175">
        <f t="shared" ca="1" si="50"/>
        <v>0.26318375994729648</v>
      </c>
      <c r="J175">
        <f t="shared" ca="1" si="50"/>
        <v>6.0453096634987102E-2</v>
      </c>
      <c r="K175">
        <f t="shared" ca="1" si="50"/>
        <v>0.63589719408171086</v>
      </c>
      <c r="L175" s="42">
        <f t="shared" ca="1" si="37"/>
        <v>0</v>
      </c>
      <c r="M175" s="42">
        <f t="shared" ca="1" si="38"/>
        <v>1.6224449813158643E-2</v>
      </c>
      <c r="N175" s="42">
        <f t="shared" ca="1" si="39"/>
        <v>0.16969319418270343</v>
      </c>
      <c r="O175" s="42">
        <f t="shared" ca="1" si="40"/>
        <v>9.7848553990398213E-2</v>
      </c>
      <c r="P175" s="42">
        <f t="shared" ca="1" si="41"/>
        <v>0.13769703295713967</v>
      </c>
      <c r="Q175" s="42">
        <f t="shared" ca="1" si="42"/>
        <v>0.1790955193344555</v>
      </c>
      <c r="R175" s="42">
        <f t="shared" ca="1" si="43"/>
        <v>0.10955989514616377</v>
      </c>
      <c r="S175" s="42">
        <f t="shared" ca="1" si="44"/>
        <v>2.5165819235641363E-2</v>
      </c>
      <c r="T175" s="42">
        <f t="shared" ca="1" si="45"/>
        <v>0.26471553534033954</v>
      </c>
      <c r="U175">
        <f ca="1">+(L175^2*Markiwitz!$B$4^2)+(M175^2*Markiwitz!$C$4^2)+(N175^2*Markiwitz!$D$4^2)+(O175^2*Markiwitz!$E$4^2)+(P175^2*Markiwitz!$F$4^2)+(Q175^2*Markiwitz!$G$4^2)+(R175^2*Markiwitz!$H$4^2)+(S175^2*Markiwitz!$I$4^2)+(T175^2*Markiwitz!$J$4^2)+(2*L175*M175*Markiwitz!$B$8)+(2*L175*N175*Markiwitz!$E$8)+(2*L175*O175*Markiwitz!$H$8)+(2*L175*P175*Markiwitz!$B$11)+(2*L175*Q175*Markiwitz!$E$11)+(2*L175*R175*Markiwitz!$H$11)+(2*L175*S175*Markiwitz!$K$8)+(2*L175*T175*Markiwitz!$K$11)</f>
        <v>1.6413076777067267E-2</v>
      </c>
      <c r="V175" s="5">
        <f t="shared" ca="1" si="36"/>
        <v>0.12811353081180485</v>
      </c>
      <c r="W175" s="42">
        <f ca="1">SUMPRODUCT(L175:T175,Markiwitz!$B$3:$J$3)</f>
        <v>0.6268624555090897</v>
      </c>
    </row>
    <row r="176" spans="1:23" x14ac:dyDescent="0.25">
      <c r="A176">
        <v>175</v>
      </c>
      <c r="B176" s="25">
        <f t="shared" ca="1" si="35"/>
        <v>0.99999999999999989</v>
      </c>
      <c r="C176" s="46">
        <v>0</v>
      </c>
      <c r="D176">
        <f t="shared" ca="1" si="50"/>
        <v>0.92765574379094873</v>
      </c>
      <c r="E176">
        <f t="shared" ca="1" si="50"/>
        <v>0.52877995996663185</v>
      </c>
      <c r="F176">
        <f t="shared" ca="1" si="50"/>
        <v>0.26645388420793836</v>
      </c>
      <c r="G176">
        <f t="shared" ca="1" si="50"/>
        <v>0.35552279144342736</v>
      </c>
      <c r="H176">
        <f t="shared" ca="1" si="50"/>
        <v>0.14277881675822368</v>
      </c>
      <c r="I176">
        <f t="shared" ca="1" si="50"/>
        <v>0.84293716216041392</v>
      </c>
      <c r="J176">
        <f t="shared" ca="1" si="50"/>
        <v>0.92201353456234147</v>
      </c>
      <c r="K176">
        <f t="shared" ca="1" si="50"/>
        <v>0.84880875805492517</v>
      </c>
      <c r="L176" s="42">
        <f t="shared" ca="1" si="37"/>
        <v>0</v>
      </c>
      <c r="M176" s="42">
        <f t="shared" ca="1" si="38"/>
        <v>0.19186457334567941</v>
      </c>
      <c r="N176" s="42">
        <f t="shared" ca="1" si="39"/>
        <v>0.10936615451561996</v>
      </c>
      <c r="O176" s="42">
        <f t="shared" ca="1" si="40"/>
        <v>5.5109949086216151E-2</v>
      </c>
      <c r="P176" s="42">
        <f t="shared" ca="1" si="41"/>
        <v>7.3531834574971464E-2</v>
      </c>
      <c r="Q176" s="42">
        <f t="shared" ca="1" si="42"/>
        <v>2.9530563405093226E-2</v>
      </c>
      <c r="R176" s="42">
        <f t="shared" ca="1" si="43"/>
        <v>0.17434245414597691</v>
      </c>
      <c r="S176" s="42">
        <f t="shared" ca="1" si="44"/>
        <v>0.19069761019839171</v>
      </c>
      <c r="T176" s="42">
        <f t="shared" ca="1" si="45"/>
        <v>0.1755568607280511</v>
      </c>
      <c r="U176">
        <f ca="1">+(L176^2*Markiwitz!$B$4^2)+(M176^2*Markiwitz!$C$4^2)+(N176^2*Markiwitz!$D$4^2)+(O176^2*Markiwitz!$E$4^2)+(P176^2*Markiwitz!$F$4^2)+(Q176^2*Markiwitz!$G$4^2)+(R176^2*Markiwitz!$H$4^2)+(S176^2*Markiwitz!$I$4^2)+(T176^2*Markiwitz!$J$4^2)+(2*L176*M176*Markiwitz!$B$8)+(2*L176*N176*Markiwitz!$E$8)+(2*L176*O176*Markiwitz!$H$8)+(2*L176*P176*Markiwitz!$B$11)+(2*L176*Q176*Markiwitz!$E$11)+(2*L176*R176*Markiwitz!$H$11)+(2*L176*S176*Markiwitz!$K$8)+(2*L176*T176*Markiwitz!$K$11)</f>
        <v>1.0504175108284134E-2</v>
      </c>
      <c r="V176" s="5">
        <f t="shared" ca="1" si="36"/>
        <v>0.10248987807722348</v>
      </c>
      <c r="W176" s="42">
        <f ca="1">SUMPRODUCT(L176:T176,Markiwitz!$B$3:$J$3)</f>
        <v>0.17922296683711014</v>
      </c>
    </row>
    <row r="177" spans="1:23" x14ac:dyDescent="0.25">
      <c r="A177">
        <v>176</v>
      </c>
      <c r="B177" s="25">
        <f t="shared" ca="1" si="35"/>
        <v>1</v>
      </c>
      <c r="C177" s="46">
        <v>0</v>
      </c>
      <c r="D177">
        <f t="shared" ca="1" si="50"/>
        <v>0.43702778741739201</v>
      </c>
      <c r="E177">
        <f t="shared" ca="1" si="50"/>
        <v>2.0225299844301992E-3</v>
      </c>
      <c r="F177">
        <f t="shared" ca="1" si="50"/>
        <v>0.22260887559433196</v>
      </c>
      <c r="G177">
        <f t="shared" ca="1" si="50"/>
        <v>0.44121536211694723</v>
      </c>
      <c r="H177">
        <f t="shared" ca="1" si="50"/>
        <v>0.24060669469057439</v>
      </c>
      <c r="I177">
        <f t="shared" ca="1" si="50"/>
        <v>0.47855730058509593</v>
      </c>
      <c r="J177">
        <f t="shared" ca="1" si="50"/>
        <v>0.88731424039987727</v>
      </c>
      <c r="K177">
        <f t="shared" ca="1" si="50"/>
        <v>0.57494943011692445</v>
      </c>
      <c r="L177" s="42">
        <f t="shared" ca="1" si="37"/>
        <v>0</v>
      </c>
      <c r="M177" s="42">
        <f t="shared" ca="1" si="38"/>
        <v>0.13306564317850486</v>
      </c>
      <c r="N177" s="42">
        <f t="shared" ca="1" si="39"/>
        <v>6.1581725687611397E-4</v>
      </c>
      <c r="O177" s="42">
        <f t="shared" ca="1" si="40"/>
        <v>6.7779656262252422E-2</v>
      </c>
      <c r="P177" s="42">
        <f t="shared" ca="1" si="41"/>
        <v>0.13434067038912512</v>
      </c>
      <c r="Q177" s="42">
        <f t="shared" ca="1" si="42"/>
        <v>7.3259608436471002E-2</v>
      </c>
      <c r="R177" s="42">
        <f t="shared" ca="1" si="43"/>
        <v>0.14571049446635409</v>
      </c>
      <c r="S177" s="42">
        <f t="shared" ca="1" si="44"/>
        <v>0.27016826732687838</v>
      </c>
      <c r="T177" s="42">
        <f t="shared" ca="1" si="45"/>
        <v>0.17505984268353811</v>
      </c>
      <c r="U177">
        <f ca="1">+(L177^2*Markiwitz!$B$4^2)+(M177^2*Markiwitz!$C$4^2)+(N177^2*Markiwitz!$D$4^2)+(O177^2*Markiwitz!$E$4^2)+(P177^2*Markiwitz!$F$4^2)+(Q177^2*Markiwitz!$G$4^2)+(R177^2*Markiwitz!$H$4^2)+(S177^2*Markiwitz!$I$4^2)+(T177^2*Markiwitz!$J$4^2)+(2*L177*M177*Markiwitz!$B$8)+(2*L177*N177*Markiwitz!$E$8)+(2*L177*O177*Markiwitz!$H$8)+(2*L177*P177*Markiwitz!$B$11)+(2*L177*Q177*Markiwitz!$E$11)+(2*L177*R177*Markiwitz!$H$11)+(2*L177*S177*Markiwitz!$K$8)+(2*L177*T177*Markiwitz!$K$11)</f>
        <v>1.5289242406780821E-2</v>
      </c>
      <c r="V177" s="5">
        <f t="shared" ca="1" si="36"/>
        <v>0.12364967612889578</v>
      </c>
      <c r="W177" s="42">
        <f ca="1">SUMPRODUCT(L177:T177,Markiwitz!$B$3:$J$3)</f>
        <v>0.28621688107742127</v>
      </c>
    </row>
    <row r="178" spans="1:23" x14ac:dyDescent="0.25">
      <c r="A178">
        <v>177</v>
      </c>
      <c r="B178" s="25">
        <f t="shared" ca="1" si="35"/>
        <v>1</v>
      </c>
      <c r="C178" s="46">
        <v>0</v>
      </c>
      <c r="D178">
        <f t="shared" ca="1" si="50"/>
        <v>0.54621228465444216</v>
      </c>
      <c r="E178">
        <f t="shared" ca="1" si="50"/>
        <v>8.0251641664681905E-2</v>
      </c>
      <c r="F178">
        <f t="shared" ca="1" si="50"/>
        <v>0.60715756233274887</v>
      </c>
      <c r="G178">
        <f t="shared" ca="1" si="50"/>
        <v>0.76416054255396948</v>
      </c>
      <c r="H178">
        <f t="shared" ca="1" si="50"/>
        <v>0.59274208421933738</v>
      </c>
      <c r="I178">
        <f t="shared" ca="1" si="50"/>
        <v>0.43117421485448171</v>
      </c>
      <c r="J178">
        <f t="shared" ca="1" si="50"/>
        <v>0.56908682182159753</v>
      </c>
      <c r="K178">
        <f t="shared" ca="1" si="50"/>
        <v>0.64357347619797356</v>
      </c>
      <c r="L178" s="42">
        <f t="shared" ca="1" si="37"/>
        <v>0</v>
      </c>
      <c r="M178" s="42">
        <f t="shared" ca="1" si="38"/>
        <v>0.12899528183653947</v>
      </c>
      <c r="N178" s="42">
        <f t="shared" ca="1" si="39"/>
        <v>1.8952490497224531E-2</v>
      </c>
      <c r="O178" s="42">
        <f t="shared" ca="1" si="40"/>
        <v>0.1433883181917964</v>
      </c>
      <c r="P178" s="42">
        <f t="shared" ca="1" si="41"/>
        <v>0.18046665614171215</v>
      </c>
      <c r="Q178" s="42">
        <f t="shared" ca="1" si="42"/>
        <v>0.13998391167387195</v>
      </c>
      <c r="R178" s="42">
        <f t="shared" ca="1" si="43"/>
        <v>0.10182751455505946</v>
      </c>
      <c r="S178" s="42">
        <f t="shared" ca="1" si="44"/>
        <v>0.13439740744164985</v>
      </c>
      <c r="T178" s="42">
        <f t="shared" ca="1" si="45"/>
        <v>0.15198841966214621</v>
      </c>
      <c r="U178">
        <f ca="1">+(L178^2*Markiwitz!$B$4^2)+(M178^2*Markiwitz!$C$4^2)+(N178^2*Markiwitz!$D$4^2)+(O178^2*Markiwitz!$E$4^2)+(P178^2*Markiwitz!$F$4^2)+(Q178^2*Markiwitz!$G$4^2)+(R178^2*Markiwitz!$H$4^2)+(S178^2*Markiwitz!$I$4^2)+(T178^2*Markiwitz!$J$4^2)+(2*L178*M178*Markiwitz!$B$8)+(2*L178*N178*Markiwitz!$E$8)+(2*L178*O178*Markiwitz!$H$8)+(2*L178*P178*Markiwitz!$B$11)+(2*L178*Q178*Markiwitz!$E$11)+(2*L178*R178*Markiwitz!$H$11)+(2*L178*S178*Markiwitz!$K$8)+(2*L178*T178*Markiwitz!$K$11)</f>
        <v>1.4895717581292475E-2</v>
      </c>
      <c r="V178" s="5">
        <f t="shared" ca="1" si="36"/>
        <v>0.12204801342624334</v>
      </c>
      <c r="W178" s="42">
        <f ca="1">SUMPRODUCT(L178:T178,Markiwitz!$B$3:$J$3)</f>
        <v>0.51611498577935155</v>
      </c>
    </row>
    <row r="179" spans="1:23" x14ac:dyDescent="0.25">
      <c r="A179">
        <v>178</v>
      </c>
      <c r="B179" s="25">
        <f t="shared" ca="1" si="35"/>
        <v>0.99999999999999978</v>
      </c>
      <c r="C179" s="46">
        <v>0</v>
      </c>
      <c r="D179">
        <f t="shared" ca="1" si="50"/>
        <v>8.5745216807095348E-2</v>
      </c>
      <c r="E179">
        <f t="shared" ca="1" si="50"/>
        <v>0.50635553918772092</v>
      </c>
      <c r="F179">
        <f t="shared" ca="1" si="50"/>
        <v>2.645288814766189E-2</v>
      </c>
      <c r="G179">
        <f t="shared" ca="1" si="50"/>
        <v>0.98396693030724569</v>
      </c>
      <c r="H179">
        <f t="shared" ca="1" si="50"/>
        <v>0.14307893984526554</v>
      </c>
      <c r="I179">
        <f t="shared" ca="1" si="50"/>
        <v>0.3239384586596753</v>
      </c>
      <c r="J179">
        <f t="shared" ca="1" si="50"/>
        <v>0.90970566056150548</v>
      </c>
      <c r="K179">
        <f t="shared" ca="1" si="50"/>
        <v>7.1460162925335302E-3</v>
      </c>
      <c r="L179" s="42">
        <f t="shared" ca="1" si="37"/>
        <v>0</v>
      </c>
      <c r="M179" s="42">
        <f t="shared" ca="1" si="38"/>
        <v>2.8711999056314649E-2</v>
      </c>
      <c r="N179" s="42">
        <f t="shared" ca="1" si="39"/>
        <v>0.16955441136763783</v>
      </c>
      <c r="O179" s="42">
        <f t="shared" ca="1" si="40"/>
        <v>8.8578153722694408E-3</v>
      </c>
      <c r="P179" s="42">
        <f t="shared" ca="1" si="41"/>
        <v>0.329483773281318</v>
      </c>
      <c r="Q179" s="42">
        <f t="shared" ca="1" si="42"/>
        <v>4.7910338777938974E-2</v>
      </c>
      <c r="R179" s="42">
        <f t="shared" ca="1" si="43"/>
        <v>0.10847159836641727</v>
      </c>
      <c r="S179" s="42">
        <f t="shared" ca="1" si="44"/>
        <v>0.3046172024537312</v>
      </c>
      <c r="T179" s="42">
        <f t="shared" ca="1" si="45"/>
        <v>2.3928613243724825E-3</v>
      </c>
      <c r="U179">
        <f ca="1">+(L179^2*Markiwitz!$B$4^2)+(M179^2*Markiwitz!$C$4^2)+(N179^2*Markiwitz!$D$4^2)+(O179^2*Markiwitz!$E$4^2)+(P179^2*Markiwitz!$F$4^2)+(Q179^2*Markiwitz!$G$4^2)+(R179^2*Markiwitz!$H$4^2)+(S179^2*Markiwitz!$I$4^2)+(T179^2*Markiwitz!$J$4^2)+(2*L179*M179*Markiwitz!$B$8)+(2*L179*N179*Markiwitz!$E$8)+(2*L179*O179*Markiwitz!$H$8)+(2*L179*P179*Markiwitz!$B$11)+(2*L179*Q179*Markiwitz!$E$11)+(2*L179*R179*Markiwitz!$H$11)+(2*L179*S179*Markiwitz!$K$8)+(2*L179*T179*Markiwitz!$K$11)</f>
        <v>2.6965553982260956E-2</v>
      </c>
      <c r="V179" s="5">
        <f t="shared" ca="1" si="36"/>
        <v>0.16421191790567746</v>
      </c>
      <c r="W179" s="42">
        <f ca="1">SUMPRODUCT(L179:T179,Markiwitz!$B$3:$J$3)</f>
        <v>0.2675331148668903</v>
      </c>
    </row>
    <row r="180" spans="1:23" x14ac:dyDescent="0.25">
      <c r="A180">
        <v>179</v>
      </c>
      <c r="B180" s="25">
        <f t="shared" ca="1" si="35"/>
        <v>1</v>
      </c>
      <c r="C180" s="46">
        <v>0</v>
      </c>
      <c r="D180">
        <f t="shared" ca="1" si="50"/>
        <v>0.91965946454584302</v>
      </c>
      <c r="E180">
        <f t="shared" ca="1" si="50"/>
        <v>0.92622875787738035</v>
      </c>
      <c r="F180">
        <f t="shared" ca="1" si="50"/>
        <v>0.89286174698179055</v>
      </c>
      <c r="G180">
        <f t="shared" ca="1" si="50"/>
        <v>0.97462194515181499</v>
      </c>
      <c r="H180">
        <f t="shared" ca="1" si="50"/>
        <v>0.15154372082458034</v>
      </c>
      <c r="I180">
        <f t="shared" ca="1" si="50"/>
        <v>0.98849328529687452</v>
      </c>
      <c r="J180">
        <f t="shared" ca="1" si="50"/>
        <v>0.5896426751791991</v>
      </c>
      <c r="K180">
        <f t="shared" ca="1" si="50"/>
        <v>0.63444553350510147</v>
      </c>
      <c r="L180" s="42">
        <f t="shared" ca="1" si="37"/>
        <v>0</v>
      </c>
      <c r="M180" s="42">
        <f t="shared" ca="1" si="38"/>
        <v>0.15132207304593132</v>
      </c>
      <c r="N180" s="42">
        <f t="shared" ca="1" si="39"/>
        <v>0.15240299389076375</v>
      </c>
      <c r="O180" s="42">
        <f t="shared" ca="1" si="40"/>
        <v>0.14691273857918466</v>
      </c>
      <c r="P180" s="42">
        <f t="shared" ca="1" si="41"/>
        <v>0.16036567758182299</v>
      </c>
      <c r="Q180" s="42">
        <f t="shared" ca="1" si="42"/>
        <v>2.4935218824278477E-2</v>
      </c>
      <c r="R180" s="42">
        <f t="shared" ca="1" si="43"/>
        <v>0.16264808756899388</v>
      </c>
      <c r="S180" s="42">
        <f t="shared" ca="1" si="44"/>
        <v>9.7020642318434394E-2</v>
      </c>
      <c r="T180" s="42">
        <f t="shared" ca="1" si="45"/>
        <v>0.10439256819059047</v>
      </c>
      <c r="U180">
        <f ca="1">+(L180^2*Markiwitz!$B$4^2)+(M180^2*Markiwitz!$C$4^2)+(N180^2*Markiwitz!$D$4^2)+(O180^2*Markiwitz!$E$4^2)+(P180^2*Markiwitz!$F$4^2)+(Q180^2*Markiwitz!$G$4^2)+(R180^2*Markiwitz!$H$4^2)+(S180^2*Markiwitz!$I$4^2)+(T180^2*Markiwitz!$J$4^2)+(2*L180*M180*Markiwitz!$B$8)+(2*L180*N180*Markiwitz!$E$8)+(2*L180*O180*Markiwitz!$H$8)+(2*L180*P180*Markiwitz!$B$11)+(2*L180*Q180*Markiwitz!$E$11)+(2*L180*R180*Markiwitz!$H$11)+(2*L180*S180*Markiwitz!$K$8)+(2*L180*T180*Markiwitz!$K$11)</f>
        <v>1.1105741771993445E-2</v>
      </c>
      <c r="V180" s="5">
        <f t="shared" ca="1" si="36"/>
        <v>0.10538378324957519</v>
      </c>
      <c r="W180" s="42">
        <f ca="1">SUMPRODUCT(L180:T180,Markiwitz!$B$3:$J$3)</f>
        <v>0.22656518617099136</v>
      </c>
    </row>
    <row r="181" spans="1:23" x14ac:dyDescent="0.25">
      <c r="A181">
        <v>180</v>
      </c>
      <c r="B181" s="25">
        <f t="shared" ca="1" si="35"/>
        <v>1</v>
      </c>
      <c r="C181" s="46">
        <v>0</v>
      </c>
      <c r="D181">
        <f t="shared" ca="1" si="50"/>
        <v>0.78380346823872948</v>
      </c>
      <c r="E181">
        <f t="shared" ca="1" si="50"/>
        <v>0.49931757606527405</v>
      </c>
      <c r="F181">
        <f t="shared" ca="1" si="50"/>
        <v>0.39140201820817044</v>
      </c>
      <c r="G181">
        <f t="shared" ca="1" si="50"/>
        <v>0.87419774516292004</v>
      </c>
      <c r="H181">
        <f t="shared" ca="1" si="50"/>
        <v>0.73600353965532483</v>
      </c>
      <c r="I181">
        <f t="shared" ca="1" si="50"/>
        <v>0.39213636115344741</v>
      </c>
      <c r="J181">
        <f t="shared" ca="1" si="50"/>
        <v>0.77488890672779731</v>
      </c>
      <c r="K181">
        <f t="shared" ca="1" si="50"/>
        <v>0.7415533920111721</v>
      </c>
      <c r="L181" s="42">
        <f t="shared" ca="1" si="37"/>
        <v>0</v>
      </c>
      <c r="M181" s="42">
        <f t="shared" ca="1" si="38"/>
        <v>0.15092581102019603</v>
      </c>
      <c r="N181" s="42">
        <f t="shared" ca="1" si="39"/>
        <v>9.614643616419534E-2</v>
      </c>
      <c r="O181" s="42">
        <f t="shared" ca="1" si="40"/>
        <v>7.5366682372241575E-2</v>
      </c>
      <c r="P181" s="42">
        <f t="shared" ca="1" si="41"/>
        <v>0.16833174262065731</v>
      </c>
      <c r="Q181" s="42">
        <f t="shared" ca="1" si="42"/>
        <v>0.14172166319425086</v>
      </c>
      <c r="R181" s="42">
        <f t="shared" ca="1" si="43"/>
        <v>7.5508084278553531E-2</v>
      </c>
      <c r="S181" s="42">
        <f t="shared" ca="1" si="44"/>
        <v>0.14920926155282743</v>
      </c>
      <c r="T181" s="42">
        <f t="shared" ca="1" si="45"/>
        <v>0.1427903187970779</v>
      </c>
      <c r="U181">
        <f ca="1">+(L181^2*Markiwitz!$B$4^2)+(M181^2*Markiwitz!$C$4^2)+(N181^2*Markiwitz!$D$4^2)+(O181^2*Markiwitz!$E$4^2)+(P181^2*Markiwitz!$F$4^2)+(Q181^2*Markiwitz!$G$4^2)+(R181^2*Markiwitz!$H$4^2)+(S181^2*Markiwitz!$I$4^2)+(T181^2*Markiwitz!$J$4^2)+(2*L181*M181*Markiwitz!$B$8)+(2*L181*N181*Markiwitz!$E$8)+(2*L181*O181*Markiwitz!$H$8)+(2*L181*P181*Markiwitz!$B$11)+(2*L181*Q181*Markiwitz!$E$11)+(2*L181*R181*Markiwitz!$H$11)+(2*L181*S181*Markiwitz!$K$8)+(2*L181*T181*Markiwitz!$K$11)</f>
        <v>1.4004012578633346E-2</v>
      </c>
      <c r="V181" s="5">
        <f t="shared" ca="1" si="36"/>
        <v>0.11833855068671978</v>
      </c>
      <c r="W181" s="42">
        <f ca="1">SUMPRODUCT(L181:T181,Markiwitz!$B$3:$J$3)</f>
        <v>0.5123094435709753</v>
      </c>
    </row>
    <row r="182" spans="1:23" x14ac:dyDescent="0.25">
      <c r="A182">
        <v>181</v>
      </c>
      <c r="B182" s="25">
        <f t="shared" ca="1" si="35"/>
        <v>0.99999999999999978</v>
      </c>
      <c r="C182" s="46">
        <v>0</v>
      </c>
      <c r="D182">
        <f t="shared" ref="D182:K191" ca="1" si="51">RAND()</f>
        <v>0.93459965735518225</v>
      </c>
      <c r="E182">
        <f t="shared" ca="1" si="51"/>
        <v>0.99415306197239328</v>
      </c>
      <c r="F182">
        <f t="shared" ca="1" si="51"/>
        <v>0.90710766681664923</v>
      </c>
      <c r="G182">
        <f t="shared" ca="1" si="51"/>
        <v>0.11526714144044103</v>
      </c>
      <c r="H182">
        <f t="shared" ca="1" si="51"/>
        <v>0.77478514438456203</v>
      </c>
      <c r="I182">
        <f t="shared" ca="1" si="51"/>
        <v>0.59311705544021598</v>
      </c>
      <c r="J182">
        <f t="shared" ca="1" si="51"/>
        <v>0.98923013450961028</v>
      </c>
      <c r="K182">
        <f t="shared" ca="1" si="51"/>
        <v>0.8264808706127269</v>
      </c>
      <c r="L182" s="42">
        <f t="shared" ca="1" si="37"/>
        <v>0</v>
      </c>
      <c r="M182" s="42">
        <f t="shared" ca="1" si="38"/>
        <v>0.15234542063026629</v>
      </c>
      <c r="N182" s="42">
        <f t="shared" ca="1" si="39"/>
        <v>0.16205298729260406</v>
      </c>
      <c r="O182" s="42">
        <f t="shared" ca="1" si="40"/>
        <v>0.1478640591942815</v>
      </c>
      <c r="P182" s="42">
        <f t="shared" ca="1" si="41"/>
        <v>1.8789244153252223E-2</v>
      </c>
      <c r="Q182" s="42">
        <f t="shared" ca="1" si="42"/>
        <v>0.12629468435006078</v>
      </c>
      <c r="R182" s="42">
        <f t="shared" ca="1" si="43"/>
        <v>9.6681682453993306E-2</v>
      </c>
      <c r="S182" s="42">
        <f t="shared" ca="1" si="44"/>
        <v>0.1612505202157678</v>
      </c>
      <c r="T182" s="42">
        <f t="shared" ca="1" si="45"/>
        <v>0.13472140170977392</v>
      </c>
      <c r="U182">
        <f ca="1">+(L182^2*Markiwitz!$B$4^2)+(M182^2*Markiwitz!$C$4^2)+(N182^2*Markiwitz!$D$4^2)+(O182^2*Markiwitz!$E$4^2)+(P182^2*Markiwitz!$F$4^2)+(Q182^2*Markiwitz!$G$4^2)+(R182^2*Markiwitz!$H$4^2)+(S182^2*Markiwitz!$I$4^2)+(T182^2*Markiwitz!$J$4^2)+(2*L182*M182*Markiwitz!$B$8)+(2*L182*N182*Markiwitz!$E$8)+(2*L182*O182*Markiwitz!$H$8)+(2*L182*P182*Markiwitz!$B$11)+(2*L182*Q182*Markiwitz!$E$11)+(2*L182*R182*Markiwitz!$H$11)+(2*L182*S182*Markiwitz!$K$8)+(2*L182*T182*Markiwitz!$K$11)</f>
        <v>1.3090918564393433E-2</v>
      </c>
      <c r="V182" s="5">
        <f t="shared" ca="1" si="36"/>
        <v>0.11441555210893943</v>
      </c>
      <c r="W182" s="42">
        <f ca="1">SUMPRODUCT(L182:T182,Markiwitz!$B$3:$J$3)</f>
        <v>0.45523943919980475</v>
      </c>
    </row>
    <row r="183" spans="1:23" x14ac:dyDescent="0.25">
      <c r="A183">
        <v>182</v>
      </c>
      <c r="B183" s="25">
        <f t="shared" ca="1" si="35"/>
        <v>1.0000000000000002</v>
      </c>
      <c r="C183" s="46">
        <v>0</v>
      </c>
      <c r="D183">
        <f t="shared" ca="1" si="51"/>
        <v>8.6943288948973629E-2</v>
      </c>
      <c r="E183">
        <f t="shared" ca="1" si="51"/>
        <v>0.59842855602049116</v>
      </c>
      <c r="F183">
        <f t="shared" ca="1" si="51"/>
        <v>0.88378728301072351</v>
      </c>
      <c r="G183">
        <f t="shared" ca="1" si="51"/>
        <v>0.43123730012339578</v>
      </c>
      <c r="H183">
        <f t="shared" ca="1" si="51"/>
        <v>0.61764901204269818</v>
      </c>
      <c r="I183">
        <f t="shared" ca="1" si="51"/>
        <v>0.88855732017680722</v>
      </c>
      <c r="J183">
        <f t="shared" ca="1" si="51"/>
        <v>2.2873252392002552E-2</v>
      </c>
      <c r="K183">
        <f t="shared" ca="1" si="51"/>
        <v>0.76535853345224714</v>
      </c>
      <c r="L183" s="42">
        <f t="shared" ca="1" si="37"/>
        <v>0</v>
      </c>
      <c r="M183" s="42">
        <f t="shared" ca="1" si="38"/>
        <v>2.0243687623906451E-2</v>
      </c>
      <c r="N183" s="42">
        <f t="shared" ca="1" si="39"/>
        <v>0.13933681253321434</v>
      </c>
      <c r="O183" s="42">
        <f t="shared" ca="1" si="40"/>
        <v>0.20577912222472114</v>
      </c>
      <c r="P183" s="42">
        <f t="shared" ca="1" si="41"/>
        <v>0.10040836159991938</v>
      </c>
      <c r="Q183" s="42">
        <f t="shared" ca="1" si="42"/>
        <v>0.14381206200222105</v>
      </c>
      <c r="R183" s="42">
        <f t="shared" ca="1" si="43"/>
        <v>0.20688976737642795</v>
      </c>
      <c r="S183" s="42">
        <f t="shared" ca="1" si="44"/>
        <v>5.3257586866563653E-3</v>
      </c>
      <c r="T183" s="42">
        <f t="shared" ca="1" si="45"/>
        <v>0.17820442795293345</v>
      </c>
      <c r="U183">
        <f ca="1">+(L183^2*Markiwitz!$B$4^2)+(M183^2*Markiwitz!$C$4^2)+(N183^2*Markiwitz!$D$4^2)+(O183^2*Markiwitz!$E$4^2)+(P183^2*Markiwitz!$F$4^2)+(Q183^2*Markiwitz!$G$4^2)+(R183^2*Markiwitz!$H$4^2)+(S183^2*Markiwitz!$I$4^2)+(T183^2*Markiwitz!$J$4^2)+(2*L183*M183*Markiwitz!$B$8)+(2*L183*N183*Markiwitz!$E$8)+(2*L183*O183*Markiwitz!$H$8)+(2*L183*P183*Markiwitz!$B$11)+(2*L183*Q183*Markiwitz!$E$11)+(2*L183*R183*Markiwitz!$H$11)+(2*L183*S183*Markiwitz!$K$8)+(2*L183*T183*Markiwitz!$K$11)</f>
        <v>1.6567846744860774E-2</v>
      </c>
      <c r="V183" s="5">
        <f t="shared" ca="1" si="36"/>
        <v>0.12871614795689301</v>
      </c>
      <c r="W183" s="42">
        <f ca="1">SUMPRODUCT(L183:T183,Markiwitz!$B$3:$J$3)</f>
        <v>0.54526143241330671</v>
      </c>
    </row>
    <row r="184" spans="1:23" x14ac:dyDescent="0.25">
      <c r="A184">
        <v>183</v>
      </c>
      <c r="B184" s="25">
        <f t="shared" ca="1" si="35"/>
        <v>1</v>
      </c>
      <c r="C184" s="46">
        <v>0</v>
      </c>
      <c r="D184">
        <f t="shared" ca="1" si="51"/>
        <v>0.95372046654154674</v>
      </c>
      <c r="E184">
        <f t="shared" ca="1" si="51"/>
        <v>0.84781581671772543</v>
      </c>
      <c r="F184">
        <f t="shared" ca="1" si="51"/>
        <v>0.31622017413016568</v>
      </c>
      <c r="G184">
        <f t="shared" ca="1" si="51"/>
        <v>0.75690505133086183</v>
      </c>
      <c r="H184">
        <f t="shared" ca="1" si="51"/>
        <v>0.80365131382088562</v>
      </c>
      <c r="I184">
        <f t="shared" ca="1" si="51"/>
        <v>0.86633859916630662</v>
      </c>
      <c r="J184">
        <f t="shared" ca="1" si="51"/>
        <v>0.64732035091958084</v>
      </c>
      <c r="K184">
        <f t="shared" ca="1" si="51"/>
        <v>0.28575405141028409</v>
      </c>
      <c r="L184" s="42">
        <f t="shared" ca="1" si="37"/>
        <v>0</v>
      </c>
      <c r="M184" s="42">
        <f t="shared" ca="1" si="38"/>
        <v>0.17410883588887024</v>
      </c>
      <c r="N184" s="42">
        <f t="shared" ca="1" si="39"/>
        <v>0.15477514646632001</v>
      </c>
      <c r="O184" s="42">
        <f t="shared" ca="1" si="40"/>
        <v>5.7728368357271236E-2</v>
      </c>
      <c r="P184" s="42">
        <f t="shared" ca="1" si="41"/>
        <v>0.13817870328766932</v>
      </c>
      <c r="Q184" s="42">
        <f t="shared" ca="1" si="42"/>
        <v>0.1467125846814572</v>
      </c>
      <c r="R184" s="42">
        <f t="shared" ca="1" si="43"/>
        <v>0.15815661955270552</v>
      </c>
      <c r="S184" s="42">
        <f t="shared" ca="1" si="44"/>
        <v>0.11817319298439685</v>
      </c>
      <c r="T184" s="42">
        <f t="shared" ca="1" si="45"/>
        <v>5.21665487813096E-2</v>
      </c>
      <c r="U184">
        <f ca="1">+(L184^2*Markiwitz!$B$4^2)+(M184^2*Markiwitz!$C$4^2)+(N184^2*Markiwitz!$D$4^2)+(O184^2*Markiwitz!$E$4^2)+(P184^2*Markiwitz!$F$4^2)+(Q184^2*Markiwitz!$G$4^2)+(R184^2*Markiwitz!$H$4^2)+(S184^2*Markiwitz!$I$4^2)+(T184^2*Markiwitz!$J$4^2)+(2*L184*M184*Markiwitz!$B$8)+(2*L184*N184*Markiwitz!$E$8)+(2*L184*O184*Markiwitz!$H$8)+(2*L184*P184*Markiwitz!$B$11)+(2*L184*Q184*Markiwitz!$E$11)+(2*L184*R184*Markiwitz!$H$11)+(2*L184*S184*Markiwitz!$K$8)+(2*L184*T184*Markiwitz!$K$11)</f>
        <v>1.4847954524689835E-2</v>
      </c>
      <c r="V184" s="5">
        <f t="shared" ca="1" si="36"/>
        <v>0.12185218309365588</v>
      </c>
      <c r="W184" s="42">
        <f ca="1">SUMPRODUCT(L184:T184,Markiwitz!$B$3:$J$3)</f>
        <v>0.52753102451306111</v>
      </c>
    </row>
    <row r="185" spans="1:23" x14ac:dyDescent="0.25">
      <c r="A185">
        <v>184</v>
      </c>
      <c r="B185" s="25">
        <f t="shared" ca="1" si="35"/>
        <v>0.99999999999999989</v>
      </c>
      <c r="C185" s="46">
        <v>0</v>
      </c>
      <c r="D185">
        <f t="shared" ca="1" si="51"/>
        <v>0.38981823168978769</v>
      </c>
      <c r="E185">
        <f t="shared" ca="1" si="51"/>
        <v>0.14091474072218801</v>
      </c>
      <c r="F185">
        <f t="shared" ca="1" si="51"/>
        <v>0.41696581235205232</v>
      </c>
      <c r="G185">
        <f t="shared" ca="1" si="51"/>
        <v>0.74566870214467651</v>
      </c>
      <c r="H185">
        <f t="shared" ca="1" si="51"/>
        <v>0.2734929417402896</v>
      </c>
      <c r="I185">
        <f t="shared" ca="1" si="51"/>
        <v>0.27665631530664292</v>
      </c>
      <c r="J185">
        <f t="shared" ca="1" si="51"/>
        <v>0.12473004329047599</v>
      </c>
      <c r="K185">
        <f t="shared" ca="1" si="51"/>
        <v>0.70505981233615722</v>
      </c>
      <c r="L185" s="42">
        <f t="shared" ca="1" si="37"/>
        <v>0</v>
      </c>
      <c r="M185" s="42">
        <f t="shared" ca="1" si="38"/>
        <v>0.12684000735324372</v>
      </c>
      <c r="N185" s="42">
        <f t="shared" ca="1" si="39"/>
        <v>4.5851182157140263E-2</v>
      </c>
      <c r="O185" s="42">
        <f t="shared" ca="1" si="40"/>
        <v>0.13567335338710659</v>
      </c>
      <c r="P185" s="42">
        <f t="shared" ca="1" si="41"/>
        <v>0.24262750167719327</v>
      </c>
      <c r="Q185" s="42">
        <f t="shared" ca="1" si="42"/>
        <v>8.898980068485951E-2</v>
      </c>
      <c r="R185" s="42">
        <f t="shared" ca="1" si="43"/>
        <v>9.0019106894263831E-2</v>
      </c>
      <c r="S185" s="42">
        <f t="shared" ca="1" si="44"/>
        <v>4.0584965817412923E-2</v>
      </c>
      <c r="T185" s="42">
        <f t="shared" ca="1" si="45"/>
        <v>0.22941408202877975</v>
      </c>
      <c r="U185">
        <f ca="1">+(L185^2*Markiwitz!$B$4^2)+(M185^2*Markiwitz!$C$4^2)+(N185^2*Markiwitz!$D$4^2)+(O185^2*Markiwitz!$E$4^2)+(P185^2*Markiwitz!$F$4^2)+(Q185^2*Markiwitz!$G$4^2)+(R185^2*Markiwitz!$H$4^2)+(S185^2*Markiwitz!$I$4^2)+(T185^2*Markiwitz!$J$4^2)+(2*L185*M185*Markiwitz!$B$8)+(2*L185*N185*Markiwitz!$E$8)+(2*L185*O185*Markiwitz!$H$8)+(2*L185*P185*Markiwitz!$B$11)+(2*L185*Q185*Markiwitz!$E$11)+(2*L185*R185*Markiwitz!$H$11)+(2*L185*S185*Markiwitz!$K$8)+(2*L185*T185*Markiwitz!$K$11)</f>
        <v>1.3165291289732555E-2</v>
      </c>
      <c r="V185" s="5">
        <f t="shared" ca="1" si="36"/>
        <v>0.11474010323218536</v>
      </c>
      <c r="W185" s="42">
        <f ca="1">SUMPRODUCT(L185:T185,Markiwitz!$B$3:$J$3)</f>
        <v>0.40953865834577657</v>
      </c>
    </row>
    <row r="186" spans="1:23" x14ac:dyDescent="0.25">
      <c r="A186">
        <v>185</v>
      </c>
      <c r="B186" s="25">
        <f t="shared" ca="1" si="35"/>
        <v>0.99999999999999978</v>
      </c>
      <c r="C186" s="46">
        <v>0</v>
      </c>
      <c r="D186">
        <f t="shared" ca="1" si="51"/>
        <v>0.13546065922974182</v>
      </c>
      <c r="E186">
        <f t="shared" ca="1" si="51"/>
        <v>0.64860222483926133</v>
      </c>
      <c r="F186">
        <f t="shared" ca="1" si="51"/>
        <v>0.10768454690755158</v>
      </c>
      <c r="G186">
        <f t="shared" ca="1" si="51"/>
        <v>9.4146331297350949E-2</v>
      </c>
      <c r="H186">
        <f t="shared" ca="1" si="51"/>
        <v>0.85590713712519151</v>
      </c>
      <c r="I186">
        <f t="shared" ca="1" si="51"/>
        <v>0.51727239692666682</v>
      </c>
      <c r="J186">
        <f t="shared" ca="1" si="51"/>
        <v>8.3979218526743948E-2</v>
      </c>
      <c r="K186">
        <f t="shared" ca="1" si="51"/>
        <v>0.18159094707792955</v>
      </c>
      <c r="L186" s="42">
        <f t="shared" ca="1" si="37"/>
        <v>0</v>
      </c>
      <c r="M186" s="42">
        <f t="shared" ca="1" si="38"/>
        <v>5.161107068238132E-2</v>
      </c>
      <c r="N186" s="42">
        <f t="shared" ca="1" si="39"/>
        <v>0.24712012669416489</v>
      </c>
      <c r="O186" s="42">
        <f t="shared" ca="1" si="40"/>
        <v>4.1028257159297775E-2</v>
      </c>
      <c r="P186" s="42">
        <f t="shared" ca="1" si="41"/>
        <v>3.5870141092651825E-2</v>
      </c>
      <c r="Q186" s="42">
        <f t="shared" ca="1" si="42"/>
        <v>0.32610415454130587</v>
      </c>
      <c r="R186" s="42">
        <f t="shared" ca="1" si="43"/>
        <v>0.19708291980588119</v>
      </c>
      <c r="S186" s="42">
        <f t="shared" ca="1" si="44"/>
        <v>3.1996429132121751E-2</v>
      </c>
      <c r="T186" s="42">
        <f t="shared" ca="1" si="45"/>
        <v>6.9186900892195299E-2</v>
      </c>
      <c r="U186">
        <f ca="1">+(L186^2*Markiwitz!$B$4^2)+(M186^2*Markiwitz!$C$4^2)+(N186^2*Markiwitz!$D$4^2)+(O186^2*Markiwitz!$E$4^2)+(P186^2*Markiwitz!$F$4^2)+(Q186^2*Markiwitz!$G$4^2)+(R186^2*Markiwitz!$H$4^2)+(S186^2*Markiwitz!$I$4^2)+(T186^2*Markiwitz!$J$4^2)+(2*L186*M186*Markiwitz!$B$8)+(2*L186*N186*Markiwitz!$E$8)+(2*L186*O186*Markiwitz!$H$8)+(2*L186*P186*Markiwitz!$B$11)+(2*L186*Q186*Markiwitz!$E$11)+(2*L186*R186*Markiwitz!$H$11)+(2*L186*S186*Markiwitz!$K$8)+(2*L186*T186*Markiwitz!$K$11)</f>
        <v>3.7490401184719066E-2</v>
      </c>
      <c r="V186" s="5">
        <f t="shared" ca="1" si="36"/>
        <v>0.19362438168970111</v>
      </c>
      <c r="W186" s="42">
        <f ca="1">SUMPRODUCT(L186:T186,Markiwitz!$B$3:$J$3)</f>
        <v>0.99519984603264089</v>
      </c>
    </row>
    <row r="187" spans="1:23" x14ac:dyDescent="0.25">
      <c r="A187">
        <v>186</v>
      </c>
      <c r="B187" s="25">
        <f t="shared" ca="1" si="35"/>
        <v>1</v>
      </c>
      <c r="C187" s="46">
        <v>0</v>
      </c>
      <c r="D187">
        <f t="shared" ca="1" si="51"/>
        <v>0.13739978961383215</v>
      </c>
      <c r="E187">
        <f t="shared" ca="1" si="51"/>
        <v>0.5607889517458734</v>
      </c>
      <c r="F187">
        <f t="shared" ca="1" si="51"/>
        <v>0.9669059529591949</v>
      </c>
      <c r="G187">
        <f t="shared" ca="1" si="51"/>
        <v>0.29414844122760742</v>
      </c>
      <c r="H187">
        <f t="shared" ca="1" si="51"/>
        <v>8.3015023084530237E-2</v>
      </c>
      <c r="I187">
        <f t="shared" ca="1" si="51"/>
        <v>0.23543076949814878</v>
      </c>
      <c r="J187">
        <f t="shared" ca="1" si="51"/>
        <v>0.51278466316486837</v>
      </c>
      <c r="K187">
        <f t="shared" ca="1" si="51"/>
        <v>0.49004972022564142</v>
      </c>
      <c r="L187" s="42">
        <f t="shared" ca="1" si="37"/>
        <v>0</v>
      </c>
      <c r="M187" s="42">
        <f t="shared" ca="1" si="38"/>
        <v>4.1883497407668765E-2</v>
      </c>
      <c r="N187" s="42">
        <f t="shared" ca="1" si="39"/>
        <v>0.1709449677667704</v>
      </c>
      <c r="O187" s="42">
        <f t="shared" ca="1" si="40"/>
        <v>0.29474137542747031</v>
      </c>
      <c r="P187" s="42">
        <f t="shared" ca="1" si="41"/>
        <v>8.9665097088227577E-2</v>
      </c>
      <c r="Q187" s="42">
        <f t="shared" ca="1" si="42"/>
        <v>2.5305420873864688E-2</v>
      </c>
      <c r="R187" s="42">
        <f t="shared" ca="1" si="43"/>
        <v>7.1766223599577447E-2</v>
      </c>
      <c r="S187" s="42">
        <f t="shared" ca="1" si="44"/>
        <v>0.15631184858958427</v>
      </c>
      <c r="T187" s="42">
        <f t="shared" ca="1" si="45"/>
        <v>0.14938156924683665</v>
      </c>
      <c r="U187">
        <f ca="1">+(L187^2*Markiwitz!$B$4^2)+(M187^2*Markiwitz!$C$4^2)+(N187^2*Markiwitz!$D$4^2)+(O187^2*Markiwitz!$E$4^2)+(P187^2*Markiwitz!$F$4^2)+(Q187^2*Markiwitz!$G$4^2)+(R187^2*Markiwitz!$H$4^2)+(S187^2*Markiwitz!$I$4^2)+(T187^2*Markiwitz!$J$4^2)+(2*L187*M187*Markiwitz!$B$8)+(2*L187*N187*Markiwitz!$E$8)+(2*L187*O187*Markiwitz!$H$8)+(2*L187*P187*Markiwitz!$B$11)+(2*L187*Q187*Markiwitz!$E$11)+(2*L187*R187*Markiwitz!$H$11)+(2*L187*S187*Markiwitz!$K$8)+(2*L187*T187*Markiwitz!$K$11)</f>
        <v>1.490557452556956E-2</v>
      </c>
      <c r="V187" s="5">
        <f t="shared" ca="1" si="36"/>
        <v>0.12208838816844769</v>
      </c>
      <c r="W187" s="42">
        <f ca="1">SUMPRODUCT(L187:T187,Markiwitz!$B$3:$J$3)</f>
        <v>0.22954617010370207</v>
      </c>
    </row>
    <row r="188" spans="1:23" x14ac:dyDescent="0.25">
      <c r="A188">
        <v>187</v>
      </c>
      <c r="B188" s="25">
        <f t="shared" ca="1" si="35"/>
        <v>0.99999999999999989</v>
      </c>
      <c r="C188" s="46">
        <v>0</v>
      </c>
      <c r="D188">
        <f t="shared" ca="1" si="51"/>
        <v>0.72471109370940401</v>
      </c>
      <c r="E188">
        <f t="shared" ca="1" si="51"/>
        <v>0.18496709707334302</v>
      </c>
      <c r="F188">
        <f t="shared" ca="1" si="51"/>
        <v>0.27166378262661595</v>
      </c>
      <c r="G188">
        <f t="shared" ca="1" si="51"/>
        <v>0.25809301663321904</v>
      </c>
      <c r="H188">
        <f t="shared" ca="1" si="51"/>
        <v>0.48423246611116011</v>
      </c>
      <c r="I188">
        <f t="shared" ca="1" si="51"/>
        <v>1.7369060718641305E-2</v>
      </c>
      <c r="J188">
        <f t="shared" ca="1" si="51"/>
        <v>0.31273095400180406</v>
      </c>
      <c r="K188">
        <f t="shared" ca="1" si="51"/>
        <v>7.8664429248465728E-2</v>
      </c>
      <c r="L188" s="42">
        <f t="shared" ca="1" si="37"/>
        <v>0</v>
      </c>
      <c r="M188" s="42">
        <f t="shared" ca="1" si="38"/>
        <v>0.31071050506181735</v>
      </c>
      <c r="N188" s="42">
        <f t="shared" ca="1" si="39"/>
        <v>7.9302249752121953E-2</v>
      </c>
      <c r="O188" s="42">
        <f t="shared" ca="1" si="40"/>
        <v>0.11647233199491493</v>
      </c>
      <c r="P188" s="42">
        <f t="shared" ca="1" si="41"/>
        <v>0.11065404165482685</v>
      </c>
      <c r="Q188" s="42">
        <f t="shared" ca="1" si="42"/>
        <v>0.20760840480945927</v>
      </c>
      <c r="R188" s="42">
        <f t="shared" ca="1" si="43"/>
        <v>7.4467600609166486E-3</v>
      </c>
      <c r="S188" s="42">
        <f t="shared" ca="1" si="44"/>
        <v>0.13407935039190588</v>
      </c>
      <c r="T188" s="42">
        <f t="shared" ca="1" si="45"/>
        <v>3.3726356274037014E-2</v>
      </c>
      <c r="U188">
        <f ca="1">+(L188^2*Markiwitz!$B$4^2)+(M188^2*Markiwitz!$C$4^2)+(N188^2*Markiwitz!$D$4^2)+(O188^2*Markiwitz!$E$4^2)+(P188^2*Markiwitz!$F$4^2)+(Q188^2*Markiwitz!$G$4^2)+(R188^2*Markiwitz!$H$4^2)+(S188^2*Markiwitz!$I$4^2)+(T188^2*Markiwitz!$J$4^2)+(2*L188*M188*Markiwitz!$B$8)+(2*L188*N188*Markiwitz!$E$8)+(2*L188*O188*Markiwitz!$H$8)+(2*L188*P188*Markiwitz!$B$11)+(2*L188*Q188*Markiwitz!$E$11)+(2*L188*R188*Markiwitz!$H$11)+(2*L188*S188*Markiwitz!$K$8)+(2*L188*T188*Markiwitz!$K$11)</f>
        <v>1.9543271972320142E-2</v>
      </c>
      <c r="V188" s="5">
        <f t="shared" ca="1" si="36"/>
        <v>0.13979725309289931</v>
      </c>
      <c r="W188" s="42">
        <f ca="1">SUMPRODUCT(L188:T188,Markiwitz!$B$3:$J$3)</f>
        <v>0.69548736080777762</v>
      </c>
    </row>
    <row r="189" spans="1:23" x14ac:dyDescent="0.25">
      <c r="A189">
        <v>188</v>
      </c>
      <c r="B189" s="25">
        <f t="shared" ca="1" si="35"/>
        <v>1</v>
      </c>
      <c r="C189" s="46">
        <v>0</v>
      </c>
      <c r="D189">
        <f t="shared" ca="1" si="51"/>
        <v>0.56099433637205176</v>
      </c>
      <c r="E189">
        <f t="shared" ca="1" si="51"/>
        <v>0.39478624522566008</v>
      </c>
      <c r="F189">
        <f t="shared" ca="1" si="51"/>
        <v>0.47247301653488916</v>
      </c>
      <c r="G189">
        <f t="shared" ca="1" si="51"/>
        <v>0.60022059313407472</v>
      </c>
      <c r="H189">
        <f t="shared" ca="1" si="51"/>
        <v>0.17277306754216903</v>
      </c>
      <c r="I189">
        <f t="shared" ca="1" si="51"/>
        <v>0.78578365369580738</v>
      </c>
      <c r="J189">
        <f t="shared" ca="1" si="51"/>
        <v>0.9729491168786305</v>
      </c>
      <c r="K189">
        <f t="shared" ca="1" si="51"/>
        <v>0.41240696198135374</v>
      </c>
      <c r="L189" s="42">
        <f t="shared" ca="1" si="37"/>
        <v>0</v>
      </c>
      <c r="M189" s="42">
        <f t="shared" ca="1" si="38"/>
        <v>0.12830390756353513</v>
      </c>
      <c r="N189" s="42">
        <f t="shared" ca="1" si="39"/>
        <v>9.02907830449029E-2</v>
      </c>
      <c r="O189" s="42">
        <f t="shared" ca="1" si="40"/>
        <v>0.10805837119816075</v>
      </c>
      <c r="P189" s="42">
        <f t="shared" ca="1" si="41"/>
        <v>0.13727526733555301</v>
      </c>
      <c r="Q189" s="42">
        <f t="shared" ca="1" si="42"/>
        <v>3.9514587314295802E-2</v>
      </c>
      <c r="R189" s="42">
        <f t="shared" ca="1" si="43"/>
        <v>0.17971502871262585</v>
      </c>
      <c r="S189" s="42">
        <f t="shared" ca="1" si="44"/>
        <v>0.22252127243086731</v>
      </c>
      <c r="T189" s="42">
        <f t="shared" ca="1" si="45"/>
        <v>9.4320782400059283E-2</v>
      </c>
      <c r="U189">
        <f ca="1">+(L189^2*Markiwitz!$B$4^2)+(M189^2*Markiwitz!$C$4^2)+(N189^2*Markiwitz!$D$4^2)+(O189^2*Markiwitz!$E$4^2)+(P189^2*Markiwitz!$F$4^2)+(Q189^2*Markiwitz!$G$4^2)+(R189^2*Markiwitz!$H$4^2)+(S189^2*Markiwitz!$I$4^2)+(T189^2*Markiwitz!$J$4^2)+(2*L189*M189*Markiwitz!$B$8)+(2*L189*N189*Markiwitz!$E$8)+(2*L189*O189*Markiwitz!$H$8)+(2*L189*P189*Markiwitz!$B$11)+(2*L189*Q189*Markiwitz!$E$11)+(2*L189*R189*Markiwitz!$H$11)+(2*L189*S189*Markiwitz!$K$8)+(2*L189*T189*Markiwitz!$K$11)</f>
        <v>1.3453396203262727E-2</v>
      </c>
      <c r="V189" s="5">
        <f t="shared" ca="1" si="36"/>
        <v>0.11598877619521092</v>
      </c>
      <c r="W189" s="42">
        <f ca="1">SUMPRODUCT(L189:T189,Markiwitz!$B$3:$J$3)</f>
        <v>0.22371750097858181</v>
      </c>
    </row>
    <row r="190" spans="1:23" x14ac:dyDescent="0.25">
      <c r="A190">
        <v>189</v>
      </c>
      <c r="B190" s="25">
        <f t="shared" ca="1" si="35"/>
        <v>1</v>
      </c>
      <c r="C190" s="46">
        <v>0</v>
      </c>
      <c r="D190">
        <f t="shared" ca="1" si="51"/>
        <v>0.58179456499646565</v>
      </c>
      <c r="E190">
        <f t="shared" ca="1" si="51"/>
        <v>0.99817265245521003</v>
      </c>
      <c r="F190">
        <f t="shared" ca="1" si="51"/>
        <v>4.3547668715351873E-2</v>
      </c>
      <c r="G190">
        <f t="shared" ca="1" si="51"/>
        <v>8.1445028067684833E-2</v>
      </c>
      <c r="H190">
        <f t="shared" ca="1" si="51"/>
        <v>0.88044828988849544</v>
      </c>
      <c r="I190">
        <f t="shared" ca="1" si="51"/>
        <v>0.97238220572514156</v>
      </c>
      <c r="J190">
        <f t="shared" ca="1" si="51"/>
        <v>7.4934003809535188E-2</v>
      </c>
      <c r="K190">
        <f t="shared" ca="1" si="51"/>
        <v>5.3022834267195562E-2</v>
      </c>
      <c r="L190" s="42">
        <f t="shared" ca="1" si="37"/>
        <v>0</v>
      </c>
      <c r="M190" s="42">
        <f t="shared" ca="1" si="38"/>
        <v>0.15784982687675922</v>
      </c>
      <c r="N190" s="42">
        <f t="shared" ca="1" si="39"/>
        <v>0.27081961548425193</v>
      </c>
      <c r="O190" s="42">
        <f t="shared" ca="1" si="40"/>
        <v>1.1815153288079472E-2</v>
      </c>
      <c r="P190" s="42">
        <f t="shared" ca="1" si="41"/>
        <v>2.2097290614144782E-2</v>
      </c>
      <c r="Q190" s="42">
        <f t="shared" ca="1" si="42"/>
        <v>0.2388791826092119</v>
      </c>
      <c r="R190" s="42">
        <f t="shared" ca="1" si="43"/>
        <v>0.26382227003562214</v>
      </c>
      <c r="S190" s="42">
        <f t="shared" ca="1" si="44"/>
        <v>2.0330749443473059E-2</v>
      </c>
      <c r="T190" s="42">
        <f t="shared" ca="1" si="45"/>
        <v>1.4385911648457494E-2</v>
      </c>
      <c r="U190">
        <f ca="1">+(L190^2*Markiwitz!$B$4^2)+(M190^2*Markiwitz!$C$4^2)+(N190^2*Markiwitz!$D$4^2)+(O190^2*Markiwitz!$E$4^2)+(P190^2*Markiwitz!$F$4^2)+(Q190^2*Markiwitz!$G$4^2)+(R190^2*Markiwitz!$H$4^2)+(S190^2*Markiwitz!$I$4^2)+(T190^2*Markiwitz!$J$4^2)+(2*L190*M190*Markiwitz!$B$8)+(2*L190*N190*Markiwitz!$E$8)+(2*L190*O190*Markiwitz!$H$8)+(2*L190*P190*Markiwitz!$B$11)+(2*L190*Q190*Markiwitz!$E$11)+(2*L190*R190*Markiwitz!$H$11)+(2*L190*S190*Markiwitz!$K$8)+(2*L190*T190*Markiwitz!$K$11)</f>
        <v>2.7968501095896027E-2</v>
      </c>
      <c r="V190" s="5">
        <f t="shared" ca="1" si="36"/>
        <v>0.16723785784294184</v>
      </c>
      <c r="W190" s="42">
        <f ca="1">SUMPRODUCT(L190:T190,Markiwitz!$B$3:$J$3)</f>
        <v>0.7622723965626701</v>
      </c>
    </row>
    <row r="191" spans="1:23" x14ac:dyDescent="0.25">
      <c r="A191">
        <v>190</v>
      </c>
      <c r="B191" s="25">
        <f t="shared" ca="1" si="35"/>
        <v>0.99999999999999978</v>
      </c>
      <c r="C191" s="46">
        <v>0</v>
      </c>
      <c r="D191">
        <f t="shared" ca="1" si="51"/>
        <v>0.11269704685996862</v>
      </c>
      <c r="E191">
        <f t="shared" ca="1" si="51"/>
        <v>0.6513616549484853</v>
      </c>
      <c r="F191">
        <f t="shared" ca="1" si="51"/>
        <v>0.96786804452993569</v>
      </c>
      <c r="G191">
        <f t="shared" ca="1" si="51"/>
        <v>4.0869775393234109E-2</v>
      </c>
      <c r="H191">
        <f t="shared" ca="1" si="51"/>
        <v>0.98501063288625446</v>
      </c>
      <c r="I191">
        <f t="shared" ca="1" si="51"/>
        <v>0.50173298547333223</v>
      </c>
      <c r="J191">
        <f t="shared" ca="1" si="51"/>
        <v>0.90744894534530751</v>
      </c>
      <c r="K191">
        <f t="shared" ca="1" si="51"/>
        <v>0.9555931637028281</v>
      </c>
      <c r="L191" s="42">
        <f t="shared" ca="1" si="37"/>
        <v>0</v>
      </c>
      <c r="M191" s="42">
        <f t="shared" ca="1" si="38"/>
        <v>2.200004633969577E-2</v>
      </c>
      <c r="N191" s="42">
        <f t="shared" ca="1" si="39"/>
        <v>0.12715494320426413</v>
      </c>
      <c r="O191" s="42">
        <f t="shared" ca="1" si="40"/>
        <v>0.18894143567778707</v>
      </c>
      <c r="P191" s="42">
        <f t="shared" ca="1" si="41"/>
        <v>7.9783541591939705E-3</v>
      </c>
      <c r="Q191" s="42">
        <f t="shared" ca="1" si="42"/>
        <v>0.19228790968690598</v>
      </c>
      <c r="R191" s="42">
        <f t="shared" ca="1" si="43"/>
        <v>9.7945325437698766E-2</v>
      </c>
      <c r="S191" s="42">
        <f t="shared" ca="1" si="44"/>
        <v>0.17714677895074685</v>
      </c>
      <c r="T191" s="42">
        <f t="shared" ca="1" si="45"/>
        <v>0.18654520654370729</v>
      </c>
      <c r="U191">
        <f ca="1">+(L191^2*Markiwitz!$B$4^2)+(M191^2*Markiwitz!$C$4^2)+(N191^2*Markiwitz!$D$4^2)+(O191^2*Markiwitz!$E$4^2)+(P191^2*Markiwitz!$F$4^2)+(Q191^2*Markiwitz!$G$4^2)+(R191^2*Markiwitz!$H$4^2)+(S191^2*Markiwitz!$I$4^2)+(T191^2*Markiwitz!$J$4^2)+(2*L191*M191*Markiwitz!$B$8)+(2*L191*N191*Markiwitz!$E$8)+(2*L191*O191*Markiwitz!$H$8)+(2*L191*P191*Markiwitz!$B$11)+(2*L191*Q191*Markiwitz!$E$11)+(2*L191*R191*Markiwitz!$H$11)+(2*L191*S191*Markiwitz!$K$8)+(2*L191*T191*Markiwitz!$K$11)</f>
        <v>1.9643010470008593E-2</v>
      </c>
      <c r="V191" s="5">
        <f t="shared" ca="1" si="36"/>
        <v>0.14015352464354436</v>
      </c>
      <c r="W191" s="42">
        <f ca="1">SUMPRODUCT(L191:T191,Markiwitz!$B$3:$J$3)</f>
        <v>0.62314684929327779</v>
      </c>
    </row>
    <row r="192" spans="1:23" x14ac:dyDescent="0.25">
      <c r="A192">
        <v>191</v>
      </c>
      <c r="B192" s="25">
        <f t="shared" ca="1" si="35"/>
        <v>0.99999999999999978</v>
      </c>
      <c r="C192" s="46">
        <v>0</v>
      </c>
      <c r="D192">
        <f t="shared" ref="D192:K201" ca="1" si="52">RAND()</f>
        <v>0.74303136174814988</v>
      </c>
      <c r="E192">
        <f t="shared" ca="1" si="52"/>
        <v>0.713203002151239</v>
      </c>
      <c r="F192">
        <f t="shared" ca="1" si="52"/>
        <v>4.4262474244853633E-2</v>
      </c>
      <c r="G192">
        <f t="shared" ca="1" si="52"/>
        <v>0.52285006947751378</v>
      </c>
      <c r="H192">
        <f t="shared" ca="1" si="52"/>
        <v>0.1700028942315992</v>
      </c>
      <c r="I192">
        <f t="shared" ca="1" si="52"/>
        <v>0.92052789309820948</v>
      </c>
      <c r="J192">
        <f t="shared" ca="1" si="52"/>
        <v>0.81639545153714166</v>
      </c>
      <c r="K192">
        <f t="shared" ca="1" si="52"/>
        <v>0.15755682989071496</v>
      </c>
      <c r="L192" s="42">
        <f t="shared" ca="1" si="37"/>
        <v>0</v>
      </c>
      <c r="M192" s="42">
        <f t="shared" ca="1" si="38"/>
        <v>0.18176669921243896</v>
      </c>
      <c r="N192" s="42">
        <f t="shared" ca="1" si="39"/>
        <v>0.17446983026992738</v>
      </c>
      <c r="O192" s="42">
        <f t="shared" ca="1" si="40"/>
        <v>1.0827865762669701E-2</v>
      </c>
      <c r="P192" s="42">
        <f t="shared" ca="1" si="41"/>
        <v>0.12790406462565265</v>
      </c>
      <c r="Q192" s="42">
        <f t="shared" ca="1" si="42"/>
        <v>4.1587564848323322E-2</v>
      </c>
      <c r="R192" s="42">
        <f t="shared" ca="1" si="43"/>
        <v>0.22518742179035492</v>
      </c>
      <c r="S192" s="42">
        <f t="shared" ca="1" si="44"/>
        <v>0.19971365155950555</v>
      </c>
      <c r="T192" s="42">
        <f t="shared" ca="1" si="45"/>
        <v>3.8542901931127416E-2</v>
      </c>
      <c r="U192">
        <f ca="1">+(L192^2*Markiwitz!$B$4^2)+(M192^2*Markiwitz!$C$4^2)+(N192^2*Markiwitz!$D$4^2)+(O192^2*Markiwitz!$E$4^2)+(P192^2*Markiwitz!$F$4^2)+(Q192^2*Markiwitz!$G$4^2)+(R192^2*Markiwitz!$H$4^2)+(S192^2*Markiwitz!$I$4^2)+(T192^2*Markiwitz!$J$4^2)+(2*L192*M192*Markiwitz!$B$8)+(2*L192*N192*Markiwitz!$E$8)+(2*L192*O192*Markiwitz!$H$8)+(2*L192*P192*Markiwitz!$B$11)+(2*L192*Q192*Markiwitz!$E$11)+(2*L192*R192*Markiwitz!$H$11)+(2*L192*S192*Markiwitz!$K$8)+(2*L192*T192*Markiwitz!$K$11)</f>
        <v>1.4655703486858296E-2</v>
      </c>
      <c r="V192" s="5">
        <f t="shared" ca="1" si="36"/>
        <v>0.1210607429634326</v>
      </c>
      <c r="W192" s="42">
        <f ca="1">SUMPRODUCT(L192:T192,Markiwitz!$B$3:$J$3)</f>
        <v>0.22301846320207178</v>
      </c>
    </row>
    <row r="193" spans="1:23" x14ac:dyDescent="0.25">
      <c r="A193">
        <v>192</v>
      </c>
      <c r="B193" s="25">
        <f t="shared" ca="1" si="35"/>
        <v>1</v>
      </c>
      <c r="C193" s="46">
        <v>0</v>
      </c>
      <c r="D193">
        <f t="shared" ca="1" si="52"/>
        <v>0.63857676295543808</v>
      </c>
      <c r="E193">
        <f t="shared" ca="1" si="52"/>
        <v>0.8863119279553644</v>
      </c>
      <c r="F193">
        <f t="shared" ca="1" si="52"/>
        <v>0.17686544651372338</v>
      </c>
      <c r="G193">
        <f t="shared" ca="1" si="52"/>
        <v>0.59035355445996507</v>
      </c>
      <c r="H193">
        <f t="shared" ca="1" si="52"/>
        <v>0.89735794652876733</v>
      </c>
      <c r="I193">
        <f t="shared" ca="1" si="52"/>
        <v>0.82985209257863057</v>
      </c>
      <c r="J193">
        <f t="shared" ca="1" si="52"/>
        <v>0.37740405186497861</v>
      </c>
      <c r="K193">
        <f t="shared" ca="1" si="52"/>
        <v>0.4240969692540264</v>
      </c>
      <c r="L193" s="42">
        <f t="shared" ca="1" si="37"/>
        <v>0</v>
      </c>
      <c r="M193" s="42">
        <f t="shared" ca="1" si="38"/>
        <v>0.13246230480576027</v>
      </c>
      <c r="N193" s="42">
        <f t="shared" ca="1" si="39"/>
        <v>0.18385091278681132</v>
      </c>
      <c r="O193" s="42">
        <f t="shared" ca="1" si="40"/>
        <v>3.6687844038168674E-2</v>
      </c>
      <c r="P193" s="42">
        <f t="shared" ca="1" si="41"/>
        <v>0.12245918895031405</v>
      </c>
      <c r="Q193" s="42">
        <f t="shared" ca="1" si="42"/>
        <v>0.18614222866931907</v>
      </c>
      <c r="R193" s="42">
        <f t="shared" ca="1" si="43"/>
        <v>0.17213924340450737</v>
      </c>
      <c r="S193" s="42">
        <f t="shared" ca="1" si="44"/>
        <v>7.8286297675000657E-2</v>
      </c>
      <c r="T193" s="42">
        <f t="shared" ca="1" si="45"/>
        <v>8.7971979670118675E-2</v>
      </c>
      <c r="U193">
        <f ca="1">+(L193^2*Markiwitz!$B$4^2)+(M193^2*Markiwitz!$C$4^2)+(N193^2*Markiwitz!$D$4^2)+(O193^2*Markiwitz!$E$4^2)+(P193^2*Markiwitz!$F$4^2)+(Q193^2*Markiwitz!$G$4^2)+(R193^2*Markiwitz!$H$4^2)+(S193^2*Markiwitz!$I$4^2)+(T193^2*Markiwitz!$J$4^2)+(2*L193*M193*Markiwitz!$B$8)+(2*L193*N193*Markiwitz!$E$8)+(2*L193*O193*Markiwitz!$H$8)+(2*L193*P193*Markiwitz!$B$11)+(2*L193*Q193*Markiwitz!$E$11)+(2*L193*R193*Markiwitz!$H$11)+(2*L193*S193*Markiwitz!$K$8)+(2*L193*T193*Markiwitz!$K$11)</f>
        <v>1.7755883942855686E-2</v>
      </c>
      <c r="V193" s="5">
        <f t="shared" ca="1" si="36"/>
        <v>0.13325120615910269</v>
      </c>
      <c r="W193" s="42">
        <f ca="1">SUMPRODUCT(L193:T193,Markiwitz!$B$3:$J$3)</f>
        <v>0.63104860440823263</v>
      </c>
    </row>
    <row r="194" spans="1:23" x14ac:dyDescent="0.25">
      <c r="A194">
        <v>193</v>
      </c>
      <c r="B194" s="25">
        <f t="shared" ref="B194:B257" ca="1" si="53">SUM(L194:T194)</f>
        <v>0.99999999999999978</v>
      </c>
      <c r="C194" s="46">
        <v>0</v>
      </c>
      <c r="D194">
        <f t="shared" ca="1" si="52"/>
        <v>0.95141541839257926</v>
      </c>
      <c r="E194">
        <f t="shared" ca="1" si="52"/>
        <v>0.69030729357087117</v>
      </c>
      <c r="F194">
        <f t="shared" ca="1" si="52"/>
        <v>8.3210893029328936E-2</v>
      </c>
      <c r="G194">
        <f t="shared" ca="1" si="52"/>
        <v>0.35906639326120948</v>
      </c>
      <c r="H194">
        <f t="shared" ca="1" si="52"/>
        <v>0.7886664028507131</v>
      </c>
      <c r="I194">
        <f t="shared" ca="1" si="52"/>
        <v>9.1614291946118254E-2</v>
      </c>
      <c r="J194">
        <f t="shared" ca="1" si="52"/>
        <v>3.953262607810959E-2</v>
      </c>
      <c r="K194">
        <f t="shared" ca="1" si="52"/>
        <v>0.76988319783869685</v>
      </c>
      <c r="L194" s="42">
        <f t="shared" ca="1" si="37"/>
        <v>0</v>
      </c>
      <c r="M194" s="42">
        <f t="shared" ca="1" si="38"/>
        <v>0.25211762899182311</v>
      </c>
      <c r="N194" s="42">
        <f t="shared" ca="1" si="39"/>
        <v>0.18292602239397118</v>
      </c>
      <c r="O194" s="42">
        <f t="shared" ca="1" si="40"/>
        <v>2.2050234473066071E-2</v>
      </c>
      <c r="P194" s="42">
        <f t="shared" ca="1" si="41"/>
        <v>9.5149779969518872E-2</v>
      </c>
      <c r="Q194" s="42">
        <f t="shared" ca="1" si="42"/>
        <v>0.20899041544666924</v>
      </c>
      <c r="R194" s="42">
        <f t="shared" ca="1" si="43"/>
        <v>2.4277069322928856E-2</v>
      </c>
      <c r="S194" s="42">
        <f t="shared" ca="1" si="44"/>
        <v>1.047583606693318E-2</v>
      </c>
      <c r="T194" s="42">
        <f t="shared" ca="1" si="45"/>
        <v>0.20401301333508939</v>
      </c>
      <c r="U194">
        <f ca="1">+(L194^2*Markiwitz!$B$4^2)+(M194^2*Markiwitz!$C$4^2)+(N194^2*Markiwitz!$D$4^2)+(O194^2*Markiwitz!$E$4^2)+(P194^2*Markiwitz!$F$4^2)+(Q194^2*Markiwitz!$G$4^2)+(R194^2*Markiwitz!$H$4^2)+(S194^2*Markiwitz!$I$4^2)+(T194^2*Markiwitz!$J$4^2)+(2*L194*M194*Markiwitz!$B$8)+(2*L194*N194*Markiwitz!$E$8)+(2*L194*O194*Markiwitz!$H$8)+(2*L194*P194*Markiwitz!$B$11)+(2*L194*Q194*Markiwitz!$E$11)+(2*L194*R194*Markiwitz!$H$11)+(2*L194*S194*Markiwitz!$K$8)+(2*L194*T194*Markiwitz!$K$11)</f>
        <v>1.8017027799341834E-2</v>
      </c>
      <c r="V194" s="5">
        <f t="shared" ref="V194:V257" ca="1" si="54">SQRT(U194)</f>
        <v>0.13422752251063055</v>
      </c>
      <c r="W194" s="42">
        <f ca="1">SUMPRODUCT(L194:T194,Markiwitz!$B$3:$J$3)</f>
        <v>0.69989183921743103</v>
      </c>
    </row>
    <row r="195" spans="1:23" x14ac:dyDescent="0.25">
      <c r="A195">
        <v>194</v>
      </c>
      <c r="B195" s="25">
        <f t="shared" ca="1" si="53"/>
        <v>1</v>
      </c>
      <c r="C195" s="46">
        <v>0</v>
      </c>
      <c r="D195">
        <f t="shared" ca="1" si="52"/>
        <v>0.40840012601852638</v>
      </c>
      <c r="E195">
        <f t="shared" ca="1" si="52"/>
        <v>0.83463870149301223</v>
      </c>
      <c r="F195">
        <f t="shared" ca="1" si="52"/>
        <v>0.25775776322641308</v>
      </c>
      <c r="G195">
        <f t="shared" ca="1" si="52"/>
        <v>7.3873608552345593E-2</v>
      </c>
      <c r="H195">
        <f t="shared" ca="1" si="52"/>
        <v>4.8186191511577992E-2</v>
      </c>
      <c r="I195">
        <f t="shared" ca="1" si="52"/>
        <v>0.13502562777454608</v>
      </c>
      <c r="J195">
        <f t="shared" ca="1" si="52"/>
        <v>5.4075057476252186E-2</v>
      </c>
      <c r="K195">
        <f t="shared" ca="1" si="52"/>
        <v>0.73665505369656803</v>
      </c>
      <c r="L195" s="42">
        <f t="shared" ref="L195:L258" ca="1" si="55">C195/SUM($C195:$K195)</f>
        <v>0</v>
      </c>
      <c r="M195" s="42">
        <f t="shared" ref="M195:M258" ca="1" si="56">D195/SUM($C195:$K195)</f>
        <v>0.16024412708838082</v>
      </c>
      <c r="N195" s="42">
        <f t="shared" ref="N195:N258" ca="1" si="57">E195/SUM($C195:$K195)</f>
        <v>0.32748753399958608</v>
      </c>
      <c r="O195" s="42">
        <f t="shared" ref="O195:O258" ca="1" si="58">F195/SUM($C195:$K195)</f>
        <v>0.10113652062535461</v>
      </c>
      <c r="P195" s="42">
        <f t="shared" ref="P195:P258" ca="1" si="59">G195/SUM($C195:$K195)</f>
        <v>2.8985818473528976E-2</v>
      </c>
      <c r="Q195" s="42">
        <f t="shared" ref="Q195:Q258" ca="1" si="60">H195/SUM($C195:$K195)</f>
        <v>1.890683597912525E-2</v>
      </c>
      <c r="R195" s="42">
        <f t="shared" ref="R195:R258" ca="1" si="61">I195/SUM($C195:$K195)</f>
        <v>5.2980061657256286E-2</v>
      </c>
      <c r="S195" s="42">
        <f t="shared" ref="S195:S258" ca="1" si="62">J195/SUM($C195:$K195)</f>
        <v>2.1217452763819596E-2</v>
      </c>
      <c r="T195" s="42">
        <f t="shared" ref="T195:T258" ca="1" si="63">K195/SUM($C195:$K195)</f>
        <v>0.28904164941294841</v>
      </c>
      <c r="U195">
        <f ca="1">+(L195^2*Markiwitz!$B$4^2)+(M195^2*Markiwitz!$C$4^2)+(N195^2*Markiwitz!$D$4^2)+(O195^2*Markiwitz!$E$4^2)+(P195^2*Markiwitz!$F$4^2)+(Q195^2*Markiwitz!$G$4^2)+(R195^2*Markiwitz!$H$4^2)+(S195^2*Markiwitz!$I$4^2)+(T195^2*Markiwitz!$J$4^2)+(2*L195*M195*Markiwitz!$B$8)+(2*L195*N195*Markiwitz!$E$8)+(2*L195*O195*Markiwitz!$H$8)+(2*L195*P195*Markiwitz!$B$11)+(2*L195*Q195*Markiwitz!$E$11)+(2*L195*R195*Markiwitz!$H$11)+(2*L195*S195*Markiwitz!$K$8)+(2*L195*T195*Markiwitz!$K$11)</f>
        <v>1.1585994338627014E-2</v>
      </c>
      <c r="V195" s="5">
        <f t="shared" ca="1" si="54"/>
        <v>0.10763825685427562</v>
      </c>
      <c r="W195" s="42">
        <f ca="1">SUMPRODUCT(L195:T195,Markiwitz!$B$3:$J$3)</f>
        <v>0.20004873768647019</v>
      </c>
    </row>
    <row r="196" spans="1:23" x14ac:dyDescent="0.25">
      <c r="A196">
        <v>195</v>
      </c>
      <c r="B196" s="25">
        <f t="shared" ca="1" si="53"/>
        <v>1</v>
      </c>
      <c r="C196" s="46">
        <v>0</v>
      </c>
      <c r="D196">
        <f t="shared" ca="1" si="52"/>
        <v>0.55018544353577414</v>
      </c>
      <c r="E196">
        <f t="shared" ca="1" si="52"/>
        <v>0.82333692462709174</v>
      </c>
      <c r="F196">
        <f t="shared" ca="1" si="52"/>
        <v>0.94241848853004717</v>
      </c>
      <c r="G196">
        <f t="shared" ca="1" si="52"/>
        <v>0.58675378387461918</v>
      </c>
      <c r="H196">
        <f t="shared" ca="1" si="52"/>
        <v>0.38906282112362178</v>
      </c>
      <c r="I196">
        <f t="shared" ca="1" si="52"/>
        <v>0.93516569417022988</v>
      </c>
      <c r="J196">
        <f t="shared" ca="1" si="52"/>
        <v>0.16295394686102982</v>
      </c>
      <c r="K196">
        <f t="shared" ca="1" si="52"/>
        <v>0.83063460915556897</v>
      </c>
      <c r="L196" s="42">
        <f t="shared" ca="1" si="55"/>
        <v>0</v>
      </c>
      <c r="M196" s="42">
        <f t="shared" ca="1" si="56"/>
        <v>0.10538917905000832</v>
      </c>
      <c r="N196" s="42">
        <f t="shared" ca="1" si="57"/>
        <v>0.15771191983992533</v>
      </c>
      <c r="O196" s="42">
        <f t="shared" ca="1" si="58"/>
        <v>0.18052224389915783</v>
      </c>
      <c r="P196" s="42">
        <f t="shared" ca="1" si="59"/>
        <v>0.11239392156512285</v>
      </c>
      <c r="Q196" s="42">
        <f t="shared" ca="1" si="60"/>
        <v>7.4525801798012561E-2</v>
      </c>
      <c r="R196" s="42">
        <f t="shared" ca="1" si="61"/>
        <v>0.17913295588294376</v>
      </c>
      <c r="S196" s="42">
        <f t="shared" ca="1" si="62"/>
        <v>3.1214171302454592E-2</v>
      </c>
      <c r="T196" s="42">
        <f t="shared" ca="1" si="63"/>
        <v>0.15910980666237479</v>
      </c>
      <c r="U196">
        <f ca="1">+(L196^2*Markiwitz!$B$4^2)+(M196^2*Markiwitz!$C$4^2)+(N196^2*Markiwitz!$D$4^2)+(O196^2*Markiwitz!$E$4^2)+(P196^2*Markiwitz!$F$4^2)+(Q196^2*Markiwitz!$G$4^2)+(R196^2*Markiwitz!$H$4^2)+(S196^2*Markiwitz!$I$4^2)+(T196^2*Markiwitz!$J$4^2)+(2*L196*M196*Markiwitz!$B$8)+(2*L196*N196*Markiwitz!$E$8)+(2*L196*O196*Markiwitz!$H$8)+(2*L196*P196*Markiwitz!$B$11)+(2*L196*Q196*Markiwitz!$E$11)+(2*L196*R196*Markiwitz!$H$11)+(2*L196*S196*Markiwitz!$K$8)+(2*L196*T196*Markiwitz!$K$11)</f>
        <v>1.1562685206223449E-2</v>
      </c>
      <c r="V196" s="5">
        <f t="shared" ca="1" si="54"/>
        <v>0.10752992702603052</v>
      </c>
      <c r="W196" s="42">
        <f ca="1">SUMPRODUCT(L196:T196,Markiwitz!$B$3:$J$3)</f>
        <v>0.36129501670534792</v>
      </c>
    </row>
    <row r="197" spans="1:23" x14ac:dyDescent="0.25">
      <c r="A197">
        <v>196</v>
      </c>
      <c r="B197" s="25">
        <f t="shared" ca="1" si="53"/>
        <v>1</v>
      </c>
      <c r="C197" s="46">
        <v>0</v>
      </c>
      <c r="D197">
        <f t="shared" ca="1" si="52"/>
        <v>0.41144727276857829</v>
      </c>
      <c r="E197">
        <f t="shared" ca="1" si="52"/>
        <v>0.95604879041480928</v>
      </c>
      <c r="F197">
        <f t="shared" ca="1" si="52"/>
        <v>0.9837555870086756</v>
      </c>
      <c r="G197">
        <f t="shared" ca="1" si="52"/>
        <v>0.66555096912460998</v>
      </c>
      <c r="H197">
        <f t="shared" ca="1" si="52"/>
        <v>6.5640009607719985E-2</v>
      </c>
      <c r="I197">
        <f t="shared" ca="1" si="52"/>
        <v>3.2008959202935561E-2</v>
      </c>
      <c r="J197">
        <f t="shared" ca="1" si="52"/>
        <v>0.92552451207565878</v>
      </c>
      <c r="K197">
        <f t="shared" ca="1" si="52"/>
        <v>0.28988797808132194</v>
      </c>
      <c r="L197" s="42">
        <f t="shared" ca="1" si="55"/>
        <v>0</v>
      </c>
      <c r="M197" s="42">
        <f t="shared" ca="1" si="56"/>
        <v>9.5025447757614734E-2</v>
      </c>
      <c r="N197" s="42">
        <f t="shared" ca="1" si="57"/>
        <v>0.22080341856681091</v>
      </c>
      <c r="O197" s="42">
        <f t="shared" ca="1" si="58"/>
        <v>0.22720241772542768</v>
      </c>
      <c r="P197" s="42">
        <f t="shared" ca="1" si="59"/>
        <v>0.15371174639466553</v>
      </c>
      <c r="Q197" s="42">
        <f t="shared" ca="1" si="60"/>
        <v>1.5159831445270116E-2</v>
      </c>
      <c r="R197" s="42">
        <f t="shared" ca="1" si="61"/>
        <v>7.3926013898383105E-3</v>
      </c>
      <c r="S197" s="42">
        <f t="shared" ca="1" si="62"/>
        <v>0.21375371035720686</v>
      </c>
      <c r="T197" s="42">
        <f t="shared" ca="1" si="63"/>
        <v>6.695082636316585E-2</v>
      </c>
      <c r="U197">
        <f ca="1">+(L197^2*Markiwitz!$B$4^2)+(M197^2*Markiwitz!$C$4^2)+(N197^2*Markiwitz!$D$4^2)+(O197^2*Markiwitz!$E$4^2)+(P197^2*Markiwitz!$F$4^2)+(Q197^2*Markiwitz!$G$4^2)+(R197^2*Markiwitz!$H$4^2)+(S197^2*Markiwitz!$I$4^2)+(T197^2*Markiwitz!$J$4^2)+(2*L197*M197*Markiwitz!$B$8)+(2*L197*N197*Markiwitz!$E$8)+(2*L197*O197*Markiwitz!$H$8)+(2*L197*P197*Markiwitz!$B$11)+(2*L197*Q197*Markiwitz!$E$11)+(2*L197*R197*Markiwitz!$H$11)+(2*L197*S197*Markiwitz!$K$8)+(2*L197*T197*Markiwitz!$K$11)</f>
        <v>1.6627718535650027E-2</v>
      </c>
      <c r="V197" s="5">
        <f t="shared" ca="1" si="54"/>
        <v>0.12894851118043213</v>
      </c>
      <c r="W197" s="42">
        <f ca="1">SUMPRODUCT(L197:T197,Markiwitz!$B$3:$J$3)</f>
        <v>0.20696751407567437</v>
      </c>
    </row>
    <row r="198" spans="1:23" x14ac:dyDescent="0.25">
      <c r="A198">
        <v>197</v>
      </c>
      <c r="B198" s="25">
        <f t="shared" ca="1" si="53"/>
        <v>1</v>
      </c>
      <c r="C198" s="46">
        <v>0</v>
      </c>
      <c r="D198">
        <f t="shared" ca="1" si="52"/>
        <v>0.59689815890511844</v>
      </c>
      <c r="E198">
        <f t="shared" ca="1" si="52"/>
        <v>0.82039566644459205</v>
      </c>
      <c r="F198">
        <f t="shared" ca="1" si="52"/>
        <v>0.41655343292154168</v>
      </c>
      <c r="G198">
        <f t="shared" ca="1" si="52"/>
        <v>0.33270164190228568</v>
      </c>
      <c r="H198">
        <f t="shared" ca="1" si="52"/>
        <v>0.63586646092550603</v>
      </c>
      <c r="I198">
        <f t="shared" ca="1" si="52"/>
        <v>0.87341081237169227</v>
      </c>
      <c r="J198">
        <f t="shared" ca="1" si="52"/>
        <v>0.94819731915721073</v>
      </c>
      <c r="K198">
        <f t="shared" ca="1" si="52"/>
        <v>0.25130381887371012</v>
      </c>
      <c r="L198" s="42">
        <f t="shared" ca="1" si="55"/>
        <v>0</v>
      </c>
      <c r="M198" s="42">
        <f t="shared" ca="1" si="56"/>
        <v>0.12243242776683787</v>
      </c>
      <c r="N198" s="42">
        <f t="shared" ca="1" si="57"/>
        <v>0.16827499243161601</v>
      </c>
      <c r="O198" s="42">
        <f t="shared" ca="1" si="58"/>
        <v>8.5441121448159435E-2</v>
      </c>
      <c r="P198" s="42">
        <f t="shared" ca="1" si="59"/>
        <v>6.8241908828847384E-2</v>
      </c>
      <c r="Q198" s="42">
        <f t="shared" ca="1" si="60"/>
        <v>0.130425388963198</v>
      </c>
      <c r="R198" s="42">
        <f t="shared" ca="1" si="61"/>
        <v>0.17914916405944276</v>
      </c>
      <c r="S198" s="42">
        <f t="shared" ca="1" si="62"/>
        <v>0.19448895603793934</v>
      </c>
      <c r="T198" s="42">
        <f t="shared" ca="1" si="63"/>
        <v>5.1546040463959261E-2</v>
      </c>
      <c r="U198">
        <f ca="1">+(L198^2*Markiwitz!$B$4^2)+(M198^2*Markiwitz!$C$4^2)+(N198^2*Markiwitz!$D$4^2)+(O198^2*Markiwitz!$E$4^2)+(P198^2*Markiwitz!$F$4^2)+(Q198^2*Markiwitz!$G$4^2)+(R198^2*Markiwitz!$H$4^2)+(S198^2*Markiwitz!$I$4^2)+(T198^2*Markiwitz!$J$4^2)+(2*L198*M198*Markiwitz!$B$8)+(2*L198*N198*Markiwitz!$E$8)+(2*L198*O198*Markiwitz!$H$8)+(2*L198*P198*Markiwitz!$B$11)+(2*L198*Q198*Markiwitz!$E$11)+(2*L198*R198*Markiwitz!$H$11)+(2*L198*S198*Markiwitz!$K$8)+(2*L198*T198*Markiwitz!$K$11)</f>
        <v>1.5578632617134656E-2</v>
      </c>
      <c r="V198" s="5">
        <f t="shared" ca="1" si="54"/>
        <v>0.12481439266821218</v>
      </c>
      <c r="W198" s="42">
        <f ca="1">SUMPRODUCT(L198:T198,Markiwitz!$B$3:$J$3)</f>
        <v>0.45928816997350325</v>
      </c>
    </row>
    <row r="199" spans="1:23" x14ac:dyDescent="0.25">
      <c r="A199">
        <v>198</v>
      </c>
      <c r="B199" s="25">
        <f t="shared" ca="1" si="53"/>
        <v>0.99999999999999978</v>
      </c>
      <c r="C199" s="46">
        <v>0</v>
      </c>
      <c r="D199">
        <f t="shared" ca="1" si="52"/>
        <v>0.10508867405257794</v>
      </c>
      <c r="E199">
        <f t="shared" ca="1" si="52"/>
        <v>0.34162961176848983</v>
      </c>
      <c r="F199">
        <f t="shared" ca="1" si="52"/>
        <v>1.2519847848906696E-2</v>
      </c>
      <c r="G199">
        <f t="shared" ca="1" si="52"/>
        <v>0.18465126873464399</v>
      </c>
      <c r="H199">
        <f t="shared" ca="1" si="52"/>
        <v>0.37079316177454147</v>
      </c>
      <c r="I199">
        <f t="shared" ca="1" si="52"/>
        <v>0.95004219920516808</v>
      </c>
      <c r="J199">
        <f t="shared" ca="1" si="52"/>
        <v>0.2871378881378942</v>
      </c>
      <c r="K199">
        <f t="shared" ca="1" si="52"/>
        <v>0.35206694126577565</v>
      </c>
      <c r="L199" s="42">
        <f t="shared" ca="1" si="55"/>
        <v>0</v>
      </c>
      <c r="M199" s="42">
        <f t="shared" ca="1" si="56"/>
        <v>4.0357724856938497E-2</v>
      </c>
      <c r="N199" s="42">
        <f t="shared" ca="1" si="57"/>
        <v>0.13119771468271951</v>
      </c>
      <c r="O199" s="42">
        <f t="shared" ca="1" si="58"/>
        <v>4.808059282241128E-3</v>
      </c>
      <c r="P199" s="42">
        <f t="shared" ca="1" si="59"/>
        <v>7.0912542814546661E-2</v>
      </c>
      <c r="Q199" s="42">
        <f t="shared" ca="1" si="60"/>
        <v>0.1423975374762485</v>
      </c>
      <c r="R199" s="42">
        <f t="shared" ca="1" si="61"/>
        <v>0.36484941906127677</v>
      </c>
      <c r="S199" s="42">
        <f t="shared" ca="1" si="62"/>
        <v>0.11027098771532409</v>
      </c>
      <c r="T199" s="42">
        <f t="shared" ca="1" si="63"/>
        <v>0.13520601411070471</v>
      </c>
      <c r="U199">
        <f ca="1">+(L199^2*Markiwitz!$B$4^2)+(M199^2*Markiwitz!$C$4^2)+(N199^2*Markiwitz!$D$4^2)+(O199^2*Markiwitz!$E$4^2)+(P199^2*Markiwitz!$F$4^2)+(Q199^2*Markiwitz!$G$4^2)+(R199^2*Markiwitz!$H$4^2)+(S199^2*Markiwitz!$I$4^2)+(T199^2*Markiwitz!$J$4^2)+(2*L199*M199*Markiwitz!$B$8)+(2*L199*N199*Markiwitz!$E$8)+(2*L199*O199*Markiwitz!$H$8)+(2*L199*P199*Markiwitz!$B$11)+(2*L199*Q199*Markiwitz!$E$11)+(2*L199*R199*Markiwitz!$H$11)+(2*L199*S199*Markiwitz!$K$8)+(2*L199*T199*Markiwitz!$K$11)</f>
        <v>2.1156256108089196E-2</v>
      </c>
      <c r="V199" s="5">
        <f t="shared" ca="1" si="54"/>
        <v>0.14545190307482814</v>
      </c>
      <c r="W199" s="42">
        <f ca="1">SUMPRODUCT(L199:T199,Markiwitz!$B$3:$J$3)</f>
        <v>0.47349036087772478</v>
      </c>
    </row>
    <row r="200" spans="1:23" x14ac:dyDescent="0.25">
      <c r="A200">
        <v>199</v>
      </c>
      <c r="B200" s="25">
        <f t="shared" ca="1" si="53"/>
        <v>0.99999999999999989</v>
      </c>
      <c r="C200" s="46">
        <v>0</v>
      </c>
      <c r="D200">
        <f t="shared" ca="1" si="52"/>
        <v>0.95104416332605501</v>
      </c>
      <c r="E200">
        <f t="shared" ca="1" si="52"/>
        <v>0.75277374137762731</v>
      </c>
      <c r="F200">
        <f t="shared" ca="1" si="52"/>
        <v>0.90676333322657943</v>
      </c>
      <c r="G200">
        <f t="shared" ca="1" si="52"/>
        <v>0.31230481614287675</v>
      </c>
      <c r="H200">
        <f t="shared" ca="1" si="52"/>
        <v>0.5851933244182963</v>
      </c>
      <c r="I200">
        <f t="shared" ca="1" si="52"/>
        <v>0.39068961236488087</v>
      </c>
      <c r="J200">
        <f t="shared" ca="1" si="52"/>
        <v>0.46450489524346361</v>
      </c>
      <c r="K200">
        <f t="shared" ca="1" si="52"/>
        <v>0.92715048411473022</v>
      </c>
      <c r="L200" s="42">
        <f t="shared" ca="1" si="55"/>
        <v>0</v>
      </c>
      <c r="M200" s="42">
        <f t="shared" ca="1" si="56"/>
        <v>0.17976708422116491</v>
      </c>
      <c r="N200" s="42">
        <f t="shared" ca="1" si="57"/>
        <v>0.14228985969741872</v>
      </c>
      <c r="O200" s="42">
        <f t="shared" ca="1" si="58"/>
        <v>0.17139708835679152</v>
      </c>
      <c r="P200" s="42">
        <f t="shared" ca="1" si="59"/>
        <v>5.9032091622210223E-2</v>
      </c>
      <c r="Q200" s="42">
        <f t="shared" ca="1" si="60"/>
        <v>0.1106136830370318</v>
      </c>
      <c r="R200" s="42">
        <f t="shared" ca="1" si="61"/>
        <v>7.3848444855292336E-2</v>
      </c>
      <c r="S200" s="42">
        <f t="shared" ca="1" si="62"/>
        <v>8.7801065233757317E-2</v>
      </c>
      <c r="T200" s="42">
        <f t="shared" ca="1" si="63"/>
        <v>0.1752506829763332</v>
      </c>
      <c r="U200">
        <f ca="1">+(L200^2*Markiwitz!$B$4^2)+(M200^2*Markiwitz!$C$4^2)+(N200^2*Markiwitz!$D$4^2)+(O200^2*Markiwitz!$E$4^2)+(P200^2*Markiwitz!$F$4^2)+(Q200^2*Markiwitz!$G$4^2)+(R200^2*Markiwitz!$H$4^2)+(S200^2*Markiwitz!$I$4^2)+(T200^2*Markiwitz!$J$4^2)+(2*L200*M200*Markiwitz!$B$8)+(2*L200*N200*Markiwitz!$E$8)+(2*L200*O200*Markiwitz!$H$8)+(2*L200*P200*Markiwitz!$B$11)+(2*L200*Q200*Markiwitz!$E$11)+(2*L200*R200*Markiwitz!$H$11)+(2*L200*S200*Markiwitz!$K$8)+(2*L200*T200*Markiwitz!$K$11)</f>
        <v>1.0737302535837623E-2</v>
      </c>
      <c r="V200" s="5">
        <f t="shared" ca="1" si="54"/>
        <v>0.10362095606506255</v>
      </c>
      <c r="W200" s="42">
        <f ca="1">SUMPRODUCT(L200:T200,Markiwitz!$B$3:$J$3)</f>
        <v>0.43818723111854557</v>
      </c>
    </row>
    <row r="201" spans="1:23" x14ac:dyDescent="0.25">
      <c r="A201">
        <v>200</v>
      </c>
      <c r="B201" s="25">
        <f t="shared" ca="1" si="53"/>
        <v>1</v>
      </c>
      <c r="C201" s="46">
        <v>0</v>
      </c>
      <c r="D201">
        <f t="shared" ca="1" si="52"/>
        <v>0.96815494848497052</v>
      </c>
      <c r="E201">
        <f t="shared" ca="1" si="52"/>
        <v>0.31004127847937435</v>
      </c>
      <c r="F201">
        <f t="shared" ca="1" si="52"/>
        <v>0.98985089869815368</v>
      </c>
      <c r="G201">
        <f t="shared" ca="1" si="52"/>
        <v>0.92860852551565742</v>
      </c>
      <c r="H201">
        <f t="shared" ca="1" si="52"/>
        <v>7.6777865672057466E-2</v>
      </c>
      <c r="I201">
        <f t="shared" ca="1" si="52"/>
        <v>0.14596476567759564</v>
      </c>
      <c r="J201">
        <f t="shared" ca="1" si="52"/>
        <v>0.93645414820578066</v>
      </c>
      <c r="K201">
        <f t="shared" ca="1" si="52"/>
        <v>9.3147945393768694E-2</v>
      </c>
      <c r="L201" s="42">
        <f t="shared" ca="1" si="55"/>
        <v>0</v>
      </c>
      <c r="M201" s="42">
        <f t="shared" ca="1" si="56"/>
        <v>0.21761179290519705</v>
      </c>
      <c r="N201" s="42">
        <f t="shared" ca="1" si="57"/>
        <v>6.968785171226495E-2</v>
      </c>
      <c r="O201" s="42">
        <f t="shared" ca="1" si="58"/>
        <v>0.22248838278583635</v>
      </c>
      <c r="P201" s="42">
        <f t="shared" ca="1" si="59"/>
        <v>0.2087229595435473</v>
      </c>
      <c r="Q201" s="42">
        <f t="shared" ca="1" si="60"/>
        <v>1.725732955295655E-2</v>
      </c>
      <c r="R201" s="42">
        <f t="shared" ca="1" si="61"/>
        <v>3.2808440849054495E-2</v>
      </c>
      <c r="S201" s="42">
        <f t="shared" ca="1" si="62"/>
        <v>0.21048641695573853</v>
      </c>
      <c r="T201" s="42">
        <f t="shared" ca="1" si="63"/>
        <v>2.0936825695404754E-2</v>
      </c>
      <c r="U201">
        <f ca="1">+(L201^2*Markiwitz!$B$4^2)+(M201^2*Markiwitz!$C$4^2)+(N201^2*Markiwitz!$D$4^2)+(O201^2*Markiwitz!$E$4^2)+(P201^2*Markiwitz!$F$4^2)+(Q201^2*Markiwitz!$G$4^2)+(R201^2*Markiwitz!$H$4^2)+(S201^2*Markiwitz!$I$4^2)+(T201^2*Markiwitz!$J$4^2)+(2*L201*M201*Markiwitz!$B$8)+(2*L201*N201*Markiwitz!$E$8)+(2*L201*O201*Markiwitz!$H$8)+(2*L201*P201*Markiwitz!$B$11)+(2*L201*Q201*Markiwitz!$E$11)+(2*L201*R201*Markiwitz!$H$11)+(2*L201*S201*Markiwitz!$K$8)+(2*L201*T201*Markiwitz!$K$11)</f>
        <v>1.6443363137708871E-2</v>
      </c>
      <c r="V201" s="5">
        <f t="shared" ca="1" si="54"/>
        <v>0.12823167759063619</v>
      </c>
      <c r="W201" s="42">
        <f ca="1">SUMPRODUCT(L201:T201,Markiwitz!$B$3:$J$3)</f>
        <v>0.21458323716556271</v>
      </c>
    </row>
    <row r="202" spans="1:23" x14ac:dyDescent="0.25">
      <c r="A202">
        <v>201</v>
      </c>
      <c r="B202" s="25">
        <f t="shared" ca="1" si="53"/>
        <v>1.0000000000000002</v>
      </c>
      <c r="C202" s="46">
        <v>0</v>
      </c>
      <c r="D202">
        <f t="shared" ref="D202:K211" ca="1" si="64">RAND()</f>
        <v>0.80105848643966893</v>
      </c>
      <c r="E202">
        <f t="shared" ca="1" si="64"/>
        <v>0.75259944267555556</v>
      </c>
      <c r="F202">
        <f t="shared" ca="1" si="64"/>
        <v>0.65124102068173784</v>
      </c>
      <c r="G202">
        <f t="shared" ca="1" si="64"/>
        <v>0.60687346876574166</v>
      </c>
      <c r="H202">
        <f t="shared" ca="1" si="64"/>
        <v>4.9513184677046462E-2</v>
      </c>
      <c r="I202">
        <f t="shared" ca="1" si="64"/>
        <v>0.61356096954139105</v>
      </c>
      <c r="J202">
        <f t="shared" ca="1" si="64"/>
        <v>0.63073676701025039</v>
      </c>
      <c r="K202">
        <f t="shared" ca="1" si="64"/>
        <v>0.67152063240424753</v>
      </c>
      <c r="L202" s="42">
        <f t="shared" ca="1" si="55"/>
        <v>0</v>
      </c>
      <c r="M202" s="42">
        <f t="shared" ca="1" si="56"/>
        <v>0.16768705288854927</v>
      </c>
      <c r="N202" s="42">
        <f t="shared" ca="1" si="57"/>
        <v>0.15754303173134579</v>
      </c>
      <c r="O202" s="42">
        <f t="shared" ca="1" si="58"/>
        <v>0.13632548599992397</v>
      </c>
      <c r="P202" s="42">
        <f t="shared" ca="1" si="59"/>
        <v>0.12703794439014737</v>
      </c>
      <c r="Q202" s="42">
        <f t="shared" ca="1" si="60"/>
        <v>1.0364686421989127E-2</v>
      </c>
      <c r="R202" s="42">
        <f t="shared" ca="1" si="61"/>
        <v>0.12843785128239274</v>
      </c>
      <c r="S202" s="42">
        <f t="shared" ca="1" si="62"/>
        <v>0.13203329269811831</v>
      </c>
      <c r="T202" s="42">
        <f t="shared" ca="1" si="63"/>
        <v>0.14057065458753354</v>
      </c>
      <c r="U202">
        <f ca="1">+(L202^2*Markiwitz!$B$4^2)+(M202^2*Markiwitz!$C$4^2)+(N202^2*Markiwitz!$D$4^2)+(O202^2*Markiwitz!$E$4^2)+(P202^2*Markiwitz!$F$4^2)+(Q202^2*Markiwitz!$G$4^2)+(R202^2*Markiwitz!$H$4^2)+(S202^2*Markiwitz!$I$4^2)+(T202^2*Markiwitz!$J$4^2)+(2*L202*M202*Markiwitz!$B$8)+(2*L202*N202*Markiwitz!$E$8)+(2*L202*O202*Markiwitz!$H$8)+(2*L202*P202*Markiwitz!$B$11)+(2*L202*Q202*Markiwitz!$E$11)+(2*L202*R202*Markiwitz!$H$11)+(2*L202*S202*Markiwitz!$K$8)+(2*L202*T202*Markiwitz!$K$11)</f>
        <v>1.003121366808902E-2</v>
      </c>
      <c r="V202" s="5">
        <f t="shared" ca="1" si="54"/>
        <v>0.10015594674351104</v>
      </c>
      <c r="W202" s="42">
        <f ca="1">SUMPRODUCT(L202:T202,Markiwitz!$B$3:$J$3)</f>
        <v>0.17329197644619701</v>
      </c>
    </row>
    <row r="203" spans="1:23" x14ac:dyDescent="0.25">
      <c r="A203">
        <v>202</v>
      </c>
      <c r="B203" s="25">
        <f t="shared" ca="1" si="53"/>
        <v>1</v>
      </c>
      <c r="C203" s="46">
        <v>0</v>
      </c>
      <c r="D203">
        <f t="shared" ca="1" si="64"/>
        <v>0.89064551770110223</v>
      </c>
      <c r="E203">
        <f t="shared" ca="1" si="64"/>
        <v>0.88061013080499217</v>
      </c>
      <c r="F203">
        <f t="shared" ca="1" si="64"/>
        <v>0.7801884848643772</v>
      </c>
      <c r="G203">
        <f t="shared" ca="1" si="64"/>
        <v>0.35045327618106603</v>
      </c>
      <c r="H203">
        <f t="shared" ca="1" si="64"/>
        <v>0.72191227211285025</v>
      </c>
      <c r="I203">
        <f t="shared" ca="1" si="64"/>
        <v>0.37172673865916672</v>
      </c>
      <c r="J203">
        <f t="shared" ca="1" si="64"/>
        <v>0.43564973258785966</v>
      </c>
      <c r="K203">
        <f t="shared" ca="1" si="64"/>
        <v>0.51730444261744923</v>
      </c>
      <c r="L203" s="42">
        <f t="shared" ca="1" si="55"/>
        <v>0</v>
      </c>
      <c r="M203" s="42">
        <f t="shared" ca="1" si="56"/>
        <v>0.17998326974811915</v>
      </c>
      <c r="N203" s="42">
        <f t="shared" ca="1" si="57"/>
        <v>0.17795530047094657</v>
      </c>
      <c r="O203" s="42">
        <f t="shared" ca="1" si="58"/>
        <v>0.15766191120365172</v>
      </c>
      <c r="P203" s="42">
        <f t="shared" ca="1" si="59"/>
        <v>7.0820236881467047E-2</v>
      </c>
      <c r="Q203" s="42">
        <f t="shared" ca="1" si="60"/>
        <v>0.14588534790085761</v>
      </c>
      <c r="R203" s="42">
        <f t="shared" ca="1" si="61"/>
        <v>7.5119216957800231E-2</v>
      </c>
      <c r="S203" s="42">
        <f t="shared" ca="1" si="62"/>
        <v>8.8036892094224578E-2</v>
      </c>
      <c r="T203" s="42">
        <f t="shared" ca="1" si="63"/>
        <v>0.10453782474293316</v>
      </c>
      <c r="U203">
        <f ca="1">+(L203^2*Markiwitz!$B$4^2)+(M203^2*Markiwitz!$C$4^2)+(N203^2*Markiwitz!$D$4^2)+(O203^2*Markiwitz!$E$4^2)+(P203^2*Markiwitz!$F$4^2)+(Q203^2*Markiwitz!$G$4^2)+(R203^2*Markiwitz!$H$4^2)+(S203^2*Markiwitz!$I$4^2)+(T203^2*Markiwitz!$J$4^2)+(2*L203*M203*Markiwitz!$B$8)+(2*L203*N203*Markiwitz!$E$8)+(2*L203*O203*Markiwitz!$H$8)+(2*L203*P203*Markiwitz!$B$11)+(2*L203*Q203*Markiwitz!$E$11)+(2*L203*R203*Markiwitz!$H$11)+(2*L203*S203*Markiwitz!$K$8)+(2*L203*T203*Markiwitz!$K$11)</f>
        <v>1.3441188637214434E-2</v>
      </c>
      <c r="V203" s="5">
        <f t="shared" ca="1" si="54"/>
        <v>0.11593614034120005</v>
      </c>
      <c r="W203" s="42">
        <f ca="1">SUMPRODUCT(L203:T203,Markiwitz!$B$3:$J$3)</f>
        <v>0.5381579181225512</v>
      </c>
    </row>
    <row r="204" spans="1:23" x14ac:dyDescent="0.25">
      <c r="A204">
        <v>203</v>
      </c>
      <c r="B204" s="25">
        <f t="shared" ca="1" si="53"/>
        <v>0.99999999999999989</v>
      </c>
      <c r="C204" s="46">
        <v>0</v>
      </c>
      <c r="D204">
        <f t="shared" ca="1" si="64"/>
        <v>0.49802934488184458</v>
      </c>
      <c r="E204">
        <f t="shared" ca="1" si="64"/>
        <v>8.9741120064512514E-2</v>
      </c>
      <c r="F204">
        <f t="shared" ca="1" si="64"/>
        <v>0.71350331262806388</v>
      </c>
      <c r="G204">
        <f t="shared" ca="1" si="64"/>
        <v>0.34343354049238417</v>
      </c>
      <c r="H204">
        <f t="shared" ca="1" si="64"/>
        <v>0.64285986160189479</v>
      </c>
      <c r="I204">
        <f t="shared" ca="1" si="64"/>
        <v>0.67034084122918558</v>
      </c>
      <c r="J204">
        <f t="shared" ca="1" si="64"/>
        <v>0.70806149487748715</v>
      </c>
      <c r="K204">
        <f t="shared" ca="1" si="64"/>
        <v>3.453710312797964E-2</v>
      </c>
      <c r="L204" s="42">
        <f t="shared" ca="1" si="55"/>
        <v>0</v>
      </c>
      <c r="M204" s="42">
        <f t="shared" ca="1" si="56"/>
        <v>0.13458409784696881</v>
      </c>
      <c r="N204" s="42">
        <f t="shared" ca="1" si="57"/>
        <v>2.425103622463114E-2</v>
      </c>
      <c r="O204" s="42">
        <f t="shared" ca="1" si="58"/>
        <v>0.19281233250151866</v>
      </c>
      <c r="P204" s="42">
        <f t="shared" ca="1" si="59"/>
        <v>9.2807168277450849E-2</v>
      </c>
      <c r="Q204" s="42">
        <f t="shared" ca="1" si="60"/>
        <v>0.17372212180839353</v>
      </c>
      <c r="R204" s="42">
        <f t="shared" ca="1" si="61"/>
        <v>0.18114839676407374</v>
      </c>
      <c r="S204" s="42">
        <f t="shared" ca="1" si="62"/>
        <v>0.19134177230233454</v>
      </c>
      <c r="T204" s="42">
        <f t="shared" ca="1" si="63"/>
        <v>9.3330742746285719E-3</v>
      </c>
      <c r="U204">
        <f ca="1">+(L204^2*Markiwitz!$B$4^2)+(M204^2*Markiwitz!$C$4^2)+(N204^2*Markiwitz!$D$4^2)+(O204^2*Markiwitz!$E$4^2)+(P204^2*Markiwitz!$F$4^2)+(Q204^2*Markiwitz!$G$4^2)+(R204^2*Markiwitz!$H$4^2)+(S204^2*Markiwitz!$I$4^2)+(T204^2*Markiwitz!$J$4^2)+(2*L204*M204*Markiwitz!$B$8)+(2*L204*N204*Markiwitz!$E$8)+(2*L204*O204*Markiwitz!$H$8)+(2*L204*P204*Markiwitz!$B$11)+(2*L204*Q204*Markiwitz!$E$11)+(2*L204*R204*Markiwitz!$H$11)+(2*L204*S204*Markiwitz!$K$8)+(2*L204*T204*Markiwitz!$K$11)</f>
        <v>2.0280003599580342E-2</v>
      </c>
      <c r="V204" s="5">
        <f t="shared" ca="1" si="54"/>
        <v>0.14240787758962051</v>
      </c>
      <c r="W204" s="42">
        <f ca="1">SUMPRODUCT(L204:T204,Markiwitz!$B$3:$J$3)</f>
        <v>0.58853064320913573</v>
      </c>
    </row>
    <row r="205" spans="1:23" x14ac:dyDescent="0.25">
      <c r="A205">
        <v>204</v>
      </c>
      <c r="B205" s="25">
        <f t="shared" ca="1" si="53"/>
        <v>0.99999999999999989</v>
      </c>
      <c r="C205" s="46">
        <v>0</v>
      </c>
      <c r="D205">
        <f t="shared" ca="1" si="64"/>
        <v>0.28662483711482134</v>
      </c>
      <c r="E205">
        <f t="shared" ca="1" si="64"/>
        <v>0.79760220745783195</v>
      </c>
      <c r="F205">
        <f t="shared" ca="1" si="64"/>
        <v>0.46347147785452947</v>
      </c>
      <c r="G205">
        <f t="shared" ca="1" si="64"/>
        <v>0.9127692110370621</v>
      </c>
      <c r="H205">
        <f t="shared" ca="1" si="64"/>
        <v>0.27524942901009419</v>
      </c>
      <c r="I205">
        <f t="shared" ca="1" si="64"/>
        <v>0.58400095137777697</v>
      </c>
      <c r="J205">
        <f t="shared" ca="1" si="64"/>
        <v>5.6943410122121896E-2</v>
      </c>
      <c r="K205">
        <f t="shared" ca="1" si="64"/>
        <v>0.13644622133971851</v>
      </c>
      <c r="L205" s="42">
        <f t="shared" ca="1" si="55"/>
        <v>0</v>
      </c>
      <c r="M205" s="42">
        <f t="shared" ca="1" si="56"/>
        <v>8.1587260594880071E-2</v>
      </c>
      <c r="N205" s="42">
        <f t="shared" ca="1" si="57"/>
        <v>0.2270360789593581</v>
      </c>
      <c r="O205" s="42">
        <f t="shared" ca="1" si="58"/>
        <v>0.13192634882113766</v>
      </c>
      <c r="P205" s="42">
        <f t="shared" ca="1" si="59"/>
        <v>0.25981816591152984</v>
      </c>
      <c r="Q205" s="42">
        <f t="shared" ca="1" si="60"/>
        <v>7.8349270493409229E-2</v>
      </c>
      <c r="R205" s="42">
        <f t="shared" ca="1" si="61"/>
        <v>0.16623485350164985</v>
      </c>
      <c r="S205" s="42">
        <f t="shared" ca="1" si="62"/>
        <v>1.6208842497949925E-2</v>
      </c>
      <c r="T205" s="42">
        <f t="shared" ca="1" si="63"/>
        <v>3.8839179220085292E-2</v>
      </c>
      <c r="U205">
        <f ca="1">+(L205^2*Markiwitz!$B$4^2)+(M205^2*Markiwitz!$C$4^2)+(N205^2*Markiwitz!$D$4^2)+(O205^2*Markiwitz!$E$4^2)+(P205^2*Markiwitz!$F$4^2)+(Q205^2*Markiwitz!$G$4^2)+(R205^2*Markiwitz!$H$4^2)+(S205^2*Markiwitz!$I$4^2)+(T205^2*Markiwitz!$J$4^2)+(2*L205*M205*Markiwitz!$B$8)+(2*L205*N205*Markiwitz!$E$8)+(2*L205*O205*Markiwitz!$H$8)+(2*L205*P205*Markiwitz!$B$11)+(2*L205*Q205*Markiwitz!$E$11)+(2*L205*R205*Markiwitz!$H$11)+(2*L205*S205*Markiwitz!$K$8)+(2*L205*T205*Markiwitz!$K$11)</f>
        <v>1.7566905924566157E-2</v>
      </c>
      <c r="V205" s="5">
        <f t="shared" ca="1" si="54"/>
        <v>0.13254020493633681</v>
      </c>
      <c r="W205" s="42">
        <f ca="1">SUMPRODUCT(L205:T205,Markiwitz!$B$3:$J$3)</f>
        <v>0.40954356537788317</v>
      </c>
    </row>
    <row r="206" spans="1:23" x14ac:dyDescent="0.25">
      <c r="A206">
        <v>205</v>
      </c>
      <c r="B206" s="25">
        <f t="shared" ca="1" si="53"/>
        <v>1.0000000000000002</v>
      </c>
      <c r="C206" s="46">
        <v>0</v>
      </c>
      <c r="D206">
        <f t="shared" ca="1" si="64"/>
        <v>0.59305379406591263</v>
      </c>
      <c r="E206">
        <f t="shared" ca="1" si="64"/>
        <v>0.36673069350115739</v>
      </c>
      <c r="F206">
        <f t="shared" ca="1" si="64"/>
        <v>0.71975404469569537</v>
      </c>
      <c r="G206">
        <f t="shared" ca="1" si="64"/>
        <v>8.9164319396892511E-2</v>
      </c>
      <c r="H206">
        <f t="shared" ca="1" si="64"/>
        <v>0.85638930336521835</v>
      </c>
      <c r="I206">
        <f t="shared" ca="1" si="64"/>
        <v>0.16526710555546809</v>
      </c>
      <c r="J206">
        <f t="shared" ca="1" si="64"/>
        <v>0.52422305481437048</v>
      </c>
      <c r="K206">
        <f t="shared" ca="1" si="64"/>
        <v>0.87449467611730769</v>
      </c>
      <c r="L206" s="42">
        <f t="shared" ca="1" si="55"/>
        <v>0</v>
      </c>
      <c r="M206" s="42">
        <f t="shared" ca="1" si="56"/>
        <v>0.14157147153598948</v>
      </c>
      <c r="N206" s="42">
        <f t="shared" ca="1" si="57"/>
        <v>8.7544510221281027E-2</v>
      </c>
      <c r="O206" s="42">
        <f t="shared" ca="1" si="58"/>
        <v>0.17181685754500886</v>
      </c>
      <c r="P206" s="42">
        <f t="shared" ca="1" si="59"/>
        <v>2.1284955988528916E-2</v>
      </c>
      <c r="Q206" s="42">
        <f t="shared" ca="1" si="60"/>
        <v>0.20443388963737089</v>
      </c>
      <c r="R206" s="42">
        <f t="shared" ca="1" si="61"/>
        <v>3.9451914082824231E-2</v>
      </c>
      <c r="S206" s="42">
        <f t="shared" ca="1" si="62"/>
        <v>0.1251404679065484</v>
      </c>
      <c r="T206" s="42">
        <f t="shared" ca="1" si="63"/>
        <v>0.20875593308244836</v>
      </c>
      <c r="U206">
        <f ca="1">+(L206^2*Markiwitz!$B$4^2)+(M206^2*Markiwitz!$C$4^2)+(N206^2*Markiwitz!$D$4^2)+(O206^2*Markiwitz!$E$4^2)+(P206^2*Markiwitz!$F$4^2)+(Q206^2*Markiwitz!$G$4^2)+(R206^2*Markiwitz!$H$4^2)+(S206^2*Markiwitz!$I$4^2)+(T206^2*Markiwitz!$J$4^2)+(2*L206*M206*Markiwitz!$B$8)+(2*L206*N206*Markiwitz!$E$8)+(2*L206*O206*Markiwitz!$H$8)+(2*L206*P206*Markiwitz!$B$11)+(2*L206*Q206*Markiwitz!$E$11)+(2*L206*R206*Markiwitz!$H$11)+(2*L206*S206*Markiwitz!$K$8)+(2*L206*T206*Markiwitz!$K$11)</f>
        <v>1.7992917689626697E-2</v>
      </c>
      <c r="V206" s="5">
        <f t="shared" ca="1" si="54"/>
        <v>0.13413768184081123</v>
      </c>
      <c r="W206" s="42">
        <f ca="1">SUMPRODUCT(L206:T206,Markiwitz!$B$3:$J$3)</f>
        <v>0.66576769299706218</v>
      </c>
    </row>
    <row r="207" spans="1:23" x14ac:dyDescent="0.25">
      <c r="A207">
        <v>206</v>
      </c>
      <c r="B207" s="25">
        <f t="shared" ca="1" si="53"/>
        <v>1</v>
      </c>
      <c r="C207" s="46">
        <v>0</v>
      </c>
      <c r="D207">
        <f t="shared" ca="1" si="64"/>
        <v>2.4267790697087843E-2</v>
      </c>
      <c r="E207">
        <f t="shared" ca="1" si="64"/>
        <v>0.3398217716455606</v>
      </c>
      <c r="F207">
        <f t="shared" ca="1" si="64"/>
        <v>0.99416653518442177</v>
      </c>
      <c r="G207">
        <f t="shared" ca="1" si="64"/>
        <v>0.83202207751254542</v>
      </c>
      <c r="H207">
        <f t="shared" ca="1" si="64"/>
        <v>0.42562850473505631</v>
      </c>
      <c r="I207">
        <f t="shared" ca="1" si="64"/>
        <v>0.27656828256893373</v>
      </c>
      <c r="J207">
        <f t="shared" ca="1" si="64"/>
        <v>0.68915300537848256</v>
      </c>
      <c r="K207">
        <f t="shared" ca="1" si="64"/>
        <v>0.9825858395296907</v>
      </c>
      <c r="L207" s="42">
        <f t="shared" ca="1" si="55"/>
        <v>0</v>
      </c>
      <c r="M207" s="42">
        <f t="shared" ca="1" si="56"/>
        <v>5.3169706157345977E-3</v>
      </c>
      <c r="N207" s="42">
        <f t="shared" ca="1" si="57"/>
        <v>7.445351729702937E-2</v>
      </c>
      <c r="O207" s="42">
        <f t="shared" ca="1" si="58"/>
        <v>0.2178176959205671</v>
      </c>
      <c r="P207" s="42">
        <f t="shared" ca="1" si="59"/>
        <v>0.18229252893249662</v>
      </c>
      <c r="Q207" s="42">
        <f t="shared" ca="1" si="60"/>
        <v>9.3253410709814508E-2</v>
      </c>
      <c r="R207" s="42">
        <f t="shared" ca="1" si="61"/>
        <v>6.0594944550913146E-2</v>
      </c>
      <c r="S207" s="42">
        <f t="shared" ca="1" si="62"/>
        <v>0.15099051764041657</v>
      </c>
      <c r="T207" s="42">
        <f t="shared" ca="1" si="63"/>
        <v>0.21528041433302811</v>
      </c>
      <c r="U207">
        <f ca="1">+(L207^2*Markiwitz!$B$4^2)+(M207^2*Markiwitz!$C$4^2)+(N207^2*Markiwitz!$D$4^2)+(O207^2*Markiwitz!$E$4^2)+(P207^2*Markiwitz!$F$4^2)+(Q207^2*Markiwitz!$G$4^2)+(R207^2*Markiwitz!$H$4^2)+(S207^2*Markiwitz!$I$4^2)+(T207^2*Markiwitz!$J$4^2)+(2*L207*M207*Markiwitz!$B$8)+(2*L207*N207*Markiwitz!$E$8)+(2*L207*O207*Markiwitz!$H$8)+(2*L207*P207*Markiwitz!$B$11)+(2*L207*Q207*Markiwitz!$E$11)+(2*L207*R207*Markiwitz!$H$11)+(2*L207*S207*Markiwitz!$K$8)+(2*L207*T207*Markiwitz!$K$11)</f>
        <v>1.4773969578174536E-2</v>
      </c>
      <c r="V207" s="5">
        <f t="shared" ca="1" si="54"/>
        <v>0.12154821914851133</v>
      </c>
      <c r="W207" s="42">
        <f ca="1">SUMPRODUCT(L207:T207,Markiwitz!$B$3:$J$3)</f>
        <v>0.40426771094371144</v>
      </c>
    </row>
    <row r="208" spans="1:23" x14ac:dyDescent="0.25">
      <c r="A208">
        <v>207</v>
      </c>
      <c r="B208" s="25">
        <f t="shared" ca="1" si="53"/>
        <v>0.99999999999999989</v>
      </c>
      <c r="C208" s="46">
        <v>0</v>
      </c>
      <c r="D208">
        <f t="shared" ca="1" si="64"/>
        <v>0.68680303525048003</v>
      </c>
      <c r="E208">
        <f t="shared" ca="1" si="64"/>
        <v>0.35792438393298287</v>
      </c>
      <c r="F208">
        <f t="shared" ca="1" si="64"/>
        <v>2.8628358391918352E-2</v>
      </c>
      <c r="G208">
        <f t="shared" ca="1" si="64"/>
        <v>0.6979812171891806</v>
      </c>
      <c r="H208">
        <f t="shared" ca="1" si="64"/>
        <v>0.43941084078118553</v>
      </c>
      <c r="I208">
        <f t="shared" ca="1" si="64"/>
        <v>0.75339041869830214</v>
      </c>
      <c r="J208">
        <f t="shared" ca="1" si="64"/>
        <v>0.67510445194131763</v>
      </c>
      <c r="K208">
        <f t="shared" ca="1" si="64"/>
        <v>0.94959761537244303</v>
      </c>
      <c r="L208" s="42">
        <f t="shared" ca="1" si="55"/>
        <v>0</v>
      </c>
      <c r="M208" s="42">
        <f t="shared" ca="1" si="56"/>
        <v>0.14966810503820832</v>
      </c>
      <c r="N208" s="42">
        <f t="shared" ca="1" si="57"/>
        <v>7.7998875282606336E-2</v>
      </c>
      <c r="O208" s="42">
        <f t="shared" ca="1" si="58"/>
        <v>6.2386913437423013E-3</v>
      </c>
      <c r="P208" s="42">
        <f t="shared" ca="1" si="59"/>
        <v>0.15210405424441337</v>
      </c>
      <c r="Q208" s="42">
        <f t="shared" ca="1" si="60"/>
        <v>9.5756402487331513E-2</v>
      </c>
      <c r="R208" s="42">
        <f t="shared" ca="1" si="61"/>
        <v>0.16417882643659795</v>
      </c>
      <c r="S208" s="42">
        <f t="shared" ca="1" si="62"/>
        <v>0.14711874997475058</v>
      </c>
      <c r="T208" s="42">
        <f t="shared" ca="1" si="63"/>
        <v>0.20693629519234946</v>
      </c>
      <c r="U208">
        <f ca="1">+(L208^2*Markiwitz!$B$4^2)+(M208^2*Markiwitz!$C$4^2)+(N208^2*Markiwitz!$D$4^2)+(O208^2*Markiwitz!$E$4^2)+(P208^2*Markiwitz!$F$4^2)+(Q208^2*Markiwitz!$G$4^2)+(R208^2*Markiwitz!$H$4^2)+(S208^2*Markiwitz!$I$4^2)+(T208^2*Markiwitz!$J$4^2)+(2*L208*M208*Markiwitz!$B$8)+(2*L208*N208*Markiwitz!$E$8)+(2*L208*O208*Markiwitz!$H$8)+(2*L208*P208*Markiwitz!$B$11)+(2*L208*Q208*Markiwitz!$E$11)+(2*L208*R208*Markiwitz!$H$11)+(2*L208*S208*Markiwitz!$K$8)+(2*L208*T208*Markiwitz!$K$11)</f>
        <v>1.1955870737290514E-2</v>
      </c>
      <c r="V208" s="5">
        <f t="shared" ca="1" si="54"/>
        <v>0.109342904375595</v>
      </c>
      <c r="W208" s="42">
        <f ca="1">SUMPRODUCT(L208:T208,Markiwitz!$B$3:$J$3)</f>
        <v>0.36574132436530005</v>
      </c>
    </row>
    <row r="209" spans="1:23" x14ac:dyDescent="0.25">
      <c r="A209">
        <v>208</v>
      </c>
      <c r="B209" s="25">
        <f t="shared" ca="1" si="53"/>
        <v>1</v>
      </c>
      <c r="C209" s="46">
        <v>0</v>
      </c>
      <c r="D209">
        <f t="shared" ca="1" si="64"/>
        <v>0.72101620891961771</v>
      </c>
      <c r="E209">
        <f t="shared" ca="1" si="64"/>
        <v>0.25760288824527688</v>
      </c>
      <c r="F209">
        <f t="shared" ca="1" si="64"/>
        <v>0.94273791644174854</v>
      </c>
      <c r="G209">
        <f t="shared" ca="1" si="64"/>
        <v>0.92561527275600597</v>
      </c>
      <c r="H209">
        <f t="shared" ca="1" si="64"/>
        <v>0.94481787578604026</v>
      </c>
      <c r="I209">
        <f t="shared" ca="1" si="64"/>
        <v>0.85586316351793157</v>
      </c>
      <c r="J209">
        <f t="shared" ca="1" si="64"/>
        <v>0.74410905671611538</v>
      </c>
      <c r="K209">
        <f t="shared" ca="1" si="64"/>
        <v>0.58428639982019615</v>
      </c>
      <c r="L209" s="42">
        <f t="shared" ca="1" si="55"/>
        <v>0</v>
      </c>
      <c r="M209" s="42">
        <f t="shared" ca="1" si="56"/>
        <v>0.12065099118113821</v>
      </c>
      <c r="N209" s="42">
        <f t="shared" ca="1" si="57"/>
        <v>4.3105887792019917E-2</v>
      </c>
      <c r="O209" s="42">
        <f t="shared" ca="1" si="58"/>
        <v>0.15775271434351143</v>
      </c>
      <c r="P209" s="42">
        <f t="shared" ca="1" si="59"/>
        <v>0.15488750284511554</v>
      </c>
      <c r="Q209" s="42">
        <f t="shared" ca="1" si="60"/>
        <v>0.15810076360149039</v>
      </c>
      <c r="R209" s="42">
        <f t="shared" ca="1" si="61"/>
        <v>0.14321555842494937</v>
      </c>
      <c r="S209" s="42">
        <f t="shared" ca="1" si="62"/>
        <v>0.12451522466351367</v>
      </c>
      <c r="T209" s="42">
        <f t="shared" ca="1" si="63"/>
        <v>9.7771357148261503E-2</v>
      </c>
      <c r="U209">
        <f ca="1">+(L209^2*Markiwitz!$B$4^2)+(M209^2*Markiwitz!$C$4^2)+(N209^2*Markiwitz!$D$4^2)+(O209^2*Markiwitz!$E$4^2)+(P209^2*Markiwitz!$F$4^2)+(Q209^2*Markiwitz!$G$4^2)+(R209^2*Markiwitz!$H$4^2)+(S209^2*Markiwitz!$I$4^2)+(T209^2*Markiwitz!$J$4^2)+(2*L209*M209*Markiwitz!$B$8)+(2*L209*N209*Markiwitz!$E$8)+(2*L209*O209*Markiwitz!$H$8)+(2*L209*P209*Markiwitz!$B$11)+(2*L209*Q209*Markiwitz!$E$11)+(2*L209*R209*Markiwitz!$H$11)+(2*L209*S209*Markiwitz!$K$8)+(2*L209*T209*Markiwitz!$K$11)</f>
        <v>1.6183298306613195E-2</v>
      </c>
      <c r="V209" s="5">
        <f t="shared" ca="1" si="54"/>
        <v>0.12721359324621404</v>
      </c>
      <c r="W209" s="42">
        <f ca="1">SUMPRODUCT(L209:T209,Markiwitz!$B$3:$J$3)</f>
        <v>0.56543673137207817</v>
      </c>
    </row>
    <row r="210" spans="1:23" x14ac:dyDescent="0.25">
      <c r="A210">
        <v>209</v>
      </c>
      <c r="B210" s="25">
        <f t="shared" ca="1" si="53"/>
        <v>0.99999999999999989</v>
      </c>
      <c r="C210" s="46">
        <v>0</v>
      </c>
      <c r="D210">
        <f t="shared" ca="1" si="64"/>
        <v>0.15206288039948457</v>
      </c>
      <c r="E210">
        <f t="shared" ca="1" si="64"/>
        <v>0.53941869091066275</v>
      </c>
      <c r="F210">
        <f t="shared" ca="1" si="64"/>
        <v>0.21488344599376308</v>
      </c>
      <c r="G210">
        <f t="shared" ca="1" si="64"/>
        <v>0.66264847049432807</v>
      </c>
      <c r="H210">
        <f t="shared" ca="1" si="64"/>
        <v>0.55901037193496772</v>
      </c>
      <c r="I210">
        <f t="shared" ca="1" si="64"/>
        <v>0.57348396533988766</v>
      </c>
      <c r="J210">
        <f t="shared" ca="1" si="64"/>
        <v>0.44808428578277293</v>
      </c>
      <c r="K210">
        <f t="shared" ca="1" si="64"/>
        <v>0.23738891303005327</v>
      </c>
      <c r="L210" s="42">
        <f t="shared" ca="1" si="55"/>
        <v>0</v>
      </c>
      <c r="M210" s="42">
        <f t="shared" ca="1" si="56"/>
        <v>4.4896289446883633E-2</v>
      </c>
      <c r="N210" s="42">
        <f t="shared" ca="1" si="57"/>
        <v>0.1592623894573173</v>
      </c>
      <c r="O210" s="42">
        <f t="shared" ca="1" si="58"/>
        <v>6.3443947420533511E-2</v>
      </c>
      <c r="P210" s="42">
        <f t="shared" ca="1" si="59"/>
        <v>0.19564575821982735</v>
      </c>
      <c r="Q210" s="42">
        <f t="shared" ca="1" si="60"/>
        <v>0.16504679772123701</v>
      </c>
      <c r="R210" s="42">
        <f t="shared" ca="1" si="61"/>
        <v>0.16932009990475921</v>
      </c>
      <c r="S210" s="42">
        <f t="shared" ca="1" si="62"/>
        <v>0.13229607211341293</v>
      </c>
      <c r="T210" s="42">
        <f t="shared" ca="1" si="63"/>
        <v>7.0088645716028949E-2</v>
      </c>
      <c r="U210">
        <f ca="1">+(L210^2*Markiwitz!$B$4^2)+(M210^2*Markiwitz!$C$4^2)+(N210^2*Markiwitz!$D$4^2)+(O210^2*Markiwitz!$E$4^2)+(P210^2*Markiwitz!$F$4^2)+(Q210^2*Markiwitz!$G$4^2)+(R210^2*Markiwitz!$H$4^2)+(S210^2*Markiwitz!$I$4^2)+(T210^2*Markiwitz!$J$4^2)+(2*L210*M210*Markiwitz!$B$8)+(2*L210*N210*Markiwitz!$E$8)+(2*L210*O210*Markiwitz!$H$8)+(2*L210*P210*Markiwitz!$B$11)+(2*L210*Q210*Markiwitz!$E$11)+(2*L210*R210*Markiwitz!$H$11)+(2*L210*S210*Markiwitz!$K$8)+(2*L210*T210*Markiwitz!$K$11)</f>
        <v>1.8794686304825819E-2</v>
      </c>
      <c r="V210" s="5">
        <f t="shared" ca="1" si="54"/>
        <v>0.13709371358609343</v>
      </c>
      <c r="W210" s="42">
        <f ca="1">SUMPRODUCT(L210:T210,Markiwitz!$B$3:$J$3)</f>
        <v>0.58279784608254404</v>
      </c>
    </row>
    <row r="211" spans="1:23" x14ac:dyDescent="0.25">
      <c r="A211">
        <v>210</v>
      </c>
      <c r="B211" s="25">
        <f t="shared" ca="1" si="53"/>
        <v>1</v>
      </c>
      <c r="C211" s="46">
        <v>0</v>
      </c>
      <c r="D211">
        <f t="shared" ca="1" si="64"/>
        <v>0.67838557852590164</v>
      </c>
      <c r="E211">
        <f t="shared" ca="1" si="64"/>
        <v>0.43031126021775257</v>
      </c>
      <c r="F211">
        <f t="shared" ca="1" si="64"/>
        <v>0.2361351758305944</v>
      </c>
      <c r="G211">
        <f t="shared" ca="1" si="64"/>
        <v>0.56756165017352544</v>
      </c>
      <c r="H211">
        <f t="shared" ca="1" si="64"/>
        <v>0.7315496836509805</v>
      </c>
      <c r="I211">
        <f t="shared" ca="1" si="64"/>
        <v>0.91622416678732965</v>
      </c>
      <c r="J211">
        <f t="shared" ca="1" si="64"/>
        <v>0.39863270128446082</v>
      </c>
      <c r="K211">
        <f t="shared" ca="1" si="64"/>
        <v>0.35018270172090815</v>
      </c>
      <c r="L211" s="42">
        <f t="shared" ca="1" si="55"/>
        <v>0</v>
      </c>
      <c r="M211" s="42">
        <f t="shared" ca="1" si="56"/>
        <v>0.15743519791223276</v>
      </c>
      <c r="N211" s="42">
        <f t="shared" ca="1" si="57"/>
        <v>9.9863765623457348E-2</v>
      </c>
      <c r="O211" s="42">
        <f t="shared" ca="1" si="58"/>
        <v>5.4800675777499717E-2</v>
      </c>
      <c r="P211" s="42">
        <f t="shared" ca="1" si="59"/>
        <v>0.13171592019486117</v>
      </c>
      <c r="Q211" s="42">
        <f t="shared" ca="1" si="60"/>
        <v>0.16977316864324524</v>
      </c>
      <c r="R211" s="42">
        <f t="shared" ca="1" si="61"/>
        <v>0.21263119027909333</v>
      </c>
      <c r="S211" s="42">
        <f t="shared" ca="1" si="62"/>
        <v>9.2512017070555744E-2</v>
      </c>
      <c r="T211" s="42">
        <f t="shared" ca="1" si="63"/>
        <v>8.1268064499054743E-2</v>
      </c>
      <c r="U211">
        <f ca="1">+(L211^2*Markiwitz!$B$4^2)+(M211^2*Markiwitz!$C$4^2)+(N211^2*Markiwitz!$D$4^2)+(O211^2*Markiwitz!$E$4^2)+(P211^2*Markiwitz!$F$4^2)+(Q211^2*Markiwitz!$G$4^2)+(R211^2*Markiwitz!$H$4^2)+(S211^2*Markiwitz!$I$4^2)+(T211^2*Markiwitz!$J$4^2)+(2*L211*M211*Markiwitz!$B$8)+(2*L211*N211*Markiwitz!$E$8)+(2*L211*O211*Markiwitz!$H$8)+(2*L211*P211*Markiwitz!$B$11)+(2*L211*Q211*Markiwitz!$E$11)+(2*L211*R211*Markiwitz!$H$11)+(2*L211*S211*Markiwitz!$K$8)+(2*L211*T211*Markiwitz!$K$11)</f>
        <v>1.6709069134374969E-2</v>
      </c>
      <c r="V211" s="5">
        <f t="shared" ca="1" si="54"/>
        <v>0.12926356460493796</v>
      </c>
      <c r="W211" s="42">
        <f ca="1">SUMPRODUCT(L211:T211,Markiwitz!$B$3:$J$3)</f>
        <v>0.58177984396188887</v>
      </c>
    </row>
    <row r="212" spans="1:23" x14ac:dyDescent="0.25">
      <c r="A212">
        <v>211</v>
      </c>
      <c r="B212" s="25">
        <f t="shared" ca="1" si="53"/>
        <v>0.99999999999999989</v>
      </c>
      <c r="C212" s="46">
        <v>0</v>
      </c>
      <c r="D212">
        <f t="shared" ref="D212:K221" ca="1" si="65">RAND()</f>
        <v>6.2739423060256594E-2</v>
      </c>
      <c r="E212">
        <f t="shared" ca="1" si="65"/>
        <v>0.94383720066556176</v>
      </c>
      <c r="F212">
        <f t="shared" ca="1" si="65"/>
        <v>0.51883286869650125</v>
      </c>
      <c r="G212">
        <f t="shared" ca="1" si="65"/>
        <v>0.96070966563776883</v>
      </c>
      <c r="H212">
        <f t="shared" ca="1" si="65"/>
        <v>0.6438833277859779</v>
      </c>
      <c r="I212">
        <f t="shared" ca="1" si="65"/>
        <v>0.60688533960527169</v>
      </c>
      <c r="J212">
        <f t="shared" ca="1" si="65"/>
        <v>0.50839766611864834</v>
      </c>
      <c r="K212">
        <f t="shared" ca="1" si="65"/>
        <v>0.18418739192589217</v>
      </c>
      <c r="L212" s="42">
        <f t="shared" ca="1" si="55"/>
        <v>0</v>
      </c>
      <c r="M212" s="42">
        <f t="shared" ca="1" si="56"/>
        <v>1.416408333687341E-2</v>
      </c>
      <c r="N212" s="42">
        <f t="shared" ca="1" si="57"/>
        <v>0.21308115558902707</v>
      </c>
      <c r="O212" s="42">
        <f t="shared" ca="1" si="58"/>
        <v>0.11713196634065905</v>
      </c>
      <c r="P212" s="42">
        <f t="shared" ca="1" si="59"/>
        <v>0.21689029166819204</v>
      </c>
      <c r="Q212" s="42">
        <f t="shared" ca="1" si="60"/>
        <v>0.14536342014533454</v>
      </c>
      <c r="R212" s="42">
        <f t="shared" ca="1" si="61"/>
        <v>0.13701073594253471</v>
      </c>
      <c r="S212" s="42">
        <f t="shared" ca="1" si="62"/>
        <v>0.11477610981950633</v>
      </c>
      <c r="T212" s="42">
        <f t="shared" ca="1" si="63"/>
        <v>4.1582237157872771E-2</v>
      </c>
      <c r="U212">
        <f ca="1">+(L212^2*Markiwitz!$B$4^2)+(M212^2*Markiwitz!$C$4^2)+(N212^2*Markiwitz!$D$4^2)+(O212^2*Markiwitz!$E$4^2)+(P212^2*Markiwitz!$F$4^2)+(Q212^2*Markiwitz!$G$4^2)+(R212^2*Markiwitz!$H$4^2)+(S212^2*Markiwitz!$I$4^2)+(T212^2*Markiwitz!$J$4^2)+(2*L212*M212*Markiwitz!$B$8)+(2*L212*N212*Markiwitz!$E$8)+(2*L212*O212*Markiwitz!$H$8)+(2*L212*P212*Markiwitz!$B$11)+(2*L212*Q212*Markiwitz!$E$11)+(2*L212*R212*Markiwitz!$H$11)+(2*L212*S212*Markiwitz!$K$8)+(2*L212*T212*Markiwitz!$K$11)</f>
        <v>1.8998303810720266E-2</v>
      </c>
      <c r="V212" s="5">
        <f t="shared" ca="1" si="54"/>
        <v>0.13783433465838715</v>
      </c>
      <c r="W212" s="42">
        <f ca="1">SUMPRODUCT(L212:T212,Markiwitz!$B$3:$J$3)</f>
        <v>0.55535485320809774</v>
      </c>
    </row>
    <row r="213" spans="1:23" x14ac:dyDescent="0.25">
      <c r="A213">
        <v>212</v>
      </c>
      <c r="B213" s="25">
        <f t="shared" ca="1" si="53"/>
        <v>1</v>
      </c>
      <c r="C213" s="46">
        <v>0</v>
      </c>
      <c r="D213">
        <f t="shared" ca="1" si="65"/>
        <v>0.98911437941497571</v>
      </c>
      <c r="E213">
        <f t="shared" ca="1" si="65"/>
        <v>0.6429535615285934</v>
      </c>
      <c r="F213">
        <f t="shared" ca="1" si="65"/>
        <v>9.5033247631474249E-2</v>
      </c>
      <c r="G213">
        <f t="shared" ca="1" si="65"/>
        <v>0.99495253226962688</v>
      </c>
      <c r="H213">
        <f t="shared" ca="1" si="65"/>
        <v>0.70514633984299802</v>
      </c>
      <c r="I213">
        <f t="shared" ca="1" si="65"/>
        <v>0.57893986775618567</v>
      </c>
      <c r="J213">
        <f t="shared" ca="1" si="65"/>
        <v>0.893059681286695</v>
      </c>
      <c r="K213">
        <f t="shared" ca="1" si="65"/>
        <v>0.58867833830513949</v>
      </c>
      <c r="L213" s="42">
        <f t="shared" ca="1" si="55"/>
        <v>0</v>
      </c>
      <c r="M213" s="42">
        <f t="shared" ca="1" si="56"/>
        <v>0.18023622040811163</v>
      </c>
      <c r="N213" s="42">
        <f t="shared" ca="1" si="57"/>
        <v>0.11715886680000417</v>
      </c>
      <c r="O213" s="42">
        <f t="shared" ca="1" si="58"/>
        <v>1.7316938993785405E-2</v>
      </c>
      <c r="P213" s="42">
        <f t="shared" ca="1" si="59"/>
        <v>0.18130004743012856</v>
      </c>
      <c r="Q213" s="42">
        <f t="shared" ca="1" si="60"/>
        <v>0.12849162217527008</v>
      </c>
      <c r="R213" s="42">
        <f t="shared" ca="1" si="61"/>
        <v>0.10549430458150211</v>
      </c>
      <c r="S213" s="42">
        <f t="shared" ca="1" si="62"/>
        <v>0.16273315291320456</v>
      </c>
      <c r="T213" s="42">
        <f t="shared" ca="1" si="63"/>
        <v>0.10726884669799353</v>
      </c>
      <c r="U213">
        <f ca="1">+(L213^2*Markiwitz!$B$4^2)+(M213^2*Markiwitz!$C$4^2)+(N213^2*Markiwitz!$D$4^2)+(O213^2*Markiwitz!$E$4^2)+(P213^2*Markiwitz!$F$4^2)+(Q213^2*Markiwitz!$G$4^2)+(R213^2*Markiwitz!$H$4^2)+(S213^2*Markiwitz!$I$4^2)+(T213^2*Markiwitz!$J$4^2)+(2*L213*M213*Markiwitz!$B$8)+(2*L213*N213*Markiwitz!$E$8)+(2*L213*O213*Markiwitz!$H$8)+(2*L213*P213*Markiwitz!$B$11)+(2*L213*Q213*Markiwitz!$E$11)+(2*L213*R213*Markiwitz!$H$11)+(2*L213*S213*Markiwitz!$K$8)+(2*L213*T213*Markiwitz!$K$11)</f>
        <v>1.4456031657607621E-2</v>
      </c>
      <c r="V213" s="5">
        <f t="shared" ca="1" si="54"/>
        <v>0.12023323857239986</v>
      </c>
      <c r="W213" s="42">
        <f ca="1">SUMPRODUCT(L213:T213,Markiwitz!$B$3:$J$3)</f>
        <v>0.46996853982484516</v>
      </c>
    </row>
    <row r="214" spans="1:23" x14ac:dyDescent="0.25">
      <c r="A214">
        <v>213</v>
      </c>
      <c r="B214" s="25">
        <f t="shared" ca="1" si="53"/>
        <v>1</v>
      </c>
      <c r="C214" s="46">
        <v>0</v>
      </c>
      <c r="D214">
        <f t="shared" ca="1" si="65"/>
        <v>0.62617981306927506</v>
      </c>
      <c r="E214">
        <f t="shared" ca="1" si="65"/>
        <v>0.64477168536137142</v>
      </c>
      <c r="F214">
        <f t="shared" ca="1" si="65"/>
        <v>0.96071453584860766</v>
      </c>
      <c r="G214">
        <f t="shared" ca="1" si="65"/>
        <v>0.5902146342056579</v>
      </c>
      <c r="H214">
        <f t="shared" ca="1" si="65"/>
        <v>0.18968980702858373</v>
      </c>
      <c r="I214">
        <f t="shared" ca="1" si="65"/>
        <v>0.56606746144342246</v>
      </c>
      <c r="J214">
        <f t="shared" ca="1" si="65"/>
        <v>5.1684397847700958E-2</v>
      </c>
      <c r="K214">
        <f t="shared" ca="1" si="65"/>
        <v>0.85233039756158679</v>
      </c>
      <c r="L214" s="42">
        <f t="shared" ca="1" si="55"/>
        <v>0</v>
      </c>
      <c r="M214" s="42">
        <f t="shared" ca="1" si="56"/>
        <v>0.13972073484119929</v>
      </c>
      <c r="N214" s="42">
        <f t="shared" ca="1" si="57"/>
        <v>0.14386917591915857</v>
      </c>
      <c r="O214" s="42">
        <f t="shared" ca="1" si="58"/>
        <v>0.21436612634227312</v>
      </c>
      <c r="P214" s="42">
        <f t="shared" ca="1" si="59"/>
        <v>0.13169575365426375</v>
      </c>
      <c r="Q214" s="42">
        <f t="shared" ca="1" si="60"/>
        <v>4.2325860203013099E-2</v>
      </c>
      <c r="R214" s="42">
        <f t="shared" ca="1" si="61"/>
        <v>0.12630774744221476</v>
      </c>
      <c r="S214" s="42">
        <f t="shared" ca="1" si="62"/>
        <v>1.1532441475092341E-2</v>
      </c>
      <c r="T214" s="42">
        <f t="shared" ca="1" si="63"/>
        <v>0.19018216012278502</v>
      </c>
      <c r="U214">
        <f ca="1">+(L214^2*Markiwitz!$B$4^2)+(M214^2*Markiwitz!$C$4^2)+(N214^2*Markiwitz!$D$4^2)+(O214^2*Markiwitz!$E$4^2)+(P214^2*Markiwitz!$F$4^2)+(Q214^2*Markiwitz!$G$4^2)+(R214^2*Markiwitz!$H$4^2)+(S214^2*Markiwitz!$I$4^2)+(T214^2*Markiwitz!$J$4^2)+(2*L214*M214*Markiwitz!$B$8)+(2*L214*N214*Markiwitz!$E$8)+(2*L214*O214*Markiwitz!$H$8)+(2*L214*P214*Markiwitz!$B$11)+(2*L214*Q214*Markiwitz!$E$11)+(2*L214*R214*Markiwitz!$H$11)+(2*L214*S214*Markiwitz!$K$8)+(2*L214*T214*Markiwitz!$K$11)</f>
        <v>1.0884199000068841E-2</v>
      </c>
      <c r="V214" s="5">
        <f t="shared" ca="1" si="54"/>
        <v>0.10432736457933192</v>
      </c>
      <c r="W214" s="42">
        <f ca="1">SUMPRODUCT(L214:T214,Markiwitz!$B$3:$J$3)</f>
        <v>0.29073287702013373</v>
      </c>
    </row>
    <row r="215" spans="1:23" x14ac:dyDescent="0.25">
      <c r="A215">
        <v>214</v>
      </c>
      <c r="B215" s="25">
        <f t="shared" ca="1" si="53"/>
        <v>0.99999999999999989</v>
      </c>
      <c r="C215" s="46">
        <v>0</v>
      </c>
      <c r="D215">
        <f t="shared" ca="1" si="65"/>
        <v>0.30231766193102627</v>
      </c>
      <c r="E215">
        <f t="shared" ca="1" si="65"/>
        <v>0.65408702035637944</v>
      </c>
      <c r="F215">
        <f t="shared" ca="1" si="65"/>
        <v>0.9593157450285178</v>
      </c>
      <c r="G215">
        <f t="shared" ca="1" si="65"/>
        <v>0.49371312850929028</v>
      </c>
      <c r="H215">
        <f t="shared" ca="1" si="65"/>
        <v>0.11040390386928911</v>
      </c>
      <c r="I215">
        <f t="shared" ca="1" si="65"/>
        <v>0.56354540395300268</v>
      </c>
      <c r="J215">
        <f t="shared" ca="1" si="65"/>
        <v>0.91727908836749206</v>
      </c>
      <c r="K215">
        <f t="shared" ca="1" si="65"/>
        <v>1.6296116086004342E-2</v>
      </c>
      <c r="L215" s="42">
        <f t="shared" ca="1" si="55"/>
        <v>0</v>
      </c>
      <c r="M215" s="42">
        <f t="shared" ca="1" si="56"/>
        <v>7.526034795626968E-2</v>
      </c>
      <c r="N215" s="42">
        <f t="shared" ca="1" si="57"/>
        <v>0.16283142847582574</v>
      </c>
      <c r="O215" s="42">
        <f t="shared" ca="1" si="58"/>
        <v>0.23881646976763932</v>
      </c>
      <c r="P215" s="42">
        <f t="shared" ca="1" si="59"/>
        <v>0.1229072148972396</v>
      </c>
      <c r="Q215" s="42">
        <f t="shared" ca="1" si="60"/>
        <v>2.7484455151776586E-2</v>
      </c>
      <c r="R215" s="42">
        <f t="shared" ca="1" si="61"/>
        <v>0.14029158243601386</v>
      </c>
      <c r="S215" s="42">
        <f t="shared" ca="1" si="62"/>
        <v>0.22835167129367906</v>
      </c>
      <c r="T215" s="42">
        <f t="shared" ca="1" si="63"/>
        <v>4.0568300215561509E-3</v>
      </c>
      <c r="U215">
        <f ca="1">+(L215^2*Markiwitz!$B$4^2)+(M215^2*Markiwitz!$C$4^2)+(N215^2*Markiwitz!$D$4^2)+(O215^2*Markiwitz!$E$4^2)+(P215^2*Markiwitz!$F$4^2)+(Q215^2*Markiwitz!$G$4^2)+(R215^2*Markiwitz!$H$4^2)+(S215^2*Markiwitz!$I$4^2)+(T215^2*Markiwitz!$J$4^2)+(2*L215*M215*Markiwitz!$B$8)+(2*L215*N215*Markiwitz!$E$8)+(2*L215*O215*Markiwitz!$H$8)+(2*L215*P215*Markiwitz!$B$11)+(2*L215*Q215*Markiwitz!$E$11)+(2*L215*R215*Markiwitz!$H$11)+(2*L215*S215*Markiwitz!$K$8)+(2*L215*T215*Markiwitz!$K$11)</f>
        <v>1.6983514623834517E-2</v>
      </c>
      <c r="V215" s="5">
        <f t="shared" ca="1" si="54"/>
        <v>0.13032081423868758</v>
      </c>
      <c r="W215" s="42">
        <f ca="1">SUMPRODUCT(L215:T215,Markiwitz!$B$3:$J$3)</f>
        <v>0.22301969773476493</v>
      </c>
    </row>
    <row r="216" spans="1:23" x14ac:dyDescent="0.25">
      <c r="A216">
        <v>215</v>
      </c>
      <c r="B216" s="25">
        <f t="shared" ca="1" si="53"/>
        <v>1</v>
      </c>
      <c r="C216" s="46">
        <v>0</v>
      </c>
      <c r="D216">
        <f t="shared" ca="1" si="65"/>
        <v>0.87485257450371401</v>
      </c>
      <c r="E216">
        <f t="shared" ca="1" si="65"/>
        <v>0.18807093406831021</v>
      </c>
      <c r="F216">
        <f t="shared" ca="1" si="65"/>
        <v>0.76918385241537446</v>
      </c>
      <c r="G216">
        <f t="shared" ca="1" si="65"/>
        <v>0.45475152283396059</v>
      </c>
      <c r="H216">
        <f t="shared" ca="1" si="65"/>
        <v>0.72263732948607395</v>
      </c>
      <c r="I216">
        <f t="shared" ca="1" si="65"/>
        <v>0.69019019010257943</v>
      </c>
      <c r="J216">
        <f t="shared" ca="1" si="65"/>
        <v>0.37113863254872981</v>
      </c>
      <c r="K216">
        <f t="shared" ca="1" si="65"/>
        <v>0.79593435069809948</v>
      </c>
      <c r="L216" s="42">
        <f t="shared" ca="1" si="55"/>
        <v>0</v>
      </c>
      <c r="M216" s="42">
        <f t="shared" ca="1" si="56"/>
        <v>0.17976080282544699</v>
      </c>
      <c r="N216" s="42">
        <f t="shared" ca="1" si="57"/>
        <v>3.8643976232715115E-2</v>
      </c>
      <c r="O216" s="42">
        <f t="shared" ca="1" si="58"/>
        <v>0.15804846537600359</v>
      </c>
      <c r="P216" s="42">
        <f t="shared" ca="1" si="59"/>
        <v>9.3440313503221337E-2</v>
      </c>
      <c r="Q216" s="42">
        <f t="shared" ca="1" si="60"/>
        <v>0.14848429356654105</v>
      </c>
      <c r="R216" s="42">
        <f t="shared" ca="1" si="61"/>
        <v>0.14181720016709037</v>
      </c>
      <c r="S216" s="42">
        <f t="shared" ca="1" si="62"/>
        <v>7.6259909944649776E-2</v>
      </c>
      <c r="T216" s="42">
        <f t="shared" ca="1" si="63"/>
        <v>0.1635450383843316</v>
      </c>
      <c r="U216">
        <f ca="1">+(L216^2*Markiwitz!$B$4^2)+(M216^2*Markiwitz!$C$4^2)+(N216^2*Markiwitz!$D$4^2)+(O216^2*Markiwitz!$E$4^2)+(P216^2*Markiwitz!$F$4^2)+(Q216^2*Markiwitz!$G$4^2)+(R216^2*Markiwitz!$H$4^2)+(S216^2*Markiwitz!$I$4^2)+(T216^2*Markiwitz!$J$4^2)+(2*L216*M216*Markiwitz!$B$8)+(2*L216*N216*Markiwitz!$E$8)+(2*L216*O216*Markiwitz!$H$8)+(2*L216*P216*Markiwitz!$B$11)+(2*L216*Q216*Markiwitz!$E$11)+(2*L216*R216*Markiwitz!$H$11)+(2*L216*S216*Markiwitz!$K$8)+(2*L216*T216*Markiwitz!$K$11)</f>
        <v>1.3270214585654954E-2</v>
      </c>
      <c r="V216" s="5">
        <f t="shared" ca="1" si="54"/>
        <v>0.1151964174167537</v>
      </c>
      <c r="W216" s="42">
        <f ca="1">SUMPRODUCT(L216:T216,Markiwitz!$B$3:$J$3)</f>
        <v>0.53338367697380329</v>
      </c>
    </row>
    <row r="217" spans="1:23" x14ac:dyDescent="0.25">
      <c r="A217">
        <v>216</v>
      </c>
      <c r="B217" s="25">
        <f t="shared" ca="1" si="53"/>
        <v>0.99999999999999989</v>
      </c>
      <c r="C217" s="46">
        <v>0</v>
      </c>
      <c r="D217">
        <f t="shared" ca="1" si="65"/>
        <v>0.58357443366787953</v>
      </c>
      <c r="E217">
        <f t="shared" ca="1" si="65"/>
        <v>0.60381598446194096</v>
      </c>
      <c r="F217">
        <f t="shared" ca="1" si="65"/>
        <v>0.40829534155827374</v>
      </c>
      <c r="G217">
        <f t="shared" ca="1" si="65"/>
        <v>0.43987621007173672</v>
      </c>
      <c r="H217">
        <f t="shared" ca="1" si="65"/>
        <v>0.99908856598047224</v>
      </c>
      <c r="I217">
        <f t="shared" ca="1" si="65"/>
        <v>0.84296787815036101</v>
      </c>
      <c r="J217">
        <f t="shared" ca="1" si="65"/>
        <v>0.25001493519192719</v>
      </c>
      <c r="K217">
        <f t="shared" ca="1" si="65"/>
        <v>0.34341105249095683</v>
      </c>
      <c r="L217" s="42">
        <f t="shared" ca="1" si="55"/>
        <v>0</v>
      </c>
      <c r="M217" s="42">
        <f t="shared" ca="1" si="56"/>
        <v>0.13052306827069199</v>
      </c>
      <c r="N217" s="42">
        <f t="shared" ca="1" si="57"/>
        <v>0.13505032163166009</v>
      </c>
      <c r="O217" s="42">
        <f t="shared" ca="1" si="58"/>
        <v>9.1319903111357473E-2</v>
      </c>
      <c r="P217" s="42">
        <f t="shared" ca="1" si="59"/>
        <v>9.8383324020876586E-2</v>
      </c>
      <c r="Q217" s="42">
        <f t="shared" ca="1" si="60"/>
        <v>0.22345753614722569</v>
      </c>
      <c r="R217" s="42">
        <f t="shared" ca="1" si="61"/>
        <v>0.18853936629519608</v>
      </c>
      <c r="S217" s="42">
        <f t="shared" ca="1" si="62"/>
        <v>5.5918687612213469E-2</v>
      </c>
      <c r="T217" s="42">
        <f t="shared" ca="1" si="63"/>
        <v>7.6807792910778522E-2</v>
      </c>
      <c r="U217">
        <f ca="1">+(L217^2*Markiwitz!$B$4^2)+(M217^2*Markiwitz!$C$4^2)+(N217^2*Markiwitz!$D$4^2)+(O217^2*Markiwitz!$E$4^2)+(P217^2*Markiwitz!$F$4^2)+(Q217^2*Markiwitz!$G$4^2)+(R217^2*Markiwitz!$H$4^2)+(S217^2*Markiwitz!$I$4^2)+(T217^2*Markiwitz!$J$4^2)+(2*L217*M217*Markiwitz!$B$8)+(2*L217*N217*Markiwitz!$E$8)+(2*L217*O217*Markiwitz!$H$8)+(2*L217*P217*Markiwitz!$B$11)+(2*L217*Q217*Markiwitz!$E$11)+(2*L217*R217*Markiwitz!$H$11)+(2*L217*S217*Markiwitz!$K$8)+(2*L217*T217*Markiwitz!$K$11)</f>
        <v>2.0941595902371619E-2</v>
      </c>
      <c r="V217" s="5">
        <f t="shared" ca="1" si="54"/>
        <v>0.14471211387569327</v>
      </c>
      <c r="W217" s="42">
        <f ca="1">SUMPRODUCT(L217:T217,Markiwitz!$B$3:$J$3)</f>
        <v>0.7338187336391403</v>
      </c>
    </row>
    <row r="218" spans="1:23" x14ac:dyDescent="0.25">
      <c r="A218">
        <v>217</v>
      </c>
      <c r="B218" s="25">
        <f t="shared" ca="1" si="53"/>
        <v>1</v>
      </c>
      <c r="C218" s="46">
        <v>0</v>
      </c>
      <c r="D218">
        <f t="shared" ca="1" si="65"/>
        <v>0.54430648049939145</v>
      </c>
      <c r="E218">
        <f t="shared" ca="1" si="65"/>
        <v>0.44719602320743612</v>
      </c>
      <c r="F218">
        <f t="shared" ca="1" si="65"/>
        <v>0.32953718563603684</v>
      </c>
      <c r="G218">
        <f t="shared" ca="1" si="65"/>
        <v>0.67386602099787551</v>
      </c>
      <c r="H218">
        <f t="shared" ca="1" si="65"/>
        <v>0.92057382825753664</v>
      </c>
      <c r="I218">
        <f t="shared" ca="1" si="65"/>
        <v>4.646194212619581E-3</v>
      </c>
      <c r="J218">
        <f t="shared" ca="1" si="65"/>
        <v>0.21609277033561181</v>
      </c>
      <c r="K218">
        <f t="shared" ca="1" si="65"/>
        <v>0.95761784053620902</v>
      </c>
      <c r="L218" s="42">
        <f t="shared" ca="1" si="55"/>
        <v>0</v>
      </c>
      <c r="M218" s="42">
        <f t="shared" ca="1" si="56"/>
        <v>0.13295755736286868</v>
      </c>
      <c r="N218" s="42">
        <f t="shared" ca="1" si="57"/>
        <v>0.10923641925684534</v>
      </c>
      <c r="O218" s="42">
        <f t="shared" ca="1" si="58"/>
        <v>8.0495935345474279E-2</v>
      </c>
      <c r="P218" s="42">
        <f t="shared" ca="1" si="59"/>
        <v>0.16460502189779325</v>
      </c>
      <c r="Q218" s="42">
        <f t="shared" ca="1" si="60"/>
        <v>0.22486825338733751</v>
      </c>
      <c r="R218" s="42">
        <f t="shared" ca="1" si="61"/>
        <v>1.1349242672558757E-3</v>
      </c>
      <c r="S218" s="42">
        <f t="shared" ca="1" si="62"/>
        <v>5.2784906917216899E-2</v>
      </c>
      <c r="T218" s="42">
        <f t="shared" ca="1" si="63"/>
        <v>0.23391698156520807</v>
      </c>
      <c r="U218">
        <f ca="1">+(L218^2*Markiwitz!$B$4^2)+(M218^2*Markiwitz!$C$4^2)+(N218^2*Markiwitz!$D$4^2)+(O218^2*Markiwitz!$E$4^2)+(P218^2*Markiwitz!$F$4^2)+(Q218^2*Markiwitz!$G$4^2)+(R218^2*Markiwitz!$H$4^2)+(S218^2*Markiwitz!$I$4^2)+(T218^2*Markiwitz!$J$4^2)+(2*L218*M218*Markiwitz!$B$8)+(2*L218*N218*Markiwitz!$E$8)+(2*L218*O218*Markiwitz!$H$8)+(2*L218*P218*Markiwitz!$B$11)+(2*L218*Q218*Markiwitz!$E$11)+(2*L218*R218*Markiwitz!$H$11)+(2*L218*S218*Markiwitz!$K$8)+(2*L218*T218*Markiwitz!$K$11)</f>
        <v>2.0208164514076435E-2</v>
      </c>
      <c r="V218" s="5">
        <f t="shared" ca="1" si="54"/>
        <v>0.14215542379408685</v>
      </c>
      <c r="W218" s="42">
        <f ca="1">SUMPRODUCT(L218:T218,Markiwitz!$B$3:$J$3)</f>
        <v>0.75004056979449318</v>
      </c>
    </row>
    <row r="219" spans="1:23" x14ac:dyDescent="0.25">
      <c r="A219">
        <v>218</v>
      </c>
      <c r="B219" s="25">
        <f t="shared" ca="1" si="53"/>
        <v>1.0000000000000002</v>
      </c>
      <c r="C219" s="46">
        <v>0</v>
      </c>
      <c r="D219">
        <f t="shared" ca="1" si="65"/>
        <v>3.9573582797942541E-2</v>
      </c>
      <c r="E219">
        <f t="shared" ca="1" si="65"/>
        <v>0.71526997666593473</v>
      </c>
      <c r="F219">
        <f t="shared" ca="1" si="65"/>
        <v>0.64040208927708664</v>
      </c>
      <c r="G219">
        <f t="shared" ca="1" si="65"/>
        <v>0.22333879822250269</v>
      </c>
      <c r="H219">
        <f t="shared" ca="1" si="65"/>
        <v>4.0595248639730741E-2</v>
      </c>
      <c r="I219">
        <f t="shared" ca="1" si="65"/>
        <v>0.94458224791815959</v>
      </c>
      <c r="J219">
        <f t="shared" ca="1" si="65"/>
        <v>0.57287339149137884</v>
      </c>
      <c r="K219">
        <f t="shared" ca="1" si="65"/>
        <v>9.2079922877222664E-2</v>
      </c>
      <c r="L219" s="42">
        <f t="shared" ca="1" si="55"/>
        <v>0</v>
      </c>
      <c r="M219" s="42">
        <f t="shared" ca="1" si="56"/>
        <v>1.2106769686475638E-2</v>
      </c>
      <c r="N219" s="42">
        <f t="shared" ca="1" si="57"/>
        <v>0.21882296873043031</v>
      </c>
      <c r="O219" s="42">
        <f t="shared" ca="1" si="58"/>
        <v>0.19591859148064278</v>
      </c>
      <c r="P219" s="42">
        <f t="shared" ca="1" si="59"/>
        <v>6.8326171171811945E-2</v>
      </c>
      <c r="Q219" s="42">
        <f t="shared" ca="1" si="60"/>
        <v>1.2419328524178654E-2</v>
      </c>
      <c r="R219" s="42">
        <f t="shared" ca="1" si="61"/>
        <v>0.28897660805362174</v>
      </c>
      <c r="S219" s="42">
        <f t="shared" ca="1" si="62"/>
        <v>0.17525949686458273</v>
      </c>
      <c r="T219" s="42">
        <f t="shared" ca="1" si="63"/>
        <v>2.8170065488256291E-2</v>
      </c>
      <c r="U219">
        <f ca="1">+(L219^2*Markiwitz!$B$4^2)+(M219^2*Markiwitz!$C$4^2)+(N219^2*Markiwitz!$D$4^2)+(O219^2*Markiwitz!$E$4^2)+(P219^2*Markiwitz!$F$4^2)+(Q219^2*Markiwitz!$G$4^2)+(R219^2*Markiwitz!$H$4^2)+(S219^2*Markiwitz!$I$4^2)+(T219^2*Markiwitz!$J$4^2)+(2*L219*M219*Markiwitz!$B$8)+(2*L219*N219*Markiwitz!$E$8)+(2*L219*O219*Markiwitz!$H$8)+(2*L219*P219*Markiwitz!$B$11)+(2*L219*Q219*Markiwitz!$E$11)+(2*L219*R219*Markiwitz!$H$11)+(2*L219*S219*Markiwitz!$K$8)+(2*L219*T219*Markiwitz!$K$11)</f>
        <v>1.8650896121791674E-2</v>
      </c>
      <c r="V219" s="5">
        <f t="shared" ca="1" si="54"/>
        <v>0.13656828373305302</v>
      </c>
      <c r="W219" s="42">
        <f ca="1">SUMPRODUCT(L219:T219,Markiwitz!$B$3:$J$3)</f>
        <v>0.16801879704842926</v>
      </c>
    </row>
    <row r="220" spans="1:23" x14ac:dyDescent="0.25">
      <c r="A220">
        <v>219</v>
      </c>
      <c r="B220" s="25">
        <f t="shared" ca="1" si="53"/>
        <v>0.99999999999999989</v>
      </c>
      <c r="C220" s="46">
        <v>0</v>
      </c>
      <c r="D220">
        <f t="shared" ca="1" si="65"/>
        <v>0.87774496029485305</v>
      </c>
      <c r="E220">
        <f t="shared" ca="1" si="65"/>
        <v>4.7981964472402439E-2</v>
      </c>
      <c r="F220">
        <f t="shared" ca="1" si="65"/>
        <v>0.1089236515025227</v>
      </c>
      <c r="G220">
        <f t="shared" ca="1" si="65"/>
        <v>0.84061619767797602</v>
      </c>
      <c r="H220">
        <f t="shared" ca="1" si="65"/>
        <v>0.5571569888572625</v>
      </c>
      <c r="I220">
        <f t="shared" ca="1" si="65"/>
        <v>0.77792783475680849</v>
      </c>
      <c r="J220">
        <f t="shared" ca="1" si="65"/>
        <v>0.96316323295095074</v>
      </c>
      <c r="K220">
        <f t="shared" ca="1" si="65"/>
        <v>0.94411384156233935</v>
      </c>
      <c r="L220" s="42">
        <f t="shared" ca="1" si="55"/>
        <v>0</v>
      </c>
      <c r="M220" s="42">
        <f t="shared" ca="1" si="56"/>
        <v>0.17151399926383126</v>
      </c>
      <c r="N220" s="42">
        <f t="shared" ca="1" si="57"/>
        <v>9.3758198468406138E-3</v>
      </c>
      <c r="O220" s="42">
        <f t="shared" ca="1" si="58"/>
        <v>2.1284008372251816E-2</v>
      </c>
      <c r="P220" s="42">
        <f t="shared" ca="1" si="59"/>
        <v>0.16425892762890118</v>
      </c>
      <c r="Q220" s="42">
        <f t="shared" ca="1" si="60"/>
        <v>0.10887014759344475</v>
      </c>
      <c r="R220" s="42">
        <f t="shared" ca="1" si="61"/>
        <v>0.15200943339278489</v>
      </c>
      <c r="S220" s="42">
        <f t="shared" ca="1" si="62"/>
        <v>0.18820498607227079</v>
      </c>
      <c r="T220" s="42">
        <f t="shared" ca="1" si="63"/>
        <v>0.18448267782967467</v>
      </c>
      <c r="U220">
        <f ca="1">+(L220^2*Markiwitz!$B$4^2)+(M220^2*Markiwitz!$C$4^2)+(N220^2*Markiwitz!$D$4^2)+(O220^2*Markiwitz!$E$4^2)+(P220^2*Markiwitz!$F$4^2)+(Q220^2*Markiwitz!$G$4^2)+(R220^2*Markiwitz!$H$4^2)+(S220^2*Markiwitz!$I$4^2)+(T220^2*Markiwitz!$J$4^2)+(2*L220*M220*Markiwitz!$B$8)+(2*L220*N220*Markiwitz!$E$8)+(2*L220*O220*Markiwitz!$H$8)+(2*L220*P220*Markiwitz!$B$11)+(2*L220*Q220*Markiwitz!$E$11)+(2*L220*R220*Markiwitz!$H$11)+(2*L220*S220*Markiwitz!$K$8)+(2*L220*T220*Markiwitz!$K$11)</f>
        <v>1.397704832438737E-2</v>
      </c>
      <c r="V220" s="5">
        <f t="shared" ca="1" si="54"/>
        <v>0.11822456734700859</v>
      </c>
      <c r="W220" s="42">
        <f ca="1">SUMPRODUCT(L220:T220,Markiwitz!$B$3:$J$3)</f>
        <v>0.39439967273213583</v>
      </c>
    </row>
    <row r="221" spans="1:23" x14ac:dyDescent="0.25">
      <c r="A221">
        <v>220</v>
      </c>
      <c r="B221" s="25">
        <f t="shared" ca="1" si="53"/>
        <v>0.99999999999999989</v>
      </c>
      <c r="C221" s="46">
        <v>0</v>
      </c>
      <c r="D221">
        <f t="shared" ca="1" si="65"/>
        <v>0.78044029641970325</v>
      </c>
      <c r="E221">
        <f t="shared" ca="1" si="65"/>
        <v>0.90039187030658807</v>
      </c>
      <c r="F221">
        <f t="shared" ca="1" si="65"/>
        <v>0.6571845255784593</v>
      </c>
      <c r="G221">
        <f t="shared" ca="1" si="65"/>
        <v>0.89251762834264514</v>
      </c>
      <c r="H221">
        <f t="shared" ca="1" si="65"/>
        <v>0.68471434387951013</v>
      </c>
      <c r="I221">
        <f t="shared" ca="1" si="65"/>
        <v>0.90243289100299395</v>
      </c>
      <c r="J221">
        <f t="shared" ca="1" si="65"/>
        <v>0.42412168115267823</v>
      </c>
      <c r="K221">
        <f t="shared" ca="1" si="65"/>
        <v>0.41671676228982768</v>
      </c>
      <c r="L221" s="42">
        <f t="shared" ca="1" si="55"/>
        <v>0</v>
      </c>
      <c r="M221" s="42">
        <f t="shared" ca="1" si="56"/>
        <v>0.13792304287365462</v>
      </c>
      <c r="N221" s="42">
        <f t="shared" ca="1" si="57"/>
        <v>0.15912144349937798</v>
      </c>
      <c r="O221" s="42">
        <f t="shared" ca="1" si="58"/>
        <v>0.11614070917798378</v>
      </c>
      <c r="P221" s="42">
        <f t="shared" ca="1" si="59"/>
        <v>0.1577298707974395</v>
      </c>
      <c r="Q221" s="42">
        <f t="shared" ca="1" si="60"/>
        <v>0.12100590684558066</v>
      </c>
      <c r="R221" s="42">
        <f t="shared" ca="1" si="61"/>
        <v>0.15948214217973547</v>
      </c>
      <c r="S221" s="42">
        <f t="shared" ca="1" si="62"/>
        <v>7.4952758182298421E-2</v>
      </c>
      <c r="T221" s="42">
        <f t="shared" ca="1" si="63"/>
        <v>7.3644126443929495E-2</v>
      </c>
      <c r="U221">
        <f ca="1">+(L221^2*Markiwitz!$B$4^2)+(M221^2*Markiwitz!$C$4^2)+(N221^2*Markiwitz!$D$4^2)+(O221^2*Markiwitz!$E$4^2)+(P221^2*Markiwitz!$F$4^2)+(Q221^2*Markiwitz!$G$4^2)+(R221^2*Markiwitz!$H$4^2)+(S221^2*Markiwitz!$I$4^2)+(T221^2*Markiwitz!$J$4^2)+(2*L221*M221*Markiwitz!$B$8)+(2*L221*N221*Markiwitz!$E$8)+(2*L221*O221*Markiwitz!$H$8)+(2*L221*P221*Markiwitz!$B$11)+(2*L221*Q221*Markiwitz!$E$11)+(2*L221*R221*Markiwitz!$H$11)+(2*L221*S221*Markiwitz!$K$8)+(2*L221*T221*Markiwitz!$K$11)</f>
        <v>1.3501454030381986E-2</v>
      </c>
      <c r="V221" s="5">
        <f t="shared" ca="1" si="54"/>
        <v>0.11619575736825329</v>
      </c>
      <c r="W221" s="42">
        <f ca="1">SUMPRODUCT(L221:T221,Markiwitz!$B$3:$J$3)</f>
        <v>0.48059704323746399</v>
      </c>
    </row>
    <row r="222" spans="1:23" x14ac:dyDescent="0.25">
      <c r="A222">
        <v>221</v>
      </c>
      <c r="B222" s="25">
        <f t="shared" ca="1" si="53"/>
        <v>1</v>
      </c>
      <c r="C222" s="46">
        <v>0</v>
      </c>
      <c r="D222">
        <f t="shared" ref="D222:K231" ca="1" si="66">RAND()</f>
        <v>0.81850261008763947</v>
      </c>
      <c r="E222">
        <f t="shared" ca="1" si="66"/>
        <v>0.28468666057601766</v>
      </c>
      <c r="F222">
        <f t="shared" ca="1" si="66"/>
        <v>0.43108587847557023</v>
      </c>
      <c r="G222">
        <f t="shared" ca="1" si="66"/>
        <v>0.10983282292800256</v>
      </c>
      <c r="H222">
        <f t="shared" ca="1" si="66"/>
        <v>0.9736086548168299</v>
      </c>
      <c r="I222">
        <f t="shared" ca="1" si="66"/>
        <v>0.15447731787477226</v>
      </c>
      <c r="J222">
        <f t="shared" ca="1" si="66"/>
        <v>0.44545966533242576</v>
      </c>
      <c r="K222">
        <f t="shared" ca="1" si="66"/>
        <v>3.9035756915948072E-2</v>
      </c>
      <c r="L222" s="42">
        <f t="shared" ca="1" si="55"/>
        <v>0</v>
      </c>
      <c r="M222" s="42">
        <f t="shared" ca="1" si="56"/>
        <v>0.25132965347561453</v>
      </c>
      <c r="N222" s="42">
        <f t="shared" ca="1" si="57"/>
        <v>8.7415970175146199E-2</v>
      </c>
      <c r="O222" s="42">
        <f t="shared" ca="1" si="58"/>
        <v>0.13236935731200072</v>
      </c>
      <c r="P222" s="42">
        <f t="shared" ca="1" si="59"/>
        <v>3.3725299084614704E-2</v>
      </c>
      <c r="Q222" s="42">
        <f t="shared" ca="1" si="60"/>
        <v>0.29895656143328936</v>
      </c>
      <c r="R222" s="42">
        <f t="shared" ca="1" si="61"/>
        <v>4.7433850903849641E-2</v>
      </c>
      <c r="S222" s="42">
        <f t="shared" ca="1" si="62"/>
        <v>0.13678297655443541</v>
      </c>
      <c r="T222" s="42">
        <f t="shared" ca="1" si="63"/>
        <v>1.1986331061049489E-2</v>
      </c>
      <c r="U222">
        <f ca="1">+(L222^2*Markiwitz!$B$4^2)+(M222^2*Markiwitz!$C$4^2)+(N222^2*Markiwitz!$D$4^2)+(O222^2*Markiwitz!$E$4^2)+(P222^2*Markiwitz!$F$4^2)+(Q222^2*Markiwitz!$G$4^2)+(R222^2*Markiwitz!$H$4^2)+(S222^2*Markiwitz!$I$4^2)+(T222^2*Markiwitz!$J$4^2)+(2*L222*M222*Markiwitz!$B$8)+(2*L222*N222*Markiwitz!$E$8)+(2*L222*O222*Markiwitz!$H$8)+(2*L222*P222*Markiwitz!$B$11)+(2*L222*Q222*Markiwitz!$E$11)+(2*L222*R222*Markiwitz!$H$11)+(2*L222*S222*Markiwitz!$K$8)+(2*L222*T222*Markiwitz!$K$11)</f>
        <v>3.0665845618741118E-2</v>
      </c>
      <c r="V222" s="5">
        <f t="shared" ca="1" si="54"/>
        <v>0.1751166628814663</v>
      </c>
      <c r="W222" s="42">
        <f ca="1">SUMPRODUCT(L222:T222,Markiwitz!$B$3:$J$3)</f>
        <v>0.92121796778418397</v>
      </c>
    </row>
    <row r="223" spans="1:23" x14ac:dyDescent="0.25">
      <c r="A223">
        <v>222</v>
      </c>
      <c r="B223" s="25">
        <f t="shared" ca="1" si="53"/>
        <v>1</v>
      </c>
      <c r="C223" s="46">
        <v>0</v>
      </c>
      <c r="D223">
        <f t="shared" ca="1" si="66"/>
        <v>0.77346389961705453</v>
      </c>
      <c r="E223">
        <f t="shared" ca="1" si="66"/>
        <v>0.89533565875797638</v>
      </c>
      <c r="F223">
        <f t="shared" ca="1" si="66"/>
        <v>0.33454368006764357</v>
      </c>
      <c r="G223">
        <f t="shared" ca="1" si="66"/>
        <v>0.39379862399246179</v>
      </c>
      <c r="H223">
        <f t="shared" ca="1" si="66"/>
        <v>0.57683417764559619</v>
      </c>
      <c r="I223">
        <f t="shared" ca="1" si="66"/>
        <v>0.97682763329851363</v>
      </c>
      <c r="J223">
        <f t="shared" ca="1" si="66"/>
        <v>0.6487327950169488</v>
      </c>
      <c r="K223">
        <f t="shared" ca="1" si="66"/>
        <v>0.81127444458920761</v>
      </c>
      <c r="L223" s="42">
        <f t="shared" ca="1" si="55"/>
        <v>0</v>
      </c>
      <c r="M223" s="42">
        <f t="shared" ca="1" si="56"/>
        <v>0.14294787085625538</v>
      </c>
      <c r="N223" s="42">
        <f t="shared" ca="1" si="57"/>
        <v>0.16547162212031116</v>
      </c>
      <c r="O223" s="42">
        <f t="shared" ca="1" si="58"/>
        <v>6.1828750892915577E-2</v>
      </c>
      <c r="P223" s="42">
        <f t="shared" ca="1" si="59"/>
        <v>7.2779964098797958E-2</v>
      </c>
      <c r="Q223" s="42">
        <f t="shared" ca="1" si="60"/>
        <v>0.10660771313616821</v>
      </c>
      <c r="R223" s="42">
        <f t="shared" ca="1" si="61"/>
        <v>0.18053257617157265</v>
      </c>
      <c r="S223" s="42">
        <f t="shared" ca="1" si="62"/>
        <v>0.119895669142689</v>
      </c>
      <c r="T223" s="42">
        <f t="shared" ca="1" si="63"/>
        <v>0.14993583358129009</v>
      </c>
      <c r="U223">
        <f ca="1">+(L223^2*Markiwitz!$B$4^2)+(M223^2*Markiwitz!$C$4^2)+(N223^2*Markiwitz!$D$4^2)+(O223^2*Markiwitz!$E$4^2)+(P223^2*Markiwitz!$F$4^2)+(Q223^2*Markiwitz!$G$4^2)+(R223^2*Markiwitz!$H$4^2)+(S223^2*Markiwitz!$I$4^2)+(T223^2*Markiwitz!$J$4^2)+(2*L223*M223*Markiwitz!$B$8)+(2*L223*N223*Markiwitz!$E$8)+(2*L223*O223*Markiwitz!$H$8)+(2*L223*P223*Markiwitz!$B$11)+(2*L223*Q223*Markiwitz!$E$11)+(2*L223*R223*Markiwitz!$H$11)+(2*L223*S223*Markiwitz!$K$8)+(2*L223*T223*Markiwitz!$K$11)</f>
        <v>1.1627417826421451E-2</v>
      </c>
      <c r="V223" s="5">
        <f t="shared" ca="1" si="54"/>
        <v>0.10783050508284496</v>
      </c>
      <c r="W223" s="42">
        <f ca="1">SUMPRODUCT(L223:T223,Markiwitz!$B$3:$J$3)</f>
        <v>0.4019231674312988</v>
      </c>
    </row>
    <row r="224" spans="1:23" x14ac:dyDescent="0.25">
      <c r="A224">
        <v>223</v>
      </c>
      <c r="B224" s="25">
        <f t="shared" ca="1" si="53"/>
        <v>0.99999999999999967</v>
      </c>
      <c r="C224" s="46">
        <v>0</v>
      </c>
      <c r="D224">
        <f t="shared" ca="1" si="66"/>
        <v>0.84284510387713696</v>
      </c>
      <c r="E224">
        <f t="shared" ca="1" si="66"/>
        <v>0.5354445360716884</v>
      </c>
      <c r="F224">
        <f t="shared" ca="1" si="66"/>
        <v>0.43753052390658331</v>
      </c>
      <c r="G224">
        <f t="shared" ca="1" si="66"/>
        <v>0.14210222348467605</v>
      </c>
      <c r="H224">
        <f t="shared" ca="1" si="66"/>
        <v>0.43401053071488549</v>
      </c>
      <c r="I224">
        <f t="shared" ca="1" si="66"/>
        <v>0.78375076027450963</v>
      </c>
      <c r="J224">
        <f t="shared" ca="1" si="66"/>
        <v>0.3249387685882501</v>
      </c>
      <c r="K224">
        <f t="shared" ca="1" si="66"/>
        <v>0.34088957472491666</v>
      </c>
      <c r="L224" s="42">
        <f t="shared" ca="1" si="55"/>
        <v>0</v>
      </c>
      <c r="M224" s="42">
        <f t="shared" ca="1" si="56"/>
        <v>0.2194045207013911</v>
      </c>
      <c r="N224" s="42">
        <f t="shared" ca="1" si="57"/>
        <v>0.13938379811258017</v>
      </c>
      <c r="O224" s="42">
        <f t="shared" ca="1" si="58"/>
        <v>0.11389539364749753</v>
      </c>
      <c r="P224" s="42">
        <f t="shared" ca="1" si="59"/>
        <v>3.6991221863705771E-2</v>
      </c>
      <c r="Q224" s="42">
        <f t="shared" ca="1" si="60"/>
        <v>0.11297908955372753</v>
      </c>
      <c r="R224" s="42">
        <f t="shared" ca="1" si="61"/>
        <v>0.20402142590181832</v>
      </c>
      <c r="S224" s="42">
        <f t="shared" ca="1" si="62"/>
        <v>8.4586164707433326E-2</v>
      </c>
      <c r="T224" s="42">
        <f t="shared" ca="1" si="63"/>
        <v>8.8738385511846138E-2</v>
      </c>
      <c r="U224">
        <f ca="1">+(L224^2*Markiwitz!$B$4^2)+(M224^2*Markiwitz!$C$4^2)+(N224^2*Markiwitz!$D$4^2)+(O224^2*Markiwitz!$E$4^2)+(P224^2*Markiwitz!$F$4^2)+(Q224^2*Markiwitz!$G$4^2)+(R224^2*Markiwitz!$H$4^2)+(S224^2*Markiwitz!$I$4^2)+(T224^2*Markiwitz!$J$4^2)+(2*L224*M224*Markiwitz!$B$8)+(2*L224*N224*Markiwitz!$E$8)+(2*L224*O224*Markiwitz!$H$8)+(2*L224*P224*Markiwitz!$B$11)+(2*L224*Q224*Markiwitz!$E$11)+(2*L224*R224*Markiwitz!$H$11)+(2*L224*S224*Markiwitz!$K$8)+(2*L224*T224*Markiwitz!$K$11)</f>
        <v>1.2268869640605197E-2</v>
      </c>
      <c r="V224" s="5">
        <f t="shared" ca="1" si="54"/>
        <v>0.11076492965106419</v>
      </c>
      <c r="W224" s="42">
        <f ca="1">SUMPRODUCT(L224:T224,Markiwitz!$B$3:$J$3)</f>
        <v>0.4282066147183145</v>
      </c>
    </row>
    <row r="225" spans="1:23" x14ac:dyDescent="0.25">
      <c r="A225">
        <v>224</v>
      </c>
      <c r="B225" s="25">
        <f t="shared" ca="1" si="53"/>
        <v>0.99999999999999989</v>
      </c>
      <c r="C225" s="46">
        <v>0</v>
      </c>
      <c r="D225">
        <f t="shared" ca="1" si="66"/>
        <v>0.44878473826736909</v>
      </c>
      <c r="E225">
        <f t="shared" ca="1" si="66"/>
        <v>0.88630101177447607</v>
      </c>
      <c r="F225">
        <f t="shared" ca="1" si="66"/>
        <v>0.1781645315370044</v>
      </c>
      <c r="G225">
        <f t="shared" ca="1" si="66"/>
        <v>0.26179536235258649</v>
      </c>
      <c r="H225">
        <f t="shared" ca="1" si="66"/>
        <v>0.85600838713154737</v>
      </c>
      <c r="I225">
        <f t="shared" ca="1" si="66"/>
        <v>0.6283844906514352</v>
      </c>
      <c r="J225">
        <f t="shared" ca="1" si="66"/>
        <v>0.24095030851460197</v>
      </c>
      <c r="K225">
        <f t="shared" ca="1" si="66"/>
        <v>0.13647128196414016</v>
      </c>
      <c r="L225" s="42">
        <f t="shared" ca="1" si="55"/>
        <v>0</v>
      </c>
      <c r="M225" s="42">
        <f t="shared" ca="1" si="56"/>
        <v>0.12339895525889098</v>
      </c>
      <c r="N225" s="42">
        <f t="shared" ca="1" si="57"/>
        <v>0.24369950573655796</v>
      </c>
      <c r="O225" s="42">
        <f t="shared" ca="1" si="58"/>
        <v>4.8988557723097195E-2</v>
      </c>
      <c r="P225" s="42">
        <f t="shared" ca="1" si="59"/>
        <v>7.1983896624144339E-2</v>
      </c>
      <c r="Q225" s="42">
        <f t="shared" ca="1" si="60"/>
        <v>0.23537017117090672</v>
      </c>
      <c r="R225" s="42">
        <f t="shared" ca="1" si="61"/>
        <v>0.17278214483550652</v>
      </c>
      <c r="S225" s="42">
        <f t="shared" ca="1" si="62"/>
        <v>6.6252289359928121E-2</v>
      </c>
      <c r="T225" s="42">
        <f t="shared" ca="1" si="63"/>
        <v>3.7524479290968089E-2</v>
      </c>
      <c r="U225">
        <f ca="1">+(L225^2*Markiwitz!$B$4^2)+(M225^2*Markiwitz!$C$4^2)+(N225^2*Markiwitz!$D$4^2)+(O225^2*Markiwitz!$E$4^2)+(P225^2*Markiwitz!$F$4^2)+(Q225^2*Markiwitz!$G$4^2)+(R225^2*Markiwitz!$H$4^2)+(S225^2*Markiwitz!$I$4^2)+(T225^2*Markiwitz!$J$4^2)+(2*L225*M225*Markiwitz!$B$8)+(2*L225*N225*Markiwitz!$E$8)+(2*L225*O225*Markiwitz!$H$8)+(2*L225*P225*Markiwitz!$B$11)+(2*L225*Q225*Markiwitz!$E$11)+(2*L225*R225*Markiwitz!$H$11)+(2*L225*S225*Markiwitz!$K$8)+(2*L225*T225*Markiwitz!$K$11)</f>
        <v>2.3871397992084556E-2</v>
      </c>
      <c r="V225" s="5">
        <f t="shared" ca="1" si="54"/>
        <v>0.15450371514007213</v>
      </c>
      <c r="W225" s="42">
        <f ca="1">SUMPRODUCT(L225:T225,Markiwitz!$B$3:$J$3)</f>
        <v>0.76236766152791857</v>
      </c>
    </row>
    <row r="226" spans="1:23" x14ac:dyDescent="0.25">
      <c r="A226">
        <v>225</v>
      </c>
      <c r="B226" s="25">
        <f t="shared" ca="1" si="53"/>
        <v>0.99999999999999989</v>
      </c>
      <c r="C226" s="46">
        <v>0</v>
      </c>
      <c r="D226">
        <f t="shared" ca="1" si="66"/>
        <v>0.26030740386324103</v>
      </c>
      <c r="E226">
        <f t="shared" ca="1" si="66"/>
        <v>0.44438604460550535</v>
      </c>
      <c r="F226">
        <f t="shared" ca="1" si="66"/>
        <v>0.93894531798269165</v>
      </c>
      <c r="G226">
        <f t="shared" ca="1" si="66"/>
        <v>0.36281497719964595</v>
      </c>
      <c r="H226">
        <f t="shared" ca="1" si="66"/>
        <v>0.81703970581266394</v>
      </c>
      <c r="I226">
        <f t="shared" ca="1" si="66"/>
        <v>0.16832876982982714</v>
      </c>
      <c r="J226">
        <f t="shared" ca="1" si="66"/>
        <v>0.86396461159537818</v>
      </c>
      <c r="K226">
        <f t="shared" ca="1" si="66"/>
        <v>0.3807859097435089</v>
      </c>
      <c r="L226" s="42">
        <f t="shared" ca="1" si="55"/>
        <v>0</v>
      </c>
      <c r="M226" s="42">
        <f t="shared" ca="1" si="56"/>
        <v>6.1442920917340528E-2</v>
      </c>
      <c r="N226" s="42">
        <f t="shared" ca="1" si="57"/>
        <v>0.10489281591779409</v>
      </c>
      <c r="O226" s="42">
        <f t="shared" ca="1" si="58"/>
        <v>0.22162851329740649</v>
      </c>
      <c r="P226" s="42">
        <f t="shared" ca="1" si="59"/>
        <v>8.5638793291551649E-2</v>
      </c>
      <c r="Q226" s="42">
        <f t="shared" ca="1" si="60"/>
        <v>0.19285393072011578</v>
      </c>
      <c r="R226" s="42">
        <f t="shared" ca="1" si="61"/>
        <v>3.9732297811248707E-2</v>
      </c>
      <c r="S226" s="42">
        <f t="shared" ca="1" si="62"/>
        <v>0.20393007850642972</v>
      </c>
      <c r="T226" s="42">
        <f t="shared" ca="1" si="63"/>
        <v>8.9880649538112908E-2</v>
      </c>
      <c r="U226">
        <f ca="1">+(L226^2*Markiwitz!$B$4^2)+(M226^2*Markiwitz!$C$4^2)+(N226^2*Markiwitz!$D$4^2)+(O226^2*Markiwitz!$E$4^2)+(P226^2*Markiwitz!$F$4^2)+(Q226^2*Markiwitz!$G$4^2)+(R226^2*Markiwitz!$H$4^2)+(S226^2*Markiwitz!$I$4^2)+(T226^2*Markiwitz!$J$4^2)+(2*L226*M226*Markiwitz!$B$8)+(2*L226*N226*Markiwitz!$E$8)+(2*L226*O226*Markiwitz!$H$8)+(2*L226*P226*Markiwitz!$B$11)+(2*L226*Q226*Markiwitz!$E$11)+(2*L226*R226*Markiwitz!$H$11)+(2*L226*S226*Markiwitz!$K$8)+(2*L226*T226*Markiwitz!$K$11)</f>
        <v>2.1406868182969281E-2</v>
      </c>
      <c r="V226" s="5">
        <f t="shared" ca="1" si="54"/>
        <v>0.14631086146615802</v>
      </c>
      <c r="W226" s="42">
        <f ca="1">SUMPRODUCT(L226:T226,Markiwitz!$B$3:$J$3)</f>
        <v>0.64917821362509431</v>
      </c>
    </row>
    <row r="227" spans="1:23" x14ac:dyDescent="0.25">
      <c r="A227">
        <v>226</v>
      </c>
      <c r="B227" s="25">
        <f t="shared" ca="1" si="53"/>
        <v>1</v>
      </c>
      <c r="C227" s="46">
        <v>0</v>
      </c>
      <c r="D227">
        <f t="shared" ca="1" si="66"/>
        <v>0.38201969283738202</v>
      </c>
      <c r="E227">
        <f t="shared" ca="1" si="66"/>
        <v>0.55245074915889569</v>
      </c>
      <c r="F227">
        <f t="shared" ca="1" si="66"/>
        <v>0.529219131256358</v>
      </c>
      <c r="G227">
        <f t="shared" ca="1" si="66"/>
        <v>7.184529777965265E-2</v>
      </c>
      <c r="H227">
        <f t="shared" ca="1" si="66"/>
        <v>0.44405391723912846</v>
      </c>
      <c r="I227">
        <f t="shared" ca="1" si="66"/>
        <v>0.93873883477118969</v>
      </c>
      <c r="J227">
        <f t="shared" ca="1" si="66"/>
        <v>0.1643790517987842</v>
      </c>
      <c r="K227">
        <f t="shared" ca="1" si="66"/>
        <v>0.3838476660735578</v>
      </c>
      <c r="L227" s="42">
        <f t="shared" ca="1" si="55"/>
        <v>0</v>
      </c>
      <c r="M227" s="42">
        <f t="shared" ca="1" si="56"/>
        <v>0.11020155903182907</v>
      </c>
      <c r="N227" s="42">
        <f t="shared" ca="1" si="57"/>
        <v>0.1593659567480151</v>
      </c>
      <c r="O227" s="42">
        <f t="shared" ca="1" si="58"/>
        <v>0.15266431136246894</v>
      </c>
      <c r="P227" s="42">
        <f t="shared" ca="1" si="59"/>
        <v>2.0725276662096139E-2</v>
      </c>
      <c r="Q227" s="42">
        <f t="shared" ca="1" si="60"/>
        <v>0.12809662666990723</v>
      </c>
      <c r="R227" s="42">
        <f t="shared" ca="1" si="61"/>
        <v>0.27079882282284451</v>
      </c>
      <c r="S227" s="42">
        <f t="shared" ca="1" si="62"/>
        <v>4.7418570613088573E-2</v>
      </c>
      <c r="T227" s="42">
        <f t="shared" ca="1" si="63"/>
        <v>0.11072887608975042</v>
      </c>
      <c r="U227">
        <f ca="1">+(L227^2*Markiwitz!$B$4^2)+(M227^2*Markiwitz!$C$4^2)+(N227^2*Markiwitz!$D$4^2)+(O227^2*Markiwitz!$E$4^2)+(P227^2*Markiwitz!$F$4^2)+(Q227^2*Markiwitz!$G$4^2)+(R227^2*Markiwitz!$H$4^2)+(S227^2*Markiwitz!$I$4^2)+(T227^2*Markiwitz!$J$4^2)+(2*L227*M227*Markiwitz!$B$8)+(2*L227*N227*Markiwitz!$E$8)+(2*L227*O227*Markiwitz!$H$8)+(2*L227*P227*Markiwitz!$B$11)+(2*L227*Q227*Markiwitz!$E$11)+(2*L227*R227*Markiwitz!$H$11)+(2*L227*S227*Markiwitz!$K$8)+(2*L227*T227*Markiwitz!$K$11)</f>
        <v>1.5939827599037924E-2</v>
      </c>
      <c r="V227" s="5">
        <f t="shared" ca="1" si="54"/>
        <v>0.12625303005883828</v>
      </c>
      <c r="W227" s="42">
        <f ca="1">SUMPRODUCT(L227:T227,Markiwitz!$B$3:$J$3)</f>
        <v>0.47315926135050945</v>
      </c>
    </row>
    <row r="228" spans="1:23" x14ac:dyDescent="0.25">
      <c r="A228">
        <v>227</v>
      </c>
      <c r="B228" s="25">
        <f t="shared" ca="1" si="53"/>
        <v>1</v>
      </c>
      <c r="C228" s="46">
        <v>0</v>
      </c>
      <c r="D228">
        <f t="shared" ca="1" si="66"/>
        <v>0.98488856913267719</v>
      </c>
      <c r="E228">
        <f t="shared" ca="1" si="66"/>
        <v>2.3858539522031541E-2</v>
      </c>
      <c r="F228">
        <f t="shared" ca="1" si="66"/>
        <v>0.20496935676585448</v>
      </c>
      <c r="G228">
        <f t="shared" ca="1" si="66"/>
        <v>0.70156484361930305</v>
      </c>
      <c r="H228">
        <f t="shared" ca="1" si="66"/>
        <v>0.6250874710692681</v>
      </c>
      <c r="I228">
        <f t="shared" ca="1" si="66"/>
        <v>0.63030395152513119</v>
      </c>
      <c r="J228">
        <f t="shared" ca="1" si="66"/>
        <v>8.0204527530373548E-2</v>
      </c>
      <c r="K228">
        <f t="shared" ca="1" si="66"/>
        <v>0.5697120199011364</v>
      </c>
      <c r="L228" s="42">
        <f t="shared" ca="1" si="55"/>
        <v>0</v>
      </c>
      <c r="M228" s="42">
        <f t="shared" ca="1" si="56"/>
        <v>0.2577844665295993</v>
      </c>
      <c r="N228" s="42">
        <f t="shared" ca="1" si="57"/>
        <v>6.2447276530769929E-3</v>
      </c>
      <c r="O228" s="42">
        <f t="shared" ca="1" si="58"/>
        <v>5.3648623757844585E-2</v>
      </c>
      <c r="P228" s="42">
        <f t="shared" ca="1" si="59"/>
        <v>0.18362739158155525</v>
      </c>
      <c r="Q228" s="42">
        <f t="shared" ca="1" si="60"/>
        <v>0.16361022486618002</v>
      </c>
      <c r="R228" s="42">
        <f t="shared" ca="1" si="61"/>
        <v>0.16497558504358664</v>
      </c>
      <c r="S228" s="42">
        <f t="shared" ca="1" si="62"/>
        <v>2.0992711247408792E-2</v>
      </c>
      <c r="T228" s="42">
        <f t="shared" ca="1" si="63"/>
        <v>0.14911626932074848</v>
      </c>
      <c r="U228">
        <f ca="1">+(L228^2*Markiwitz!$B$4^2)+(M228^2*Markiwitz!$C$4^2)+(N228^2*Markiwitz!$D$4^2)+(O228^2*Markiwitz!$E$4^2)+(P228^2*Markiwitz!$F$4^2)+(Q228^2*Markiwitz!$G$4^2)+(R228^2*Markiwitz!$H$4^2)+(S228^2*Markiwitz!$I$4^2)+(T228^2*Markiwitz!$J$4^2)+(2*L228*M228*Markiwitz!$B$8)+(2*L228*N228*Markiwitz!$E$8)+(2*L228*O228*Markiwitz!$H$8)+(2*L228*P228*Markiwitz!$B$11)+(2*L228*Q228*Markiwitz!$E$11)+(2*L228*R228*Markiwitz!$H$11)+(2*L228*S228*Markiwitz!$K$8)+(2*L228*T228*Markiwitz!$K$11)</f>
        <v>1.61866163277108E-2</v>
      </c>
      <c r="V228" s="5">
        <f t="shared" ca="1" si="54"/>
        <v>0.12722663371995188</v>
      </c>
      <c r="W228" s="42">
        <f ca="1">SUMPRODUCT(L228:T228,Markiwitz!$B$3:$J$3)</f>
        <v>0.5826797716990797</v>
      </c>
    </row>
    <row r="229" spans="1:23" x14ac:dyDescent="0.25">
      <c r="A229">
        <v>228</v>
      </c>
      <c r="B229" s="25">
        <f t="shared" ca="1" si="53"/>
        <v>1</v>
      </c>
      <c r="C229" s="46">
        <v>0</v>
      </c>
      <c r="D229">
        <f t="shared" ca="1" si="66"/>
        <v>0.65673764183239103</v>
      </c>
      <c r="E229">
        <f t="shared" ca="1" si="66"/>
        <v>0.31846224205183782</v>
      </c>
      <c r="F229">
        <f t="shared" ca="1" si="66"/>
        <v>0.7894492798264906</v>
      </c>
      <c r="G229">
        <f t="shared" ca="1" si="66"/>
        <v>0.65603483276910224</v>
      </c>
      <c r="H229">
        <f t="shared" ca="1" si="66"/>
        <v>0.3585247015859917</v>
      </c>
      <c r="I229">
        <f t="shared" ca="1" si="66"/>
        <v>0.17123195046322248</v>
      </c>
      <c r="J229">
        <f t="shared" ca="1" si="66"/>
        <v>0.39145456023989345</v>
      </c>
      <c r="K229">
        <f t="shared" ca="1" si="66"/>
        <v>0.24540089601252402</v>
      </c>
      <c r="L229" s="42">
        <f t="shared" ca="1" si="55"/>
        <v>0</v>
      </c>
      <c r="M229" s="42">
        <f t="shared" ca="1" si="56"/>
        <v>0.1830731622508204</v>
      </c>
      <c r="N229" s="42">
        <f t="shared" ca="1" si="57"/>
        <v>8.8775008460373339E-2</v>
      </c>
      <c r="O229" s="42">
        <f t="shared" ca="1" si="58"/>
        <v>0.22006805593055045</v>
      </c>
      <c r="P229" s="42">
        <f t="shared" ca="1" si="59"/>
        <v>0.18287724615057097</v>
      </c>
      <c r="Q229" s="42">
        <f t="shared" ca="1" si="60"/>
        <v>9.9942879292322567E-2</v>
      </c>
      <c r="R229" s="42">
        <f t="shared" ca="1" si="61"/>
        <v>4.7732873301144556E-2</v>
      </c>
      <c r="S229" s="42">
        <f t="shared" ca="1" si="62"/>
        <v>0.10912245568971279</v>
      </c>
      <c r="T229" s="42">
        <f t="shared" ca="1" si="63"/>
        <v>6.8408318924504968E-2</v>
      </c>
      <c r="U229">
        <f ca="1">+(L229^2*Markiwitz!$B$4^2)+(M229^2*Markiwitz!$C$4^2)+(N229^2*Markiwitz!$D$4^2)+(O229^2*Markiwitz!$E$4^2)+(P229^2*Markiwitz!$F$4^2)+(Q229^2*Markiwitz!$G$4^2)+(R229^2*Markiwitz!$H$4^2)+(S229^2*Markiwitz!$I$4^2)+(T229^2*Markiwitz!$J$4^2)+(2*L229*M229*Markiwitz!$B$8)+(2*L229*N229*Markiwitz!$E$8)+(2*L229*O229*Markiwitz!$H$8)+(2*L229*P229*Markiwitz!$B$11)+(2*L229*Q229*Markiwitz!$E$11)+(2*L229*R229*Markiwitz!$H$11)+(2*L229*S229*Markiwitz!$K$8)+(2*L229*T229*Markiwitz!$K$11)</f>
        <v>1.4148082561945238E-2</v>
      </c>
      <c r="V229" s="5">
        <f t="shared" ca="1" si="54"/>
        <v>0.1189457126673561</v>
      </c>
      <c r="W229" s="42">
        <f ca="1">SUMPRODUCT(L229:T229,Markiwitz!$B$3:$J$3)</f>
        <v>0.44359242638686935</v>
      </c>
    </row>
    <row r="230" spans="1:23" x14ac:dyDescent="0.25">
      <c r="A230">
        <v>229</v>
      </c>
      <c r="B230" s="25">
        <f t="shared" ca="1" si="53"/>
        <v>1</v>
      </c>
      <c r="C230" s="46">
        <v>0</v>
      </c>
      <c r="D230">
        <f t="shared" ca="1" si="66"/>
        <v>0.65789294523517305</v>
      </c>
      <c r="E230">
        <f t="shared" ca="1" si="66"/>
        <v>0.45646322503999104</v>
      </c>
      <c r="F230">
        <f t="shared" ca="1" si="66"/>
        <v>0.25613779342731036</v>
      </c>
      <c r="G230">
        <f t="shared" ca="1" si="66"/>
        <v>0.5966130782475132</v>
      </c>
      <c r="H230">
        <f t="shared" ca="1" si="66"/>
        <v>0.53402935743063751</v>
      </c>
      <c r="I230">
        <f t="shared" ca="1" si="66"/>
        <v>0.6849734293037828</v>
      </c>
      <c r="J230">
        <f t="shared" ca="1" si="66"/>
        <v>0.19889512770013928</v>
      </c>
      <c r="K230">
        <f t="shared" ca="1" si="66"/>
        <v>8.1517805098623164E-3</v>
      </c>
      <c r="L230" s="42">
        <f t="shared" ca="1" si="55"/>
        <v>0</v>
      </c>
      <c r="M230" s="42">
        <f t="shared" ca="1" si="56"/>
        <v>0.1938881685251328</v>
      </c>
      <c r="N230" s="42">
        <f t="shared" ca="1" si="57"/>
        <v>0.13452465077041195</v>
      </c>
      <c r="O230" s="42">
        <f t="shared" ca="1" si="58"/>
        <v>7.5486578807951191E-2</v>
      </c>
      <c r="P230" s="42">
        <f t="shared" ca="1" si="59"/>
        <v>0.17582832875370324</v>
      </c>
      <c r="Q230" s="42">
        <f t="shared" ca="1" si="60"/>
        <v>0.15738422915276482</v>
      </c>
      <c r="R230" s="42">
        <f t="shared" ca="1" si="61"/>
        <v>0.20186908015652275</v>
      </c>
      <c r="S230" s="42">
        <f t="shared" ca="1" si="62"/>
        <v>5.8616545925366907E-2</v>
      </c>
      <c r="T230" s="42">
        <f t="shared" ca="1" si="63"/>
        <v>2.4024179081462774E-3</v>
      </c>
      <c r="U230">
        <f ca="1">+(L230^2*Markiwitz!$B$4^2)+(M230^2*Markiwitz!$C$4^2)+(N230^2*Markiwitz!$D$4^2)+(O230^2*Markiwitz!$E$4^2)+(P230^2*Markiwitz!$F$4^2)+(Q230^2*Markiwitz!$G$4^2)+(R230^2*Markiwitz!$H$4^2)+(S230^2*Markiwitz!$I$4^2)+(T230^2*Markiwitz!$J$4^2)+(2*L230*M230*Markiwitz!$B$8)+(2*L230*N230*Markiwitz!$E$8)+(2*L230*O230*Markiwitz!$H$8)+(2*L230*P230*Markiwitz!$B$11)+(2*L230*Q230*Markiwitz!$E$11)+(2*L230*R230*Markiwitz!$H$11)+(2*L230*S230*Markiwitz!$K$8)+(2*L230*T230*Markiwitz!$K$11)</f>
        <v>1.7248019520962943E-2</v>
      </c>
      <c r="V230" s="5">
        <f t="shared" ca="1" si="54"/>
        <v>0.13133171559437934</v>
      </c>
      <c r="W230" s="42">
        <f ca="1">SUMPRODUCT(L230:T230,Markiwitz!$B$3:$J$3)</f>
        <v>0.57690538041198736</v>
      </c>
    </row>
    <row r="231" spans="1:23" x14ac:dyDescent="0.25">
      <c r="A231">
        <v>230</v>
      </c>
      <c r="B231" s="25">
        <f t="shared" ca="1" si="53"/>
        <v>1</v>
      </c>
      <c r="C231" s="46">
        <v>0</v>
      </c>
      <c r="D231">
        <f t="shared" ca="1" si="66"/>
        <v>0.81347307367516553</v>
      </c>
      <c r="E231">
        <f t="shared" ca="1" si="66"/>
        <v>0.86087964845182452</v>
      </c>
      <c r="F231">
        <f t="shared" ca="1" si="66"/>
        <v>0.82151446163441189</v>
      </c>
      <c r="G231">
        <f t="shared" ca="1" si="66"/>
        <v>0.40830039019050923</v>
      </c>
      <c r="H231">
        <f t="shared" ca="1" si="66"/>
        <v>0.17969196006368326</v>
      </c>
      <c r="I231">
        <f t="shared" ca="1" si="66"/>
        <v>0.4192657550633081</v>
      </c>
      <c r="J231">
        <f t="shared" ca="1" si="66"/>
        <v>0.88855034853613812</v>
      </c>
      <c r="K231">
        <f t="shared" ca="1" si="66"/>
        <v>0.51121211749697537</v>
      </c>
      <c r="L231" s="42">
        <f t="shared" ca="1" si="55"/>
        <v>0</v>
      </c>
      <c r="M231" s="42">
        <f t="shared" ca="1" si="56"/>
        <v>0.1659171317611737</v>
      </c>
      <c r="N231" s="42">
        <f t="shared" ca="1" si="57"/>
        <v>0.17558624456662805</v>
      </c>
      <c r="O231" s="42">
        <f t="shared" ca="1" si="58"/>
        <v>0.16755726475236077</v>
      </c>
      <c r="P231" s="42">
        <f t="shared" ca="1" si="59"/>
        <v>8.3277531647505731E-2</v>
      </c>
      <c r="Q231" s="42">
        <f t="shared" ca="1" si="60"/>
        <v>3.6650229219774955E-2</v>
      </c>
      <c r="R231" s="42">
        <f t="shared" ca="1" si="61"/>
        <v>8.5514043152662214E-2</v>
      </c>
      <c r="S231" s="42">
        <f t="shared" ca="1" si="62"/>
        <v>0.18123000013812013</v>
      </c>
      <c r="T231" s="42">
        <f t="shared" ca="1" si="63"/>
        <v>0.10426755476177442</v>
      </c>
      <c r="U231">
        <f ca="1">+(L231^2*Markiwitz!$B$4^2)+(M231^2*Markiwitz!$C$4^2)+(N231^2*Markiwitz!$D$4^2)+(O231^2*Markiwitz!$E$4^2)+(P231^2*Markiwitz!$F$4^2)+(Q231^2*Markiwitz!$G$4^2)+(R231^2*Markiwitz!$H$4^2)+(S231^2*Markiwitz!$I$4^2)+(T231^2*Markiwitz!$J$4^2)+(2*L231*M231*Markiwitz!$B$8)+(2*L231*N231*Markiwitz!$E$8)+(2*L231*O231*Markiwitz!$H$8)+(2*L231*P231*Markiwitz!$B$11)+(2*L231*Q231*Markiwitz!$E$11)+(2*L231*R231*Markiwitz!$H$11)+(2*L231*S231*Markiwitz!$K$8)+(2*L231*T231*Markiwitz!$K$11)</f>
        <v>1.1353655292000095E-2</v>
      </c>
      <c r="V231" s="5">
        <f t="shared" ca="1" si="54"/>
        <v>0.10655353251769786</v>
      </c>
      <c r="W231" s="42">
        <f ca="1">SUMPRODUCT(L231:T231,Markiwitz!$B$3:$J$3)</f>
        <v>0.23555988608667655</v>
      </c>
    </row>
    <row r="232" spans="1:23" x14ac:dyDescent="0.25">
      <c r="A232">
        <v>231</v>
      </c>
      <c r="B232" s="25">
        <f t="shared" ca="1" si="53"/>
        <v>1</v>
      </c>
      <c r="C232" s="46">
        <v>0</v>
      </c>
      <c r="D232">
        <f t="shared" ref="D232:K241" ca="1" si="67">RAND()</f>
        <v>0.23941600822696496</v>
      </c>
      <c r="E232">
        <f t="shared" ca="1" si="67"/>
        <v>0.99706461192956952</v>
      </c>
      <c r="F232">
        <f t="shared" ca="1" si="67"/>
        <v>0.97959321582098036</v>
      </c>
      <c r="G232">
        <f t="shared" ca="1" si="67"/>
        <v>0.65833447006390944</v>
      </c>
      <c r="H232">
        <f t="shared" ca="1" si="67"/>
        <v>0.21848012101065339</v>
      </c>
      <c r="I232">
        <f t="shared" ca="1" si="67"/>
        <v>7.7931012913280417E-2</v>
      </c>
      <c r="J232">
        <f t="shared" ca="1" si="67"/>
        <v>1.1242297848294003E-3</v>
      </c>
      <c r="K232">
        <f t="shared" ca="1" si="67"/>
        <v>0.3865615353486801</v>
      </c>
      <c r="L232" s="42">
        <f t="shared" ca="1" si="55"/>
        <v>0</v>
      </c>
      <c r="M232" s="42">
        <f t="shared" ca="1" si="56"/>
        <v>6.7279937622098593E-2</v>
      </c>
      <c r="N232" s="42">
        <f t="shared" ca="1" si="57"/>
        <v>0.2801919779408803</v>
      </c>
      <c r="O232" s="42">
        <f t="shared" ca="1" si="58"/>
        <v>0.27528222086547821</v>
      </c>
      <c r="P232" s="42">
        <f t="shared" ca="1" si="59"/>
        <v>0.18500309318660071</v>
      </c>
      <c r="Q232" s="42">
        <f t="shared" ca="1" si="60"/>
        <v>6.1396600094219413E-2</v>
      </c>
      <c r="R232" s="42">
        <f t="shared" ca="1" si="61"/>
        <v>2.1899929442737803E-2</v>
      </c>
      <c r="S232" s="42">
        <f t="shared" ca="1" si="62"/>
        <v>3.1592753699461438E-4</v>
      </c>
      <c r="T232" s="42">
        <f t="shared" ca="1" si="63"/>
        <v>0.10863031331099039</v>
      </c>
      <c r="U232">
        <f ca="1">+(L232^2*Markiwitz!$B$4^2)+(M232^2*Markiwitz!$C$4^2)+(N232^2*Markiwitz!$D$4^2)+(O232^2*Markiwitz!$E$4^2)+(P232^2*Markiwitz!$F$4^2)+(Q232^2*Markiwitz!$G$4^2)+(R232^2*Markiwitz!$H$4^2)+(S232^2*Markiwitz!$I$4^2)+(T232^2*Markiwitz!$J$4^2)+(2*L232*M232*Markiwitz!$B$8)+(2*L232*N232*Markiwitz!$E$8)+(2*L232*O232*Markiwitz!$H$8)+(2*L232*P232*Markiwitz!$B$11)+(2*L232*Q232*Markiwitz!$E$11)+(2*L232*R232*Markiwitz!$H$11)+(2*L232*S232*Markiwitz!$K$8)+(2*L232*T232*Markiwitz!$K$11)</f>
        <v>1.8037427338346405E-2</v>
      </c>
      <c r="V232" s="5">
        <f t="shared" ca="1" si="54"/>
        <v>0.13430348967300293</v>
      </c>
      <c r="W232" s="42">
        <f ca="1">SUMPRODUCT(L232:T232,Markiwitz!$B$3:$J$3)</f>
        <v>0.385592124238678</v>
      </c>
    </row>
    <row r="233" spans="1:23" x14ac:dyDescent="0.25">
      <c r="A233">
        <v>232</v>
      </c>
      <c r="B233" s="25">
        <f t="shared" ca="1" si="53"/>
        <v>1</v>
      </c>
      <c r="C233" s="46">
        <v>0</v>
      </c>
      <c r="D233">
        <f t="shared" ca="1" si="67"/>
        <v>0.68477534597216982</v>
      </c>
      <c r="E233">
        <f t="shared" ca="1" si="67"/>
        <v>0.61181880104027464</v>
      </c>
      <c r="F233">
        <f t="shared" ca="1" si="67"/>
        <v>0.69962076572354781</v>
      </c>
      <c r="G233">
        <f t="shared" ca="1" si="67"/>
        <v>0.57262235709984166</v>
      </c>
      <c r="H233">
        <f t="shared" ca="1" si="67"/>
        <v>6.9590323007008181E-2</v>
      </c>
      <c r="I233">
        <f t="shared" ca="1" si="67"/>
        <v>0.98179167682087987</v>
      </c>
      <c r="J233">
        <f t="shared" ca="1" si="67"/>
        <v>5.62958719286899E-2</v>
      </c>
      <c r="K233">
        <f t="shared" ca="1" si="67"/>
        <v>0.47698437792677806</v>
      </c>
      <c r="L233" s="42">
        <f t="shared" ca="1" si="55"/>
        <v>0</v>
      </c>
      <c r="M233" s="42">
        <f t="shared" ca="1" si="56"/>
        <v>0.16486708202422992</v>
      </c>
      <c r="N233" s="42">
        <f t="shared" ca="1" si="57"/>
        <v>0.14730200356712669</v>
      </c>
      <c r="O233" s="42">
        <f t="shared" ca="1" si="58"/>
        <v>0.16844127763484998</v>
      </c>
      <c r="P233" s="42">
        <f t="shared" ca="1" si="59"/>
        <v>0.13786503511287962</v>
      </c>
      <c r="Q233" s="42">
        <f t="shared" ca="1" si="60"/>
        <v>1.6754624065795962E-2</v>
      </c>
      <c r="R233" s="42">
        <f t="shared" ca="1" si="61"/>
        <v>0.23637698095473295</v>
      </c>
      <c r="S233" s="42">
        <f t="shared" ca="1" si="62"/>
        <v>1.3553840963296109E-2</v>
      </c>
      <c r="T233" s="42">
        <f t="shared" ca="1" si="63"/>
        <v>0.11483915567708888</v>
      </c>
      <c r="U233">
        <f ca="1">+(L233^2*Markiwitz!$B$4^2)+(M233^2*Markiwitz!$C$4^2)+(N233^2*Markiwitz!$D$4^2)+(O233^2*Markiwitz!$E$4^2)+(P233^2*Markiwitz!$F$4^2)+(Q233^2*Markiwitz!$G$4^2)+(R233^2*Markiwitz!$H$4^2)+(S233^2*Markiwitz!$I$4^2)+(T233^2*Markiwitz!$J$4^2)+(2*L233*M233*Markiwitz!$B$8)+(2*L233*N233*Markiwitz!$E$8)+(2*L233*O233*Markiwitz!$H$8)+(2*L233*P233*Markiwitz!$B$11)+(2*L233*Q233*Markiwitz!$E$11)+(2*L233*R233*Markiwitz!$H$11)+(2*L233*S233*Markiwitz!$K$8)+(2*L233*T233*Markiwitz!$K$11)</f>
        <v>1.2506314777937738E-2</v>
      </c>
      <c r="V233" s="5">
        <f t="shared" ca="1" si="54"/>
        <v>0.11183163585469784</v>
      </c>
      <c r="W233" s="42">
        <f ca="1">SUMPRODUCT(L233:T233,Markiwitz!$B$3:$J$3)</f>
        <v>0.21478007346802278</v>
      </c>
    </row>
    <row r="234" spans="1:23" x14ac:dyDescent="0.25">
      <c r="A234">
        <v>233</v>
      </c>
      <c r="B234" s="25">
        <f t="shared" ca="1" si="53"/>
        <v>1</v>
      </c>
      <c r="C234" s="46">
        <v>0</v>
      </c>
      <c r="D234">
        <f t="shared" ca="1" si="67"/>
        <v>0.90092454695491786</v>
      </c>
      <c r="E234">
        <f t="shared" ca="1" si="67"/>
        <v>2.6897396003413676E-2</v>
      </c>
      <c r="F234">
        <f t="shared" ca="1" si="67"/>
        <v>0.39677351173817921</v>
      </c>
      <c r="G234">
        <f t="shared" ca="1" si="67"/>
        <v>0.93801191375171478</v>
      </c>
      <c r="H234">
        <f t="shared" ca="1" si="67"/>
        <v>1.5492676181518839E-2</v>
      </c>
      <c r="I234">
        <f t="shared" ca="1" si="67"/>
        <v>0.35413741484162053</v>
      </c>
      <c r="J234">
        <f t="shared" ca="1" si="67"/>
        <v>0.44912846240492454</v>
      </c>
      <c r="K234">
        <f t="shared" ca="1" si="67"/>
        <v>0.33027710710707792</v>
      </c>
      <c r="L234" s="42">
        <f t="shared" ca="1" si="55"/>
        <v>0</v>
      </c>
      <c r="M234" s="42">
        <f t="shared" ca="1" si="56"/>
        <v>0.26407350924501138</v>
      </c>
      <c r="N234" s="42">
        <f t="shared" ca="1" si="57"/>
        <v>7.8840006926014193E-3</v>
      </c>
      <c r="O234" s="42">
        <f t="shared" ca="1" si="58"/>
        <v>0.11629983218273965</v>
      </c>
      <c r="P234" s="42">
        <f t="shared" ca="1" si="59"/>
        <v>0.27494433203676416</v>
      </c>
      <c r="Q234" s="42">
        <f t="shared" ca="1" si="60"/>
        <v>4.5411187659148171E-3</v>
      </c>
      <c r="R234" s="42">
        <f t="shared" ca="1" si="61"/>
        <v>0.10380259946104316</v>
      </c>
      <c r="S234" s="42">
        <f t="shared" ca="1" si="62"/>
        <v>0.13164579605468277</v>
      </c>
      <c r="T234" s="42">
        <f t="shared" ca="1" si="63"/>
        <v>9.6808811561242644E-2</v>
      </c>
      <c r="U234">
        <f ca="1">+(L234^2*Markiwitz!$B$4^2)+(M234^2*Markiwitz!$C$4^2)+(N234^2*Markiwitz!$D$4^2)+(O234^2*Markiwitz!$E$4^2)+(P234^2*Markiwitz!$F$4^2)+(Q234^2*Markiwitz!$G$4^2)+(R234^2*Markiwitz!$H$4^2)+(S234^2*Markiwitz!$I$4^2)+(T234^2*Markiwitz!$J$4^2)+(2*L234*M234*Markiwitz!$B$8)+(2*L234*N234*Markiwitz!$E$8)+(2*L234*O234*Markiwitz!$H$8)+(2*L234*P234*Markiwitz!$B$11)+(2*L234*Q234*Markiwitz!$E$11)+(2*L234*R234*Markiwitz!$H$11)+(2*L234*S234*Markiwitz!$K$8)+(2*L234*T234*Markiwitz!$K$11)</f>
        <v>1.5010087014906016E-2</v>
      </c>
      <c r="V234" s="5">
        <f t="shared" ca="1" si="54"/>
        <v>0.12251566028433269</v>
      </c>
      <c r="W234" s="42">
        <f ca="1">SUMPRODUCT(L234:T234,Markiwitz!$B$3:$J$3)</f>
        <v>0.17872635140953699</v>
      </c>
    </row>
    <row r="235" spans="1:23" x14ac:dyDescent="0.25">
      <c r="A235">
        <v>234</v>
      </c>
      <c r="B235" s="25">
        <f t="shared" ca="1" si="53"/>
        <v>0.99999999999999989</v>
      </c>
      <c r="C235" s="46">
        <v>0</v>
      </c>
      <c r="D235">
        <f t="shared" ca="1" si="67"/>
        <v>0.75003063203729425</v>
      </c>
      <c r="E235">
        <f t="shared" ca="1" si="67"/>
        <v>0.86079884786019567</v>
      </c>
      <c r="F235">
        <f t="shared" ca="1" si="67"/>
        <v>0.58549007513602314</v>
      </c>
      <c r="G235">
        <f t="shared" ca="1" si="67"/>
        <v>0.84172481917830355</v>
      </c>
      <c r="H235">
        <f t="shared" ca="1" si="67"/>
        <v>0.93531250720626002</v>
      </c>
      <c r="I235">
        <f t="shared" ca="1" si="67"/>
        <v>0.39397967845586024</v>
      </c>
      <c r="J235">
        <f t="shared" ca="1" si="67"/>
        <v>0.61652767335032332</v>
      </c>
      <c r="K235">
        <f t="shared" ca="1" si="67"/>
        <v>0.59892398836818816</v>
      </c>
      <c r="L235" s="42">
        <f t="shared" ca="1" si="55"/>
        <v>0</v>
      </c>
      <c r="M235" s="42">
        <f t="shared" ca="1" si="56"/>
        <v>0.13434696110026426</v>
      </c>
      <c r="N235" s="42">
        <f t="shared" ca="1" si="57"/>
        <v>0.15418798164882908</v>
      </c>
      <c r="O235" s="42">
        <f t="shared" ca="1" si="58"/>
        <v>0.10487413312071085</v>
      </c>
      <c r="P235" s="42">
        <f t="shared" ca="1" si="59"/>
        <v>0.15077140413866671</v>
      </c>
      <c r="Q235" s="42">
        <f t="shared" ca="1" si="60"/>
        <v>0.16753501477787905</v>
      </c>
      <c r="R235" s="42">
        <f t="shared" ca="1" si="61"/>
        <v>7.0570414426983308E-2</v>
      </c>
      <c r="S235" s="42">
        <f t="shared" ca="1" si="62"/>
        <v>0.11043364872158151</v>
      </c>
      <c r="T235" s="42">
        <f t="shared" ca="1" si="63"/>
        <v>0.10728044206508509</v>
      </c>
      <c r="U235">
        <f ca="1">+(L235^2*Markiwitz!$B$4^2)+(M235^2*Markiwitz!$C$4^2)+(N235^2*Markiwitz!$D$4^2)+(O235^2*Markiwitz!$E$4^2)+(P235^2*Markiwitz!$F$4^2)+(Q235^2*Markiwitz!$G$4^2)+(R235^2*Markiwitz!$H$4^2)+(S235^2*Markiwitz!$I$4^2)+(T235^2*Markiwitz!$J$4^2)+(2*L235*M235*Markiwitz!$B$8)+(2*L235*N235*Markiwitz!$E$8)+(2*L235*O235*Markiwitz!$H$8)+(2*L235*P235*Markiwitz!$B$11)+(2*L235*Q235*Markiwitz!$E$11)+(2*L235*R235*Markiwitz!$H$11)+(2*L235*S235*Markiwitz!$K$8)+(2*L235*T235*Markiwitz!$K$11)</f>
        <v>1.5562179193616502E-2</v>
      </c>
      <c r="V235" s="5">
        <f t="shared" ca="1" si="54"/>
        <v>0.12474846369240987</v>
      </c>
      <c r="W235" s="42">
        <f ca="1">SUMPRODUCT(L235:T235,Markiwitz!$B$3:$J$3)</f>
        <v>0.59601039659316812</v>
      </c>
    </row>
    <row r="236" spans="1:23" x14ac:dyDescent="0.25">
      <c r="A236">
        <v>235</v>
      </c>
      <c r="B236" s="25">
        <f t="shared" ca="1" si="53"/>
        <v>0.99999999999999989</v>
      </c>
      <c r="C236" s="46">
        <v>0</v>
      </c>
      <c r="D236">
        <f t="shared" ca="1" si="67"/>
        <v>0.79947566850063412</v>
      </c>
      <c r="E236">
        <f t="shared" ca="1" si="67"/>
        <v>0.30807279628306372</v>
      </c>
      <c r="F236">
        <f t="shared" ca="1" si="67"/>
        <v>0.6215767531292884</v>
      </c>
      <c r="G236">
        <f t="shared" ca="1" si="67"/>
        <v>0.42453680475589739</v>
      </c>
      <c r="H236">
        <f t="shared" ca="1" si="67"/>
        <v>0.15002019126494726</v>
      </c>
      <c r="I236">
        <f t="shared" ca="1" si="67"/>
        <v>0.12987798866549649</v>
      </c>
      <c r="J236">
        <f t="shared" ca="1" si="67"/>
        <v>0.41347008261932139</v>
      </c>
      <c r="K236">
        <f t="shared" ca="1" si="67"/>
        <v>0.27675494040718807</v>
      </c>
      <c r="L236" s="42">
        <f t="shared" ca="1" si="55"/>
        <v>0</v>
      </c>
      <c r="M236" s="42">
        <f t="shared" ca="1" si="56"/>
        <v>0.25593170168748158</v>
      </c>
      <c r="N236" s="42">
        <f t="shared" ca="1" si="57"/>
        <v>9.8621631780508423E-2</v>
      </c>
      <c r="O236" s="42">
        <f t="shared" ca="1" si="58"/>
        <v>0.19898191080174477</v>
      </c>
      <c r="P236" s="42">
        <f t="shared" ca="1" si="59"/>
        <v>0.13590460742090335</v>
      </c>
      <c r="Q236" s="42">
        <f t="shared" ca="1" si="60"/>
        <v>4.8025129907864055E-2</v>
      </c>
      <c r="R236" s="42">
        <f t="shared" ca="1" si="61"/>
        <v>4.1577118554773876E-2</v>
      </c>
      <c r="S236" s="42">
        <f t="shared" ca="1" si="62"/>
        <v>0.132361879180245</v>
      </c>
      <c r="T236" s="42">
        <f t="shared" ca="1" si="63"/>
        <v>8.8596020666478884E-2</v>
      </c>
      <c r="U236">
        <f ca="1">+(L236^2*Markiwitz!$B$4^2)+(M236^2*Markiwitz!$C$4^2)+(N236^2*Markiwitz!$D$4^2)+(O236^2*Markiwitz!$E$4^2)+(P236^2*Markiwitz!$F$4^2)+(Q236^2*Markiwitz!$G$4^2)+(R236^2*Markiwitz!$H$4^2)+(S236^2*Markiwitz!$I$4^2)+(T236^2*Markiwitz!$J$4^2)+(2*L236*M236*Markiwitz!$B$8)+(2*L236*N236*Markiwitz!$E$8)+(2*L236*O236*Markiwitz!$H$8)+(2*L236*P236*Markiwitz!$B$11)+(2*L236*Q236*Markiwitz!$E$11)+(2*L236*R236*Markiwitz!$H$11)+(2*L236*S236*Markiwitz!$K$8)+(2*L236*T236*Markiwitz!$K$11)</f>
        <v>1.1176180807649119E-2</v>
      </c>
      <c r="V236" s="5">
        <f t="shared" ca="1" si="54"/>
        <v>0.10571745744033537</v>
      </c>
      <c r="W236" s="42">
        <f ca="1">SUMPRODUCT(L236:T236,Markiwitz!$B$3:$J$3)</f>
        <v>0.28994271492363083</v>
      </c>
    </row>
    <row r="237" spans="1:23" x14ac:dyDescent="0.25">
      <c r="A237">
        <v>236</v>
      </c>
      <c r="B237" s="25">
        <f t="shared" ca="1" si="53"/>
        <v>0.99999999999999989</v>
      </c>
      <c r="C237" s="46">
        <v>0</v>
      </c>
      <c r="D237">
        <f t="shared" ca="1" si="67"/>
        <v>0.81220909943083541</v>
      </c>
      <c r="E237">
        <f t="shared" ca="1" si="67"/>
        <v>0.31227919128965498</v>
      </c>
      <c r="F237">
        <f t="shared" ca="1" si="67"/>
        <v>3.5339736800152455E-2</v>
      </c>
      <c r="G237">
        <f t="shared" ca="1" si="67"/>
        <v>0.59166154991803621</v>
      </c>
      <c r="H237">
        <f t="shared" ca="1" si="67"/>
        <v>0.98230324152196091</v>
      </c>
      <c r="I237">
        <f t="shared" ca="1" si="67"/>
        <v>0.89227161658459819</v>
      </c>
      <c r="J237">
        <f t="shared" ca="1" si="67"/>
        <v>0.5717539134810814</v>
      </c>
      <c r="K237">
        <f t="shared" ca="1" si="67"/>
        <v>0.33703235833881362</v>
      </c>
      <c r="L237" s="42">
        <f t="shared" ca="1" si="55"/>
        <v>0</v>
      </c>
      <c r="M237" s="42">
        <f t="shared" ca="1" si="56"/>
        <v>0.17910382322216514</v>
      </c>
      <c r="N237" s="42">
        <f t="shared" ca="1" si="57"/>
        <v>6.8862066568691371E-2</v>
      </c>
      <c r="O237" s="42">
        <f t="shared" ca="1" si="58"/>
        <v>7.7929217697853973E-3</v>
      </c>
      <c r="P237" s="42">
        <f t="shared" ca="1" si="59"/>
        <v>0.13046990697116181</v>
      </c>
      <c r="Q237" s="42">
        <f t="shared" ca="1" si="60"/>
        <v>0.21661203530395928</v>
      </c>
      <c r="R237" s="42">
        <f t="shared" ca="1" si="61"/>
        <v>0.19675876322354863</v>
      </c>
      <c r="S237" s="42">
        <f t="shared" ca="1" si="62"/>
        <v>0.12607998595245606</v>
      </c>
      <c r="T237" s="42">
        <f t="shared" ca="1" si="63"/>
        <v>7.4320496988232329E-2</v>
      </c>
      <c r="U237">
        <f ca="1">+(L237^2*Markiwitz!$B$4^2)+(M237^2*Markiwitz!$C$4^2)+(N237^2*Markiwitz!$D$4^2)+(O237^2*Markiwitz!$E$4^2)+(P237^2*Markiwitz!$F$4^2)+(Q237^2*Markiwitz!$G$4^2)+(R237^2*Markiwitz!$H$4^2)+(S237^2*Markiwitz!$I$4^2)+(T237^2*Markiwitz!$J$4^2)+(2*L237*M237*Markiwitz!$B$8)+(2*L237*N237*Markiwitz!$E$8)+(2*L237*O237*Markiwitz!$H$8)+(2*L237*P237*Markiwitz!$B$11)+(2*L237*Q237*Markiwitz!$E$11)+(2*L237*R237*Markiwitz!$H$11)+(2*L237*S237*Markiwitz!$K$8)+(2*L237*T237*Markiwitz!$K$11)</f>
        <v>2.137305759952943E-2</v>
      </c>
      <c r="V237" s="5">
        <f t="shared" ca="1" si="54"/>
        <v>0.14619527215176772</v>
      </c>
      <c r="W237" s="42">
        <f ca="1">SUMPRODUCT(L237:T237,Markiwitz!$B$3:$J$3)</f>
        <v>0.68970390861312325</v>
      </c>
    </row>
    <row r="238" spans="1:23" x14ac:dyDescent="0.25">
      <c r="A238">
        <v>237</v>
      </c>
      <c r="B238" s="25">
        <f t="shared" ca="1" si="53"/>
        <v>1</v>
      </c>
      <c r="C238" s="46">
        <v>0</v>
      </c>
      <c r="D238">
        <f t="shared" ca="1" si="67"/>
        <v>0.7089849015117099</v>
      </c>
      <c r="E238">
        <f t="shared" ca="1" si="67"/>
        <v>3.9028334234643136E-3</v>
      </c>
      <c r="F238">
        <f t="shared" ca="1" si="67"/>
        <v>0.42639041028588309</v>
      </c>
      <c r="G238">
        <f t="shared" ca="1" si="67"/>
        <v>0.20666346765824517</v>
      </c>
      <c r="H238">
        <f t="shared" ca="1" si="67"/>
        <v>0.38743234951849814</v>
      </c>
      <c r="I238">
        <f t="shared" ca="1" si="67"/>
        <v>0.57001108817306734</v>
      </c>
      <c r="J238">
        <f t="shared" ca="1" si="67"/>
        <v>0.67879145147528874</v>
      </c>
      <c r="K238">
        <f t="shared" ca="1" si="67"/>
        <v>0.53967140929589363</v>
      </c>
      <c r="L238" s="42">
        <f t="shared" ca="1" si="55"/>
        <v>0</v>
      </c>
      <c r="M238" s="42">
        <f t="shared" ca="1" si="56"/>
        <v>0.20131048226938941</v>
      </c>
      <c r="N238" s="42">
        <f t="shared" ca="1" si="57"/>
        <v>1.1081777299057425E-3</v>
      </c>
      <c r="O238" s="42">
        <f t="shared" ca="1" si="58"/>
        <v>0.12107008054285938</v>
      </c>
      <c r="P238" s="42">
        <f t="shared" ca="1" si="59"/>
        <v>5.8680406667388746E-2</v>
      </c>
      <c r="Q238" s="42">
        <f t="shared" ca="1" si="60"/>
        <v>0.11000825682187439</v>
      </c>
      <c r="R238" s="42">
        <f t="shared" ca="1" si="61"/>
        <v>0.16185000105693279</v>
      </c>
      <c r="S238" s="42">
        <f t="shared" ca="1" si="62"/>
        <v>0.19273729830560049</v>
      </c>
      <c r="T238" s="42">
        <f t="shared" ca="1" si="63"/>
        <v>0.15323529660604912</v>
      </c>
      <c r="U238">
        <f ca="1">+(L238^2*Markiwitz!$B$4^2)+(M238^2*Markiwitz!$C$4^2)+(N238^2*Markiwitz!$D$4^2)+(O238^2*Markiwitz!$E$4^2)+(P238^2*Markiwitz!$F$4^2)+(Q238^2*Markiwitz!$G$4^2)+(R238^2*Markiwitz!$H$4^2)+(S238^2*Markiwitz!$I$4^2)+(T238^2*Markiwitz!$J$4^2)+(2*L238*M238*Markiwitz!$B$8)+(2*L238*N238*Markiwitz!$E$8)+(2*L238*O238*Markiwitz!$H$8)+(2*L238*P238*Markiwitz!$B$11)+(2*L238*Q238*Markiwitz!$E$11)+(2*L238*R238*Markiwitz!$H$11)+(2*L238*S238*Markiwitz!$K$8)+(2*L238*T238*Markiwitz!$K$11)</f>
        <v>1.3188518078146909E-2</v>
      </c>
      <c r="V238" s="5">
        <f t="shared" ca="1" si="54"/>
        <v>0.11484127340876585</v>
      </c>
      <c r="W238" s="42">
        <f ca="1">SUMPRODUCT(L238:T238,Markiwitz!$B$3:$J$3)</f>
        <v>0.39275205835635346</v>
      </c>
    </row>
    <row r="239" spans="1:23" x14ac:dyDescent="0.25">
      <c r="A239">
        <v>238</v>
      </c>
      <c r="B239" s="25">
        <f t="shared" ca="1" si="53"/>
        <v>1.0000000000000002</v>
      </c>
      <c r="C239" s="46">
        <v>0</v>
      </c>
      <c r="D239">
        <f t="shared" ca="1" si="67"/>
        <v>0.31512564895410267</v>
      </c>
      <c r="E239">
        <f t="shared" ca="1" si="67"/>
        <v>0.2465993754977317</v>
      </c>
      <c r="F239">
        <f t="shared" ca="1" si="67"/>
        <v>0.57046305187686919</v>
      </c>
      <c r="G239">
        <f t="shared" ca="1" si="67"/>
        <v>0.12827064631291285</v>
      </c>
      <c r="H239">
        <f t="shared" ca="1" si="67"/>
        <v>0.13467475878926727</v>
      </c>
      <c r="I239">
        <f t="shared" ca="1" si="67"/>
        <v>0.51790648368037528</v>
      </c>
      <c r="J239">
        <f t="shared" ca="1" si="67"/>
        <v>7.182279687525972E-2</v>
      </c>
      <c r="K239">
        <f t="shared" ca="1" si="67"/>
        <v>0.59536544073051068</v>
      </c>
      <c r="L239" s="42">
        <f t="shared" ca="1" si="55"/>
        <v>0</v>
      </c>
      <c r="M239" s="42">
        <f t="shared" ca="1" si="56"/>
        <v>0.12213092183949831</v>
      </c>
      <c r="N239" s="42">
        <f t="shared" ca="1" si="57"/>
        <v>9.5572699824789886E-2</v>
      </c>
      <c r="O239" s="42">
        <f t="shared" ca="1" si="58"/>
        <v>0.22109015445849356</v>
      </c>
      <c r="P239" s="42">
        <f t="shared" ca="1" si="59"/>
        <v>4.9712907632682039E-2</v>
      </c>
      <c r="Q239" s="42">
        <f t="shared" ca="1" si="60"/>
        <v>5.2194902236729374E-2</v>
      </c>
      <c r="R239" s="42">
        <f t="shared" ca="1" si="61"/>
        <v>0.20072119323981111</v>
      </c>
      <c r="S239" s="42">
        <f t="shared" ca="1" si="62"/>
        <v>2.783583126470324E-2</v>
      </c>
      <c r="T239" s="42">
        <f t="shared" ca="1" si="63"/>
        <v>0.23074138950329265</v>
      </c>
      <c r="U239">
        <f ca="1">+(L239^2*Markiwitz!$B$4^2)+(M239^2*Markiwitz!$C$4^2)+(N239^2*Markiwitz!$D$4^2)+(O239^2*Markiwitz!$E$4^2)+(P239^2*Markiwitz!$F$4^2)+(Q239^2*Markiwitz!$G$4^2)+(R239^2*Markiwitz!$H$4^2)+(S239^2*Markiwitz!$I$4^2)+(T239^2*Markiwitz!$J$4^2)+(2*L239*M239*Markiwitz!$B$8)+(2*L239*N239*Markiwitz!$E$8)+(2*L239*O239*Markiwitz!$H$8)+(2*L239*P239*Markiwitz!$B$11)+(2*L239*Q239*Markiwitz!$E$11)+(2*L239*R239*Markiwitz!$H$11)+(2*L239*S239*Markiwitz!$K$8)+(2*L239*T239*Markiwitz!$K$11)</f>
        <v>1.1313322175193314E-2</v>
      </c>
      <c r="V239" s="5">
        <f t="shared" ca="1" si="54"/>
        <v>0.10636410191034057</v>
      </c>
      <c r="W239" s="42">
        <f ca="1">SUMPRODUCT(L239:T239,Markiwitz!$B$3:$J$3)</f>
        <v>0.28678574107427929</v>
      </c>
    </row>
    <row r="240" spans="1:23" x14ac:dyDescent="0.25">
      <c r="A240">
        <v>239</v>
      </c>
      <c r="B240" s="25">
        <f t="shared" ca="1" si="53"/>
        <v>0.99999999999999989</v>
      </c>
      <c r="C240" s="46">
        <v>0</v>
      </c>
      <c r="D240">
        <f t="shared" ca="1" si="67"/>
        <v>0.18222949364197905</v>
      </c>
      <c r="E240">
        <f t="shared" ca="1" si="67"/>
        <v>0.91350780744123283</v>
      </c>
      <c r="F240">
        <f t="shared" ca="1" si="67"/>
        <v>0.98442449256847564</v>
      </c>
      <c r="G240">
        <f t="shared" ca="1" si="67"/>
        <v>0.96509659209706111</v>
      </c>
      <c r="H240">
        <f t="shared" ca="1" si="67"/>
        <v>0.91604421431667304</v>
      </c>
      <c r="I240">
        <f t="shared" ca="1" si="67"/>
        <v>0.98882600382780639</v>
      </c>
      <c r="J240">
        <f t="shared" ca="1" si="67"/>
        <v>0.73386517581577049</v>
      </c>
      <c r="K240">
        <f t="shared" ca="1" si="67"/>
        <v>0.64242998585302113</v>
      </c>
      <c r="L240" s="42">
        <f t="shared" ca="1" si="55"/>
        <v>0</v>
      </c>
      <c r="M240" s="42">
        <f t="shared" ca="1" si="56"/>
        <v>2.8804503206684942E-2</v>
      </c>
      <c r="N240" s="42">
        <f t="shared" ca="1" si="57"/>
        <v>0.14439560821295688</v>
      </c>
      <c r="O240" s="42">
        <f t="shared" ca="1" si="58"/>
        <v>0.15560520904831016</v>
      </c>
      <c r="P240" s="42">
        <f t="shared" ca="1" si="59"/>
        <v>0.15255010221581716</v>
      </c>
      <c r="Q240" s="42">
        <f t="shared" ca="1" si="60"/>
        <v>0.1447965309094805</v>
      </c>
      <c r="R240" s="42">
        <f t="shared" ca="1" si="61"/>
        <v>0.15630094354578256</v>
      </c>
      <c r="S240" s="42">
        <f t="shared" ca="1" si="62"/>
        <v>0.11600000300494827</v>
      </c>
      <c r="T240" s="42">
        <f t="shared" ca="1" si="63"/>
        <v>0.10154709985601947</v>
      </c>
      <c r="U240">
        <f ca="1">+(L240^2*Markiwitz!$B$4^2)+(M240^2*Markiwitz!$C$4^2)+(N240^2*Markiwitz!$D$4^2)+(O240^2*Markiwitz!$E$4^2)+(P240^2*Markiwitz!$F$4^2)+(Q240^2*Markiwitz!$G$4^2)+(R240^2*Markiwitz!$H$4^2)+(S240^2*Markiwitz!$I$4^2)+(T240^2*Markiwitz!$J$4^2)+(2*L240*M240*Markiwitz!$B$8)+(2*L240*N240*Markiwitz!$E$8)+(2*L240*O240*Markiwitz!$H$8)+(2*L240*P240*Markiwitz!$B$11)+(2*L240*Q240*Markiwitz!$E$11)+(2*L240*R240*Markiwitz!$H$11)+(2*L240*S240*Markiwitz!$K$8)+(2*L240*T240*Markiwitz!$K$11)</f>
        <v>1.6093005198304991E-2</v>
      </c>
      <c r="V240" s="5">
        <f t="shared" ca="1" si="54"/>
        <v>0.12685820903002293</v>
      </c>
      <c r="W240" s="42">
        <f ca="1">SUMPRODUCT(L240:T240,Markiwitz!$B$3:$J$3)</f>
        <v>0.53690534068471962</v>
      </c>
    </row>
    <row r="241" spans="1:23" x14ac:dyDescent="0.25">
      <c r="A241">
        <v>240</v>
      </c>
      <c r="B241" s="25">
        <f t="shared" ca="1" si="53"/>
        <v>0.99999999999999989</v>
      </c>
      <c r="C241" s="46">
        <v>0</v>
      </c>
      <c r="D241">
        <f t="shared" ca="1" si="67"/>
        <v>0.10068345468344786</v>
      </c>
      <c r="E241">
        <f t="shared" ca="1" si="67"/>
        <v>0.80715557579763841</v>
      </c>
      <c r="F241">
        <f t="shared" ca="1" si="67"/>
        <v>0.92587999431125434</v>
      </c>
      <c r="G241">
        <f t="shared" ca="1" si="67"/>
        <v>0.2679688608157873</v>
      </c>
      <c r="H241">
        <f t="shared" ca="1" si="67"/>
        <v>1.1932620310064479E-2</v>
      </c>
      <c r="I241">
        <f t="shared" ca="1" si="67"/>
        <v>0.80120346629816208</v>
      </c>
      <c r="J241">
        <f t="shared" ca="1" si="67"/>
        <v>0.70854303402715968</v>
      </c>
      <c r="K241">
        <f t="shared" ca="1" si="67"/>
        <v>0.68640397331075664</v>
      </c>
      <c r="L241" s="42">
        <f t="shared" ca="1" si="55"/>
        <v>0</v>
      </c>
      <c r="M241" s="42">
        <f t="shared" ca="1" si="56"/>
        <v>2.3361671690002618E-2</v>
      </c>
      <c r="N241" s="42">
        <f t="shared" ca="1" si="57"/>
        <v>0.18728502735454328</v>
      </c>
      <c r="O241" s="42">
        <f t="shared" ca="1" si="58"/>
        <v>0.21483275995491796</v>
      </c>
      <c r="P241" s="42">
        <f t="shared" ca="1" si="59"/>
        <v>6.2177053510973669E-2</v>
      </c>
      <c r="Q241" s="42">
        <f t="shared" ca="1" si="60"/>
        <v>2.7687365214238333E-3</v>
      </c>
      <c r="R241" s="42">
        <f t="shared" ca="1" si="61"/>
        <v>0.18590395408459148</v>
      </c>
      <c r="S241" s="42">
        <f t="shared" ca="1" si="62"/>
        <v>0.16440387143273197</v>
      </c>
      <c r="T241" s="42">
        <f t="shared" ca="1" si="63"/>
        <v>0.15926692545081514</v>
      </c>
      <c r="U241">
        <f ca="1">+(L241^2*Markiwitz!$B$4^2)+(M241^2*Markiwitz!$C$4^2)+(N241^2*Markiwitz!$D$4^2)+(O241^2*Markiwitz!$E$4^2)+(P241^2*Markiwitz!$F$4^2)+(Q241^2*Markiwitz!$G$4^2)+(R241^2*Markiwitz!$H$4^2)+(S241^2*Markiwitz!$I$4^2)+(T241^2*Markiwitz!$J$4^2)+(2*L241*M241*Markiwitz!$B$8)+(2*L241*N241*Markiwitz!$E$8)+(2*L241*O241*Markiwitz!$H$8)+(2*L241*P241*Markiwitz!$B$11)+(2*L241*Q241*Markiwitz!$E$11)+(2*L241*R241*Markiwitz!$H$11)+(2*L241*S241*Markiwitz!$K$8)+(2*L241*T241*Markiwitz!$K$11)</f>
        <v>1.3937526837150839E-2</v>
      </c>
      <c r="V241" s="5">
        <f t="shared" ca="1" si="54"/>
        <v>0.11805730319277516</v>
      </c>
      <c r="W241" s="42">
        <f ca="1">SUMPRODUCT(L241:T241,Markiwitz!$B$3:$J$3)</f>
        <v>0.14277084446956817</v>
      </c>
    </row>
    <row r="242" spans="1:23" x14ac:dyDescent="0.25">
      <c r="A242">
        <v>241</v>
      </c>
      <c r="B242" s="25">
        <f t="shared" ca="1" si="53"/>
        <v>1</v>
      </c>
      <c r="C242" s="46">
        <v>0</v>
      </c>
      <c r="D242">
        <f t="shared" ref="D242:K251" ca="1" si="68">RAND()</f>
        <v>0.99815317912505919</v>
      </c>
      <c r="E242">
        <f t="shared" ca="1" si="68"/>
        <v>0.85291888474246036</v>
      </c>
      <c r="F242">
        <f t="shared" ca="1" si="68"/>
        <v>0.35826652959333705</v>
      </c>
      <c r="G242">
        <f t="shared" ca="1" si="68"/>
        <v>0.40739186053256626</v>
      </c>
      <c r="H242">
        <f t="shared" ca="1" si="68"/>
        <v>0.26434205028742463</v>
      </c>
      <c r="I242">
        <f t="shared" ca="1" si="68"/>
        <v>0.77670226597485681</v>
      </c>
      <c r="J242">
        <f t="shared" ca="1" si="68"/>
        <v>0.16200277213296232</v>
      </c>
      <c r="K242">
        <f t="shared" ca="1" si="68"/>
        <v>0.97446028114867567</v>
      </c>
      <c r="L242" s="42">
        <f t="shared" ca="1" si="55"/>
        <v>0</v>
      </c>
      <c r="M242" s="42">
        <f t="shared" ca="1" si="56"/>
        <v>0.20819851160170227</v>
      </c>
      <c r="N242" s="42">
        <f t="shared" ca="1" si="57"/>
        <v>0.17790500098994869</v>
      </c>
      <c r="O242" s="42">
        <f t="shared" ca="1" si="58"/>
        <v>7.4728568498297093E-2</v>
      </c>
      <c r="P242" s="42">
        <f t="shared" ca="1" si="59"/>
        <v>8.4975313183770995E-2</v>
      </c>
      <c r="Q242" s="42">
        <f t="shared" ca="1" si="60"/>
        <v>5.5137450418007133E-2</v>
      </c>
      <c r="R242" s="42">
        <f t="shared" ca="1" si="61"/>
        <v>0.16200745448246892</v>
      </c>
      <c r="S242" s="42">
        <f t="shared" ca="1" si="62"/>
        <v>3.3791142220272984E-2</v>
      </c>
      <c r="T242" s="42">
        <f t="shared" ca="1" si="63"/>
        <v>0.20325655860553193</v>
      </c>
      <c r="U242">
        <f ca="1">+(L242^2*Markiwitz!$B$4^2)+(M242^2*Markiwitz!$C$4^2)+(N242^2*Markiwitz!$D$4^2)+(O242^2*Markiwitz!$E$4^2)+(P242^2*Markiwitz!$F$4^2)+(Q242^2*Markiwitz!$G$4^2)+(R242^2*Markiwitz!$H$4^2)+(S242^2*Markiwitz!$I$4^2)+(T242^2*Markiwitz!$J$4^2)+(2*L242*M242*Markiwitz!$B$8)+(2*L242*N242*Markiwitz!$E$8)+(2*L242*O242*Markiwitz!$H$8)+(2*L242*P242*Markiwitz!$B$11)+(2*L242*Q242*Markiwitz!$E$11)+(2*L242*R242*Markiwitz!$H$11)+(2*L242*S242*Markiwitz!$K$8)+(2*L242*T242*Markiwitz!$K$11)</f>
        <v>8.959364519811221E-3</v>
      </c>
      <c r="V242" s="5">
        <f t="shared" ca="1" si="54"/>
        <v>9.4653919727664848E-2</v>
      </c>
      <c r="W242" s="42">
        <f ca="1">SUMPRODUCT(L242:T242,Markiwitz!$B$3:$J$3)</f>
        <v>0.28743001100142729</v>
      </c>
    </row>
    <row r="243" spans="1:23" x14ac:dyDescent="0.25">
      <c r="A243">
        <v>242</v>
      </c>
      <c r="B243" s="25">
        <f t="shared" ca="1" si="53"/>
        <v>1.0000000000000002</v>
      </c>
      <c r="C243" s="46">
        <v>0</v>
      </c>
      <c r="D243">
        <f t="shared" ca="1" si="68"/>
        <v>0.70872544085514544</v>
      </c>
      <c r="E243">
        <f t="shared" ca="1" si="68"/>
        <v>0.24336663755561427</v>
      </c>
      <c r="F243">
        <f t="shared" ca="1" si="68"/>
        <v>0.6295822484104272</v>
      </c>
      <c r="G243">
        <f t="shared" ca="1" si="68"/>
        <v>4.8984709084842759E-3</v>
      </c>
      <c r="H243">
        <f t="shared" ca="1" si="68"/>
        <v>0.80361964471097502</v>
      </c>
      <c r="I243">
        <f t="shared" ca="1" si="68"/>
        <v>0.31301030260273954</v>
      </c>
      <c r="J243">
        <f t="shared" ca="1" si="68"/>
        <v>0.93511012269894733</v>
      </c>
      <c r="K243">
        <f t="shared" ca="1" si="68"/>
        <v>0.5625963159093027</v>
      </c>
      <c r="L243" s="42">
        <f t="shared" ca="1" si="55"/>
        <v>0</v>
      </c>
      <c r="M243" s="42">
        <f t="shared" ca="1" si="56"/>
        <v>0.16870763205575576</v>
      </c>
      <c r="N243" s="42">
        <f t="shared" ca="1" si="57"/>
        <v>5.7931896862399704E-2</v>
      </c>
      <c r="O243" s="42">
        <f t="shared" ca="1" si="58"/>
        <v>0.14986809304531634</v>
      </c>
      <c r="P243" s="42">
        <f t="shared" ca="1" si="59"/>
        <v>1.166050179696169E-3</v>
      </c>
      <c r="Q243" s="42">
        <f t="shared" ca="1" si="60"/>
        <v>0.19129660023081707</v>
      </c>
      <c r="R243" s="42">
        <f t="shared" ca="1" si="61"/>
        <v>7.4510133144715038E-2</v>
      </c>
      <c r="S243" s="42">
        <f t="shared" ca="1" si="62"/>
        <v>0.22259708120757421</v>
      </c>
      <c r="T243" s="42">
        <f t="shared" ca="1" si="63"/>
        <v>0.13392251327372579</v>
      </c>
      <c r="U243">
        <f ca="1">+(L243^2*Markiwitz!$B$4^2)+(M243^2*Markiwitz!$C$4^2)+(N243^2*Markiwitz!$D$4^2)+(O243^2*Markiwitz!$E$4^2)+(P243^2*Markiwitz!$F$4^2)+(Q243^2*Markiwitz!$G$4^2)+(R243^2*Markiwitz!$H$4^2)+(S243^2*Markiwitz!$I$4^2)+(T243^2*Markiwitz!$J$4^2)+(2*L243*M243*Markiwitz!$B$8)+(2*L243*N243*Markiwitz!$E$8)+(2*L243*O243*Markiwitz!$H$8)+(2*L243*P243*Markiwitz!$B$11)+(2*L243*Q243*Markiwitz!$E$11)+(2*L243*R243*Markiwitz!$H$11)+(2*L243*S243*Markiwitz!$K$8)+(2*L243*T243*Markiwitz!$K$11)</f>
        <v>1.9531450888657355E-2</v>
      </c>
      <c r="V243" s="5">
        <f t="shared" ca="1" si="54"/>
        <v>0.13975496731299877</v>
      </c>
      <c r="W243" s="42">
        <f ca="1">SUMPRODUCT(L243:T243,Markiwitz!$B$3:$J$3)</f>
        <v>0.60480174333581915</v>
      </c>
    </row>
    <row r="244" spans="1:23" x14ac:dyDescent="0.25">
      <c r="A244">
        <v>243</v>
      </c>
      <c r="B244" s="25">
        <f t="shared" ca="1" si="53"/>
        <v>0.99999999999999989</v>
      </c>
      <c r="C244" s="46">
        <v>0</v>
      </c>
      <c r="D244">
        <f t="shared" ca="1" si="68"/>
        <v>0.59788555854502579</v>
      </c>
      <c r="E244">
        <f t="shared" ca="1" si="68"/>
        <v>0.16085340422325212</v>
      </c>
      <c r="F244">
        <f t="shared" ca="1" si="68"/>
        <v>0.40514787618987702</v>
      </c>
      <c r="G244">
        <f t="shared" ca="1" si="68"/>
        <v>0.76431796940097829</v>
      </c>
      <c r="H244">
        <f t="shared" ca="1" si="68"/>
        <v>0.70774208206924971</v>
      </c>
      <c r="I244">
        <f t="shared" ca="1" si="68"/>
        <v>0.29797062102652982</v>
      </c>
      <c r="J244">
        <f t="shared" ca="1" si="68"/>
        <v>0.18954837015366377</v>
      </c>
      <c r="K244">
        <f t="shared" ca="1" si="68"/>
        <v>0.98768300598270176</v>
      </c>
      <c r="L244" s="42">
        <f t="shared" ca="1" si="55"/>
        <v>0</v>
      </c>
      <c r="M244" s="42">
        <f t="shared" ca="1" si="56"/>
        <v>0.14543028600828095</v>
      </c>
      <c r="N244" s="42">
        <f t="shared" ca="1" si="57"/>
        <v>3.9126144204788479E-2</v>
      </c>
      <c r="O244" s="42">
        <f t="shared" ca="1" si="58"/>
        <v>9.8548577847116861E-2</v>
      </c>
      <c r="P244" s="42">
        <f t="shared" ca="1" si="59"/>
        <v>0.18591347341078471</v>
      </c>
      <c r="Q244" s="42">
        <f t="shared" ca="1" si="60"/>
        <v>0.1721518975402313</v>
      </c>
      <c r="R244" s="42">
        <f t="shared" ca="1" si="61"/>
        <v>7.2478674252323363E-2</v>
      </c>
      <c r="S244" s="42">
        <f t="shared" ca="1" si="62"/>
        <v>4.6105936646026004E-2</v>
      </c>
      <c r="T244" s="42">
        <f t="shared" ca="1" si="63"/>
        <v>0.24024501009044821</v>
      </c>
      <c r="U244">
        <f ca="1">+(L244^2*Markiwitz!$B$4^2)+(M244^2*Markiwitz!$C$4^2)+(N244^2*Markiwitz!$D$4^2)+(O244^2*Markiwitz!$E$4^2)+(P244^2*Markiwitz!$F$4^2)+(Q244^2*Markiwitz!$G$4^2)+(R244^2*Markiwitz!$H$4^2)+(S244^2*Markiwitz!$I$4^2)+(T244^2*Markiwitz!$J$4^2)+(2*L244*M244*Markiwitz!$B$8)+(2*L244*N244*Markiwitz!$E$8)+(2*L244*O244*Markiwitz!$H$8)+(2*L244*P244*Markiwitz!$B$11)+(2*L244*Q244*Markiwitz!$E$11)+(2*L244*R244*Markiwitz!$H$11)+(2*L244*S244*Markiwitz!$K$8)+(2*L244*T244*Markiwitz!$K$11)</f>
        <v>1.5461857283868634E-2</v>
      </c>
      <c r="V244" s="5">
        <f t="shared" ca="1" si="54"/>
        <v>0.12434571678939582</v>
      </c>
      <c r="W244" s="42">
        <f ca="1">SUMPRODUCT(L244:T244,Markiwitz!$B$3:$J$3)</f>
        <v>0.60975484860260309</v>
      </c>
    </row>
    <row r="245" spans="1:23" x14ac:dyDescent="0.25">
      <c r="A245">
        <v>244</v>
      </c>
      <c r="B245" s="25">
        <f t="shared" ca="1" si="53"/>
        <v>1</v>
      </c>
      <c r="C245" s="46">
        <v>0</v>
      </c>
      <c r="D245">
        <f t="shared" ca="1" si="68"/>
        <v>0.23095458147850356</v>
      </c>
      <c r="E245">
        <f t="shared" ca="1" si="68"/>
        <v>0.25540512560380757</v>
      </c>
      <c r="F245">
        <f t="shared" ca="1" si="68"/>
        <v>0.14592354745823788</v>
      </c>
      <c r="G245">
        <f t="shared" ca="1" si="68"/>
        <v>0.27736421206110073</v>
      </c>
      <c r="H245">
        <f t="shared" ca="1" si="68"/>
        <v>0.75789679833933565</v>
      </c>
      <c r="I245">
        <f t="shared" ca="1" si="68"/>
        <v>0.47281399870142726</v>
      </c>
      <c r="J245">
        <f t="shared" ca="1" si="68"/>
        <v>0.77712300763602726</v>
      </c>
      <c r="K245">
        <f t="shared" ca="1" si="68"/>
        <v>0.89168069057975274</v>
      </c>
      <c r="L245" s="42">
        <f t="shared" ca="1" si="55"/>
        <v>0</v>
      </c>
      <c r="M245" s="42">
        <f t="shared" ca="1" si="56"/>
        <v>6.0631336706365425E-2</v>
      </c>
      <c r="N245" s="42">
        <f t="shared" ca="1" si="57"/>
        <v>6.7050214236418382E-2</v>
      </c>
      <c r="O245" s="42">
        <f t="shared" ca="1" si="58"/>
        <v>3.8308569947772229E-2</v>
      </c>
      <c r="P245" s="42">
        <f t="shared" ca="1" si="59"/>
        <v>7.2815022001793905E-2</v>
      </c>
      <c r="Q245" s="42">
        <f t="shared" ca="1" si="60"/>
        <v>0.19896680842880649</v>
      </c>
      <c r="R245" s="42">
        <f t="shared" ca="1" si="61"/>
        <v>0.12412546471790825</v>
      </c>
      <c r="S245" s="42">
        <f t="shared" ca="1" si="62"/>
        <v>0.20401416779267889</v>
      </c>
      <c r="T245" s="42">
        <f t="shared" ca="1" si="63"/>
        <v>0.23408841616825643</v>
      </c>
      <c r="U245">
        <f ca="1">+(L245^2*Markiwitz!$B$4^2)+(M245^2*Markiwitz!$C$4^2)+(N245^2*Markiwitz!$D$4^2)+(O245^2*Markiwitz!$E$4^2)+(P245^2*Markiwitz!$F$4^2)+(Q245^2*Markiwitz!$G$4^2)+(R245^2*Markiwitz!$H$4^2)+(S245^2*Markiwitz!$I$4^2)+(T245^2*Markiwitz!$J$4^2)+(2*L245*M245*Markiwitz!$B$8)+(2*L245*N245*Markiwitz!$E$8)+(2*L245*O245*Markiwitz!$H$8)+(2*L245*P245*Markiwitz!$B$11)+(2*L245*Q245*Markiwitz!$E$11)+(2*L245*R245*Markiwitz!$H$11)+(2*L245*S245*Markiwitz!$K$8)+(2*L245*T245*Markiwitz!$K$11)</f>
        <v>1.9146781510867548E-2</v>
      </c>
      <c r="V245" s="5">
        <f t="shared" ca="1" si="54"/>
        <v>0.13837189566840352</v>
      </c>
      <c r="W245" s="42">
        <f ca="1">SUMPRODUCT(L245:T245,Markiwitz!$B$3:$J$3)</f>
        <v>0.61461188884308293</v>
      </c>
    </row>
    <row r="246" spans="1:23" x14ac:dyDescent="0.25">
      <c r="A246">
        <v>245</v>
      </c>
      <c r="B246" s="25">
        <f t="shared" ca="1" si="53"/>
        <v>1</v>
      </c>
      <c r="C246" s="46">
        <v>0</v>
      </c>
      <c r="D246">
        <f t="shared" ca="1" si="68"/>
        <v>0.46437093676851326</v>
      </c>
      <c r="E246">
        <f t="shared" ca="1" si="68"/>
        <v>0.78059376798847924</v>
      </c>
      <c r="F246">
        <f t="shared" ca="1" si="68"/>
        <v>0.38643558308142889</v>
      </c>
      <c r="G246">
        <f t="shared" ca="1" si="68"/>
        <v>0.87024329183825333</v>
      </c>
      <c r="H246">
        <f t="shared" ca="1" si="68"/>
        <v>0.96324526060649518</v>
      </c>
      <c r="I246">
        <f t="shared" ca="1" si="68"/>
        <v>0.40185163984676375</v>
      </c>
      <c r="J246">
        <f t="shared" ca="1" si="68"/>
        <v>5.5061245709090545E-2</v>
      </c>
      <c r="K246">
        <f t="shared" ca="1" si="68"/>
        <v>0.49073975461395647</v>
      </c>
      <c r="L246" s="42">
        <f t="shared" ca="1" si="55"/>
        <v>0</v>
      </c>
      <c r="M246" s="42">
        <f t="shared" ca="1" si="56"/>
        <v>0.10523888303954076</v>
      </c>
      <c r="N246" s="42">
        <f t="shared" ca="1" si="57"/>
        <v>0.17690344021612356</v>
      </c>
      <c r="O246" s="42">
        <f t="shared" ca="1" si="58"/>
        <v>8.7576645974500475E-2</v>
      </c>
      <c r="P246" s="42">
        <f t="shared" ca="1" si="59"/>
        <v>0.19722042176675839</v>
      </c>
      <c r="Q246" s="42">
        <f t="shared" ca="1" si="60"/>
        <v>0.21829715706323757</v>
      </c>
      <c r="R246" s="42">
        <f t="shared" ca="1" si="61"/>
        <v>9.1070337044290101E-2</v>
      </c>
      <c r="S246" s="42">
        <f t="shared" ca="1" si="62"/>
        <v>1.2478351977653951E-2</v>
      </c>
      <c r="T246" s="42">
        <f t="shared" ca="1" si="63"/>
        <v>0.11121476291789519</v>
      </c>
      <c r="U246">
        <f ca="1">+(L246^2*Markiwitz!$B$4^2)+(M246^2*Markiwitz!$C$4^2)+(N246^2*Markiwitz!$D$4^2)+(O246^2*Markiwitz!$E$4^2)+(P246^2*Markiwitz!$F$4^2)+(Q246^2*Markiwitz!$G$4^2)+(R246^2*Markiwitz!$H$4^2)+(S246^2*Markiwitz!$I$4^2)+(T246^2*Markiwitz!$J$4^2)+(2*L246*M246*Markiwitz!$B$8)+(2*L246*N246*Markiwitz!$E$8)+(2*L246*O246*Markiwitz!$H$8)+(2*L246*P246*Markiwitz!$B$11)+(2*L246*Q246*Markiwitz!$E$11)+(2*L246*R246*Markiwitz!$H$11)+(2*L246*S246*Markiwitz!$K$8)+(2*L246*T246*Markiwitz!$K$11)</f>
        <v>2.1757136031493735E-2</v>
      </c>
      <c r="V246" s="5">
        <f t="shared" ca="1" si="54"/>
        <v>0.14750300346600992</v>
      </c>
      <c r="W246" s="42">
        <f ca="1">SUMPRODUCT(L246:T246,Markiwitz!$B$3:$J$3)</f>
        <v>0.75523697421108449</v>
      </c>
    </row>
    <row r="247" spans="1:23" x14ac:dyDescent="0.25">
      <c r="A247">
        <v>246</v>
      </c>
      <c r="B247" s="25">
        <f t="shared" ca="1" si="53"/>
        <v>1.0000000000000002</v>
      </c>
      <c r="C247" s="46">
        <v>0</v>
      </c>
      <c r="D247">
        <f t="shared" ca="1" si="68"/>
        <v>0.5786483148368522</v>
      </c>
      <c r="E247">
        <f t="shared" ca="1" si="68"/>
        <v>0.77061671119594066</v>
      </c>
      <c r="F247">
        <f t="shared" ca="1" si="68"/>
        <v>0.28433351400814477</v>
      </c>
      <c r="G247">
        <f t="shared" ca="1" si="68"/>
        <v>0.64111791497993176</v>
      </c>
      <c r="H247">
        <f t="shared" ca="1" si="68"/>
        <v>0.70599278350247374</v>
      </c>
      <c r="I247">
        <f t="shared" ca="1" si="68"/>
        <v>0.92609735751188171</v>
      </c>
      <c r="J247">
        <f t="shared" ca="1" si="68"/>
        <v>0.65221807522978892</v>
      </c>
      <c r="K247">
        <f t="shared" ca="1" si="68"/>
        <v>0.12820764501148929</v>
      </c>
      <c r="L247" s="42">
        <f t="shared" ca="1" si="55"/>
        <v>0</v>
      </c>
      <c r="M247" s="42">
        <f t="shared" ca="1" si="56"/>
        <v>0.12345202366596701</v>
      </c>
      <c r="N247" s="42">
        <f t="shared" ca="1" si="57"/>
        <v>0.16440762036051842</v>
      </c>
      <c r="O247" s="42">
        <f t="shared" ca="1" si="58"/>
        <v>6.0661280436387008E-2</v>
      </c>
      <c r="P247" s="42">
        <f t="shared" ca="1" si="59"/>
        <v>0.1367796327810844</v>
      </c>
      <c r="Q247" s="42">
        <f t="shared" ca="1" si="60"/>
        <v>0.15062039512121056</v>
      </c>
      <c r="R247" s="42">
        <f t="shared" ca="1" si="61"/>
        <v>0.19757871917207756</v>
      </c>
      <c r="S247" s="42">
        <f t="shared" ca="1" si="62"/>
        <v>0.13914780220407452</v>
      </c>
      <c r="T247" s="42">
        <f t="shared" ca="1" si="63"/>
        <v>2.7352526258680593E-2</v>
      </c>
      <c r="U247">
        <f ca="1">+(L247^2*Markiwitz!$B$4^2)+(M247^2*Markiwitz!$C$4^2)+(N247^2*Markiwitz!$D$4^2)+(O247^2*Markiwitz!$E$4^2)+(P247^2*Markiwitz!$F$4^2)+(Q247^2*Markiwitz!$G$4^2)+(R247^2*Markiwitz!$H$4^2)+(S247^2*Markiwitz!$I$4^2)+(T247^2*Markiwitz!$J$4^2)+(2*L247*M247*Markiwitz!$B$8)+(2*L247*N247*Markiwitz!$E$8)+(2*L247*O247*Markiwitz!$H$8)+(2*L247*P247*Markiwitz!$B$11)+(2*L247*Q247*Markiwitz!$E$11)+(2*L247*R247*Markiwitz!$H$11)+(2*L247*S247*Markiwitz!$K$8)+(2*L247*T247*Markiwitz!$K$11)</f>
        <v>1.6810565159774426E-2</v>
      </c>
      <c r="V247" s="5">
        <f t="shared" ca="1" si="54"/>
        <v>0.12965556355118135</v>
      </c>
      <c r="W247" s="42">
        <f ca="1">SUMPRODUCT(L247:T247,Markiwitz!$B$3:$J$3)</f>
        <v>0.53313475101750085</v>
      </c>
    </row>
    <row r="248" spans="1:23" x14ac:dyDescent="0.25">
      <c r="A248">
        <v>247</v>
      </c>
      <c r="B248" s="25">
        <f t="shared" ca="1" si="53"/>
        <v>1</v>
      </c>
      <c r="C248" s="46">
        <v>0</v>
      </c>
      <c r="D248">
        <f t="shared" ca="1" si="68"/>
        <v>6.9441171994028106E-2</v>
      </c>
      <c r="E248">
        <f t="shared" ca="1" si="68"/>
        <v>0.45156752327060035</v>
      </c>
      <c r="F248">
        <f t="shared" ca="1" si="68"/>
        <v>0.2102363379088763</v>
      </c>
      <c r="G248">
        <f t="shared" ca="1" si="68"/>
        <v>0.57766079642238832</v>
      </c>
      <c r="H248">
        <f t="shared" ca="1" si="68"/>
        <v>0.37238053972274465</v>
      </c>
      <c r="I248">
        <f t="shared" ca="1" si="68"/>
        <v>0.49800934729339097</v>
      </c>
      <c r="J248">
        <f t="shared" ca="1" si="68"/>
        <v>0.14209948713085352</v>
      </c>
      <c r="K248">
        <f t="shared" ca="1" si="68"/>
        <v>0.81102841978366202</v>
      </c>
      <c r="L248" s="42">
        <f t="shared" ca="1" si="55"/>
        <v>0</v>
      </c>
      <c r="M248" s="42">
        <f t="shared" ca="1" si="56"/>
        <v>2.2168512417183813E-2</v>
      </c>
      <c r="N248" s="42">
        <f t="shared" ca="1" si="57"/>
        <v>0.14415914880702399</v>
      </c>
      <c r="O248" s="42">
        <f t="shared" ca="1" si="58"/>
        <v>6.711618962705565E-2</v>
      </c>
      <c r="P248" s="42">
        <f t="shared" ca="1" si="59"/>
        <v>0.18441336991707605</v>
      </c>
      <c r="Q248" s="42">
        <f t="shared" ca="1" si="60"/>
        <v>0.11887936769660527</v>
      </c>
      <c r="R248" s="42">
        <f t="shared" ca="1" si="61"/>
        <v>0.15898531206092817</v>
      </c>
      <c r="S248" s="42">
        <f t="shared" ca="1" si="62"/>
        <v>4.5364070831158884E-2</v>
      </c>
      <c r="T248" s="42">
        <f t="shared" ca="1" si="63"/>
        <v>0.25891402864296825</v>
      </c>
      <c r="U248">
        <f ca="1">+(L248^2*Markiwitz!$B$4^2)+(M248^2*Markiwitz!$C$4^2)+(N248^2*Markiwitz!$D$4^2)+(O248^2*Markiwitz!$E$4^2)+(P248^2*Markiwitz!$F$4^2)+(Q248^2*Markiwitz!$G$4^2)+(R248^2*Markiwitz!$H$4^2)+(S248^2*Markiwitz!$I$4^2)+(T248^2*Markiwitz!$J$4^2)+(2*L248*M248*Markiwitz!$B$8)+(2*L248*N248*Markiwitz!$E$8)+(2*L248*O248*Markiwitz!$H$8)+(2*L248*P248*Markiwitz!$B$11)+(2*L248*Q248*Markiwitz!$E$11)+(2*L248*R248*Markiwitz!$H$11)+(2*L248*S248*Markiwitz!$K$8)+(2*L248*T248*Markiwitz!$K$11)</f>
        <v>1.3529556355090748E-2</v>
      </c>
      <c r="V248" s="5">
        <f t="shared" ca="1" si="54"/>
        <v>0.11631662114715484</v>
      </c>
      <c r="W248" s="42">
        <f ca="1">SUMPRODUCT(L248:T248,Markiwitz!$B$3:$J$3)</f>
        <v>0.46406159093648142</v>
      </c>
    </row>
    <row r="249" spans="1:23" x14ac:dyDescent="0.25">
      <c r="A249">
        <v>248</v>
      </c>
      <c r="B249" s="25">
        <f t="shared" ca="1" si="53"/>
        <v>1</v>
      </c>
      <c r="C249" s="46">
        <v>0</v>
      </c>
      <c r="D249">
        <f t="shared" ca="1" si="68"/>
        <v>0.37738781705182634</v>
      </c>
      <c r="E249">
        <f t="shared" ca="1" si="68"/>
        <v>1.3871427476248366E-2</v>
      </c>
      <c r="F249">
        <f t="shared" ca="1" si="68"/>
        <v>0.62689120411098576</v>
      </c>
      <c r="G249">
        <f t="shared" ca="1" si="68"/>
        <v>0.8834320208202433</v>
      </c>
      <c r="H249">
        <f t="shared" ca="1" si="68"/>
        <v>0.31074782027011649</v>
      </c>
      <c r="I249">
        <f t="shared" ca="1" si="68"/>
        <v>0.7214264375223105</v>
      </c>
      <c r="J249">
        <f t="shared" ca="1" si="68"/>
        <v>0.50595908188928462</v>
      </c>
      <c r="K249">
        <f t="shared" ca="1" si="68"/>
        <v>6.5192328971279134E-2</v>
      </c>
      <c r="L249" s="42">
        <f t="shared" ca="1" si="55"/>
        <v>0</v>
      </c>
      <c r="M249" s="42">
        <f t="shared" ca="1" si="56"/>
        <v>0.10767409649003906</v>
      </c>
      <c r="N249" s="42">
        <f t="shared" ca="1" si="57"/>
        <v>3.957714989848312E-3</v>
      </c>
      <c r="O249" s="42">
        <f t="shared" ca="1" si="58"/>
        <v>0.17886095138819319</v>
      </c>
      <c r="P249" s="42">
        <f t="shared" ca="1" si="59"/>
        <v>0.25205568477353879</v>
      </c>
      <c r="Q249" s="42">
        <f t="shared" ca="1" si="60"/>
        <v>8.8660760289564086E-2</v>
      </c>
      <c r="R249" s="42">
        <f t="shared" ca="1" si="61"/>
        <v>0.20583319422199264</v>
      </c>
      <c r="S249" s="42">
        <f t="shared" ca="1" si="62"/>
        <v>0.14435730180414622</v>
      </c>
      <c r="T249" s="42">
        <f t="shared" ca="1" si="63"/>
        <v>1.8600296042677746E-2</v>
      </c>
      <c r="U249">
        <f ca="1">+(L249^2*Markiwitz!$B$4^2)+(M249^2*Markiwitz!$C$4^2)+(N249^2*Markiwitz!$D$4^2)+(O249^2*Markiwitz!$E$4^2)+(P249^2*Markiwitz!$F$4^2)+(Q249^2*Markiwitz!$G$4^2)+(R249^2*Markiwitz!$H$4^2)+(S249^2*Markiwitz!$I$4^2)+(T249^2*Markiwitz!$J$4^2)+(2*L249*M249*Markiwitz!$B$8)+(2*L249*N249*Markiwitz!$E$8)+(2*L249*O249*Markiwitz!$H$8)+(2*L249*P249*Markiwitz!$B$11)+(2*L249*Q249*Markiwitz!$E$11)+(2*L249*R249*Markiwitz!$H$11)+(2*L249*S249*Markiwitz!$K$8)+(2*L249*T249*Markiwitz!$K$11)</f>
        <v>1.8929543860320548E-2</v>
      </c>
      <c r="V249" s="5">
        <f t="shared" ca="1" si="54"/>
        <v>0.13758467887203338</v>
      </c>
      <c r="W249" s="42">
        <f ca="1">SUMPRODUCT(L249:T249,Markiwitz!$B$3:$J$3)</f>
        <v>0.39987967383078404</v>
      </c>
    </row>
    <row r="250" spans="1:23" x14ac:dyDescent="0.25">
      <c r="A250">
        <v>249</v>
      </c>
      <c r="B250" s="25">
        <f t="shared" ca="1" si="53"/>
        <v>1.0000000000000002</v>
      </c>
      <c r="C250" s="46">
        <v>0</v>
      </c>
      <c r="D250">
        <f t="shared" ca="1" si="68"/>
        <v>0.82388187181390227</v>
      </c>
      <c r="E250">
        <f t="shared" ca="1" si="68"/>
        <v>0.91444872080589557</v>
      </c>
      <c r="F250">
        <f t="shared" ca="1" si="68"/>
        <v>0.6123634589286886</v>
      </c>
      <c r="G250">
        <f t="shared" ca="1" si="68"/>
        <v>0.97642537158663611</v>
      </c>
      <c r="H250">
        <f t="shared" ca="1" si="68"/>
        <v>9.1092554888283384E-2</v>
      </c>
      <c r="I250">
        <f t="shared" ca="1" si="68"/>
        <v>0.41513755551004516</v>
      </c>
      <c r="J250">
        <f t="shared" ca="1" si="68"/>
        <v>0.26574123268141203</v>
      </c>
      <c r="K250">
        <f t="shared" ca="1" si="68"/>
        <v>0.97113687294489004</v>
      </c>
      <c r="L250" s="42">
        <f t="shared" ca="1" si="55"/>
        <v>0</v>
      </c>
      <c r="M250" s="42">
        <f t="shared" ca="1" si="56"/>
        <v>0.16249405952716503</v>
      </c>
      <c r="N250" s="42">
        <f t="shared" ca="1" si="57"/>
        <v>0.18035654134011223</v>
      </c>
      <c r="O250" s="42">
        <f t="shared" ca="1" si="58"/>
        <v>0.12077632455772155</v>
      </c>
      <c r="P250" s="42">
        <f t="shared" ca="1" si="59"/>
        <v>0.19258018398330753</v>
      </c>
      <c r="Q250" s="42">
        <f t="shared" ca="1" si="60"/>
        <v>1.7966166683470529E-2</v>
      </c>
      <c r="R250" s="42">
        <f t="shared" ca="1" si="61"/>
        <v>8.1877498419152345E-2</v>
      </c>
      <c r="S250" s="42">
        <f t="shared" ca="1" si="62"/>
        <v>5.2412091052671382E-2</v>
      </c>
      <c r="T250" s="42">
        <f t="shared" ca="1" si="63"/>
        <v>0.1915371344363995</v>
      </c>
      <c r="U250">
        <f ca="1">+(L250^2*Markiwitz!$B$4^2)+(M250^2*Markiwitz!$C$4^2)+(N250^2*Markiwitz!$D$4^2)+(O250^2*Markiwitz!$E$4^2)+(P250^2*Markiwitz!$F$4^2)+(Q250^2*Markiwitz!$G$4^2)+(R250^2*Markiwitz!$H$4^2)+(S250^2*Markiwitz!$I$4^2)+(T250^2*Markiwitz!$J$4^2)+(2*L250*M250*Markiwitz!$B$8)+(2*L250*N250*Markiwitz!$E$8)+(2*L250*O250*Markiwitz!$H$8)+(2*L250*P250*Markiwitz!$B$11)+(2*L250*Q250*Markiwitz!$E$11)+(2*L250*R250*Markiwitz!$H$11)+(2*L250*S250*Markiwitz!$K$8)+(2*L250*T250*Markiwitz!$K$11)</f>
        <v>1.042941979135442E-2</v>
      </c>
      <c r="V250" s="5">
        <f t="shared" ca="1" si="54"/>
        <v>0.10212453080114699</v>
      </c>
      <c r="W250" s="42">
        <f ca="1">SUMPRODUCT(L250:T250,Markiwitz!$B$3:$J$3)</f>
        <v>0.22110386190279582</v>
      </c>
    </row>
    <row r="251" spans="1:23" x14ac:dyDescent="0.25">
      <c r="A251">
        <v>250</v>
      </c>
      <c r="B251" s="25">
        <f t="shared" ca="1" si="53"/>
        <v>0.99999999999999978</v>
      </c>
      <c r="C251" s="46">
        <v>0</v>
      </c>
      <c r="D251">
        <f t="shared" ca="1" si="68"/>
        <v>0.45744147626072218</v>
      </c>
      <c r="E251">
        <f t="shared" ca="1" si="68"/>
        <v>0.44863539974353051</v>
      </c>
      <c r="F251">
        <f t="shared" ca="1" si="68"/>
        <v>3.4749453813241349E-2</v>
      </c>
      <c r="G251">
        <f t="shared" ca="1" si="68"/>
        <v>8.057457441661553E-2</v>
      </c>
      <c r="H251">
        <f t="shared" ca="1" si="68"/>
        <v>0.76151347536564917</v>
      </c>
      <c r="I251">
        <f t="shared" ca="1" si="68"/>
        <v>0.9898362737934715</v>
      </c>
      <c r="J251">
        <f t="shared" ca="1" si="68"/>
        <v>0.40684531724028261</v>
      </c>
      <c r="K251">
        <f t="shared" ca="1" si="68"/>
        <v>0.36426479402907641</v>
      </c>
      <c r="L251" s="42">
        <f t="shared" ca="1" si="55"/>
        <v>0</v>
      </c>
      <c r="M251" s="42">
        <f t="shared" ca="1" si="56"/>
        <v>0.12907997989708692</v>
      </c>
      <c r="N251" s="42">
        <f t="shared" ca="1" si="57"/>
        <v>0.12659509770165731</v>
      </c>
      <c r="O251" s="42">
        <f t="shared" ca="1" si="58"/>
        <v>9.8055358607041197E-3</v>
      </c>
      <c r="P251" s="42">
        <f t="shared" ca="1" si="59"/>
        <v>2.2736382653647236E-2</v>
      </c>
      <c r="Q251" s="42">
        <f t="shared" ca="1" si="60"/>
        <v>0.21488244768503278</v>
      </c>
      <c r="R251" s="42">
        <f t="shared" ca="1" si="61"/>
        <v>0.27931014775286006</v>
      </c>
      <c r="S251" s="42">
        <f t="shared" ca="1" si="62"/>
        <v>0.1148028504102413</v>
      </c>
      <c r="T251" s="42">
        <f t="shared" ca="1" si="63"/>
        <v>0.10278755803877018</v>
      </c>
      <c r="U251">
        <f ca="1">+(L251^2*Markiwitz!$B$4^2)+(M251^2*Markiwitz!$C$4^2)+(N251^2*Markiwitz!$D$4^2)+(O251^2*Markiwitz!$E$4^2)+(P251^2*Markiwitz!$F$4^2)+(Q251^2*Markiwitz!$G$4^2)+(R251^2*Markiwitz!$H$4^2)+(S251^2*Markiwitz!$I$4^2)+(T251^2*Markiwitz!$J$4^2)+(2*L251*M251*Markiwitz!$B$8)+(2*L251*N251*Markiwitz!$E$8)+(2*L251*O251*Markiwitz!$H$8)+(2*L251*P251*Markiwitz!$B$11)+(2*L251*Q251*Markiwitz!$E$11)+(2*L251*R251*Markiwitz!$H$11)+(2*L251*S251*Markiwitz!$K$8)+(2*L251*T251*Markiwitz!$K$11)</f>
        <v>2.3005001763179336E-2</v>
      </c>
      <c r="V251" s="5">
        <f t="shared" ca="1" si="54"/>
        <v>0.15167399830946415</v>
      </c>
      <c r="W251" s="42">
        <f ca="1">SUMPRODUCT(L251:T251,Markiwitz!$B$3:$J$3)</f>
        <v>0.66256500445905531</v>
      </c>
    </row>
    <row r="252" spans="1:23" x14ac:dyDescent="0.25">
      <c r="A252">
        <v>251</v>
      </c>
      <c r="B252" s="25">
        <f t="shared" ca="1" si="53"/>
        <v>1</v>
      </c>
      <c r="C252" s="46">
        <v>0</v>
      </c>
      <c r="D252">
        <f t="shared" ref="D252:K261" ca="1" si="69">RAND()</f>
        <v>0.20285523623323065</v>
      </c>
      <c r="E252">
        <f t="shared" ca="1" si="69"/>
        <v>0.30094819912964865</v>
      </c>
      <c r="F252">
        <f t="shared" ca="1" si="69"/>
        <v>0.23042783800266475</v>
      </c>
      <c r="G252">
        <f t="shared" ca="1" si="69"/>
        <v>0.37924902184093712</v>
      </c>
      <c r="H252">
        <f t="shared" ca="1" si="69"/>
        <v>0.86017698273303944</v>
      </c>
      <c r="I252">
        <f t="shared" ca="1" si="69"/>
        <v>0.67669689482616591</v>
      </c>
      <c r="J252">
        <f t="shared" ca="1" si="69"/>
        <v>0.84717307535022091</v>
      </c>
      <c r="K252">
        <f t="shared" ca="1" si="69"/>
        <v>0.6469587430631123</v>
      </c>
      <c r="L252" s="42">
        <f t="shared" ca="1" si="55"/>
        <v>0</v>
      </c>
      <c r="M252" s="42">
        <f t="shared" ca="1" si="56"/>
        <v>4.89458129825944E-2</v>
      </c>
      <c r="N252" s="42">
        <f t="shared" ca="1" si="57"/>
        <v>7.2614119041583533E-2</v>
      </c>
      <c r="O252" s="42">
        <f t="shared" ca="1" si="58"/>
        <v>5.5598652883155936E-2</v>
      </c>
      <c r="P252" s="42">
        <f t="shared" ca="1" si="59"/>
        <v>9.1506889551109027E-2</v>
      </c>
      <c r="Q252" s="42">
        <f t="shared" ca="1" si="60"/>
        <v>0.20754732542559207</v>
      </c>
      <c r="R252" s="42">
        <f t="shared" ca="1" si="61"/>
        <v>0.16327643434346845</v>
      </c>
      <c r="S252" s="42">
        <f t="shared" ca="1" si="62"/>
        <v>0.20440968485677471</v>
      </c>
      <c r="T252" s="42">
        <f t="shared" ca="1" si="63"/>
        <v>0.15610108091572197</v>
      </c>
      <c r="U252">
        <f ca="1">+(L252^2*Markiwitz!$B$4^2)+(M252^2*Markiwitz!$C$4^2)+(N252^2*Markiwitz!$D$4^2)+(O252^2*Markiwitz!$E$4^2)+(P252^2*Markiwitz!$F$4^2)+(Q252^2*Markiwitz!$G$4^2)+(R252^2*Markiwitz!$H$4^2)+(S252^2*Markiwitz!$I$4^2)+(T252^2*Markiwitz!$J$4^2)+(2*L252*M252*Markiwitz!$B$8)+(2*L252*N252*Markiwitz!$E$8)+(2*L252*O252*Markiwitz!$H$8)+(2*L252*P252*Markiwitz!$B$11)+(2*L252*Q252*Markiwitz!$E$11)+(2*L252*R252*Markiwitz!$H$11)+(2*L252*S252*Markiwitz!$K$8)+(2*L252*T252*Markiwitz!$K$11)</f>
        <v>2.106832539047486E-2</v>
      </c>
      <c r="V252" s="5">
        <f t="shared" ca="1" si="54"/>
        <v>0.1451493210127931</v>
      </c>
      <c r="W252" s="42">
        <f ca="1">SUMPRODUCT(L252:T252,Markiwitz!$B$3:$J$3)</f>
        <v>0.64649396550674987</v>
      </c>
    </row>
    <row r="253" spans="1:23" x14ac:dyDescent="0.25">
      <c r="A253">
        <v>252</v>
      </c>
      <c r="B253" s="25">
        <f t="shared" ca="1" si="53"/>
        <v>1</v>
      </c>
      <c r="C253" s="46">
        <v>0</v>
      </c>
      <c r="D253">
        <f t="shared" ca="1" si="69"/>
        <v>6.1074164810157705E-2</v>
      </c>
      <c r="E253">
        <f t="shared" ca="1" si="69"/>
        <v>0.89733143785051417</v>
      </c>
      <c r="F253">
        <f t="shared" ca="1" si="69"/>
        <v>0.513234823310178</v>
      </c>
      <c r="G253">
        <f t="shared" ca="1" si="69"/>
        <v>0.37876999459252858</v>
      </c>
      <c r="H253">
        <f t="shared" ca="1" si="69"/>
        <v>0.48926824250445256</v>
      </c>
      <c r="I253">
        <f t="shared" ca="1" si="69"/>
        <v>0.55599651298017638</v>
      </c>
      <c r="J253">
        <f t="shared" ca="1" si="69"/>
        <v>0.76669249992477484</v>
      </c>
      <c r="K253">
        <f t="shared" ca="1" si="69"/>
        <v>0.96494905542659459</v>
      </c>
      <c r="L253" s="42">
        <f t="shared" ca="1" si="55"/>
        <v>0</v>
      </c>
      <c r="M253" s="42">
        <f t="shared" ca="1" si="56"/>
        <v>1.3198613441723033E-2</v>
      </c>
      <c r="N253" s="42">
        <f t="shared" ca="1" si="57"/>
        <v>0.19392047053134104</v>
      </c>
      <c r="O253" s="42">
        <f t="shared" ca="1" si="58"/>
        <v>0.11091413298500691</v>
      </c>
      <c r="P253" s="42">
        <f t="shared" ca="1" si="59"/>
        <v>8.1855212551655676E-2</v>
      </c>
      <c r="Q253" s="42">
        <f t="shared" ca="1" si="60"/>
        <v>0.10573476399063994</v>
      </c>
      <c r="R253" s="42">
        <f t="shared" ca="1" si="61"/>
        <v>0.12015527469891474</v>
      </c>
      <c r="S253" s="42">
        <f t="shared" ca="1" si="62"/>
        <v>0.16568835556949532</v>
      </c>
      <c r="T253" s="42">
        <f t="shared" ca="1" si="63"/>
        <v>0.20853317623122333</v>
      </c>
      <c r="U253">
        <f ca="1">+(L253^2*Markiwitz!$B$4^2)+(M253^2*Markiwitz!$C$4^2)+(N253^2*Markiwitz!$D$4^2)+(O253^2*Markiwitz!$E$4^2)+(P253^2*Markiwitz!$F$4^2)+(Q253^2*Markiwitz!$G$4^2)+(R253^2*Markiwitz!$H$4^2)+(S253^2*Markiwitz!$I$4^2)+(T253^2*Markiwitz!$J$4^2)+(2*L253*M253*Markiwitz!$B$8)+(2*L253*N253*Markiwitz!$E$8)+(2*L253*O253*Markiwitz!$H$8)+(2*L253*P253*Markiwitz!$B$11)+(2*L253*Q253*Markiwitz!$E$11)+(2*L253*R253*Markiwitz!$H$11)+(2*L253*S253*Markiwitz!$K$8)+(2*L253*T253*Markiwitz!$K$11)</f>
        <v>1.2971285667648241E-2</v>
      </c>
      <c r="V253" s="5">
        <f t="shared" ca="1" si="54"/>
        <v>0.11389155222249032</v>
      </c>
      <c r="W253" s="42">
        <f ca="1">SUMPRODUCT(L253:T253,Markiwitz!$B$3:$J$3)</f>
        <v>0.40170091075136155</v>
      </c>
    </row>
    <row r="254" spans="1:23" x14ac:dyDescent="0.25">
      <c r="A254">
        <v>253</v>
      </c>
      <c r="B254" s="25">
        <f t="shared" ca="1" si="53"/>
        <v>0.99999999999999989</v>
      </c>
      <c r="C254" s="46">
        <v>0</v>
      </c>
      <c r="D254">
        <f t="shared" ca="1" si="69"/>
        <v>0.75898034950743409</v>
      </c>
      <c r="E254">
        <f t="shared" ca="1" si="69"/>
        <v>0.58488544763551342</v>
      </c>
      <c r="F254">
        <f t="shared" ca="1" si="69"/>
        <v>0.38415477960914191</v>
      </c>
      <c r="G254">
        <f t="shared" ca="1" si="69"/>
        <v>0.34294485121778384</v>
      </c>
      <c r="H254">
        <f t="shared" ca="1" si="69"/>
        <v>0.18052827612301414</v>
      </c>
      <c r="I254">
        <f t="shared" ca="1" si="69"/>
        <v>0.94546010135816916</v>
      </c>
      <c r="J254">
        <f t="shared" ca="1" si="69"/>
        <v>0.21253960251448489</v>
      </c>
      <c r="K254">
        <f t="shared" ca="1" si="69"/>
        <v>0.21918442782016612</v>
      </c>
      <c r="L254" s="42">
        <f t="shared" ca="1" si="55"/>
        <v>0</v>
      </c>
      <c r="M254" s="42">
        <f t="shared" ca="1" si="56"/>
        <v>0.2091616792271927</v>
      </c>
      <c r="N254" s="42">
        <f t="shared" ca="1" si="57"/>
        <v>0.16118417619426656</v>
      </c>
      <c r="O254" s="42">
        <f t="shared" ca="1" si="58"/>
        <v>0.10586632294017413</v>
      </c>
      <c r="P254" s="42">
        <f t="shared" ca="1" si="59"/>
        <v>9.4509589094873975E-2</v>
      </c>
      <c r="Q254" s="42">
        <f t="shared" ca="1" si="60"/>
        <v>4.9750428198022938E-2</v>
      </c>
      <c r="R254" s="42">
        <f t="shared" ca="1" si="61"/>
        <v>0.26055222980506099</v>
      </c>
      <c r="S254" s="42">
        <f t="shared" ca="1" si="62"/>
        <v>5.857218858572609E-2</v>
      </c>
      <c r="T254" s="42">
        <f t="shared" ca="1" si="63"/>
        <v>6.0403385954682497E-2</v>
      </c>
      <c r="U254">
        <f ca="1">+(L254^2*Markiwitz!$B$4^2)+(M254^2*Markiwitz!$C$4^2)+(N254^2*Markiwitz!$D$4^2)+(O254^2*Markiwitz!$E$4^2)+(P254^2*Markiwitz!$F$4^2)+(Q254^2*Markiwitz!$G$4^2)+(R254^2*Markiwitz!$H$4^2)+(S254^2*Markiwitz!$I$4^2)+(T254^2*Markiwitz!$J$4^2)+(2*L254*M254*Markiwitz!$B$8)+(2*L254*N254*Markiwitz!$E$8)+(2*L254*O254*Markiwitz!$H$8)+(2*L254*P254*Markiwitz!$B$11)+(2*L254*Q254*Markiwitz!$E$11)+(2*L254*R254*Markiwitz!$H$11)+(2*L254*S254*Markiwitz!$K$8)+(2*L254*T254*Markiwitz!$K$11)</f>
        <v>1.2405693543728273E-2</v>
      </c>
      <c r="V254" s="5">
        <f t="shared" ca="1" si="54"/>
        <v>0.1113808490887382</v>
      </c>
      <c r="W254" s="42">
        <f ca="1">SUMPRODUCT(L254:T254,Markiwitz!$B$3:$J$3)</f>
        <v>0.27691518482423932</v>
      </c>
    </row>
    <row r="255" spans="1:23" x14ac:dyDescent="0.25">
      <c r="A255">
        <v>254</v>
      </c>
      <c r="B255" s="25">
        <f t="shared" ca="1" si="53"/>
        <v>1</v>
      </c>
      <c r="C255" s="46">
        <v>0</v>
      </c>
      <c r="D255">
        <f t="shared" ca="1" si="69"/>
        <v>0.18471905962393653</v>
      </c>
      <c r="E255">
        <f t="shared" ca="1" si="69"/>
        <v>0.76058398578518005</v>
      </c>
      <c r="F255">
        <f t="shared" ca="1" si="69"/>
        <v>0.98961956335197576</v>
      </c>
      <c r="G255">
        <f t="shared" ca="1" si="69"/>
        <v>0.86661812082973244</v>
      </c>
      <c r="H255">
        <f t="shared" ca="1" si="69"/>
        <v>0.11343975480189983</v>
      </c>
      <c r="I255">
        <f t="shared" ca="1" si="69"/>
        <v>0.71742534670769265</v>
      </c>
      <c r="J255">
        <f t="shared" ca="1" si="69"/>
        <v>0.20496625438925786</v>
      </c>
      <c r="K255">
        <f t="shared" ca="1" si="69"/>
        <v>0.78265958526022483</v>
      </c>
      <c r="L255" s="42">
        <f t="shared" ca="1" si="55"/>
        <v>0</v>
      </c>
      <c r="M255" s="42">
        <f t="shared" ca="1" si="56"/>
        <v>3.9982206354432601E-2</v>
      </c>
      <c r="N255" s="42">
        <f t="shared" ca="1" si="57"/>
        <v>0.16462743980751238</v>
      </c>
      <c r="O255" s="42">
        <f t="shared" ca="1" si="58"/>
        <v>0.21420190030674524</v>
      </c>
      <c r="P255" s="42">
        <f t="shared" ca="1" si="59"/>
        <v>0.18757839395699799</v>
      </c>
      <c r="Q255" s="42">
        <f t="shared" ca="1" si="60"/>
        <v>2.4553891160552774E-2</v>
      </c>
      <c r="R255" s="42">
        <f t="shared" ca="1" si="61"/>
        <v>0.15528580707569994</v>
      </c>
      <c r="S255" s="42">
        <f t="shared" ca="1" si="62"/>
        <v>4.4364686001381624E-2</v>
      </c>
      <c r="T255" s="42">
        <f t="shared" ca="1" si="63"/>
        <v>0.16940567533667741</v>
      </c>
      <c r="U255">
        <f ca="1">+(L255^2*Markiwitz!$B$4^2)+(M255^2*Markiwitz!$C$4^2)+(N255^2*Markiwitz!$D$4^2)+(O255^2*Markiwitz!$E$4^2)+(P255^2*Markiwitz!$F$4^2)+(Q255^2*Markiwitz!$G$4^2)+(R255^2*Markiwitz!$H$4^2)+(S255^2*Markiwitz!$I$4^2)+(T255^2*Markiwitz!$J$4^2)+(2*L255*M255*Markiwitz!$B$8)+(2*L255*N255*Markiwitz!$E$8)+(2*L255*O255*Markiwitz!$H$8)+(2*L255*P255*Markiwitz!$B$11)+(2*L255*Q255*Markiwitz!$E$11)+(2*L255*R255*Markiwitz!$H$11)+(2*L255*S255*Markiwitz!$K$8)+(2*L255*T255*Markiwitz!$K$11)</f>
        <v>1.3400442667009758E-2</v>
      </c>
      <c r="V255" s="5">
        <f t="shared" ca="1" si="54"/>
        <v>0.11576028104237548</v>
      </c>
      <c r="W255" s="42">
        <f ca="1">SUMPRODUCT(L255:T255,Markiwitz!$B$3:$J$3)</f>
        <v>0.24881777172603356</v>
      </c>
    </row>
    <row r="256" spans="1:23" x14ac:dyDescent="0.25">
      <c r="A256">
        <v>255</v>
      </c>
      <c r="B256" s="25">
        <f t="shared" ca="1" si="53"/>
        <v>0.99999999999999989</v>
      </c>
      <c r="C256" s="46">
        <v>0</v>
      </c>
      <c r="D256">
        <f t="shared" ca="1" si="69"/>
        <v>0.81770472018120688</v>
      </c>
      <c r="E256">
        <f t="shared" ca="1" si="69"/>
        <v>0.60354028992076092</v>
      </c>
      <c r="F256">
        <f t="shared" ca="1" si="69"/>
        <v>0.92077323449005999</v>
      </c>
      <c r="G256">
        <f t="shared" ca="1" si="69"/>
        <v>0.49187265995303109</v>
      </c>
      <c r="H256">
        <f t="shared" ca="1" si="69"/>
        <v>0.76956814241771365</v>
      </c>
      <c r="I256">
        <f t="shared" ca="1" si="69"/>
        <v>0.70896829198461142</v>
      </c>
      <c r="J256">
        <f t="shared" ca="1" si="69"/>
        <v>0.52094802760520298</v>
      </c>
      <c r="K256">
        <f t="shared" ca="1" si="69"/>
        <v>0.208689140007838</v>
      </c>
      <c r="L256" s="42">
        <f t="shared" ca="1" si="55"/>
        <v>0</v>
      </c>
      <c r="M256" s="42">
        <f t="shared" ca="1" si="56"/>
        <v>0.16217656856973162</v>
      </c>
      <c r="N256" s="42">
        <f t="shared" ca="1" si="57"/>
        <v>0.11970102507325546</v>
      </c>
      <c r="O256" s="42">
        <f t="shared" ca="1" si="58"/>
        <v>0.18261829718600511</v>
      </c>
      <c r="P256" s="42">
        <f t="shared" ca="1" si="59"/>
        <v>9.7553821319230752E-2</v>
      </c>
      <c r="Q256" s="42">
        <f t="shared" ca="1" si="60"/>
        <v>0.1526295709657024</v>
      </c>
      <c r="R256" s="42">
        <f t="shared" ca="1" si="61"/>
        <v>0.14061071433381014</v>
      </c>
      <c r="S256" s="42">
        <f t="shared" ca="1" si="62"/>
        <v>0.10332038134922258</v>
      </c>
      <c r="T256" s="42">
        <f t="shared" ca="1" si="63"/>
        <v>4.1389621203041828E-2</v>
      </c>
      <c r="U256">
        <f ca="1">+(L256^2*Markiwitz!$B$4^2)+(M256^2*Markiwitz!$C$4^2)+(N256^2*Markiwitz!$D$4^2)+(O256^2*Markiwitz!$E$4^2)+(P256^2*Markiwitz!$F$4^2)+(Q256^2*Markiwitz!$G$4^2)+(R256^2*Markiwitz!$H$4^2)+(S256^2*Markiwitz!$I$4^2)+(T256^2*Markiwitz!$J$4^2)+(2*L256*M256*Markiwitz!$B$8)+(2*L256*N256*Markiwitz!$E$8)+(2*L256*O256*Markiwitz!$H$8)+(2*L256*P256*Markiwitz!$B$11)+(2*L256*Q256*Markiwitz!$E$11)+(2*L256*R256*Markiwitz!$H$11)+(2*L256*S256*Markiwitz!$K$8)+(2*L256*T256*Markiwitz!$K$11)</f>
        <v>1.5281997854809359E-2</v>
      </c>
      <c r="V256" s="5">
        <f t="shared" ca="1" si="54"/>
        <v>0.12362037799169423</v>
      </c>
      <c r="W256" s="42">
        <f ca="1">SUMPRODUCT(L256:T256,Markiwitz!$B$3:$J$3)</f>
        <v>0.55766353983228412</v>
      </c>
    </row>
    <row r="257" spans="1:23" x14ac:dyDescent="0.25">
      <c r="A257">
        <v>256</v>
      </c>
      <c r="B257" s="25">
        <f t="shared" ca="1" si="53"/>
        <v>1</v>
      </c>
      <c r="C257" s="46">
        <v>0</v>
      </c>
      <c r="D257">
        <f t="shared" ca="1" si="69"/>
        <v>0.90001089822701341</v>
      </c>
      <c r="E257">
        <f t="shared" ca="1" si="69"/>
        <v>7.6131902487874492E-2</v>
      </c>
      <c r="F257">
        <f t="shared" ca="1" si="69"/>
        <v>0.16704915120184083</v>
      </c>
      <c r="G257">
        <f t="shared" ca="1" si="69"/>
        <v>0.54810169114496277</v>
      </c>
      <c r="H257">
        <f t="shared" ca="1" si="69"/>
        <v>0.76607197745390054</v>
      </c>
      <c r="I257">
        <f t="shared" ca="1" si="69"/>
        <v>5.0566854033494701E-2</v>
      </c>
      <c r="J257">
        <f t="shared" ca="1" si="69"/>
        <v>0.43823230693798576</v>
      </c>
      <c r="K257">
        <f t="shared" ca="1" si="69"/>
        <v>0.33900877058101031</v>
      </c>
      <c r="L257" s="42">
        <f t="shared" ca="1" si="55"/>
        <v>0</v>
      </c>
      <c r="M257" s="42">
        <f t="shared" ca="1" si="56"/>
        <v>0.27396144646922488</v>
      </c>
      <c r="N257" s="42">
        <f t="shared" ca="1" si="57"/>
        <v>2.3174392853597622E-2</v>
      </c>
      <c r="O257" s="42">
        <f t="shared" ca="1" si="58"/>
        <v>5.0849414362501497E-2</v>
      </c>
      <c r="P257" s="42">
        <f t="shared" ca="1" si="59"/>
        <v>0.1668410153856017</v>
      </c>
      <c r="Q257" s="42">
        <f t="shared" ca="1" si="60"/>
        <v>0.23319071741937131</v>
      </c>
      <c r="R257" s="42">
        <f t="shared" ca="1" si="61"/>
        <v>1.5392445248946392E-2</v>
      </c>
      <c r="S257" s="42">
        <f t="shared" ca="1" si="62"/>
        <v>0.13339700323050199</v>
      </c>
      <c r="T257" s="42">
        <f t="shared" ca="1" si="63"/>
        <v>0.10319356503025463</v>
      </c>
      <c r="U257">
        <f ca="1">+(L257^2*Markiwitz!$B$4^2)+(M257^2*Markiwitz!$C$4^2)+(N257^2*Markiwitz!$D$4^2)+(O257^2*Markiwitz!$E$4^2)+(P257^2*Markiwitz!$F$4^2)+(Q257^2*Markiwitz!$G$4^2)+(R257^2*Markiwitz!$H$4^2)+(S257^2*Markiwitz!$I$4^2)+(T257^2*Markiwitz!$J$4^2)+(2*L257*M257*Markiwitz!$B$8)+(2*L257*N257*Markiwitz!$E$8)+(2*L257*O257*Markiwitz!$H$8)+(2*L257*P257*Markiwitz!$B$11)+(2*L257*Q257*Markiwitz!$E$11)+(2*L257*R257*Markiwitz!$H$11)+(2*L257*S257*Markiwitz!$K$8)+(2*L257*T257*Markiwitz!$K$11)</f>
        <v>2.2586037107354212E-2</v>
      </c>
      <c r="V257" s="5">
        <f t="shared" ca="1" si="54"/>
        <v>0.15028651671841428</v>
      </c>
      <c r="W257" s="42">
        <f ca="1">SUMPRODUCT(L257:T257,Markiwitz!$B$3:$J$3)</f>
        <v>0.7538773893914763</v>
      </c>
    </row>
    <row r="258" spans="1:23" x14ac:dyDescent="0.25">
      <c r="A258">
        <v>257</v>
      </c>
      <c r="B258" s="25">
        <f t="shared" ref="B258:B321" ca="1" si="70">SUM(L258:T258)</f>
        <v>0.99999999999999978</v>
      </c>
      <c r="C258" s="46">
        <v>0</v>
      </c>
      <c r="D258">
        <f t="shared" ca="1" si="69"/>
        <v>0.91215414524401994</v>
      </c>
      <c r="E258">
        <f t="shared" ca="1" si="69"/>
        <v>0.99972821313755644</v>
      </c>
      <c r="F258">
        <f t="shared" ca="1" si="69"/>
        <v>0.80641167065607655</v>
      </c>
      <c r="G258">
        <f t="shared" ca="1" si="69"/>
        <v>9.9476137835406653E-2</v>
      </c>
      <c r="H258">
        <f t="shared" ca="1" si="69"/>
        <v>0.20733361040063603</v>
      </c>
      <c r="I258">
        <f t="shared" ca="1" si="69"/>
        <v>0.16592199558649934</v>
      </c>
      <c r="J258">
        <f t="shared" ca="1" si="69"/>
        <v>8.7845925284803617E-2</v>
      </c>
      <c r="K258">
        <f t="shared" ca="1" si="69"/>
        <v>0.55560202361250699</v>
      </c>
      <c r="L258" s="42">
        <f t="shared" ca="1" si="55"/>
        <v>0</v>
      </c>
      <c r="M258" s="42">
        <f t="shared" ca="1" si="56"/>
        <v>0.23788248699379275</v>
      </c>
      <c r="N258" s="42">
        <f t="shared" ca="1" si="57"/>
        <v>0.26072110168989177</v>
      </c>
      <c r="O258" s="42">
        <f t="shared" ca="1" si="58"/>
        <v>0.21030569751471997</v>
      </c>
      <c r="P258" s="42">
        <f t="shared" ca="1" si="59"/>
        <v>2.5942579100480163E-2</v>
      </c>
      <c r="Q258" s="42">
        <f t="shared" ca="1" si="60"/>
        <v>5.4070943092969233E-2</v>
      </c>
      <c r="R258" s="42">
        <f t="shared" ca="1" si="61"/>
        <v>4.3271126007469435E-2</v>
      </c>
      <c r="S258" s="42">
        <f t="shared" ca="1" si="62"/>
        <v>2.2909512923859603E-2</v>
      </c>
      <c r="T258" s="42">
        <f t="shared" ca="1" si="63"/>
        <v>0.144896552676817</v>
      </c>
      <c r="U258">
        <f ca="1">+(L258^2*Markiwitz!$B$4^2)+(M258^2*Markiwitz!$C$4^2)+(N258^2*Markiwitz!$D$4^2)+(O258^2*Markiwitz!$E$4^2)+(P258^2*Markiwitz!$F$4^2)+(Q258^2*Markiwitz!$G$4^2)+(R258^2*Markiwitz!$H$4^2)+(S258^2*Markiwitz!$I$4^2)+(T258^2*Markiwitz!$J$4^2)+(2*L258*M258*Markiwitz!$B$8)+(2*L258*N258*Markiwitz!$E$8)+(2*L258*O258*Markiwitz!$H$8)+(2*L258*P258*Markiwitz!$B$11)+(2*L258*Q258*Markiwitz!$E$11)+(2*L258*R258*Markiwitz!$H$11)+(2*L258*S258*Markiwitz!$K$8)+(2*L258*T258*Markiwitz!$K$11)</f>
        <v>1.2054201009870091E-2</v>
      </c>
      <c r="V258" s="5">
        <f t="shared" ref="V258:V321" ca="1" si="71">SQRT(U258)</f>
        <v>0.1097916254086353</v>
      </c>
      <c r="W258" s="42">
        <f ca="1">SUMPRODUCT(L258:T258,Markiwitz!$B$3:$J$3)</f>
        <v>0.3153418023703497</v>
      </c>
    </row>
    <row r="259" spans="1:23" x14ac:dyDescent="0.25">
      <c r="A259">
        <v>258</v>
      </c>
      <c r="B259" s="25">
        <f t="shared" ca="1" si="70"/>
        <v>1</v>
      </c>
      <c r="C259" s="46">
        <v>0</v>
      </c>
      <c r="D259">
        <f t="shared" ca="1" si="69"/>
        <v>0.89017426535830335</v>
      </c>
      <c r="E259">
        <f t="shared" ca="1" si="69"/>
        <v>0.73405164211541751</v>
      </c>
      <c r="F259">
        <f t="shared" ca="1" si="69"/>
        <v>0.17739775085475773</v>
      </c>
      <c r="G259">
        <f t="shared" ca="1" si="69"/>
        <v>0.1598384332833418</v>
      </c>
      <c r="H259">
        <f t="shared" ca="1" si="69"/>
        <v>0.16725247006991106</v>
      </c>
      <c r="I259">
        <f t="shared" ca="1" si="69"/>
        <v>0.32959801165298375</v>
      </c>
      <c r="J259">
        <f t="shared" ca="1" si="69"/>
        <v>4.3838621995858862E-2</v>
      </c>
      <c r="K259">
        <f t="shared" ca="1" si="69"/>
        <v>4.3061622311502457E-2</v>
      </c>
      <c r="L259" s="42">
        <f t="shared" ref="L259:L322" ca="1" si="72">C259/SUM($C259:$K259)</f>
        <v>0</v>
      </c>
      <c r="M259" s="42">
        <f t="shared" ref="M259:M322" ca="1" si="73">D259/SUM($C259:$K259)</f>
        <v>0.34974453184742887</v>
      </c>
      <c r="N259" s="42">
        <f t="shared" ref="N259:N322" ca="1" si="74">E259/SUM($C259:$K259)</f>
        <v>0.28840481904984827</v>
      </c>
      <c r="O259" s="42">
        <f t="shared" ref="O259:O322" ca="1" si="75">F259/SUM($C259:$K259)</f>
        <v>6.9698592441908916E-2</v>
      </c>
      <c r="P259" s="42">
        <f t="shared" ref="P259:P322" ca="1" si="76">G259/SUM($C259:$K259)</f>
        <v>6.2799633954153403E-2</v>
      </c>
      <c r="Q259" s="42">
        <f t="shared" ref="Q259:Q322" ca="1" si="77">H259/SUM($C259:$K259)</f>
        <v>6.5712567888470824E-2</v>
      </c>
      <c r="R259" s="42">
        <f t="shared" ref="R259:R322" ca="1" si="78">I259/SUM($C259:$K259)</f>
        <v>0.12949723078886907</v>
      </c>
      <c r="S259" s="42">
        <f t="shared" ref="S259:S322" ca="1" si="79">J259/SUM($C259:$K259)</f>
        <v>1.7223951447986035E-2</v>
      </c>
      <c r="T259" s="42">
        <f t="shared" ref="T259:T322" ca="1" si="80">K259/SUM($C259:$K259)</f>
        <v>1.6918672581334629E-2</v>
      </c>
      <c r="U259">
        <f ca="1">+(L259^2*Markiwitz!$B$4^2)+(M259^2*Markiwitz!$C$4^2)+(N259^2*Markiwitz!$D$4^2)+(O259^2*Markiwitz!$E$4^2)+(P259^2*Markiwitz!$F$4^2)+(Q259^2*Markiwitz!$G$4^2)+(R259^2*Markiwitz!$H$4^2)+(S259^2*Markiwitz!$I$4^2)+(T259^2*Markiwitz!$J$4^2)+(2*L259*M259*Markiwitz!$B$8)+(2*L259*N259*Markiwitz!$E$8)+(2*L259*O259*Markiwitz!$H$8)+(2*L259*P259*Markiwitz!$B$11)+(2*L259*Q259*Markiwitz!$E$11)+(2*L259*R259*Markiwitz!$H$11)+(2*L259*S259*Markiwitz!$K$8)+(2*L259*T259*Markiwitz!$K$11)</f>
        <v>1.3033400177693824E-2</v>
      </c>
      <c r="V259" s="5">
        <f t="shared" ca="1" si="71"/>
        <v>0.11416391802007245</v>
      </c>
      <c r="W259" s="42">
        <f ca="1">SUMPRODUCT(L259:T259,Markiwitz!$B$3:$J$3)</f>
        <v>0.33685043370500584</v>
      </c>
    </row>
    <row r="260" spans="1:23" x14ac:dyDescent="0.25">
      <c r="A260">
        <v>259</v>
      </c>
      <c r="B260" s="25">
        <f t="shared" ca="1" si="70"/>
        <v>1</v>
      </c>
      <c r="C260" s="46">
        <v>0</v>
      </c>
      <c r="D260">
        <f t="shared" ca="1" si="69"/>
        <v>0.34112068925989059</v>
      </c>
      <c r="E260">
        <f t="shared" ca="1" si="69"/>
        <v>0.71511728575139899</v>
      </c>
      <c r="F260">
        <f t="shared" ca="1" si="69"/>
        <v>0.80981458939531492</v>
      </c>
      <c r="G260">
        <f t="shared" ca="1" si="69"/>
        <v>0.49016206474711754</v>
      </c>
      <c r="H260">
        <f t="shared" ca="1" si="69"/>
        <v>0.90101097598707003</v>
      </c>
      <c r="I260">
        <f t="shared" ca="1" si="69"/>
        <v>0.17192893551745425</v>
      </c>
      <c r="J260">
        <f t="shared" ca="1" si="69"/>
        <v>0.52135351472205205</v>
      </c>
      <c r="K260">
        <f t="shared" ca="1" si="69"/>
        <v>0.41366379086185612</v>
      </c>
      <c r="L260" s="42">
        <f t="shared" ca="1" si="72"/>
        <v>0</v>
      </c>
      <c r="M260" s="42">
        <f t="shared" ca="1" si="73"/>
        <v>7.8163899424267283E-2</v>
      </c>
      <c r="N260" s="42">
        <f t="shared" ca="1" si="74"/>
        <v>0.16386093649523978</v>
      </c>
      <c r="O260" s="42">
        <f t="shared" ca="1" si="75"/>
        <v>0.18555973915019405</v>
      </c>
      <c r="P260" s="42">
        <f t="shared" ca="1" si="76"/>
        <v>0.11231502379292879</v>
      </c>
      <c r="Q260" s="42">
        <f t="shared" ca="1" si="77"/>
        <v>0.20645634675520422</v>
      </c>
      <c r="R260" s="42">
        <f t="shared" ca="1" si="78"/>
        <v>3.9395546640881393E-2</v>
      </c>
      <c r="S260" s="42">
        <f t="shared" ca="1" si="79"/>
        <v>0.11946218734969671</v>
      </c>
      <c r="T260" s="42">
        <f t="shared" ca="1" si="80"/>
        <v>9.4786320391587811E-2</v>
      </c>
      <c r="U260">
        <f ca="1">+(L260^2*Markiwitz!$B$4^2)+(M260^2*Markiwitz!$C$4^2)+(N260^2*Markiwitz!$D$4^2)+(O260^2*Markiwitz!$E$4^2)+(P260^2*Markiwitz!$F$4^2)+(Q260^2*Markiwitz!$G$4^2)+(R260^2*Markiwitz!$H$4^2)+(S260^2*Markiwitz!$I$4^2)+(T260^2*Markiwitz!$J$4^2)+(2*L260*M260*Markiwitz!$B$8)+(2*L260*N260*Markiwitz!$E$8)+(2*L260*O260*Markiwitz!$H$8)+(2*L260*P260*Markiwitz!$B$11)+(2*L260*Q260*Markiwitz!$E$11)+(2*L260*R260*Markiwitz!$H$11)+(2*L260*S260*Markiwitz!$K$8)+(2*L260*T260*Markiwitz!$K$11)</f>
        <v>2.0272426150422237E-2</v>
      </c>
      <c r="V260" s="5">
        <f t="shared" ca="1" si="71"/>
        <v>0.14238127036384468</v>
      </c>
      <c r="W260" s="42">
        <f ca="1">SUMPRODUCT(L260:T260,Markiwitz!$B$3:$J$3)</f>
        <v>0.70530393182927187</v>
      </c>
    </row>
    <row r="261" spans="1:23" x14ac:dyDescent="0.25">
      <c r="A261">
        <v>260</v>
      </c>
      <c r="B261" s="25">
        <f t="shared" ca="1" si="70"/>
        <v>1</v>
      </c>
      <c r="C261" s="46">
        <v>0</v>
      </c>
      <c r="D261">
        <f t="shared" ca="1" si="69"/>
        <v>0.47248525904522409</v>
      </c>
      <c r="E261">
        <f t="shared" ca="1" si="69"/>
        <v>0.17219764722546949</v>
      </c>
      <c r="F261">
        <f t="shared" ca="1" si="69"/>
        <v>0.39159942498089051</v>
      </c>
      <c r="G261">
        <f t="shared" ca="1" si="69"/>
        <v>0.80562553589810504</v>
      </c>
      <c r="H261">
        <f t="shared" ca="1" si="69"/>
        <v>0.45609480761578025</v>
      </c>
      <c r="I261">
        <f t="shared" ca="1" si="69"/>
        <v>0.69842889600794167</v>
      </c>
      <c r="J261">
        <f t="shared" ca="1" si="69"/>
        <v>9.9118275615880713E-2</v>
      </c>
      <c r="K261">
        <f t="shared" ca="1" si="69"/>
        <v>8.9301729026872945E-2</v>
      </c>
      <c r="L261" s="42">
        <f t="shared" ca="1" si="72"/>
        <v>0</v>
      </c>
      <c r="M261" s="42">
        <f t="shared" ca="1" si="73"/>
        <v>0.14835393356862617</v>
      </c>
      <c r="N261" s="42">
        <f t="shared" ca="1" si="74"/>
        <v>5.4067714977571103E-2</v>
      </c>
      <c r="O261" s="42">
        <f t="shared" ca="1" si="75"/>
        <v>0.12295688376929158</v>
      </c>
      <c r="P261" s="42">
        <f t="shared" ca="1" si="76"/>
        <v>0.25295544135140235</v>
      </c>
      <c r="Q261" s="42">
        <f t="shared" ca="1" si="77"/>
        <v>0.14320755514522912</v>
      </c>
      <c r="R261" s="42">
        <f t="shared" ca="1" si="78"/>
        <v>0.21929715701639188</v>
      </c>
      <c r="S261" s="42">
        <f t="shared" ca="1" si="79"/>
        <v>3.1121788023333215E-2</v>
      </c>
      <c r="T261" s="42">
        <f t="shared" ca="1" si="80"/>
        <v>2.8039526148154609E-2</v>
      </c>
      <c r="U261">
        <f ca="1">+(L261^2*Markiwitz!$B$4^2)+(M261^2*Markiwitz!$C$4^2)+(N261^2*Markiwitz!$D$4^2)+(O261^2*Markiwitz!$E$4^2)+(P261^2*Markiwitz!$F$4^2)+(Q261^2*Markiwitz!$G$4^2)+(R261^2*Markiwitz!$H$4^2)+(S261^2*Markiwitz!$I$4^2)+(T261^2*Markiwitz!$J$4^2)+(2*L261*M261*Markiwitz!$B$8)+(2*L261*N261*Markiwitz!$E$8)+(2*L261*O261*Markiwitz!$H$8)+(2*L261*P261*Markiwitz!$B$11)+(2*L261*Q261*Markiwitz!$E$11)+(2*L261*R261*Markiwitz!$H$11)+(2*L261*S261*Markiwitz!$K$8)+(2*L261*T261*Markiwitz!$K$11)</f>
        <v>1.9634127140972738E-2</v>
      </c>
      <c r="V261" s="5">
        <f t="shared" ca="1" si="71"/>
        <v>0.14012182963754341</v>
      </c>
      <c r="W261" s="42">
        <f ca="1">SUMPRODUCT(L261:T261,Markiwitz!$B$3:$J$3)</f>
        <v>0.55927089167425159</v>
      </c>
    </row>
    <row r="262" spans="1:23" x14ac:dyDescent="0.25">
      <c r="A262">
        <v>261</v>
      </c>
      <c r="B262" s="25">
        <f t="shared" ca="1" si="70"/>
        <v>1</v>
      </c>
      <c r="C262" s="46">
        <v>0</v>
      </c>
      <c r="D262">
        <f t="shared" ref="D262:K271" ca="1" si="81">RAND()</f>
        <v>0.66224627117852486</v>
      </c>
      <c r="E262">
        <f t="shared" ca="1" si="81"/>
        <v>0.89437499823470112</v>
      </c>
      <c r="F262">
        <f t="shared" ca="1" si="81"/>
        <v>0.48444947798068505</v>
      </c>
      <c r="G262">
        <f t="shared" ca="1" si="81"/>
        <v>0.79439205443402183</v>
      </c>
      <c r="H262">
        <f t="shared" ca="1" si="81"/>
        <v>0.73046027352099296</v>
      </c>
      <c r="I262">
        <f t="shared" ca="1" si="81"/>
        <v>0.65447107144168903</v>
      </c>
      <c r="J262">
        <f t="shared" ca="1" si="81"/>
        <v>0.55084348557294582</v>
      </c>
      <c r="K262">
        <f t="shared" ca="1" si="81"/>
        <v>0.13629157451942508</v>
      </c>
      <c r="L262" s="42">
        <f t="shared" ca="1" si="72"/>
        <v>0</v>
      </c>
      <c r="M262" s="42">
        <f t="shared" ca="1" si="73"/>
        <v>0.13494494750020045</v>
      </c>
      <c r="N262" s="42">
        <f t="shared" ca="1" si="74"/>
        <v>0.1822454763958018</v>
      </c>
      <c r="O262" s="42">
        <f t="shared" ca="1" si="75"/>
        <v>9.8715556761481374E-2</v>
      </c>
      <c r="P262" s="42">
        <f t="shared" ca="1" si="76"/>
        <v>0.16187209916547385</v>
      </c>
      <c r="Q262" s="42">
        <f t="shared" ca="1" si="77"/>
        <v>0.14884481431032467</v>
      </c>
      <c r="R262" s="42">
        <f t="shared" ca="1" si="78"/>
        <v>0.13336060649904435</v>
      </c>
      <c r="S262" s="42">
        <f t="shared" ca="1" si="79"/>
        <v>0.11224456592135368</v>
      </c>
      <c r="T262" s="42">
        <f t="shared" ca="1" si="80"/>
        <v>2.7771933446319844E-2</v>
      </c>
      <c r="U262">
        <f ca="1">+(L262^2*Markiwitz!$B$4^2)+(M262^2*Markiwitz!$C$4^2)+(N262^2*Markiwitz!$D$4^2)+(O262^2*Markiwitz!$E$4^2)+(P262^2*Markiwitz!$F$4^2)+(Q262^2*Markiwitz!$G$4^2)+(R262^2*Markiwitz!$H$4^2)+(S262^2*Markiwitz!$I$4^2)+(T262^2*Markiwitz!$J$4^2)+(2*L262*M262*Markiwitz!$B$8)+(2*L262*N262*Markiwitz!$E$8)+(2*L262*O262*Markiwitz!$H$8)+(2*L262*P262*Markiwitz!$B$11)+(2*L262*Q262*Markiwitz!$E$11)+(2*L262*R262*Markiwitz!$H$11)+(2*L262*S262*Markiwitz!$K$8)+(2*L262*T262*Markiwitz!$K$11)</f>
        <v>1.592933084797862E-2</v>
      </c>
      <c r="V262" s="5">
        <f t="shared" ca="1" si="71"/>
        <v>0.1262114529192126</v>
      </c>
      <c r="W262" s="42">
        <f ca="1">SUMPRODUCT(L262:T262,Markiwitz!$B$3:$J$3)</f>
        <v>0.55078057112449552</v>
      </c>
    </row>
    <row r="263" spans="1:23" x14ac:dyDescent="0.25">
      <c r="A263">
        <v>262</v>
      </c>
      <c r="B263" s="25">
        <f t="shared" ca="1" si="70"/>
        <v>1.0000000000000002</v>
      </c>
      <c r="C263" s="46">
        <v>0</v>
      </c>
      <c r="D263">
        <f t="shared" ca="1" si="81"/>
        <v>0.86078865322267728</v>
      </c>
      <c r="E263">
        <f t="shared" ca="1" si="81"/>
        <v>0.32875426610626302</v>
      </c>
      <c r="F263">
        <f t="shared" ca="1" si="81"/>
        <v>0.37888733850831491</v>
      </c>
      <c r="G263">
        <f t="shared" ca="1" si="81"/>
        <v>0.55585325881875725</v>
      </c>
      <c r="H263">
        <f t="shared" ca="1" si="81"/>
        <v>0.55387614306049804</v>
      </c>
      <c r="I263">
        <f t="shared" ca="1" si="81"/>
        <v>0.97826922230015001</v>
      </c>
      <c r="J263">
        <f t="shared" ca="1" si="81"/>
        <v>0.38204898415717792</v>
      </c>
      <c r="K263">
        <f t="shared" ca="1" si="81"/>
        <v>0.32956860672064603</v>
      </c>
      <c r="L263" s="42">
        <f t="shared" ca="1" si="72"/>
        <v>0</v>
      </c>
      <c r="M263" s="42">
        <f t="shared" ca="1" si="73"/>
        <v>0.1970649027120529</v>
      </c>
      <c r="N263" s="42">
        <f t="shared" ca="1" si="74"/>
        <v>7.5263454303043195E-2</v>
      </c>
      <c r="O263" s="42">
        <f t="shared" ca="1" si="75"/>
        <v>8.6740683932615165E-2</v>
      </c>
      <c r="P263" s="42">
        <f t="shared" ca="1" si="76"/>
        <v>0.12725442878596971</v>
      </c>
      <c r="Q263" s="42">
        <f t="shared" ca="1" si="77"/>
        <v>0.12680179721015475</v>
      </c>
      <c r="R263" s="42">
        <f t="shared" ca="1" si="78"/>
        <v>0.22396035123955546</v>
      </c>
      <c r="S263" s="42">
        <f t="shared" ca="1" si="79"/>
        <v>8.7464496206244191E-2</v>
      </c>
      <c r="T263" s="42">
        <f t="shared" ca="1" si="80"/>
        <v>7.5449885610364753E-2</v>
      </c>
      <c r="U263">
        <f ca="1">+(L263^2*Markiwitz!$B$4^2)+(M263^2*Markiwitz!$C$4^2)+(N263^2*Markiwitz!$D$4^2)+(O263^2*Markiwitz!$E$4^2)+(P263^2*Markiwitz!$F$4^2)+(Q263^2*Markiwitz!$G$4^2)+(R263^2*Markiwitz!$H$4^2)+(S263^2*Markiwitz!$I$4^2)+(T263^2*Markiwitz!$J$4^2)+(2*L263*M263*Markiwitz!$B$8)+(2*L263*N263*Markiwitz!$E$8)+(2*L263*O263*Markiwitz!$H$8)+(2*L263*P263*Markiwitz!$B$11)+(2*L263*Q263*Markiwitz!$E$11)+(2*L263*R263*Markiwitz!$H$11)+(2*L263*S263*Markiwitz!$K$8)+(2*L263*T263*Markiwitz!$K$11)</f>
        <v>1.3912151489341074E-2</v>
      </c>
      <c r="V263" s="5">
        <f t="shared" ca="1" si="71"/>
        <v>0.11794978376131544</v>
      </c>
      <c r="W263" s="42">
        <f ca="1">SUMPRODUCT(L263:T263,Markiwitz!$B$3:$J$3)</f>
        <v>0.47227715396910663</v>
      </c>
    </row>
    <row r="264" spans="1:23" x14ac:dyDescent="0.25">
      <c r="A264">
        <v>263</v>
      </c>
      <c r="B264" s="25">
        <f t="shared" ca="1" si="70"/>
        <v>1.0000000000000002</v>
      </c>
      <c r="C264" s="46">
        <v>0</v>
      </c>
      <c r="D264">
        <f t="shared" ca="1" si="81"/>
        <v>0.60948572767036635</v>
      </c>
      <c r="E264">
        <f t="shared" ca="1" si="81"/>
        <v>0.63919092800806165</v>
      </c>
      <c r="F264">
        <f t="shared" ca="1" si="81"/>
        <v>0.98323186476614477</v>
      </c>
      <c r="G264">
        <f t="shared" ca="1" si="81"/>
        <v>0.48229801389774507</v>
      </c>
      <c r="H264">
        <f t="shared" ca="1" si="81"/>
        <v>0.59424586499082188</v>
      </c>
      <c r="I264">
        <f t="shared" ca="1" si="81"/>
        <v>0.29935231756036174</v>
      </c>
      <c r="J264">
        <f t="shared" ca="1" si="81"/>
        <v>0.74575954150530444</v>
      </c>
      <c r="K264">
        <f t="shared" ca="1" si="81"/>
        <v>0.73209749700951887</v>
      </c>
      <c r="L264" s="42">
        <f t="shared" ca="1" si="72"/>
        <v>0</v>
      </c>
      <c r="M264" s="42">
        <f t="shared" ca="1" si="73"/>
        <v>0.11984393712818425</v>
      </c>
      <c r="N264" s="42">
        <f t="shared" ca="1" si="74"/>
        <v>0.12568490763828657</v>
      </c>
      <c r="O264" s="42">
        <f t="shared" ca="1" si="75"/>
        <v>0.19333410518710398</v>
      </c>
      <c r="P264" s="42">
        <f t="shared" ca="1" si="76"/>
        <v>9.4834858685764425E-2</v>
      </c>
      <c r="Q264" s="42">
        <f t="shared" ca="1" si="77"/>
        <v>0.11684730396371205</v>
      </c>
      <c r="R264" s="42">
        <f t="shared" ca="1" si="78"/>
        <v>5.8862018741615452E-2</v>
      </c>
      <c r="S264" s="42">
        <f t="shared" ca="1" si="79"/>
        <v>0.14663962673338032</v>
      </c>
      <c r="T264" s="42">
        <f t="shared" ca="1" si="80"/>
        <v>0.14395324192195305</v>
      </c>
      <c r="U264">
        <f ca="1">+(L264^2*Markiwitz!$B$4^2)+(M264^2*Markiwitz!$C$4^2)+(N264^2*Markiwitz!$D$4^2)+(O264^2*Markiwitz!$E$4^2)+(P264^2*Markiwitz!$F$4^2)+(Q264^2*Markiwitz!$G$4^2)+(R264^2*Markiwitz!$H$4^2)+(S264^2*Markiwitz!$I$4^2)+(T264^2*Markiwitz!$J$4^2)+(2*L264*M264*Markiwitz!$B$8)+(2*L264*N264*Markiwitz!$E$8)+(2*L264*O264*Markiwitz!$H$8)+(2*L264*P264*Markiwitz!$B$11)+(2*L264*Q264*Markiwitz!$E$11)+(2*L264*R264*Markiwitz!$H$11)+(2*L264*S264*Markiwitz!$K$8)+(2*L264*T264*Markiwitz!$K$11)</f>
        <v>1.2880583482740437E-2</v>
      </c>
      <c r="V264" s="5">
        <f t="shared" ca="1" si="71"/>
        <v>0.11349265827682616</v>
      </c>
      <c r="W264" s="42">
        <f ca="1">SUMPRODUCT(L264:T264,Markiwitz!$B$3:$J$3)</f>
        <v>0.45504477002753835</v>
      </c>
    </row>
    <row r="265" spans="1:23" x14ac:dyDescent="0.25">
      <c r="A265">
        <v>264</v>
      </c>
      <c r="B265" s="25">
        <f t="shared" ca="1" si="70"/>
        <v>1</v>
      </c>
      <c r="C265" s="46">
        <v>0</v>
      </c>
      <c r="D265">
        <f t="shared" ca="1" si="81"/>
        <v>4.0096287613187953E-2</v>
      </c>
      <c r="E265">
        <f t="shared" ca="1" si="81"/>
        <v>0.84617714056991622</v>
      </c>
      <c r="F265">
        <f t="shared" ca="1" si="81"/>
        <v>0.28457412743309496</v>
      </c>
      <c r="G265">
        <f t="shared" ca="1" si="81"/>
        <v>0.54707623798526539</v>
      </c>
      <c r="H265">
        <f t="shared" ca="1" si="81"/>
        <v>0.78057550249562269</v>
      </c>
      <c r="I265">
        <f t="shared" ca="1" si="81"/>
        <v>0.67601882041165673</v>
      </c>
      <c r="J265">
        <f t="shared" ca="1" si="81"/>
        <v>7.3371368204406151E-2</v>
      </c>
      <c r="K265">
        <f t="shared" ca="1" si="81"/>
        <v>0.43984727637891929</v>
      </c>
      <c r="L265" s="42">
        <f t="shared" ca="1" si="72"/>
        <v>0</v>
      </c>
      <c r="M265" s="42">
        <f t="shared" ca="1" si="73"/>
        <v>1.087287141431267E-2</v>
      </c>
      <c r="N265" s="42">
        <f t="shared" ca="1" si="74"/>
        <v>0.2294570343245794</v>
      </c>
      <c r="O265" s="42">
        <f t="shared" ca="1" si="75"/>
        <v>7.7167690068209338E-2</v>
      </c>
      <c r="P265" s="42">
        <f t="shared" ca="1" si="76"/>
        <v>0.14835013273107289</v>
      </c>
      <c r="Q265" s="42">
        <f t="shared" ca="1" si="77"/>
        <v>0.21166790176868985</v>
      </c>
      <c r="R265" s="42">
        <f t="shared" ca="1" si="78"/>
        <v>0.18331536771932269</v>
      </c>
      <c r="S265" s="42">
        <f t="shared" ca="1" si="79"/>
        <v>1.9896042737789745E-2</v>
      </c>
      <c r="T265" s="42">
        <f t="shared" ca="1" si="80"/>
        <v>0.11927295923602338</v>
      </c>
      <c r="U265">
        <f ca="1">+(L265^2*Markiwitz!$B$4^2)+(M265^2*Markiwitz!$C$4^2)+(N265^2*Markiwitz!$D$4^2)+(O265^2*Markiwitz!$E$4^2)+(P265^2*Markiwitz!$F$4^2)+(Q265^2*Markiwitz!$G$4^2)+(R265^2*Markiwitz!$H$4^2)+(S265^2*Markiwitz!$I$4^2)+(T265^2*Markiwitz!$J$4^2)+(2*L265*M265*Markiwitz!$B$8)+(2*L265*N265*Markiwitz!$E$8)+(2*L265*O265*Markiwitz!$H$8)+(2*L265*P265*Markiwitz!$B$11)+(2*L265*Q265*Markiwitz!$E$11)+(2*L265*R265*Markiwitz!$H$11)+(2*L265*S265*Markiwitz!$K$8)+(2*L265*T265*Markiwitz!$K$11)</f>
        <v>2.2484343171661526E-2</v>
      </c>
      <c r="V265" s="5">
        <f t="shared" ca="1" si="71"/>
        <v>0.14994780148992357</v>
      </c>
      <c r="W265" s="42">
        <f ca="1">SUMPRODUCT(L265:T265,Markiwitz!$B$3:$J$3)</f>
        <v>0.72122182192608286</v>
      </c>
    </row>
    <row r="266" spans="1:23" x14ac:dyDescent="0.25">
      <c r="A266">
        <v>265</v>
      </c>
      <c r="B266" s="25">
        <f t="shared" ca="1" si="70"/>
        <v>1</v>
      </c>
      <c r="C266" s="46">
        <v>0</v>
      </c>
      <c r="D266">
        <f t="shared" ca="1" si="81"/>
        <v>0.51785997832714448</v>
      </c>
      <c r="E266">
        <f t="shared" ca="1" si="81"/>
        <v>0.48815021090779109</v>
      </c>
      <c r="F266">
        <f t="shared" ca="1" si="81"/>
        <v>8.5846026724524904E-2</v>
      </c>
      <c r="G266">
        <f t="shared" ca="1" si="81"/>
        <v>0.71835776998397249</v>
      </c>
      <c r="H266">
        <f t="shared" ca="1" si="81"/>
        <v>0.29120279246672121</v>
      </c>
      <c r="I266">
        <f t="shared" ca="1" si="81"/>
        <v>0.15220703139495362</v>
      </c>
      <c r="J266">
        <f t="shared" ca="1" si="81"/>
        <v>0.47277740837558979</v>
      </c>
      <c r="K266">
        <f t="shared" ca="1" si="81"/>
        <v>0.24452135557467569</v>
      </c>
      <c r="L266" s="42">
        <f t="shared" ca="1" si="72"/>
        <v>0</v>
      </c>
      <c r="M266" s="42">
        <f t="shared" ca="1" si="73"/>
        <v>0.1743094831557819</v>
      </c>
      <c r="N266" s="42">
        <f t="shared" ca="1" si="74"/>
        <v>0.16430930082797424</v>
      </c>
      <c r="O266" s="42">
        <f t="shared" ca="1" si="75"/>
        <v>2.8895410295399201E-2</v>
      </c>
      <c r="P266" s="42">
        <f t="shared" ca="1" si="76"/>
        <v>0.24179619365708932</v>
      </c>
      <c r="Q266" s="42">
        <f t="shared" ca="1" si="77"/>
        <v>9.8017630967281791E-2</v>
      </c>
      <c r="R266" s="42">
        <f t="shared" ca="1" si="78"/>
        <v>5.1232244400956375E-2</v>
      </c>
      <c r="S266" s="42">
        <f t="shared" ca="1" si="79"/>
        <v>0.15913488037420609</v>
      </c>
      <c r="T266" s="42">
        <f t="shared" ca="1" si="80"/>
        <v>8.2304856321311071E-2</v>
      </c>
      <c r="U266">
        <f ca="1">+(L266^2*Markiwitz!$B$4^2)+(M266^2*Markiwitz!$C$4^2)+(N266^2*Markiwitz!$D$4^2)+(O266^2*Markiwitz!$E$4^2)+(P266^2*Markiwitz!$F$4^2)+(Q266^2*Markiwitz!$G$4^2)+(R266^2*Markiwitz!$H$4^2)+(S266^2*Markiwitz!$I$4^2)+(T266^2*Markiwitz!$J$4^2)+(2*L266*M266*Markiwitz!$B$8)+(2*L266*N266*Markiwitz!$E$8)+(2*L266*O266*Markiwitz!$H$8)+(2*L266*P266*Markiwitz!$B$11)+(2*L266*Q266*Markiwitz!$E$11)+(2*L266*R266*Markiwitz!$H$11)+(2*L266*S266*Markiwitz!$K$8)+(2*L266*T266*Markiwitz!$K$11)</f>
        <v>1.5508549403984941E-2</v>
      </c>
      <c r="V266" s="5">
        <f t="shared" ca="1" si="71"/>
        <v>0.12453332647923986</v>
      </c>
      <c r="W266" s="42">
        <f ca="1">SUMPRODUCT(L266:T266,Markiwitz!$B$3:$J$3)</f>
        <v>0.41327093137568605</v>
      </c>
    </row>
    <row r="267" spans="1:23" x14ac:dyDescent="0.25">
      <c r="A267">
        <v>266</v>
      </c>
      <c r="B267" s="25">
        <f t="shared" ca="1" si="70"/>
        <v>1</v>
      </c>
      <c r="C267" s="46">
        <v>0</v>
      </c>
      <c r="D267">
        <f t="shared" ca="1" si="81"/>
        <v>0.15107357021987811</v>
      </c>
      <c r="E267">
        <f t="shared" ca="1" si="81"/>
        <v>0.34183444678712416</v>
      </c>
      <c r="F267">
        <f t="shared" ca="1" si="81"/>
        <v>0.28266031379868861</v>
      </c>
      <c r="G267">
        <f t="shared" ca="1" si="81"/>
        <v>0.30703510828561387</v>
      </c>
      <c r="H267">
        <f t="shared" ca="1" si="81"/>
        <v>9.5611749808257152E-2</v>
      </c>
      <c r="I267">
        <f t="shared" ca="1" si="81"/>
        <v>0.75703639410302292</v>
      </c>
      <c r="J267">
        <f t="shared" ca="1" si="81"/>
        <v>0.55660820290379398</v>
      </c>
      <c r="K267">
        <f t="shared" ca="1" si="81"/>
        <v>0.27933962332922868</v>
      </c>
      <c r="L267" s="42">
        <f t="shared" ca="1" si="72"/>
        <v>0</v>
      </c>
      <c r="M267" s="42">
        <f t="shared" ca="1" si="73"/>
        <v>5.4515589789891523E-2</v>
      </c>
      <c r="N267" s="42">
        <f t="shared" ca="1" si="74"/>
        <v>0.12335252585861871</v>
      </c>
      <c r="O267" s="42">
        <f t="shared" ca="1" si="75"/>
        <v>0.10199926892906494</v>
      </c>
      <c r="P267" s="42">
        <f t="shared" ca="1" si="76"/>
        <v>0.1107950251657656</v>
      </c>
      <c r="Q267" s="42">
        <f t="shared" ca="1" si="77"/>
        <v>3.4501937857525082E-2</v>
      </c>
      <c r="R267" s="42">
        <f t="shared" ca="1" si="78"/>
        <v>0.27318005033489806</v>
      </c>
      <c r="S267" s="42">
        <f t="shared" ca="1" si="79"/>
        <v>0.20085461950113714</v>
      </c>
      <c r="T267" s="42">
        <f t="shared" ca="1" si="80"/>
        <v>0.100800982563099</v>
      </c>
      <c r="U267">
        <f ca="1">+(L267^2*Markiwitz!$B$4^2)+(M267^2*Markiwitz!$C$4^2)+(N267^2*Markiwitz!$D$4^2)+(O267^2*Markiwitz!$E$4^2)+(P267^2*Markiwitz!$F$4^2)+(Q267^2*Markiwitz!$G$4^2)+(R267^2*Markiwitz!$H$4^2)+(S267^2*Markiwitz!$I$4^2)+(T267^2*Markiwitz!$J$4^2)+(2*L267*M267*Markiwitz!$B$8)+(2*L267*N267*Markiwitz!$E$8)+(2*L267*O267*Markiwitz!$H$8)+(2*L267*P267*Markiwitz!$B$11)+(2*L267*Q267*Markiwitz!$E$11)+(2*L267*R267*Markiwitz!$H$11)+(2*L267*S267*Markiwitz!$K$8)+(2*L267*T267*Markiwitz!$K$11)</f>
        <v>1.5423470467246639E-2</v>
      </c>
      <c r="V267" s="5">
        <f t="shared" ca="1" si="71"/>
        <v>0.12419126566408219</v>
      </c>
      <c r="W267" s="42">
        <f ca="1">SUMPRODUCT(L267:T267,Markiwitz!$B$3:$J$3)</f>
        <v>0.20369404908693822</v>
      </c>
    </row>
    <row r="268" spans="1:23" x14ac:dyDescent="0.25">
      <c r="A268">
        <v>267</v>
      </c>
      <c r="B268" s="25">
        <f t="shared" ca="1" si="70"/>
        <v>1</v>
      </c>
      <c r="C268" s="46">
        <v>0</v>
      </c>
      <c r="D268">
        <f t="shared" ca="1" si="81"/>
        <v>3.3979080359195168E-2</v>
      </c>
      <c r="E268">
        <f t="shared" ca="1" si="81"/>
        <v>0.1559869156805811</v>
      </c>
      <c r="F268">
        <f t="shared" ca="1" si="81"/>
        <v>0.2542977878993139</v>
      </c>
      <c r="G268">
        <f t="shared" ca="1" si="81"/>
        <v>0.91458561626700441</v>
      </c>
      <c r="H268">
        <f t="shared" ca="1" si="81"/>
        <v>0.57965959165754155</v>
      </c>
      <c r="I268">
        <f t="shared" ca="1" si="81"/>
        <v>0.69699622992338583</v>
      </c>
      <c r="J268">
        <f t="shared" ca="1" si="81"/>
        <v>0.64614467912934004</v>
      </c>
      <c r="K268">
        <f t="shared" ca="1" si="81"/>
        <v>0.1230801022089999</v>
      </c>
      <c r="L268" s="42">
        <f t="shared" ca="1" si="72"/>
        <v>0</v>
      </c>
      <c r="M268" s="42">
        <f t="shared" ca="1" si="73"/>
        <v>9.9799632652234314E-3</v>
      </c>
      <c r="N268" s="42">
        <f t="shared" ca="1" si="74"/>
        <v>4.581476814237645E-2</v>
      </c>
      <c r="O268" s="42">
        <f t="shared" ca="1" si="75"/>
        <v>7.4689560601246513E-2</v>
      </c>
      <c r="P268" s="42">
        <f t="shared" ca="1" si="76"/>
        <v>0.268622068542135</v>
      </c>
      <c r="Q268" s="42">
        <f t="shared" ca="1" si="77"/>
        <v>0.17025126548226871</v>
      </c>
      <c r="R268" s="42">
        <f t="shared" ca="1" si="78"/>
        <v>0.20471409753007735</v>
      </c>
      <c r="S268" s="42">
        <f t="shared" ca="1" si="79"/>
        <v>0.18977853707524928</v>
      </c>
      <c r="T268" s="42">
        <f t="shared" ca="1" si="80"/>
        <v>3.6149739361423343E-2</v>
      </c>
      <c r="U268">
        <f ca="1">+(L268^2*Markiwitz!$B$4^2)+(M268^2*Markiwitz!$C$4^2)+(N268^2*Markiwitz!$D$4^2)+(O268^2*Markiwitz!$E$4^2)+(P268^2*Markiwitz!$F$4^2)+(Q268^2*Markiwitz!$G$4^2)+(R268^2*Markiwitz!$H$4^2)+(S268^2*Markiwitz!$I$4^2)+(T268^2*Markiwitz!$J$4^2)+(2*L268*M268*Markiwitz!$B$8)+(2*L268*N268*Markiwitz!$E$8)+(2*L268*O268*Markiwitz!$H$8)+(2*L268*P268*Markiwitz!$B$11)+(2*L268*Q268*Markiwitz!$E$11)+(2*L268*R268*Markiwitz!$H$11)+(2*L268*S268*Markiwitz!$K$8)+(2*L268*T268*Markiwitz!$K$11)</f>
        <v>2.4813459736492387E-2</v>
      </c>
      <c r="V268" s="5">
        <f t="shared" ca="1" si="71"/>
        <v>0.15752288638954146</v>
      </c>
      <c r="W268" s="42">
        <f ca="1">SUMPRODUCT(L268:T268,Markiwitz!$B$3:$J$3)</f>
        <v>0.59280898842870455</v>
      </c>
    </row>
    <row r="269" spans="1:23" x14ac:dyDescent="0.25">
      <c r="A269">
        <v>268</v>
      </c>
      <c r="B269" s="25">
        <f t="shared" ca="1" si="70"/>
        <v>1</v>
      </c>
      <c r="C269" s="46">
        <v>0</v>
      </c>
      <c r="D269">
        <f t="shared" ca="1" si="81"/>
        <v>0.76953392640175378</v>
      </c>
      <c r="E269">
        <f t="shared" ca="1" si="81"/>
        <v>4.7353544347301324E-2</v>
      </c>
      <c r="F269">
        <f t="shared" ca="1" si="81"/>
        <v>0.32912470316431719</v>
      </c>
      <c r="G269">
        <f t="shared" ca="1" si="81"/>
        <v>0.26394557451785772</v>
      </c>
      <c r="H269">
        <f t="shared" ca="1" si="81"/>
        <v>0.45847570406467242</v>
      </c>
      <c r="I269">
        <f t="shared" ca="1" si="81"/>
        <v>0.90135531010457659</v>
      </c>
      <c r="J269">
        <f t="shared" ca="1" si="81"/>
        <v>0.76178493190271357</v>
      </c>
      <c r="K269">
        <f t="shared" ca="1" si="81"/>
        <v>0.55691363364640722</v>
      </c>
      <c r="L269" s="42">
        <f t="shared" ca="1" si="72"/>
        <v>0</v>
      </c>
      <c r="M269" s="42">
        <f t="shared" ca="1" si="73"/>
        <v>0.18821971664274073</v>
      </c>
      <c r="N269" s="42">
        <f t="shared" ca="1" si="74"/>
        <v>1.1582167326597285E-2</v>
      </c>
      <c r="O269" s="42">
        <f t="shared" ca="1" si="75"/>
        <v>8.0500360340672761E-2</v>
      </c>
      <c r="P269" s="42">
        <f t="shared" ca="1" si="76"/>
        <v>6.4558246934158001E-2</v>
      </c>
      <c r="Q269" s="42">
        <f t="shared" ca="1" si="77"/>
        <v>0.11213822308021511</v>
      </c>
      <c r="R269" s="42">
        <f t="shared" ca="1" si="78"/>
        <v>0.22046180842940735</v>
      </c>
      <c r="S269" s="42">
        <f t="shared" ca="1" si="79"/>
        <v>0.18632439598326658</v>
      </c>
      <c r="T269" s="42">
        <f t="shared" ca="1" si="80"/>
        <v>0.13621508126294221</v>
      </c>
      <c r="U269">
        <f ca="1">+(L269^2*Markiwitz!$B$4^2)+(M269^2*Markiwitz!$C$4^2)+(N269^2*Markiwitz!$D$4^2)+(O269^2*Markiwitz!$E$4^2)+(P269^2*Markiwitz!$F$4^2)+(Q269^2*Markiwitz!$G$4^2)+(R269^2*Markiwitz!$H$4^2)+(S269^2*Markiwitz!$I$4^2)+(T269^2*Markiwitz!$J$4^2)+(2*L269*M269*Markiwitz!$B$8)+(2*L269*N269*Markiwitz!$E$8)+(2*L269*O269*Markiwitz!$H$8)+(2*L269*P269*Markiwitz!$B$11)+(2*L269*Q269*Markiwitz!$E$11)+(2*L269*R269*Markiwitz!$H$11)+(2*L269*S269*Markiwitz!$K$8)+(2*L269*T269*Markiwitz!$K$11)</f>
        <v>1.4174952771342904E-2</v>
      </c>
      <c r="V269" s="5">
        <f t="shared" ca="1" si="71"/>
        <v>0.11905861065602481</v>
      </c>
      <c r="W269" s="42">
        <f ca="1">SUMPRODUCT(L269:T269,Markiwitz!$B$3:$J$3)</f>
        <v>0.39198370083263312</v>
      </c>
    </row>
    <row r="270" spans="1:23" x14ac:dyDescent="0.25">
      <c r="A270">
        <v>269</v>
      </c>
      <c r="B270" s="25">
        <f t="shared" ca="1" si="70"/>
        <v>1.0000000000000002</v>
      </c>
      <c r="C270" s="46">
        <v>0</v>
      </c>
      <c r="D270">
        <f t="shared" ca="1" si="81"/>
        <v>0.66565525151566951</v>
      </c>
      <c r="E270">
        <f t="shared" ca="1" si="81"/>
        <v>0.74343438263400796</v>
      </c>
      <c r="F270">
        <f t="shared" ca="1" si="81"/>
        <v>0.22385782102270968</v>
      </c>
      <c r="G270">
        <f t="shared" ca="1" si="81"/>
        <v>0.13697009692160267</v>
      </c>
      <c r="H270">
        <f t="shared" ca="1" si="81"/>
        <v>0.61995456106655145</v>
      </c>
      <c r="I270">
        <f t="shared" ca="1" si="81"/>
        <v>0.92270630024556533</v>
      </c>
      <c r="J270">
        <f t="shared" ca="1" si="81"/>
        <v>0.36636812803899343</v>
      </c>
      <c r="K270">
        <f t="shared" ca="1" si="81"/>
        <v>0.58765162477013089</v>
      </c>
      <c r="L270" s="42">
        <f t="shared" ca="1" si="72"/>
        <v>0</v>
      </c>
      <c r="M270" s="42">
        <f t="shared" ca="1" si="73"/>
        <v>0.15601545436985739</v>
      </c>
      <c r="N270" s="42">
        <f t="shared" ca="1" si="74"/>
        <v>0.17424523090101218</v>
      </c>
      <c r="O270" s="42">
        <f t="shared" ca="1" si="75"/>
        <v>5.2467519157372904E-2</v>
      </c>
      <c r="P270" s="42">
        <f t="shared" ca="1" si="76"/>
        <v>3.2102881871133575E-2</v>
      </c>
      <c r="Q270" s="42">
        <f t="shared" ca="1" si="77"/>
        <v>0.14530418307859874</v>
      </c>
      <c r="R270" s="42">
        <f t="shared" ca="1" si="78"/>
        <v>0.21626276117398469</v>
      </c>
      <c r="S270" s="42">
        <f t="shared" ca="1" si="79"/>
        <v>8.5868908616718295E-2</v>
      </c>
      <c r="T270" s="42">
        <f t="shared" ca="1" si="80"/>
        <v>0.13773306083132239</v>
      </c>
      <c r="U270">
        <f ca="1">+(L270^2*Markiwitz!$B$4^2)+(M270^2*Markiwitz!$C$4^2)+(N270^2*Markiwitz!$D$4^2)+(O270^2*Markiwitz!$E$4^2)+(P270^2*Markiwitz!$F$4^2)+(Q270^2*Markiwitz!$G$4^2)+(R270^2*Markiwitz!$H$4^2)+(S270^2*Markiwitz!$I$4^2)+(T270^2*Markiwitz!$J$4^2)+(2*L270*M270*Markiwitz!$B$8)+(2*L270*N270*Markiwitz!$E$8)+(2*L270*O270*Markiwitz!$H$8)+(2*L270*P270*Markiwitz!$B$11)+(2*L270*Q270*Markiwitz!$E$11)+(2*L270*R270*Markiwitz!$H$11)+(2*L270*S270*Markiwitz!$K$8)+(2*L270*T270*Markiwitz!$K$11)</f>
        <v>1.4424995437819121E-2</v>
      </c>
      <c r="V270" s="5">
        <f t="shared" ca="1" si="71"/>
        <v>0.12010410250203413</v>
      </c>
      <c r="W270" s="42">
        <f ca="1">SUMPRODUCT(L270:T270,Markiwitz!$B$3:$J$3)</f>
        <v>0.49989261008449665</v>
      </c>
    </row>
    <row r="271" spans="1:23" x14ac:dyDescent="0.25">
      <c r="A271">
        <v>270</v>
      </c>
      <c r="B271" s="25">
        <f t="shared" ca="1" si="70"/>
        <v>1</v>
      </c>
      <c r="C271" s="46">
        <v>0</v>
      </c>
      <c r="D271">
        <f t="shared" ca="1" si="81"/>
        <v>0.11883664213398926</v>
      </c>
      <c r="E271">
        <f t="shared" ca="1" si="81"/>
        <v>0.17818825525470039</v>
      </c>
      <c r="F271">
        <f t="shared" ca="1" si="81"/>
        <v>0.65919596651143197</v>
      </c>
      <c r="G271">
        <f t="shared" ca="1" si="81"/>
        <v>0.67572077147800136</v>
      </c>
      <c r="H271">
        <f t="shared" ca="1" si="81"/>
        <v>0.97751739910614233</v>
      </c>
      <c r="I271">
        <f t="shared" ca="1" si="81"/>
        <v>0.2838910295543241</v>
      </c>
      <c r="J271">
        <f t="shared" ca="1" si="81"/>
        <v>0.73450851921900728</v>
      </c>
      <c r="K271">
        <f t="shared" ca="1" si="81"/>
        <v>0.71403619110520178</v>
      </c>
      <c r="L271" s="42">
        <f t="shared" ca="1" si="72"/>
        <v>0</v>
      </c>
      <c r="M271" s="42">
        <f t="shared" ca="1" si="73"/>
        <v>2.7369765576925872E-2</v>
      </c>
      <c r="N271" s="42">
        <f t="shared" ca="1" si="74"/>
        <v>4.1039284578436308E-2</v>
      </c>
      <c r="O271" s="42">
        <f t="shared" ca="1" si="75"/>
        <v>0.15182218841500444</v>
      </c>
      <c r="P271" s="42">
        <f t="shared" ca="1" si="76"/>
        <v>0.15562808556943156</v>
      </c>
      <c r="Q271" s="42">
        <f t="shared" ca="1" si="77"/>
        <v>0.22513613293394458</v>
      </c>
      <c r="R271" s="42">
        <f t="shared" ca="1" si="78"/>
        <v>6.5384133957043428E-2</v>
      </c>
      <c r="S271" s="42">
        <f t="shared" ca="1" si="79"/>
        <v>0.16916773836989202</v>
      </c>
      <c r="T271" s="42">
        <f t="shared" ca="1" si="80"/>
        <v>0.16445267059932175</v>
      </c>
      <c r="U271">
        <f ca="1">+(L271^2*Markiwitz!$B$4^2)+(M271^2*Markiwitz!$C$4^2)+(N271^2*Markiwitz!$D$4^2)+(O271^2*Markiwitz!$E$4^2)+(P271^2*Markiwitz!$F$4^2)+(Q271^2*Markiwitz!$G$4^2)+(R271^2*Markiwitz!$H$4^2)+(S271^2*Markiwitz!$I$4^2)+(T271^2*Markiwitz!$J$4^2)+(2*L271*M271*Markiwitz!$B$8)+(2*L271*N271*Markiwitz!$E$8)+(2*L271*O271*Markiwitz!$H$8)+(2*L271*P271*Markiwitz!$B$11)+(2*L271*Q271*Markiwitz!$E$11)+(2*L271*R271*Markiwitz!$H$11)+(2*L271*S271*Markiwitz!$K$8)+(2*L271*T271*Markiwitz!$K$11)</f>
        <v>2.3014227634844699E-2</v>
      </c>
      <c r="V271" s="5">
        <f t="shared" ca="1" si="71"/>
        <v>0.15170440875216745</v>
      </c>
      <c r="W271" s="42">
        <f ca="1">SUMPRODUCT(L271:T271,Markiwitz!$B$3:$J$3)</f>
        <v>0.73197298696540547</v>
      </c>
    </row>
    <row r="272" spans="1:23" x14ac:dyDescent="0.25">
      <c r="A272">
        <v>271</v>
      </c>
      <c r="B272" s="25">
        <f t="shared" ca="1" si="70"/>
        <v>1</v>
      </c>
      <c r="C272" s="46">
        <v>0</v>
      </c>
      <c r="D272">
        <f t="shared" ref="D272:K281" ca="1" si="82">RAND()</f>
        <v>0.35625705009593989</v>
      </c>
      <c r="E272">
        <f t="shared" ca="1" si="82"/>
        <v>2.7802717759527362E-2</v>
      </c>
      <c r="F272">
        <f t="shared" ca="1" si="82"/>
        <v>0.34114548005890433</v>
      </c>
      <c r="G272">
        <f t="shared" ca="1" si="82"/>
        <v>1.5473636994216888E-2</v>
      </c>
      <c r="H272">
        <f t="shared" ca="1" si="82"/>
        <v>2.599037888369149E-2</v>
      </c>
      <c r="I272">
        <f t="shared" ca="1" si="82"/>
        <v>0.76153290771432058</v>
      </c>
      <c r="J272">
        <f t="shared" ca="1" si="82"/>
        <v>8.0032953848788391E-2</v>
      </c>
      <c r="K272">
        <f t="shared" ca="1" si="82"/>
        <v>0.94238527220986756</v>
      </c>
      <c r="L272" s="42">
        <f t="shared" ca="1" si="72"/>
        <v>0</v>
      </c>
      <c r="M272" s="42">
        <f t="shared" ca="1" si="73"/>
        <v>0.13967466520537977</v>
      </c>
      <c r="N272" s="42">
        <f t="shared" ca="1" si="74"/>
        <v>1.09003745857545E-2</v>
      </c>
      <c r="O272" s="42">
        <f t="shared" ca="1" si="75"/>
        <v>0.13375000073885995</v>
      </c>
      <c r="P272" s="42">
        <f t="shared" ca="1" si="76"/>
        <v>6.0666169724775763E-3</v>
      </c>
      <c r="Q272" s="42">
        <f t="shared" ca="1" si="77"/>
        <v>1.0189826329508343E-2</v>
      </c>
      <c r="R272" s="42">
        <f t="shared" ca="1" si="78"/>
        <v>0.2985677164823336</v>
      </c>
      <c r="S272" s="42">
        <f t="shared" ca="1" si="79"/>
        <v>3.1377838084093335E-2</v>
      </c>
      <c r="T272" s="42">
        <f t="shared" ca="1" si="80"/>
        <v>0.36947296160159288</v>
      </c>
      <c r="U272">
        <f ca="1">+(L272^2*Markiwitz!$B$4^2)+(M272^2*Markiwitz!$C$4^2)+(N272^2*Markiwitz!$D$4^2)+(O272^2*Markiwitz!$E$4^2)+(P272^2*Markiwitz!$F$4^2)+(Q272^2*Markiwitz!$G$4^2)+(R272^2*Markiwitz!$H$4^2)+(S272^2*Markiwitz!$I$4^2)+(T272^2*Markiwitz!$J$4^2)+(2*L272*M272*Markiwitz!$B$8)+(2*L272*N272*Markiwitz!$E$8)+(2*L272*O272*Markiwitz!$H$8)+(2*L272*P272*Markiwitz!$B$11)+(2*L272*Q272*Markiwitz!$E$11)+(2*L272*R272*Markiwitz!$H$11)+(2*L272*S272*Markiwitz!$K$8)+(2*L272*T272*Markiwitz!$K$11)</f>
        <v>1.2992087891322102E-2</v>
      </c>
      <c r="V272" s="5">
        <f t="shared" ca="1" si="71"/>
        <v>0.11398284033714066</v>
      </c>
      <c r="W272" s="42">
        <f ca="1">SUMPRODUCT(L272:T272,Markiwitz!$B$3:$J$3)</f>
        <v>0.1307837316669577</v>
      </c>
    </row>
    <row r="273" spans="1:23" x14ac:dyDescent="0.25">
      <c r="A273">
        <v>272</v>
      </c>
      <c r="B273" s="25">
        <f t="shared" ca="1" si="70"/>
        <v>0.99999999999999989</v>
      </c>
      <c r="C273" s="46">
        <v>0</v>
      </c>
      <c r="D273">
        <f t="shared" ca="1" si="82"/>
        <v>9.8280758837213766E-2</v>
      </c>
      <c r="E273">
        <f t="shared" ca="1" si="82"/>
        <v>0.37741367858299968</v>
      </c>
      <c r="F273">
        <f t="shared" ca="1" si="82"/>
        <v>0.691604970531703</v>
      </c>
      <c r="G273">
        <f t="shared" ca="1" si="82"/>
        <v>0.83120166266188045</v>
      </c>
      <c r="H273">
        <f t="shared" ca="1" si="82"/>
        <v>0.59774244037755764</v>
      </c>
      <c r="I273">
        <f t="shared" ca="1" si="82"/>
        <v>0.57639244149752056</v>
      </c>
      <c r="J273">
        <f t="shared" ca="1" si="82"/>
        <v>0.89923653285045202</v>
      </c>
      <c r="K273">
        <f t="shared" ca="1" si="82"/>
        <v>0.51321096519739218</v>
      </c>
      <c r="L273" s="42">
        <f t="shared" ca="1" si="72"/>
        <v>0</v>
      </c>
      <c r="M273" s="42">
        <f t="shared" ca="1" si="73"/>
        <v>2.1434889876586486E-2</v>
      </c>
      <c r="N273" s="42">
        <f t="shared" ca="1" si="74"/>
        <v>8.231337175309654E-2</v>
      </c>
      <c r="O273" s="42">
        <f t="shared" ca="1" si="75"/>
        <v>0.15083803337336102</v>
      </c>
      <c r="P273" s="42">
        <f t="shared" ca="1" si="76"/>
        <v>0.18128386792274889</v>
      </c>
      <c r="Q273" s="42">
        <f t="shared" ca="1" si="77"/>
        <v>0.13036675271582837</v>
      </c>
      <c r="R273" s="42">
        <f t="shared" ca="1" si="78"/>
        <v>0.12571034916061327</v>
      </c>
      <c r="S273" s="42">
        <f t="shared" ca="1" si="79"/>
        <v>0.19612217368588772</v>
      </c>
      <c r="T273" s="42">
        <f t="shared" ca="1" si="80"/>
        <v>0.11193056151187757</v>
      </c>
      <c r="U273">
        <f ca="1">+(L273^2*Markiwitz!$B$4^2)+(M273^2*Markiwitz!$C$4^2)+(N273^2*Markiwitz!$D$4^2)+(O273^2*Markiwitz!$E$4^2)+(P273^2*Markiwitz!$F$4^2)+(Q273^2*Markiwitz!$G$4^2)+(R273^2*Markiwitz!$H$4^2)+(S273^2*Markiwitz!$I$4^2)+(T273^2*Markiwitz!$J$4^2)+(2*L273*M273*Markiwitz!$B$8)+(2*L273*N273*Markiwitz!$E$8)+(2*L273*O273*Markiwitz!$H$8)+(2*L273*P273*Markiwitz!$B$11)+(2*L273*Q273*Markiwitz!$E$11)+(2*L273*R273*Markiwitz!$H$11)+(2*L273*S273*Markiwitz!$K$8)+(2*L273*T273*Markiwitz!$K$11)</f>
        <v>1.7068860191659173E-2</v>
      </c>
      <c r="V273" s="5">
        <f t="shared" ca="1" si="71"/>
        <v>0.13064784801771201</v>
      </c>
      <c r="W273" s="42">
        <f ca="1">SUMPRODUCT(L273:T273,Markiwitz!$B$3:$J$3)</f>
        <v>0.48477637296030801</v>
      </c>
    </row>
    <row r="274" spans="1:23" x14ac:dyDescent="0.25">
      <c r="A274">
        <v>273</v>
      </c>
      <c r="B274" s="25">
        <f t="shared" ca="1" si="70"/>
        <v>1</v>
      </c>
      <c r="C274" s="46">
        <v>0</v>
      </c>
      <c r="D274">
        <f t="shared" ca="1" si="82"/>
        <v>0.25120883364933144</v>
      </c>
      <c r="E274">
        <f t="shared" ca="1" si="82"/>
        <v>0.13628717584386707</v>
      </c>
      <c r="F274">
        <f t="shared" ca="1" si="82"/>
        <v>0.50781017175686072</v>
      </c>
      <c r="G274">
        <f t="shared" ca="1" si="82"/>
        <v>0.40120266858929565</v>
      </c>
      <c r="H274">
        <f t="shared" ca="1" si="82"/>
        <v>0.31278601559568153</v>
      </c>
      <c r="I274">
        <f t="shared" ca="1" si="82"/>
        <v>0.99066528467566373</v>
      </c>
      <c r="J274">
        <f t="shared" ca="1" si="82"/>
        <v>0.54685198988156369</v>
      </c>
      <c r="K274">
        <f t="shared" ca="1" si="82"/>
        <v>0.92918000040937865</v>
      </c>
      <c r="L274" s="42">
        <f t="shared" ca="1" si="72"/>
        <v>0</v>
      </c>
      <c r="M274" s="42">
        <f t="shared" ca="1" si="73"/>
        <v>6.1631334162626152E-2</v>
      </c>
      <c r="N274" s="42">
        <f t="shared" ca="1" si="74"/>
        <v>3.3436564926849321E-2</v>
      </c>
      <c r="O274" s="42">
        <f t="shared" ca="1" si="75"/>
        <v>0.12458566019384469</v>
      </c>
      <c r="P274" s="42">
        <f t="shared" ca="1" si="76"/>
        <v>9.843067767784304E-2</v>
      </c>
      <c r="Q274" s="42">
        <f t="shared" ca="1" si="77"/>
        <v>7.6738620885775322E-2</v>
      </c>
      <c r="R274" s="42">
        <f t="shared" ca="1" si="78"/>
        <v>0.24304887020170871</v>
      </c>
      <c r="S274" s="42">
        <f t="shared" ca="1" si="79"/>
        <v>0.13416414238416016</v>
      </c>
      <c r="T274" s="42">
        <f t="shared" ca="1" si="80"/>
        <v>0.22796412956719259</v>
      </c>
      <c r="U274">
        <f ca="1">+(L274^2*Markiwitz!$B$4^2)+(M274^2*Markiwitz!$C$4^2)+(N274^2*Markiwitz!$D$4^2)+(O274^2*Markiwitz!$E$4^2)+(P274^2*Markiwitz!$F$4^2)+(Q274^2*Markiwitz!$G$4^2)+(R274^2*Markiwitz!$H$4^2)+(S274^2*Markiwitz!$I$4^2)+(T274^2*Markiwitz!$J$4^2)+(2*L274*M274*Markiwitz!$B$8)+(2*L274*N274*Markiwitz!$E$8)+(2*L274*O274*Markiwitz!$H$8)+(2*L274*P274*Markiwitz!$B$11)+(2*L274*Q274*Markiwitz!$E$11)+(2*L274*R274*Markiwitz!$H$11)+(2*L274*S274*Markiwitz!$K$8)+(2*L274*T274*Markiwitz!$K$11)</f>
        <v>1.2712143462187355E-2</v>
      </c>
      <c r="V274" s="5">
        <f t="shared" ca="1" si="71"/>
        <v>0.11274814172387657</v>
      </c>
      <c r="W274" s="42">
        <f ca="1">SUMPRODUCT(L274:T274,Markiwitz!$B$3:$J$3)</f>
        <v>0.31640042076266295</v>
      </c>
    </row>
    <row r="275" spans="1:23" x14ac:dyDescent="0.25">
      <c r="A275">
        <v>274</v>
      </c>
      <c r="B275" s="25">
        <f t="shared" ca="1" si="70"/>
        <v>1</v>
      </c>
      <c r="C275" s="46">
        <v>0</v>
      </c>
      <c r="D275">
        <f t="shared" ca="1" si="82"/>
        <v>0.28441569720218518</v>
      </c>
      <c r="E275">
        <f t="shared" ca="1" si="82"/>
        <v>0.3834555252899926</v>
      </c>
      <c r="F275">
        <f t="shared" ca="1" si="82"/>
        <v>0.57428525660378282</v>
      </c>
      <c r="G275">
        <f t="shared" ca="1" si="82"/>
        <v>0.66975297704007786</v>
      </c>
      <c r="H275">
        <f t="shared" ca="1" si="82"/>
        <v>0.63804543195689567</v>
      </c>
      <c r="I275">
        <f t="shared" ca="1" si="82"/>
        <v>6.03304573160518E-2</v>
      </c>
      <c r="J275">
        <f t="shared" ca="1" si="82"/>
        <v>0.87200180600131494</v>
      </c>
      <c r="K275">
        <f t="shared" ca="1" si="82"/>
        <v>0.57638279257775671</v>
      </c>
      <c r="L275" s="42">
        <f t="shared" ca="1" si="72"/>
        <v>0</v>
      </c>
      <c r="M275" s="42">
        <f t="shared" ca="1" si="73"/>
        <v>7.0076084315128545E-2</v>
      </c>
      <c r="N275" s="42">
        <f t="shared" ca="1" si="74"/>
        <v>9.4478124750693185E-2</v>
      </c>
      <c r="O275" s="42">
        <f t="shared" ca="1" si="75"/>
        <v>0.14149592465739871</v>
      </c>
      <c r="P275" s="42">
        <f t="shared" ca="1" si="76"/>
        <v>0.16501784729555447</v>
      </c>
      <c r="Q275" s="42">
        <f t="shared" ca="1" si="77"/>
        <v>0.15720554781795115</v>
      </c>
      <c r="R275" s="42">
        <f t="shared" ca="1" si="78"/>
        <v>1.4864588189886405E-2</v>
      </c>
      <c r="S275" s="42">
        <f t="shared" ca="1" si="79"/>
        <v>0.21484915453472034</v>
      </c>
      <c r="T275" s="42">
        <f t="shared" ca="1" si="80"/>
        <v>0.14201272843866722</v>
      </c>
      <c r="U275">
        <f ca="1">+(L275^2*Markiwitz!$B$4^2)+(M275^2*Markiwitz!$C$4^2)+(N275^2*Markiwitz!$D$4^2)+(O275^2*Markiwitz!$E$4^2)+(P275^2*Markiwitz!$F$4^2)+(Q275^2*Markiwitz!$G$4^2)+(R275^2*Markiwitz!$H$4^2)+(S275^2*Markiwitz!$I$4^2)+(T275^2*Markiwitz!$J$4^2)+(2*L275*M275*Markiwitz!$B$8)+(2*L275*N275*Markiwitz!$E$8)+(2*L275*O275*Markiwitz!$H$8)+(2*L275*P275*Markiwitz!$B$11)+(2*L275*Q275*Markiwitz!$E$11)+(2*L275*R275*Markiwitz!$H$11)+(2*L275*S275*Markiwitz!$K$8)+(2*L275*T275*Markiwitz!$K$11)</f>
        <v>1.8166698412766327E-2</v>
      </c>
      <c r="V275" s="5">
        <f t="shared" ca="1" si="71"/>
        <v>0.13478389522775458</v>
      </c>
      <c r="W275" s="42">
        <f ca="1">SUMPRODUCT(L275:T275,Markiwitz!$B$3:$J$3)</f>
        <v>0.55355681186373151</v>
      </c>
    </row>
    <row r="276" spans="1:23" x14ac:dyDescent="0.25">
      <c r="A276">
        <v>275</v>
      </c>
      <c r="B276" s="25">
        <f t="shared" ca="1" si="70"/>
        <v>1</v>
      </c>
      <c r="C276" s="46">
        <v>0</v>
      </c>
      <c r="D276">
        <f t="shared" ca="1" si="82"/>
        <v>0.75937308289609173</v>
      </c>
      <c r="E276">
        <f t="shared" ca="1" si="82"/>
        <v>0.72955932741095553</v>
      </c>
      <c r="F276">
        <f t="shared" ca="1" si="82"/>
        <v>0.87498917975848711</v>
      </c>
      <c r="G276">
        <f t="shared" ca="1" si="82"/>
        <v>0.1139208658894526</v>
      </c>
      <c r="H276">
        <f t="shared" ca="1" si="82"/>
        <v>0.45439856802325473</v>
      </c>
      <c r="I276">
        <f t="shared" ca="1" si="82"/>
        <v>0.30784762782600594</v>
      </c>
      <c r="J276">
        <f t="shared" ca="1" si="82"/>
        <v>0.5305727426658291</v>
      </c>
      <c r="K276">
        <f t="shared" ca="1" si="82"/>
        <v>0.45665799997596979</v>
      </c>
      <c r="L276" s="42">
        <f t="shared" ca="1" si="72"/>
        <v>0</v>
      </c>
      <c r="M276" s="42">
        <f t="shared" ca="1" si="73"/>
        <v>0.17963466018058025</v>
      </c>
      <c r="N276" s="42">
        <f t="shared" ca="1" si="74"/>
        <v>0.17258202168718742</v>
      </c>
      <c r="O276" s="42">
        <f t="shared" ca="1" si="75"/>
        <v>0.20698440267089091</v>
      </c>
      <c r="P276" s="42">
        <f t="shared" ca="1" si="76"/>
        <v>2.6948724536670823E-2</v>
      </c>
      <c r="Q276" s="42">
        <f t="shared" ca="1" si="77"/>
        <v>0.10749094771979011</v>
      </c>
      <c r="R276" s="42">
        <f t="shared" ca="1" si="78"/>
        <v>7.2823366086429045E-2</v>
      </c>
      <c r="S276" s="42">
        <f t="shared" ca="1" si="79"/>
        <v>0.1255104460199786</v>
      </c>
      <c r="T276" s="42">
        <f t="shared" ca="1" si="80"/>
        <v>0.10802543109847296</v>
      </c>
      <c r="U276">
        <f ca="1">+(L276^2*Markiwitz!$B$4^2)+(M276^2*Markiwitz!$C$4^2)+(N276^2*Markiwitz!$D$4^2)+(O276^2*Markiwitz!$E$4^2)+(P276^2*Markiwitz!$F$4^2)+(Q276^2*Markiwitz!$G$4^2)+(R276^2*Markiwitz!$H$4^2)+(S276^2*Markiwitz!$I$4^2)+(T276^2*Markiwitz!$J$4^2)+(2*L276*M276*Markiwitz!$B$8)+(2*L276*N276*Markiwitz!$E$8)+(2*L276*O276*Markiwitz!$H$8)+(2*L276*P276*Markiwitz!$B$11)+(2*L276*Q276*Markiwitz!$E$11)+(2*L276*R276*Markiwitz!$H$11)+(2*L276*S276*Markiwitz!$K$8)+(2*L276*T276*Markiwitz!$K$11)</f>
        <v>1.2696829372739964E-2</v>
      </c>
      <c r="V276" s="5">
        <f t="shared" ca="1" si="71"/>
        <v>0.11268020843404561</v>
      </c>
      <c r="W276" s="42">
        <f ca="1">SUMPRODUCT(L276:T276,Markiwitz!$B$3:$J$3)</f>
        <v>0.42859572595118212</v>
      </c>
    </row>
    <row r="277" spans="1:23" x14ac:dyDescent="0.25">
      <c r="A277">
        <v>276</v>
      </c>
      <c r="B277" s="25">
        <f t="shared" ca="1" si="70"/>
        <v>1</v>
      </c>
      <c r="C277" s="46">
        <v>0</v>
      </c>
      <c r="D277">
        <f t="shared" ca="1" si="82"/>
        <v>0.30505610513651127</v>
      </c>
      <c r="E277">
        <f t="shared" ca="1" si="82"/>
        <v>0.68900502430584198</v>
      </c>
      <c r="F277">
        <f t="shared" ca="1" si="82"/>
        <v>0.14419068111182765</v>
      </c>
      <c r="G277">
        <f t="shared" ca="1" si="82"/>
        <v>0.80727811100709224</v>
      </c>
      <c r="H277">
        <f t="shared" ca="1" si="82"/>
        <v>0.72170216627392103</v>
      </c>
      <c r="I277">
        <f t="shared" ca="1" si="82"/>
        <v>0.26108874450560982</v>
      </c>
      <c r="J277">
        <f t="shared" ca="1" si="82"/>
        <v>0.57811213250508042</v>
      </c>
      <c r="K277">
        <f t="shared" ca="1" si="82"/>
        <v>0.66464083146776154</v>
      </c>
      <c r="L277" s="42">
        <f t="shared" ca="1" si="72"/>
        <v>0</v>
      </c>
      <c r="M277" s="42">
        <f t="shared" ca="1" si="73"/>
        <v>7.3136108358024463E-2</v>
      </c>
      <c r="N277" s="42">
        <f t="shared" ca="1" si="74"/>
        <v>0.16518648625080137</v>
      </c>
      <c r="O277" s="42">
        <f t="shared" ca="1" si="75"/>
        <v>3.4569199240555744E-2</v>
      </c>
      <c r="P277" s="42">
        <f t="shared" ca="1" si="76"/>
        <v>0.19354203507992515</v>
      </c>
      <c r="Q277" s="42">
        <f t="shared" ca="1" si="77"/>
        <v>0.17302550890174956</v>
      </c>
      <c r="R277" s="42">
        <f t="shared" ca="1" si="78"/>
        <v>6.2595091157667232E-2</v>
      </c>
      <c r="S277" s="42">
        <f t="shared" ca="1" si="79"/>
        <v>0.13860031270988546</v>
      </c>
      <c r="T277" s="42">
        <f t="shared" ca="1" si="80"/>
        <v>0.15934525830139101</v>
      </c>
      <c r="U277">
        <f ca="1">+(L277^2*Markiwitz!$B$4^2)+(M277^2*Markiwitz!$C$4^2)+(N277^2*Markiwitz!$D$4^2)+(O277^2*Markiwitz!$E$4^2)+(P277^2*Markiwitz!$F$4^2)+(Q277^2*Markiwitz!$G$4^2)+(R277^2*Markiwitz!$H$4^2)+(S277^2*Markiwitz!$I$4^2)+(T277^2*Markiwitz!$J$4^2)+(2*L277*M277*Markiwitz!$B$8)+(2*L277*N277*Markiwitz!$E$8)+(2*L277*O277*Markiwitz!$H$8)+(2*L277*P277*Markiwitz!$B$11)+(2*L277*Q277*Markiwitz!$E$11)+(2*L277*R277*Markiwitz!$H$11)+(2*L277*S277*Markiwitz!$K$8)+(2*L277*T277*Markiwitz!$K$11)</f>
        <v>1.7763158755959643E-2</v>
      </c>
      <c r="V277" s="5">
        <f t="shared" ca="1" si="71"/>
        <v>0.13327850072671002</v>
      </c>
      <c r="W277" s="42">
        <f ca="1">SUMPRODUCT(L277:T277,Markiwitz!$B$3:$J$3)</f>
        <v>0.5993091701254778</v>
      </c>
    </row>
    <row r="278" spans="1:23" x14ac:dyDescent="0.25">
      <c r="A278">
        <v>277</v>
      </c>
      <c r="B278" s="25">
        <f t="shared" ca="1" si="70"/>
        <v>0.99999999999999989</v>
      </c>
      <c r="C278" s="46">
        <v>0</v>
      </c>
      <c r="D278">
        <f t="shared" ca="1" si="82"/>
        <v>0.82534042366615612</v>
      </c>
      <c r="E278">
        <f t="shared" ca="1" si="82"/>
        <v>0.17259884801987113</v>
      </c>
      <c r="F278">
        <f t="shared" ca="1" si="82"/>
        <v>0.98066589313727026</v>
      </c>
      <c r="G278">
        <f t="shared" ca="1" si="82"/>
        <v>0.11458025488523915</v>
      </c>
      <c r="H278">
        <f t="shared" ca="1" si="82"/>
        <v>0.44563138643712563</v>
      </c>
      <c r="I278">
        <f t="shared" ca="1" si="82"/>
        <v>0.53521327559952203</v>
      </c>
      <c r="J278">
        <f t="shared" ca="1" si="82"/>
        <v>8.3306308185181477E-2</v>
      </c>
      <c r="K278">
        <f t="shared" ca="1" si="82"/>
        <v>0.97126060022762883</v>
      </c>
      <c r="L278" s="42">
        <f t="shared" ca="1" si="72"/>
        <v>0</v>
      </c>
      <c r="M278" s="42">
        <f t="shared" ca="1" si="73"/>
        <v>0.19990820746942697</v>
      </c>
      <c r="N278" s="42">
        <f t="shared" ca="1" si="74"/>
        <v>4.180569051213353E-2</v>
      </c>
      <c r="O278" s="42">
        <f t="shared" ca="1" si="75"/>
        <v>0.23753006056901227</v>
      </c>
      <c r="P278" s="42">
        <f t="shared" ca="1" si="76"/>
        <v>2.7752831084841331E-2</v>
      </c>
      <c r="Q278" s="42">
        <f t="shared" ca="1" si="77"/>
        <v>0.10793772981461967</v>
      </c>
      <c r="R278" s="42">
        <f t="shared" ca="1" si="78"/>
        <v>0.12963563091175928</v>
      </c>
      <c r="S278" s="42">
        <f t="shared" ca="1" si="79"/>
        <v>2.0177873593322918E-2</v>
      </c>
      <c r="T278" s="42">
        <f t="shared" ca="1" si="80"/>
        <v>0.23525197604488401</v>
      </c>
      <c r="U278">
        <f ca="1">+(L278^2*Markiwitz!$B$4^2)+(M278^2*Markiwitz!$C$4^2)+(N278^2*Markiwitz!$D$4^2)+(O278^2*Markiwitz!$E$4^2)+(P278^2*Markiwitz!$F$4^2)+(Q278^2*Markiwitz!$G$4^2)+(R278^2*Markiwitz!$H$4^2)+(S278^2*Markiwitz!$I$4^2)+(T278^2*Markiwitz!$J$4^2)+(2*L278*M278*Markiwitz!$B$8)+(2*L278*N278*Markiwitz!$E$8)+(2*L278*O278*Markiwitz!$H$8)+(2*L278*P278*Markiwitz!$B$11)+(2*L278*Q278*Markiwitz!$E$11)+(2*L278*R278*Markiwitz!$H$11)+(2*L278*S278*Markiwitz!$K$8)+(2*L278*T278*Markiwitz!$K$11)</f>
        <v>1.2253257253309132E-2</v>
      </c>
      <c r="V278" s="5">
        <f t="shared" ca="1" si="71"/>
        <v>0.11069443189839827</v>
      </c>
      <c r="W278" s="42">
        <f ca="1">SUMPRODUCT(L278:T278,Markiwitz!$B$3:$J$3)</f>
        <v>0.43432200934862397</v>
      </c>
    </row>
    <row r="279" spans="1:23" x14ac:dyDescent="0.25">
      <c r="A279">
        <v>278</v>
      </c>
      <c r="B279" s="25">
        <f t="shared" ca="1" si="70"/>
        <v>1</v>
      </c>
      <c r="C279" s="46">
        <v>0</v>
      </c>
      <c r="D279">
        <f t="shared" ca="1" si="82"/>
        <v>0.39666240855255952</v>
      </c>
      <c r="E279">
        <f t="shared" ca="1" si="82"/>
        <v>0.36370051966783667</v>
      </c>
      <c r="F279">
        <f t="shared" ca="1" si="82"/>
        <v>3.072738277675624E-3</v>
      </c>
      <c r="G279">
        <f t="shared" ca="1" si="82"/>
        <v>0.34104157641919086</v>
      </c>
      <c r="H279">
        <f t="shared" ca="1" si="82"/>
        <v>0.99725543939195282</v>
      </c>
      <c r="I279">
        <f t="shared" ca="1" si="82"/>
        <v>0.35919521822858613</v>
      </c>
      <c r="J279">
        <f t="shared" ca="1" si="82"/>
        <v>0.9563614946695761</v>
      </c>
      <c r="K279">
        <f t="shared" ca="1" si="82"/>
        <v>0.75229500887278689</v>
      </c>
      <c r="L279" s="42">
        <f t="shared" ca="1" si="72"/>
        <v>0</v>
      </c>
      <c r="M279" s="42">
        <f t="shared" ca="1" si="73"/>
        <v>9.513236095290549E-2</v>
      </c>
      <c r="N279" s="42">
        <f t="shared" ca="1" si="74"/>
        <v>8.7227043374379476E-2</v>
      </c>
      <c r="O279" s="42">
        <f t="shared" ca="1" si="75"/>
        <v>7.3694113846664978E-4</v>
      </c>
      <c r="P279" s="42">
        <f t="shared" ca="1" si="76"/>
        <v>8.1792702429878433E-2</v>
      </c>
      <c r="Q279" s="42">
        <f t="shared" ca="1" si="77"/>
        <v>0.23917382231574069</v>
      </c>
      <c r="R279" s="42">
        <f t="shared" ca="1" si="78"/>
        <v>8.6146527667624179E-2</v>
      </c>
      <c r="S279" s="42">
        <f t="shared" ca="1" si="79"/>
        <v>0.22936614347792661</v>
      </c>
      <c r="T279" s="42">
        <f t="shared" ca="1" si="80"/>
        <v>0.18042445864307854</v>
      </c>
      <c r="U279">
        <f ca="1">+(L279^2*Markiwitz!$B$4^2)+(M279^2*Markiwitz!$C$4^2)+(N279^2*Markiwitz!$D$4^2)+(O279^2*Markiwitz!$E$4^2)+(P279^2*Markiwitz!$F$4^2)+(Q279^2*Markiwitz!$G$4^2)+(R279^2*Markiwitz!$H$4^2)+(S279^2*Markiwitz!$I$4^2)+(T279^2*Markiwitz!$J$4^2)+(2*L279*M279*Markiwitz!$B$8)+(2*L279*N279*Markiwitz!$E$8)+(2*L279*O279*Markiwitz!$H$8)+(2*L279*P279*Markiwitz!$B$11)+(2*L279*Q279*Markiwitz!$E$11)+(2*L279*R279*Markiwitz!$H$11)+(2*L279*S279*Markiwitz!$K$8)+(2*L279*T279*Markiwitz!$K$11)</f>
        <v>2.4445404276679437E-2</v>
      </c>
      <c r="V279" s="5">
        <f t="shared" ca="1" si="71"/>
        <v>0.15635026151778397</v>
      </c>
      <c r="W279" s="42">
        <f ca="1">SUMPRODUCT(L279:T279,Markiwitz!$B$3:$J$3)</f>
        <v>0.71872770619145709</v>
      </c>
    </row>
    <row r="280" spans="1:23" x14ac:dyDescent="0.25">
      <c r="A280">
        <v>279</v>
      </c>
      <c r="B280" s="25">
        <f t="shared" ca="1" si="70"/>
        <v>1</v>
      </c>
      <c r="C280" s="46">
        <v>0</v>
      </c>
      <c r="D280">
        <f t="shared" ca="1" si="82"/>
        <v>0.79372672827786306</v>
      </c>
      <c r="E280">
        <f t="shared" ca="1" si="82"/>
        <v>0.75261924275769154</v>
      </c>
      <c r="F280">
        <f t="shared" ca="1" si="82"/>
        <v>6.6089013383803796E-2</v>
      </c>
      <c r="G280">
        <f t="shared" ca="1" si="82"/>
        <v>0.32335730551891462</v>
      </c>
      <c r="H280">
        <f t="shared" ca="1" si="82"/>
        <v>0.624927296336939</v>
      </c>
      <c r="I280">
        <f t="shared" ca="1" si="82"/>
        <v>0.98486031853269285</v>
      </c>
      <c r="J280">
        <f t="shared" ca="1" si="82"/>
        <v>0.17724274869884327</v>
      </c>
      <c r="K280">
        <f t="shared" ca="1" si="82"/>
        <v>0.18511512154396048</v>
      </c>
      <c r="L280" s="42">
        <f t="shared" ca="1" si="72"/>
        <v>0</v>
      </c>
      <c r="M280" s="42">
        <f t="shared" ca="1" si="73"/>
        <v>0.20310628622216581</v>
      </c>
      <c r="N280" s="42">
        <f t="shared" ca="1" si="74"/>
        <v>0.1925873148653002</v>
      </c>
      <c r="O280" s="42">
        <f t="shared" ca="1" si="75"/>
        <v>1.6911480475900423E-2</v>
      </c>
      <c r="P280" s="42">
        <f t="shared" ca="1" si="76"/>
        <v>8.2743719099959007E-2</v>
      </c>
      <c r="Q280" s="42">
        <f t="shared" ca="1" si="77"/>
        <v>0.15991229449113481</v>
      </c>
      <c r="R280" s="42">
        <f t="shared" ca="1" si="78"/>
        <v>0.25201535316664903</v>
      </c>
      <c r="S280" s="42">
        <f t="shared" ca="1" si="79"/>
        <v>4.5354547308917526E-2</v>
      </c>
      <c r="T280" s="42">
        <f t="shared" ca="1" si="80"/>
        <v>4.7369004369973232E-2</v>
      </c>
      <c r="U280">
        <f ca="1">+(L280^2*Markiwitz!$B$4^2)+(M280^2*Markiwitz!$C$4^2)+(N280^2*Markiwitz!$D$4^2)+(O280^2*Markiwitz!$E$4^2)+(P280^2*Markiwitz!$F$4^2)+(Q280^2*Markiwitz!$G$4^2)+(R280^2*Markiwitz!$H$4^2)+(S280^2*Markiwitz!$I$4^2)+(T280^2*Markiwitz!$J$4^2)+(2*L280*M280*Markiwitz!$B$8)+(2*L280*N280*Markiwitz!$E$8)+(2*L280*O280*Markiwitz!$H$8)+(2*L280*P280*Markiwitz!$B$11)+(2*L280*Q280*Markiwitz!$E$11)+(2*L280*R280*Markiwitz!$H$11)+(2*L280*S280*Markiwitz!$K$8)+(2*L280*T280*Markiwitz!$K$11)</f>
        <v>1.7617804652084297E-2</v>
      </c>
      <c r="V280" s="5">
        <f t="shared" ca="1" si="71"/>
        <v>0.13273207845914378</v>
      </c>
      <c r="W280" s="42">
        <f ca="1">SUMPRODUCT(L280:T280,Markiwitz!$B$3:$J$3)</f>
        <v>0.55590190758546398</v>
      </c>
    </row>
    <row r="281" spans="1:23" x14ac:dyDescent="0.25">
      <c r="A281">
        <v>280</v>
      </c>
      <c r="B281" s="25">
        <f t="shared" ca="1" si="70"/>
        <v>1</v>
      </c>
      <c r="C281" s="46">
        <v>0</v>
      </c>
      <c r="D281">
        <f t="shared" ca="1" si="82"/>
        <v>0.40032547783666461</v>
      </c>
      <c r="E281">
        <f t="shared" ca="1" si="82"/>
        <v>0.31676059891468522</v>
      </c>
      <c r="F281">
        <f t="shared" ca="1" si="82"/>
        <v>0.44998403629543282</v>
      </c>
      <c r="G281">
        <f t="shared" ca="1" si="82"/>
        <v>0.5896000521583239</v>
      </c>
      <c r="H281">
        <f t="shared" ca="1" si="82"/>
        <v>0.5946454804429131</v>
      </c>
      <c r="I281">
        <f t="shared" ca="1" si="82"/>
        <v>8.89926948942934E-2</v>
      </c>
      <c r="J281">
        <f t="shared" ca="1" si="82"/>
        <v>0.27083007186909336</v>
      </c>
      <c r="K281">
        <f t="shared" ca="1" si="82"/>
        <v>0.77150034287189295</v>
      </c>
      <c r="L281" s="42">
        <f t="shared" ca="1" si="72"/>
        <v>0</v>
      </c>
      <c r="M281" s="42">
        <f t="shared" ca="1" si="73"/>
        <v>0.11494889535394825</v>
      </c>
      <c r="N281" s="42">
        <f t="shared" ca="1" si="74"/>
        <v>9.0954193406981118E-2</v>
      </c>
      <c r="O281" s="42">
        <f t="shared" ca="1" si="75"/>
        <v>0.12920778407257696</v>
      </c>
      <c r="P281" s="42">
        <f t="shared" ca="1" si="76"/>
        <v>0.16929693074364302</v>
      </c>
      <c r="Q281" s="42">
        <f t="shared" ca="1" si="77"/>
        <v>0.1707456679337794</v>
      </c>
      <c r="R281" s="42">
        <f t="shared" ca="1" si="78"/>
        <v>2.555323740060263E-2</v>
      </c>
      <c r="S281" s="42">
        <f t="shared" ca="1" si="79"/>
        <v>7.7765766391427626E-2</v>
      </c>
      <c r="T281" s="42">
        <f t="shared" ca="1" si="80"/>
        <v>0.2215275246970409</v>
      </c>
      <c r="U281">
        <f ca="1">+(L281^2*Markiwitz!$B$4^2)+(M281^2*Markiwitz!$C$4^2)+(N281^2*Markiwitz!$D$4^2)+(O281^2*Markiwitz!$E$4^2)+(P281^2*Markiwitz!$F$4^2)+(Q281^2*Markiwitz!$G$4^2)+(R281^2*Markiwitz!$H$4^2)+(S281^2*Markiwitz!$I$4^2)+(T281^2*Markiwitz!$J$4^2)+(2*L281*M281*Markiwitz!$B$8)+(2*L281*N281*Markiwitz!$E$8)+(2*L281*O281*Markiwitz!$H$8)+(2*L281*P281*Markiwitz!$B$11)+(2*L281*Q281*Markiwitz!$E$11)+(2*L281*R281*Markiwitz!$H$11)+(2*L281*S281*Markiwitz!$K$8)+(2*L281*T281*Markiwitz!$K$11)</f>
        <v>1.5429604849116397E-2</v>
      </c>
      <c r="V281" s="5">
        <f t="shared" ca="1" si="71"/>
        <v>0.12421596052487134</v>
      </c>
      <c r="W281" s="42">
        <f ca="1">SUMPRODUCT(L281:T281,Markiwitz!$B$3:$J$3)</f>
        <v>0.60940885096552844</v>
      </c>
    </row>
    <row r="282" spans="1:23" x14ac:dyDescent="0.25">
      <c r="A282">
        <v>281</v>
      </c>
      <c r="B282" s="25">
        <f t="shared" ca="1" si="70"/>
        <v>0.99999999999999989</v>
      </c>
      <c r="C282" s="46">
        <v>0</v>
      </c>
      <c r="D282">
        <f t="shared" ref="D282:K291" ca="1" si="83">RAND()</f>
        <v>6.8211733277214859E-2</v>
      </c>
      <c r="E282">
        <f t="shared" ca="1" si="83"/>
        <v>0.63215933444249472</v>
      </c>
      <c r="F282">
        <f t="shared" ca="1" si="83"/>
        <v>0.73230359523727961</v>
      </c>
      <c r="G282">
        <f t="shared" ca="1" si="83"/>
        <v>0.97216501305254177</v>
      </c>
      <c r="H282">
        <f t="shared" ca="1" si="83"/>
        <v>0.95372286611880319</v>
      </c>
      <c r="I282">
        <f t="shared" ca="1" si="83"/>
        <v>2.9839782843637641E-2</v>
      </c>
      <c r="J282">
        <f t="shared" ca="1" si="83"/>
        <v>0.15029053132353876</v>
      </c>
      <c r="K282">
        <f t="shared" ca="1" si="83"/>
        <v>0.828623580248942</v>
      </c>
      <c r="L282" s="42">
        <f t="shared" ca="1" si="72"/>
        <v>0</v>
      </c>
      <c r="M282" s="42">
        <f t="shared" ca="1" si="73"/>
        <v>1.5618683525296819E-2</v>
      </c>
      <c r="N282" s="42">
        <f t="shared" ca="1" si="74"/>
        <v>0.1447477744348375</v>
      </c>
      <c r="O282" s="42">
        <f t="shared" ca="1" si="75"/>
        <v>0.16767816252323117</v>
      </c>
      <c r="P282" s="42">
        <f t="shared" ca="1" si="76"/>
        <v>0.22260008569970874</v>
      </c>
      <c r="Q282" s="42">
        <f t="shared" ca="1" si="77"/>
        <v>0.21837732162898102</v>
      </c>
      <c r="R282" s="42">
        <f t="shared" ca="1" si="78"/>
        <v>6.8325213611605713E-3</v>
      </c>
      <c r="S282" s="42">
        <f t="shared" ca="1" si="79"/>
        <v>3.4412558262540964E-2</v>
      </c>
      <c r="T282" s="42">
        <f t="shared" ca="1" si="80"/>
        <v>0.18973289256424317</v>
      </c>
      <c r="U282">
        <f ca="1">+(L282^2*Markiwitz!$B$4^2)+(M282^2*Markiwitz!$C$4^2)+(N282^2*Markiwitz!$D$4^2)+(O282^2*Markiwitz!$E$4^2)+(P282^2*Markiwitz!$F$4^2)+(Q282^2*Markiwitz!$G$4^2)+(R282^2*Markiwitz!$H$4^2)+(S282^2*Markiwitz!$I$4^2)+(T282^2*Markiwitz!$J$4^2)+(2*L282*M282*Markiwitz!$B$8)+(2*L282*N282*Markiwitz!$E$8)+(2*L282*O282*Markiwitz!$H$8)+(2*L282*P282*Markiwitz!$B$11)+(2*L282*Q282*Markiwitz!$E$11)+(2*L282*R282*Markiwitz!$H$11)+(2*L282*S282*Markiwitz!$K$8)+(2*L282*T282*Markiwitz!$K$11)</f>
        <v>2.3643253219280375E-2</v>
      </c>
      <c r="V282" s="5">
        <f t="shared" ca="1" si="71"/>
        <v>0.15376362775143013</v>
      </c>
      <c r="W282" s="42">
        <f ca="1">SUMPRODUCT(L282:T282,Markiwitz!$B$3:$J$3)</f>
        <v>0.7668016114492936</v>
      </c>
    </row>
    <row r="283" spans="1:23" x14ac:dyDescent="0.25">
      <c r="A283">
        <v>282</v>
      </c>
      <c r="B283" s="25">
        <f t="shared" ca="1" si="70"/>
        <v>1</v>
      </c>
      <c r="C283" s="46">
        <v>0</v>
      </c>
      <c r="D283">
        <f t="shared" ca="1" si="83"/>
        <v>0.94981559266368298</v>
      </c>
      <c r="E283">
        <f t="shared" ca="1" si="83"/>
        <v>0.28736430040423955</v>
      </c>
      <c r="F283">
        <f t="shared" ca="1" si="83"/>
        <v>1.7785907438059079E-2</v>
      </c>
      <c r="G283">
        <f t="shared" ca="1" si="83"/>
        <v>0.69386912814047141</v>
      </c>
      <c r="H283">
        <f t="shared" ca="1" si="83"/>
        <v>0.74271186080101637</v>
      </c>
      <c r="I283">
        <f t="shared" ca="1" si="83"/>
        <v>0.47079004808448233</v>
      </c>
      <c r="J283">
        <f t="shared" ca="1" si="83"/>
        <v>0.47519155712399153</v>
      </c>
      <c r="K283">
        <f t="shared" ca="1" si="83"/>
        <v>0.12751451067950947</v>
      </c>
      <c r="L283" s="42">
        <f t="shared" ca="1" si="72"/>
        <v>0</v>
      </c>
      <c r="M283" s="42">
        <f t="shared" ca="1" si="73"/>
        <v>0.25227218295910964</v>
      </c>
      <c r="N283" s="42">
        <f t="shared" ca="1" si="74"/>
        <v>7.6324309610659363E-2</v>
      </c>
      <c r="O283" s="42">
        <f t="shared" ca="1" si="75"/>
        <v>4.7239587662745147E-3</v>
      </c>
      <c r="P283" s="42">
        <f t="shared" ca="1" si="76"/>
        <v>0.18429248897992306</v>
      </c>
      <c r="Q283" s="42">
        <f t="shared" ca="1" si="77"/>
        <v>0.19726517850527475</v>
      </c>
      <c r="R283" s="42">
        <f t="shared" ca="1" si="78"/>
        <v>0.12504241250938322</v>
      </c>
      <c r="S283" s="42">
        <f t="shared" ca="1" si="79"/>
        <v>0.12621145869296635</v>
      </c>
      <c r="T283" s="42">
        <f t="shared" ca="1" si="80"/>
        <v>3.3868009976409118E-2</v>
      </c>
      <c r="U283">
        <f ca="1">+(L283^2*Markiwitz!$B$4^2)+(M283^2*Markiwitz!$C$4^2)+(N283^2*Markiwitz!$D$4^2)+(O283^2*Markiwitz!$E$4^2)+(P283^2*Markiwitz!$F$4^2)+(Q283^2*Markiwitz!$G$4^2)+(R283^2*Markiwitz!$H$4^2)+(S283^2*Markiwitz!$I$4^2)+(T283^2*Markiwitz!$J$4^2)+(2*L283*M283*Markiwitz!$B$8)+(2*L283*N283*Markiwitz!$E$8)+(2*L283*O283*Markiwitz!$H$8)+(2*L283*P283*Markiwitz!$B$11)+(2*L283*Q283*Markiwitz!$E$11)+(2*L283*R283*Markiwitz!$H$11)+(2*L283*S283*Markiwitz!$K$8)+(2*L283*T283*Markiwitz!$K$11)</f>
        <v>1.9922858497035911E-2</v>
      </c>
      <c r="V283" s="5">
        <f t="shared" ca="1" si="71"/>
        <v>0.14114835633841405</v>
      </c>
      <c r="W283" s="42">
        <f ca="1">SUMPRODUCT(L283:T283,Markiwitz!$B$3:$J$3)</f>
        <v>0.6576691049313671</v>
      </c>
    </row>
    <row r="284" spans="1:23" x14ac:dyDescent="0.25">
      <c r="A284">
        <v>283</v>
      </c>
      <c r="B284" s="25">
        <f t="shared" ca="1" si="70"/>
        <v>0.99999999999999989</v>
      </c>
      <c r="C284" s="46">
        <v>0</v>
      </c>
      <c r="D284">
        <f t="shared" ca="1" si="83"/>
        <v>0.9088726249280088</v>
      </c>
      <c r="E284">
        <f t="shared" ca="1" si="83"/>
        <v>0.54812267253561608</v>
      </c>
      <c r="F284">
        <f t="shared" ca="1" si="83"/>
        <v>3.9382560144910594E-2</v>
      </c>
      <c r="G284">
        <f t="shared" ca="1" si="83"/>
        <v>0.25153988168306374</v>
      </c>
      <c r="H284">
        <f t="shared" ca="1" si="83"/>
        <v>0.70577008341016034</v>
      </c>
      <c r="I284">
        <f t="shared" ca="1" si="83"/>
        <v>0.16556046144453829</v>
      </c>
      <c r="J284">
        <f t="shared" ca="1" si="83"/>
        <v>0.22417584679164015</v>
      </c>
      <c r="K284">
        <f t="shared" ca="1" si="83"/>
        <v>6.9119426689575825E-2</v>
      </c>
      <c r="L284" s="42">
        <f t="shared" ca="1" si="72"/>
        <v>0</v>
      </c>
      <c r="M284" s="42">
        <f t="shared" ca="1" si="73"/>
        <v>0.31205460345745145</v>
      </c>
      <c r="N284" s="42">
        <f t="shared" ca="1" si="74"/>
        <v>0.18819381124796064</v>
      </c>
      <c r="O284" s="42">
        <f t="shared" ca="1" si="75"/>
        <v>1.3521706839979643E-2</v>
      </c>
      <c r="P284" s="42">
        <f t="shared" ca="1" si="76"/>
        <v>8.6364332998323273E-2</v>
      </c>
      <c r="Q284" s="42">
        <f t="shared" ca="1" si="77"/>
        <v>0.24232086815040227</v>
      </c>
      <c r="R284" s="42">
        <f t="shared" ca="1" si="78"/>
        <v>5.6843943504625134E-2</v>
      </c>
      <c r="S284" s="42">
        <f t="shared" ca="1" si="79"/>
        <v>7.6969096721165697E-2</v>
      </c>
      <c r="T284" s="42">
        <f t="shared" ca="1" si="80"/>
        <v>2.3731637080091877E-2</v>
      </c>
      <c r="U284">
        <f ca="1">+(L284^2*Markiwitz!$B$4^2)+(M284^2*Markiwitz!$C$4^2)+(N284^2*Markiwitz!$D$4^2)+(O284^2*Markiwitz!$E$4^2)+(P284^2*Markiwitz!$F$4^2)+(Q284^2*Markiwitz!$G$4^2)+(R284^2*Markiwitz!$H$4^2)+(S284^2*Markiwitz!$I$4^2)+(T284^2*Markiwitz!$J$4^2)+(2*L284*M284*Markiwitz!$B$8)+(2*L284*N284*Markiwitz!$E$8)+(2*L284*O284*Markiwitz!$H$8)+(2*L284*P284*Markiwitz!$B$11)+(2*L284*Q284*Markiwitz!$E$11)+(2*L284*R284*Markiwitz!$H$11)+(2*L284*S284*Markiwitz!$K$8)+(2*L284*T284*Markiwitz!$K$11)</f>
        <v>2.3070066456961198E-2</v>
      </c>
      <c r="V284" s="5">
        <f t="shared" ca="1" si="71"/>
        <v>0.15188833548683453</v>
      </c>
      <c r="W284" s="42">
        <f ca="1">SUMPRODUCT(L284:T284,Markiwitz!$B$3:$J$3)</f>
        <v>0.78164107659587756</v>
      </c>
    </row>
    <row r="285" spans="1:23" x14ac:dyDescent="0.25">
      <c r="A285">
        <v>284</v>
      </c>
      <c r="B285" s="25">
        <f t="shared" ca="1" si="70"/>
        <v>1</v>
      </c>
      <c r="C285" s="46">
        <v>0</v>
      </c>
      <c r="D285">
        <f t="shared" ca="1" si="83"/>
        <v>0.70064863407927924</v>
      </c>
      <c r="E285">
        <f t="shared" ca="1" si="83"/>
        <v>0.32230087520288886</v>
      </c>
      <c r="F285">
        <f t="shared" ca="1" si="83"/>
        <v>0.10968746949589403</v>
      </c>
      <c r="G285">
        <f t="shared" ca="1" si="83"/>
        <v>0.1343454176394987</v>
      </c>
      <c r="H285">
        <f t="shared" ca="1" si="83"/>
        <v>0.77315344923246543</v>
      </c>
      <c r="I285">
        <f t="shared" ca="1" si="83"/>
        <v>0.63883589682925557</v>
      </c>
      <c r="J285">
        <f t="shared" ca="1" si="83"/>
        <v>0.34492566981131967</v>
      </c>
      <c r="K285">
        <f t="shared" ca="1" si="83"/>
        <v>0.96837978553776682</v>
      </c>
      <c r="L285" s="42">
        <f t="shared" ca="1" si="72"/>
        <v>0</v>
      </c>
      <c r="M285" s="42">
        <f t="shared" ca="1" si="73"/>
        <v>0.17550099839269748</v>
      </c>
      <c r="N285" s="42">
        <f t="shared" ca="1" si="74"/>
        <v>8.073108635297345E-2</v>
      </c>
      <c r="O285" s="42">
        <f t="shared" ca="1" si="75"/>
        <v>2.7474913203812457E-2</v>
      </c>
      <c r="P285" s="42">
        <f t="shared" ca="1" si="76"/>
        <v>3.3651325041401677E-2</v>
      </c>
      <c r="Q285" s="42">
        <f t="shared" ca="1" si="77"/>
        <v>0.19366226615051393</v>
      </c>
      <c r="R285" s="42">
        <f t="shared" ca="1" si="78"/>
        <v>0.16001792089405906</v>
      </c>
      <c r="S285" s="42">
        <f t="shared" ca="1" si="79"/>
        <v>8.6398226555747373E-2</v>
      </c>
      <c r="T285" s="42">
        <f t="shared" ca="1" si="80"/>
        <v>0.24256326340879458</v>
      </c>
      <c r="U285">
        <f ca="1">+(L285^2*Markiwitz!$B$4^2)+(M285^2*Markiwitz!$C$4^2)+(N285^2*Markiwitz!$D$4^2)+(O285^2*Markiwitz!$E$4^2)+(P285^2*Markiwitz!$F$4^2)+(Q285^2*Markiwitz!$G$4^2)+(R285^2*Markiwitz!$H$4^2)+(S285^2*Markiwitz!$I$4^2)+(T285^2*Markiwitz!$J$4^2)+(2*L285*M285*Markiwitz!$B$8)+(2*L285*N285*Markiwitz!$E$8)+(2*L285*O285*Markiwitz!$H$8)+(2*L285*P285*Markiwitz!$B$11)+(2*L285*Q285*Markiwitz!$E$11)+(2*L285*R285*Markiwitz!$H$11)+(2*L285*S285*Markiwitz!$K$8)+(2*L285*T285*Markiwitz!$K$11)</f>
        <v>1.601493331931296E-2</v>
      </c>
      <c r="V285" s="5">
        <f t="shared" ca="1" si="71"/>
        <v>0.12655012176727828</v>
      </c>
      <c r="W285" s="42">
        <f ca="1">SUMPRODUCT(L285:T285,Markiwitz!$B$3:$J$3)</f>
        <v>0.61334248704040062</v>
      </c>
    </row>
    <row r="286" spans="1:23" x14ac:dyDescent="0.25">
      <c r="A286">
        <v>285</v>
      </c>
      <c r="B286" s="25">
        <f t="shared" ca="1" si="70"/>
        <v>0.99999999999999989</v>
      </c>
      <c r="C286" s="46">
        <v>0</v>
      </c>
      <c r="D286">
        <f t="shared" ca="1" si="83"/>
        <v>0.70895241565733602</v>
      </c>
      <c r="E286">
        <f t="shared" ca="1" si="83"/>
        <v>0.96962565962458913</v>
      </c>
      <c r="F286">
        <f t="shared" ca="1" si="83"/>
        <v>0.2478137679347866</v>
      </c>
      <c r="G286">
        <f t="shared" ca="1" si="83"/>
        <v>0.2862353408710766</v>
      </c>
      <c r="H286">
        <f t="shared" ca="1" si="83"/>
        <v>0.33710708454248672</v>
      </c>
      <c r="I286">
        <f t="shared" ca="1" si="83"/>
        <v>0.45718418687102425</v>
      </c>
      <c r="J286">
        <f t="shared" ca="1" si="83"/>
        <v>0.66852713447458834</v>
      </c>
      <c r="K286">
        <f t="shared" ca="1" si="83"/>
        <v>0.60987262947012078</v>
      </c>
      <c r="L286" s="42">
        <f t="shared" ca="1" si="72"/>
        <v>0</v>
      </c>
      <c r="M286" s="42">
        <f t="shared" ca="1" si="73"/>
        <v>0.16543751930492268</v>
      </c>
      <c r="N286" s="42">
        <f t="shared" ca="1" si="74"/>
        <v>0.22626689780576878</v>
      </c>
      <c r="O286" s="42">
        <f t="shared" ca="1" si="75"/>
        <v>5.782855677094223E-2</v>
      </c>
      <c r="P286" s="42">
        <f t="shared" ca="1" si="76"/>
        <v>6.6794419040385786E-2</v>
      </c>
      <c r="Q286" s="42">
        <f t="shared" ca="1" si="77"/>
        <v>7.8665589643437672E-2</v>
      </c>
      <c r="R286" s="42">
        <f t="shared" ca="1" si="78"/>
        <v>0.10668616972163328</v>
      </c>
      <c r="S286" s="42">
        <f t="shared" ca="1" si="79"/>
        <v>0.15600408190013323</v>
      </c>
      <c r="T286" s="42">
        <f t="shared" ca="1" si="80"/>
        <v>0.14231676581277619</v>
      </c>
      <c r="U286">
        <f ca="1">+(L286^2*Markiwitz!$B$4^2)+(M286^2*Markiwitz!$C$4^2)+(N286^2*Markiwitz!$D$4^2)+(O286^2*Markiwitz!$E$4^2)+(P286^2*Markiwitz!$F$4^2)+(Q286^2*Markiwitz!$G$4^2)+(R286^2*Markiwitz!$H$4^2)+(S286^2*Markiwitz!$I$4^2)+(T286^2*Markiwitz!$J$4^2)+(2*L286*M286*Markiwitz!$B$8)+(2*L286*N286*Markiwitz!$E$8)+(2*L286*O286*Markiwitz!$H$8)+(2*L286*P286*Markiwitz!$B$11)+(2*L286*Q286*Markiwitz!$E$11)+(2*L286*R286*Markiwitz!$H$11)+(2*L286*S286*Markiwitz!$K$8)+(2*L286*T286*Markiwitz!$K$11)</f>
        <v>1.1189965825757041E-2</v>
      </c>
      <c r="V286" s="5">
        <f t="shared" ca="1" si="71"/>
        <v>0.10578263480249034</v>
      </c>
      <c r="W286" s="42">
        <f ca="1">SUMPRODUCT(L286:T286,Markiwitz!$B$3:$J$3)</f>
        <v>0.3294919845116584</v>
      </c>
    </row>
    <row r="287" spans="1:23" x14ac:dyDescent="0.25">
      <c r="A287">
        <v>286</v>
      </c>
      <c r="B287" s="25">
        <f t="shared" ca="1" si="70"/>
        <v>1</v>
      </c>
      <c r="C287" s="46">
        <v>0</v>
      </c>
      <c r="D287">
        <f t="shared" ca="1" si="83"/>
        <v>0.27771132828862621</v>
      </c>
      <c r="E287">
        <f t="shared" ca="1" si="83"/>
        <v>0.53026124514989648</v>
      </c>
      <c r="F287">
        <f t="shared" ca="1" si="83"/>
        <v>0.55177514516532888</v>
      </c>
      <c r="G287">
        <f t="shared" ca="1" si="83"/>
        <v>0.46987805151544537</v>
      </c>
      <c r="H287">
        <f t="shared" ca="1" si="83"/>
        <v>0.91686991584498667</v>
      </c>
      <c r="I287">
        <f t="shared" ca="1" si="83"/>
        <v>0.69221963316367385</v>
      </c>
      <c r="J287">
        <f t="shared" ca="1" si="83"/>
        <v>0.4910870256152372</v>
      </c>
      <c r="K287">
        <f t="shared" ca="1" si="83"/>
        <v>0.21000218056207276</v>
      </c>
      <c r="L287" s="42">
        <f t="shared" ca="1" si="72"/>
        <v>0</v>
      </c>
      <c r="M287" s="42">
        <f t="shared" ca="1" si="73"/>
        <v>6.7083198395254645E-2</v>
      </c>
      <c r="N287" s="42">
        <f t="shared" ca="1" si="74"/>
        <v>0.12808847420417641</v>
      </c>
      <c r="O287" s="42">
        <f t="shared" ca="1" si="75"/>
        <v>0.13328531378535105</v>
      </c>
      <c r="P287" s="42">
        <f t="shared" ca="1" si="76"/>
        <v>0.11350247303785357</v>
      </c>
      <c r="Q287" s="42">
        <f t="shared" ca="1" si="77"/>
        <v>0.22147662051202213</v>
      </c>
      <c r="R287" s="42">
        <f t="shared" ca="1" si="78"/>
        <v>0.16721070498192903</v>
      </c>
      <c r="S287" s="42">
        <f t="shared" ca="1" si="79"/>
        <v>0.1186256555384157</v>
      </c>
      <c r="T287" s="42">
        <f t="shared" ca="1" si="80"/>
        <v>5.0727559544997428E-2</v>
      </c>
      <c r="U287">
        <f ca="1">+(L287^2*Markiwitz!$B$4^2)+(M287^2*Markiwitz!$C$4^2)+(N287^2*Markiwitz!$D$4^2)+(O287^2*Markiwitz!$E$4^2)+(P287^2*Markiwitz!$F$4^2)+(Q287^2*Markiwitz!$G$4^2)+(R287^2*Markiwitz!$H$4^2)+(S287^2*Markiwitz!$I$4^2)+(T287^2*Markiwitz!$J$4^2)+(2*L287*M287*Markiwitz!$B$8)+(2*L287*N287*Markiwitz!$E$8)+(2*L287*O287*Markiwitz!$H$8)+(2*L287*P287*Markiwitz!$B$11)+(2*L287*Q287*Markiwitz!$E$11)+(2*L287*R287*Markiwitz!$H$11)+(2*L287*S287*Markiwitz!$K$8)+(2*L287*T287*Markiwitz!$K$11)</f>
        <v>2.1959376105394675E-2</v>
      </c>
      <c r="V287" s="5">
        <f t="shared" ca="1" si="71"/>
        <v>0.14818696334494028</v>
      </c>
      <c r="W287" s="42">
        <f ca="1">SUMPRODUCT(L287:T287,Markiwitz!$B$3:$J$3)</f>
        <v>0.72821672980998697</v>
      </c>
    </row>
    <row r="288" spans="1:23" x14ac:dyDescent="0.25">
      <c r="A288">
        <v>287</v>
      </c>
      <c r="B288" s="25">
        <f t="shared" ca="1" si="70"/>
        <v>0.99999999999999989</v>
      </c>
      <c r="C288" s="46">
        <v>0</v>
      </c>
      <c r="D288">
        <f t="shared" ca="1" si="83"/>
        <v>0.77075252930014149</v>
      </c>
      <c r="E288">
        <f t="shared" ca="1" si="83"/>
        <v>0.80302769779935201</v>
      </c>
      <c r="F288">
        <f t="shared" ca="1" si="83"/>
        <v>0.10710307192634028</v>
      </c>
      <c r="G288">
        <f t="shared" ca="1" si="83"/>
        <v>8.5172056341092484E-2</v>
      </c>
      <c r="H288">
        <f t="shared" ca="1" si="83"/>
        <v>0.80213139438595793</v>
      </c>
      <c r="I288">
        <f t="shared" ca="1" si="83"/>
        <v>0.56869591510141138</v>
      </c>
      <c r="J288">
        <f t="shared" ca="1" si="83"/>
        <v>0.31786667013555348</v>
      </c>
      <c r="K288">
        <f t="shared" ca="1" si="83"/>
        <v>0.37753419292620904</v>
      </c>
      <c r="L288" s="42">
        <f t="shared" ca="1" si="72"/>
        <v>0</v>
      </c>
      <c r="M288" s="42">
        <f t="shared" ca="1" si="73"/>
        <v>0.20112095665303389</v>
      </c>
      <c r="N288" s="42">
        <f t="shared" ca="1" si="74"/>
        <v>0.20954287227177762</v>
      </c>
      <c r="O288" s="42">
        <f t="shared" ca="1" si="75"/>
        <v>2.7947585596460656E-2</v>
      </c>
      <c r="P288" s="42">
        <f t="shared" ca="1" si="76"/>
        <v>2.2224883863801132E-2</v>
      </c>
      <c r="Q288" s="42">
        <f t="shared" ca="1" si="77"/>
        <v>0.20930898993847294</v>
      </c>
      <c r="R288" s="42">
        <f t="shared" ca="1" si="78"/>
        <v>0.1483960962070727</v>
      </c>
      <c r="S288" s="42">
        <f t="shared" ca="1" si="79"/>
        <v>8.2944455393258662E-2</v>
      </c>
      <c r="T288" s="42">
        <f t="shared" ca="1" si="80"/>
        <v>9.8514160076122223E-2</v>
      </c>
      <c r="U288">
        <f ca="1">+(L288^2*Markiwitz!$B$4^2)+(M288^2*Markiwitz!$C$4^2)+(N288^2*Markiwitz!$D$4^2)+(O288^2*Markiwitz!$E$4^2)+(P288^2*Markiwitz!$F$4^2)+(Q288^2*Markiwitz!$G$4^2)+(R288^2*Markiwitz!$H$4^2)+(S288^2*Markiwitz!$I$4^2)+(T288^2*Markiwitz!$J$4^2)+(2*L288*M288*Markiwitz!$B$8)+(2*L288*N288*Markiwitz!$E$8)+(2*L288*O288*Markiwitz!$H$8)+(2*L288*P288*Markiwitz!$B$11)+(2*L288*Q288*Markiwitz!$E$11)+(2*L288*R288*Markiwitz!$H$11)+(2*L288*S288*Markiwitz!$K$8)+(2*L288*T288*Markiwitz!$K$11)</f>
        <v>1.9318776318985886E-2</v>
      </c>
      <c r="V288" s="5">
        <f t="shared" ca="1" si="71"/>
        <v>0.13899200091726821</v>
      </c>
      <c r="W288" s="42">
        <f ca="1">SUMPRODUCT(L288:T288,Markiwitz!$B$3:$J$3)</f>
        <v>0.67281949027796706</v>
      </c>
    </row>
    <row r="289" spans="1:23" x14ac:dyDescent="0.25">
      <c r="A289">
        <v>288</v>
      </c>
      <c r="B289" s="25">
        <f t="shared" ca="1" si="70"/>
        <v>1</v>
      </c>
      <c r="C289" s="46">
        <v>0</v>
      </c>
      <c r="D289">
        <f t="shared" ca="1" si="83"/>
        <v>0.66068343532008056</v>
      </c>
      <c r="E289">
        <f t="shared" ca="1" si="83"/>
        <v>0.20807502911901121</v>
      </c>
      <c r="F289">
        <f t="shared" ca="1" si="83"/>
        <v>0.1288798601172163</v>
      </c>
      <c r="G289">
        <f t="shared" ca="1" si="83"/>
        <v>0.55286135621969834</v>
      </c>
      <c r="H289">
        <f t="shared" ca="1" si="83"/>
        <v>0.88774477497191884</v>
      </c>
      <c r="I289">
        <f t="shared" ca="1" si="83"/>
        <v>0.75165254325967734</v>
      </c>
      <c r="J289">
        <f t="shared" ca="1" si="83"/>
        <v>0.15479294166419888</v>
      </c>
      <c r="K289">
        <f t="shared" ca="1" si="83"/>
        <v>0.65782284006964986</v>
      </c>
      <c r="L289" s="42">
        <f t="shared" ca="1" si="72"/>
        <v>0</v>
      </c>
      <c r="M289" s="42">
        <f t="shared" ca="1" si="73"/>
        <v>0.16506716443206243</v>
      </c>
      <c r="N289" s="42">
        <f t="shared" ca="1" si="74"/>
        <v>5.1986099862113631E-2</v>
      </c>
      <c r="O289" s="42">
        <f t="shared" ca="1" si="75"/>
        <v>3.2199737309356394E-2</v>
      </c>
      <c r="P289" s="42">
        <f t="shared" ca="1" si="76"/>
        <v>0.13812856735395176</v>
      </c>
      <c r="Q289" s="42">
        <f t="shared" ca="1" si="77"/>
        <v>0.22179686202212881</v>
      </c>
      <c r="R289" s="42">
        <f t="shared" ca="1" si="78"/>
        <v>0.18779516379718753</v>
      </c>
      <c r="S289" s="42">
        <f t="shared" ca="1" si="79"/>
        <v>3.8673940632745221E-2</v>
      </c>
      <c r="T289" s="42">
        <f t="shared" ca="1" si="80"/>
        <v>0.16435246459045422</v>
      </c>
      <c r="U289">
        <f ca="1">+(L289^2*Markiwitz!$B$4^2)+(M289^2*Markiwitz!$C$4^2)+(N289^2*Markiwitz!$D$4^2)+(O289^2*Markiwitz!$E$4^2)+(P289^2*Markiwitz!$F$4^2)+(Q289^2*Markiwitz!$G$4^2)+(R289^2*Markiwitz!$H$4^2)+(S289^2*Markiwitz!$I$4^2)+(T289^2*Markiwitz!$J$4^2)+(2*L289*M289*Markiwitz!$B$8)+(2*L289*N289*Markiwitz!$E$8)+(2*L289*O289*Markiwitz!$H$8)+(2*L289*P289*Markiwitz!$B$11)+(2*L289*Q289*Markiwitz!$E$11)+(2*L289*R289*Markiwitz!$H$11)+(2*L289*S289*Markiwitz!$K$8)+(2*L289*T289*Markiwitz!$K$11)</f>
        <v>2.0496736265807947E-2</v>
      </c>
      <c r="V289" s="5">
        <f t="shared" ca="1" si="71"/>
        <v>0.14316681272490475</v>
      </c>
      <c r="W289" s="42">
        <f ca="1">SUMPRODUCT(L289:T289,Markiwitz!$B$3:$J$3)</f>
        <v>0.71961646393553536</v>
      </c>
    </row>
    <row r="290" spans="1:23" x14ac:dyDescent="0.25">
      <c r="A290">
        <v>289</v>
      </c>
      <c r="B290" s="25">
        <f t="shared" ca="1" si="70"/>
        <v>1</v>
      </c>
      <c r="C290" s="46">
        <v>0</v>
      </c>
      <c r="D290">
        <f t="shared" ca="1" si="83"/>
        <v>0.56996638745456107</v>
      </c>
      <c r="E290">
        <f t="shared" ca="1" si="83"/>
        <v>0.35504799221620942</v>
      </c>
      <c r="F290">
        <f t="shared" ca="1" si="83"/>
        <v>0.44130009047460972</v>
      </c>
      <c r="G290">
        <f t="shared" ca="1" si="83"/>
        <v>0.34853437801288945</v>
      </c>
      <c r="H290">
        <f t="shared" ca="1" si="83"/>
        <v>0.59957312456458622</v>
      </c>
      <c r="I290">
        <f t="shared" ca="1" si="83"/>
        <v>9.8721920111784489E-2</v>
      </c>
      <c r="J290">
        <f t="shared" ca="1" si="83"/>
        <v>0.3107909888207554</v>
      </c>
      <c r="K290">
        <f t="shared" ca="1" si="83"/>
        <v>0.35050687168564454</v>
      </c>
      <c r="L290" s="42">
        <f t="shared" ca="1" si="72"/>
        <v>0</v>
      </c>
      <c r="M290" s="42">
        <f t="shared" ca="1" si="73"/>
        <v>0.18538857886482005</v>
      </c>
      <c r="N290" s="42">
        <f t="shared" ca="1" si="74"/>
        <v>0.11548372703121587</v>
      </c>
      <c r="O290" s="42">
        <f t="shared" ca="1" si="75"/>
        <v>0.14353828300537569</v>
      </c>
      <c r="P290" s="42">
        <f t="shared" ca="1" si="76"/>
        <v>0.11336509388546134</v>
      </c>
      <c r="Q290" s="42">
        <f t="shared" ca="1" si="77"/>
        <v>0.19501853431213045</v>
      </c>
      <c r="R290" s="42">
        <f t="shared" ca="1" si="78"/>
        <v>3.2110518927379886E-2</v>
      </c>
      <c r="S290" s="42">
        <f t="shared" ca="1" si="79"/>
        <v>0.10108859225679405</v>
      </c>
      <c r="T290" s="42">
        <f t="shared" ca="1" si="80"/>
        <v>0.11400667171682262</v>
      </c>
      <c r="U290">
        <f ca="1">+(L290^2*Markiwitz!$B$4^2)+(M290^2*Markiwitz!$C$4^2)+(N290^2*Markiwitz!$D$4^2)+(O290^2*Markiwitz!$E$4^2)+(P290^2*Markiwitz!$F$4^2)+(Q290^2*Markiwitz!$G$4^2)+(R290^2*Markiwitz!$H$4^2)+(S290^2*Markiwitz!$I$4^2)+(T290^2*Markiwitz!$J$4^2)+(2*L290*M290*Markiwitz!$B$8)+(2*L290*N290*Markiwitz!$E$8)+(2*L290*O290*Markiwitz!$H$8)+(2*L290*P290*Markiwitz!$B$11)+(2*L290*Q290*Markiwitz!$E$11)+(2*L290*R290*Markiwitz!$H$11)+(2*L290*S290*Markiwitz!$K$8)+(2*L290*T290*Markiwitz!$K$11)</f>
        <v>1.7134389599519999E-2</v>
      </c>
      <c r="V290" s="5">
        <f t="shared" ca="1" si="71"/>
        <v>0.1308983941823581</v>
      </c>
      <c r="W290" s="42">
        <f ca="1">SUMPRODUCT(L290:T290,Markiwitz!$B$3:$J$3)</f>
        <v>0.66869555943597714</v>
      </c>
    </row>
    <row r="291" spans="1:23" x14ac:dyDescent="0.25">
      <c r="A291">
        <v>290</v>
      </c>
      <c r="B291" s="25">
        <f t="shared" ca="1" si="70"/>
        <v>0.99999999999999989</v>
      </c>
      <c r="C291" s="46">
        <v>0</v>
      </c>
      <c r="D291">
        <f t="shared" ca="1" si="83"/>
        <v>0.6135838200129119</v>
      </c>
      <c r="E291">
        <f t="shared" ca="1" si="83"/>
        <v>0.24079994745093014</v>
      </c>
      <c r="F291">
        <f t="shared" ca="1" si="83"/>
        <v>9.027534991087105E-3</v>
      </c>
      <c r="G291">
        <f t="shared" ca="1" si="83"/>
        <v>8.6565800002805338E-2</v>
      </c>
      <c r="H291">
        <f t="shared" ca="1" si="83"/>
        <v>0.37547300468504152</v>
      </c>
      <c r="I291">
        <f t="shared" ca="1" si="83"/>
        <v>0.55867291804326502</v>
      </c>
      <c r="J291">
        <f t="shared" ca="1" si="83"/>
        <v>0.54493785193595146</v>
      </c>
      <c r="K291">
        <f t="shared" ca="1" si="83"/>
        <v>0.74331166619178257</v>
      </c>
      <c r="L291" s="42">
        <f t="shared" ca="1" si="72"/>
        <v>0</v>
      </c>
      <c r="M291" s="42">
        <f t="shared" ca="1" si="73"/>
        <v>0.19341480599626509</v>
      </c>
      <c r="N291" s="42">
        <f t="shared" ca="1" si="74"/>
        <v>7.5905318232075289E-2</v>
      </c>
      <c r="O291" s="42">
        <f t="shared" ca="1" si="75"/>
        <v>2.8456730310927433E-3</v>
      </c>
      <c r="P291" s="42">
        <f t="shared" ca="1" si="76"/>
        <v>2.7287400461605632E-2</v>
      </c>
      <c r="Q291" s="42">
        <f t="shared" ca="1" si="77"/>
        <v>0.11835715999887975</v>
      </c>
      <c r="R291" s="42">
        <f t="shared" ca="1" si="78"/>
        <v>0.17610570965908384</v>
      </c>
      <c r="S291" s="42">
        <f t="shared" ca="1" si="79"/>
        <v>0.17177612165522149</v>
      </c>
      <c r="T291" s="42">
        <f t="shared" ca="1" si="80"/>
        <v>0.23430781096577616</v>
      </c>
      <c r="U291">
        <f ca="1">+(L291^2*Markiwitz!$B$4^2)+(M291^2*Markiwitz!$C$4^2)+(N291^2*Markiwitz!$D$4^2)+(O291^2*Markiwitz!$E$4^2)+(P291^2*Markiwitz!$F$4^2)+(Q291^2*Markiwitz!$G$4^2)+(R291^2*Markiwitz!$H$4^2)+(S291^2*Markiwitz!$I$4^2)+(T291^2*Markiwitz!$J$4^2)+(2*L291*M291*Markiwitz!$B$8)+(2*L291*N291*Markiwitz!$E$8)+(2*L291*O291*Markiwitz!$H$8)+(2*L291*P291*Markiwitz!$B$11)+(2*L291*Q291*Markiwitz!$E$11)+(2*L291*R291*Markiwitz!$H$11)+(2*L291*S291*Markiwitz!$K$8)+(2*L291*T291*Markiwitz!$K$11)</f>
        <v>1.2562339007185348E-2</v>
      </c>
      <c r="V291" s="5">
        <f t="shared" ca="1" si="71"/>
        <v>0.11208184066647615</v>
      </c>
      <c r="W291" s="42">
        <f ca="1">SUMPRODUCT(L291:T291,Markiwitz!$B$3:$J$3)</f>
        <v>0.39227418988445745</v>
      </c>
    </row>
    <row r="292" spans="1:23" x14ac:dyDescent="0.25">
      <c r="A292">
        <v>291</v>
      </c>
      <c r="B292" s="25">
        <f t="shared" ca="1" si="70"/>
        <v>1</v>
      </c>
      <c r="C292" s="46">
        <v>0</v>
      </c>
      <c r="D292">
        <f t="shared" ref="D292:K301" ca="1" si="84">RAND()</f>
        <v>3.1301108863141636E-2</v>
      </c>
      <c r="E292">
        <f t="shared" ca="1" si="84"/>
        <v>0.25282611629414131</v>
      </c>
      <c r="F292">
        <f t="shared" ca="1" si="84"/>
        <v>0.52448157025022168</v>
      </c>
      <c r="G292">
        <f t="shared" ca="1" si="84"/>
        <v>0.42037369686817683</v>
      </c>
      <c r="H292">
        <f t="shared" ca="1" si="84"/>
        <v>0.35585750016306994</v>
      </c>
      <c r="I292">
        <f t="shared" ca="1" si="84"/>
        <v>0.53679712023664672</v>
      </c>
      <c r="J292">
        <f t="shared" ca="1" si="84"/>
        <v>0.26228183706937813</v>
      </c>
      <c r="K292">
        <f t="shared" ca="1" si="84"/>
        <v>0.99878222985464615</v>
      </c>
      <c r="L292" s="42">
        <f t="shared" ca="1" si="72"/>
        <v>0</v>
      </c>
      <c r="M292" s="42">
        <f t="shared" ca="1" si="73"/>
        <v>9.2532881863506174E-3</v>
      </c>
      <c r="N292" s="42">
        <f t="shared" ca="1" si="74"/>
        <v>7.4740895772555604E-2</v>
      </c>
      <c r="O292" s="42">
        <f t="shared" ca="1" si="75"/>
        <v>0.1550481530598368</v>
      </c>
      <c r="P292" s="42">
        <f t="shared" ca="1" si="76"/>
        <v>0.12427160264802262</v>
      </c>
      <c r="Q292" s="42">
        <f t="shared" ca="1" si="77"/>
        <v>0.10519921248415161</v>
      </c>
      <c r="R292" s="42">
        <f t="shared" ca="1" si="78"/>
        <v>0.15868889734452216</v>
      </c>
      <c r="S292" s="42">
        <f t="shared" ca="1" si="79"/>
        <v>7.7536212377008543E-2</v>
      </c>
      <c r="T292" s="42">
        <f t="shared" ca="1" si="80"/>
        <v>0.29526173812755208</v>
      </c>
      <c r="U292">
        <f ca="1">+(L292^2*Markiwitz!$B$4^2)+(M292^2*Markiwitz!$C$4^2)+(N292^2*Markiwitz!$D$4^2)+(O292^2*Markiwitz!$E$4^2)+(P292^2*Markiwitz!$F$4^2)+(Q292^2*Markiwitz!$G$4^2)+(R292^2*Markiwitz!$H$4^2)+(S292^2*Markiwitz!$I$4^2)+(T292^2*Markiwitz!$J$4^2)+(2*L292*M292*Markiwitz!$B$8)+(2*L292*N292*Markiwitz!$E$8)+(2*L292*O292*Markiwitz!$H$8)+(2*L292*P292*Markiwitz!$B$11)+(2*L292*Q292*Markiwitz!$E$11)+(2*L292*R292*Markiwitz!$H$11)+(2*L292*S292*Markiwitz!$K$8)+(2*L292*T292*Markiwitz!$K$11)</f>
        <v>1.2041749748497126E-2</v>
      </c>
      <c r="V292" s="5">
        <f t="shared" ca="1" si="71"/>
        <v>0.10973490670017962</v>
      </c>
      <c r="W292" s="42">
        <f ca="1">SUMPRODUCT(L292:T292,Markiwitz!$B$3:$J$3)</f>
        <v>0.41655078405578289</v>
      </c>
    </row>
    <row r="293" spans="1:23" x14ac:dyDescent="0.25">
      <c r="A293">
        <v>292</v>
      </c>
      <c r="B293" s="25">
        <f t="shared" ca="1" si="70"/>
        <v>0.99999999999999989</v>
      </c>
      <c r="C293" s="46">
        <v>0</v>
      </c>
      <c r="D293">
        <f t="shared" ca="1" si="84"/>
        <v>0.30198508343839359</v>
      </c>
      <c r="E293">
        <f t="shared" ca="1" si="84"/>
        <v>0.3007803899390622</v>
      </c>
      <c r="F293">
        <f t="shared" ca="1" si="84"/>
        <v>0.47077666249946548</v>
      </c>
      <c r="G293">
        <f t="shared" ca="1" si="84"/>
        <v>0.52320364933932029</v>
      </c>
      <c r="H293">
        <f t="shared" ca="1" si="84"/>
        <v>0.64608607703854037</v>
      </c>
      <c r="I293">
        <f t="shared" ca="1" si="84"/>
        <v>0.89798590194032235</v>
      </c>
      <c r="J293">
        <f t="shared" ca="1" si="84"/>
        <v>8.1449453655912274E-2</v>
      </c>
      <c r="K293">
        <f t="shared" ca="1" si="84"/>
        <v>0.13529988223675804</v>
      </c>
      <c r="L293" s="42">
        <f t="shared" ca="1" si="72"/>
        <v>0</v>
      </c>
      <c r="M293" s="42">
        <f t="shared" ca="1" si="73"/>
        <v>8.9941637631158283E-2</v>
      </c>
      <c r="N293" s="42">
        <f t="shared" ca="1" si="74"/>
        <v>8.9582838100599416E-2</v>
      </c>
      <c r="O293" s="42">
        <f t="shared" ca="1" si="75"/>
        <v>0.14021362744683741</v>
      </c>
      <c r="P293" s="42">
        <f t="shared" ca="1" si="76"/>
        <v>0.15582820350057711</v>
      </c>
      <c r="Q293" s="42">
        <f t="shared" ca="1" si="77"/>
        <v>0.19242685485619934</v>
      </c>
      <c r="R293" s="42">
        <f t="shared" ca="1" si="78"/>
        <v>0.26745136438728112</v>
      </c>
      <c r="S293" s="42">
        <f t="shared" ca="1" si="79"/>
        <v>2.4258473837732979E-2</v>
      </c>
      <c r="T293" s="42">
        <f t="shared" ca="1" si="80"/>
        <v>4.0297000239614265E-2</v>
      </c>
      <c r="U293">
        <f ca="1">+(L293^2*Markiwitz!$B$4^2)+(M293^2*Markiwitz!$C$4^2)+(N293^2*Markiwitz!$D$4^2)+(O293^2*Markiwitz!$E$4^2)+(P293^2*Markiwitz!$F$4^2)+(Q293^2*Markiwitz!$G$4^2)+(R293^2*Markiwitz!$H$4^2)+(S293^2*Markiwitz!$I$4^2)+(T293^2*Markiwitz!$J$4^2)+(2*L293*M293*Markiwitz!$B$8)+(2*L293*N293*Markiwitz!$E$8)+(2*L293*O293*Markiwitz!$H$8)+(2*L293*P293*Markiwitz!$B$11)+(2*L293*Q293*Markiwitz!$E$11)+(2*L293*R293*Markiwitz!$H$11)+(2*L293*S293*Markiwitz!$K$8)+(2*L293*T293*Markiwitz!$K$11)</f>
        <v>2.2036464484644736E-2</v>
      </c>
      <c r="V293" s="5">
        <f t="shared" ca="1" si="71"/>
        <v>0.14844684060176133</v>
      </c>
      <c r="W293" s="42">
        <f ca="1">SUMPRODUCT(L293:T293,Markiwitz!$B$3:$J$3)</f>
        <v>0.6715364194182194</v>
      </c>
    </row>
    <row r="294" spans="1:23" x14ac:dyDescent="0.25">
      <c r="A294">
        <v>293</v>
      </c>
      <c r="B294" s="25">
        <f t="shared" ca="1" si="70"/>
        <v>1</v>
      </c>
      <c r="C294" s="46">
        <v>0</v>
      </c>
      <c r="D294">
        <f t="shared" ca="1" si="84"/>
        <v>0.20949588102694117</v>
      </c>
      <c r="E294">
        <f t="shared" ca="1" si="84"/>
        <v>6.2582841480705143E-2</v>
      </c>
      <c r="F294">
        <f t="shared" ca="1" si="84"/>
        <v>0.12102744205751004</v>
      </c>
      <c r="G294">
        <f t="shared" ca="1" si="84"/>
        <v>0.90929968678593975</v>
      </c>
      <c r="H294">
        <f t="shared" ca="1" si="84"/>
        <v>0.13353184843754218</v>
      </c>
      <c r="I294">
        <f t="shared" ca="1" si="84"/>
        <v>0.42036661336101033</v>
      </c>
      <c r="J294">
        <f t="shared" ca="1" si="84"/>
        <v>7.6751119770986809E-2</v>
      </c>
      <c r="K294">
        <f t="shared" ca="1" si="84"/>
        <v>0.38553127040070712</v>
      </c>
      <c r="L294" s="42">
        <f t="shared" ca="1" si="72"/>
        <v>0</v>
      </c>
      <c r="M294" s="42">
        <f t="shared" ca="1" si="73"/>
        <v>9.035499113612673E-2</v>
      </c>
      <c r="N294" s="42">
        <f t="shared" ca="1" si="74"/>
        <v>2.6991805564595069E-2</v>
      </c>
      <c r="O294" s="42">
        <f t="shared" ca="1" si="75"/>
        <v>5.2198799330704329E-2</v>
      </c>
      <c r="P294" s="42">
        <f t="shared" ca="1" si="76"/>
        <v>0.39217842726492863</v>
      </c>
      <c r="Q294" s="42">
        <f t="shared" ca="1" si="77"/>
        <v>5.7591915043012934E-2</v>
      </c>
      <c r="R294" s="42">
        <f t="shared" ca="1" si="78"/>
        <v>0.18130295181924452</v>
      </c>
      <c r="S294" s="42">
        <f t="shared" ca="1" si="79"/>
        <v>3.3102544606609677E-2</v>
      </c>
      <c r="T294" s="42">
        <f t="shared" ca="1" si="80"/>
        <v>0.16627856523477819</v>
      </c>
      <c r="U294">
        <f ca="1">+(L294^2*Markiwitz!$B$4^2)+(M294^2*Markiwitz!$C$4^2)+(N294^2*Markiwitz!$D$4^2)+(O294^2*Markiwitz!$E$4^2)+(P294^2*Markiwitz!$F$4^2)+(Q294^2*Markiwitz!$G$4^2)+(R294^2*Markiwitz!$H$4^2)+(S294^2*Markiwitz!$I$4^2)+(T294^2*Markiwitz!$J$4^2)+(2*L294*M294*Markiwitz!$B$8)+(2*L294*N294*Markiwitz!$E$8)+(2*L294*O294*Markiwitz!$H$8)+(2*L294*P294*Markiwitz!$B$11)+(2*L294*Q294*Markiwitz!$E$11)+(2*L294*R294*Markiwitz!$H$11)+(2*L294*S294*Markiwitz!$K$8)+(2*L294*T294*Markiwitz!$K$11)</f>
        <v>2.2830616419857355E-2</v>
      </c>
      <c r="V294" s="5">
        <f t="shared" ca="1" si="71"/>
        <v>0.15109803579086445</v>
      </c>
      <c r="W294" s="42">
        <f ca="1">SUMPRODUCT(L294:T294,Markiwitz!$B$3:$J$3)</f>
        <v>0.34107434645180346</v>
      </c>
    </row>
    <row r="295" spans="1:23" x14ac:dyDescent="0.25">
      <c r="A295">
        <v>294</v>
      </c>
      <c r="B295" s="25">
        <f t="shared" ca="1" si="70"/>
        <v>1.0000000000000002</v>
      </c>
      <c r="C295" s="46">
        <v>0</v>
      </c>
      <c r="D295">
        <f t="shared" ca="1" si="84"/>
        <v>0.37400904784193345</v>
      </c>
      <c r="E295">
        <f t="shared" ca="1" si="84"/>
        <v>0.73557728218224705</v>
      </c>
      <c r="F295">
        <f t="shared" ca="1" si="84"/>
        <v>0.54111754512053045</v>
      </c>
      <c r="G295">
        <f t="shared" ca="1" si="84"/>
        <v>0.51105339278331963</v>
      </c>
      <c r="H295">
        <f t="shared" ca="1" si="84"/>
        <v>0.40178297312911238</v>
      </c>
      <c r="I295">
        <f t="shared" ca="1" si="84"/>
        <v>2.3461614931901353E-2</v>
      </c>
      <c r="J295">
        <f t="shared" ca="1" si="84"/>
        <v>0.98130644495296293</v>
      </c>
      <c r="K295">
        <f t="shared" ca="1" si="84"/>
        <v>0.17877290894086584</v>
      </c>
      <c r="L295" s="42">
        <f t="shared" ca="1" si="72"/>
        <v>0</v>
      </c>
      <c r="M295" s="42">
        <f t="shared" ca="1" si="73"/>
        <v>9.9813435282771562E-2</v>
      </c>
      <c r="N295" s="42">
        <f t="shared" ca="1" si="74"/>
        <v>0.1963067360915938</v>
      </c>
      <c r="O295" s="42">
        <f t="shared" ca="1" si="75"/>
        <v>0.14441041301515983</v>
      </c>
      <c r="P295" s="42">
        <f t="shared" ca="1" si="76"/>
        <v>0.13638706079692739</v>
      </c>
      <c r="Q295" s="42">
        <f t="shared" ca="1" si="77"/>
        <v>0.10722558456150232</v>
      </c>
      <c r="R295" s="42">
        <f t="shared" ca="1" si="78"/>
        <v>6.2613040971788081E-3</v>
      </c>
      <c r="S295" s="42">
        <f t="shared" ca="1" si="79"/>
        <v>0.26188555571327926</v>
      </c>
      <c r="T295" s="42">
        <f t="shared" ca="1" si="80"/>
        <v>4.7709910441587143E-2</v>
      </c>
      <c r="U295">
        <f ca="1">+(L295^2*Markiwitz!$B$4^2)+(M295^2*Markiwitz!$C$4^2)+(N295^2*Markiwitz!$D$4^2)+(O295^2*Markiwitz!$E$4^2)+(P295^2*Markiwitz!$F$4^2)+(Q295^2*Markiwitz!$G$4^2)+(R295^2*Markiwitz!$H$4^2)+(S295^2*Markiwitz!$I$4^2)+(T295^2*Markiwitz!$J$4^2)+(2*L295*M295*Markiwitz!$B$8)+(2*L295*N295*Markiwitz!$E$8)+(2*L295*O295*Markiwitz!$H$8)+(2*L295*P295*Markiwitz!$B$11)+(2*L295*Q295*Markiwitz!$E$11)+(2*L295*R295*Markiwitz!$H$11)+(2*L295*S295*Markiwitz!$K$8)+(2*L295*T295*Markiwitz!$K$11)</f>
        <v>1.8151904087743774E-2</v>
      </c>
      <c r="V295" s="5">
        <f t="shared" ca="1" si="71"/>
        <v>0.13472900240016539</v>
      </c>
      <c r="W295" s="42">
        <f ca="1">SUMPRODUCT(L295:T295,Markiwitz!$B$3:$J$3)</f>
        <v>0.42197299665675037</v>
      </c>
    </row>
    <row r="296" spans="1:23" x14ac:dyDescent="0.25">
      <c r="A296">
        <v>295</v>
      </c>
      <c r="B296" s="25">
        <f t="shared" ca="1" si="70"/>
        <v>0.99999999999999989</v>
      </c>
      <c r="C296" s="46">
        <v>0</v>
      </c>
      <c r="D296">
        <f t="shared" ca="1" si="84"/>
        <v>0.45380234186708446</v>
      </c>
      <c r="E296">
        <f t="shared" ca="1" si="84"/>
        <v>0.80995120929954612</v>
      </c>
      <c r="F296">
        <f t="shared" ca="1" si="84"/>
        <v>0.67869203299904446</v>
      </c>
      <c r="G296">
        <f t="shared" ca="1" si="84"/>
        <v>0.53871701071580913</v>
      </c>
      <c r="H296">
        <f t="shared" ca="1" si="84"/>
        <v>0.41482689479271528</v>
      </c>
      <c r="I296">
        <f t="shared" ca="1" si="84"/>
        <v>0.20012888501856518</v>
      </c>
      <c r="J296">
        <f t="shared" ca="1" si="84"/>
        <v>0.13117930436030578</v>
      </c>
      <c r="K296">
        <f t="shared" ca="1" si="84"/>
        <v>0.43229313938045089</v>
      </c>
      <c r="L296" s="42">
        <f t="shared" ca="1" si="72"/>
        <v>0</v>
      </c>
      <c r="M296" s="42">
        <f t="shared" ca="1" si="73"/>
        <v>0.12400357427427731</v>
      </c>
      <c r="N296" s="42">
        <f t="shared" ca="1" si="74"/>
        <v>0.22132288812721521</v>
      </c>
      <c r="O296" s="42">
        <f t="shared" ca="1" si="75"/>
        <v>0.18545571531670771</v>
      </c>
      <c r="P296" s="42">
        <f t="shared" ca="1" si="76"/>
        <v>0.1472068975586745</v>
      </c>
      <c r="Q296" s="42">
        <f t="shared" ca="1" si="77"/>
        <v>0.11335335434311777</v>
      </c>
      <c r="R296" s="42">
        <f t="shared" ca="1" si="78"/>
        <v>5.4686137043110698E-2</v>
      </c>
      <c r="S296" s="42">
        <f t="shared" ca="1" si="79"/>
        <v>3.5845347435989237E-2</v>
      </c>
      <c r="T296" s="42">
        <f t="shared" ca="1" si="80"/>
        <v>0.1181260859009076</v>
      </c>
      <c r="U296">
        <f ca="1">+(L296^2*Markiwitz!$B$4^2)+(M296^2*Markiwitz!$C$4^2)+(N296^2*Markiwitz!$D$4^2)+(O296^2*Markiwitz!$E$4^2)+(P296^2*Markiwitz!$F$4^2)+(Q296^2*Markiwitz!$G$4^2)+(R296^2*Markiwitz!$H$4^2)+(S296^2*Markiwitz!$I$4^2)+(T296^2*Markiwitz!$J$4^2)+(2*L296*M296*Markiwitz!$B$8)+(2*L296*N296*Markiwitz!$E$8)+(2*L296*O296*Markiwitz!$H$8)+(2*L296*P296*Markiwitz!$B$11)+(2*L296*Q296*Markiwitz!$E$11)+(2*L296*R296*Markiwitz!$H$11)+(2*L296*S296*Markiwitz!$K$8)+(2*L296*T296*Markiwitz!$K$11)</f>
        <v>1.3827576467805136E-2</v>
      </c>
      <c r="V296" s="5">
        <f t="shared" ca="1" si="71"/>
        <v>0.11759071590820908</v>
      </c>
      <c r="W296" s="42">
        <f ca="1">SUMPRODUCT(L296:T296,Markiwitz!$B$3:$J$3)</f>
        <v>0.48610059484918794</v>
      </c>
    </row>
    <row r="297" spans="1:23" x14ac:dyDescent="0.25">
      <c r="A297">
        <v>296</v>
      </c>
      <c r="B297" s="25">
        <f t="shared" ca="1" si="70"/>
        <v>1.0000000000000002</v>
      </c>
      <c r="C297" s="46">
        <v>0</v>
      </c>
      <c r="D297">
        <f t="shared" ca="1" si="84"/>
        <v>0.80922685705207664</v>
      </c>
      <c r="E297">
        <f t="shared" ca="1" si="84"/>
        <v>0.78158820474868729</v>
      </c>
      <c r="F297">
        <f t="shared" ca="1" si="84"/>
        <v>2.4942535644300046E-2</v>
      </c>
      <c r="G297">
        <f t="shared" ca="1" si="84"/>
        <v>0.59266823297570925</v>
      </c>
      <c r="H297">
        <f t="shared" ca="1" si="84"/>
        <v>0.47232293044465234</v>
      </c>
      <c r="I297">
        <f t="shared" ca="1" si="84"/>
        <v>0.38778277619479296</v>
      </c>
      <c r="J297">
        <f t="shared" ca="1" si="84"/>
        <v>0.88022782119800713</v>
      </c>
      <c r="K297">
        <f t="shared" ca="1" si="84"/>
        <v>0.95140345997810261</v>
      </c>
      <c r="L297" s="42">
        <f t="shared" ca="1" si="72"/>
        <v>0</v>
      </c>
      <c r="M297" s="42">
        <f t="shared" ca="1" si="73"/>
        <v>0.16514285077232077</v>
      </c>
      <c r="N297" s="42">
        <f t="shared" ca="1" si="74"/>
        <v>0.15950249690478602</v>
      </c>
      <c r="O297" s="42">
        <f t="shared" ca="1" si="75"/>
        <v>5.0901442604059004E-3</v>
      </c>
      <c r="P297" s="42">
        <f t="shared" ca="1" si="76"/>
        <v>0.12094868169891201</v>
      </c>
      <c r="Q297" s="42">
        <f t="shared" ca="1" si="77"/>
        <v>9.638923194283805E-2</v>
      </c>
      <c r="R297" s="42">
        <f t="shared" ca="1" si="78"/>
        <v>7.9136712509149693E-2</v>
      </c>
      <c r="S297" s="42">
        <f t="shared" ca="1" si="79"/>
        <v>0.17963236199462038</v>
      </c>
      <c r="T297" s="42">
        <f t="shared" ca="1" si="80"/>
        <v>0.19415751991696734</v>
      </c>
      <c r="U297">
        <f ca="1">+(L297^2*Markiwitz!$B$4^2)+(M297^2*Markiwitz!$C$4^2)+(N297^2*Markiwitz!$D$4^2)+(O297^2*Markiwitz!$E$4^2)+(P297^2*Markiwitz!$F$4^2)+(Q297^2*Markiwitz!$G$4^2)+(R297^2*Markiwitz!$H$4^2)+(S297^2*Markiwitz!$I$4^2)+(T297^2*Markiwitz!$J$4^2)+(2*L297*M297*Markiwitz!$B$8)+(2*L297*N297*Markiwitz!$E$8)+(2*L297*O297*Markiwitz!$H$8)+(2*L297*P297*Markiwitz!$B$11)+(2*L297*Q297*Markiwitz!$E$11)+(2*L297*R297*Markiwitz!$H$11)+(2*L297*S297*Markiwitz!$K$8)+(2*L297*T297*Markiwitz!$K$11)</f>
        <v>1.179993101081509E-2</v>
      </c>
      <c r="V297" s="5">
        <f t="shared" ca="1" si="71"/>
        <v>0.10862748736307533</v>
      </c>
      <c r="W297" s="42">
        <f ca="1">SUMPRODUCT(L297:T297,Markiwitz!$B$3:$J$3)</f>
        <v>0.36713664318854478</v>
      </c>
    </row>
    <row r="298" spans="1:23" x14ac:dyDescent="0.25">
      <c r="A298">
        <v>297</v>
      </c>
      <c r="B298" s="25">
        <f t="shared" ca="1" si="70"/>
        <v>1.0000000000000002</v>
      </c>
      <c r="C298" s="46">
        <v>0</v>
      </c>
      <c r="D298">
        <f t="shared" ca="1" si="84"/>
        <v>0.19610348375960918</v>
      </c>
      <c r="E298">
        <f t="shared" ca="1" si="84"/>
        <v>0.85103490601880982</v>
      </c>
      <c r="F298">
        <f t="shared" ca="1" si="84"/>
        <v>0.19958042256198349</v>
      </c>
      <c r="G298">
        <f t="shared" ca="1" si="84"/>
        <v>0.2245756769101771</v>
      </c>
      <c r="H298">
        <f t="shared" ca="1" si="84"/>
        <v>0.22751035915458051</v>
      </c>
      <c r="I298">
        <f t="shared" ca="1" si="84"/>
        <v>0.86096179672627438</v>
      </c>
      <c r="J298">
        <f t="shared" ca="1" si="84"/>
        <v>0.55163942696556589</v>
      </c>
      <c r="K298">
        <f t="shared" ca="1" si="84"/>
        <v>0.38825036286259429</v>
      </c>
      <c r="L298" s="42">
        <f t="shared" ca="1" si="72"/>
        <v>0</v>
      </c>
      <c r="M298" s="42">
        <f t="shared" ca="1" si="73"/>
        <v>5.6035067271360109E-2</v>
      </c>
      <c r="N298" s="42">
        <f t="shared" ca="1" si="74"/>
        <v>0.24317670086624818</v>
      </c>
      <c r="O298" s="42">
        <f t="shared" ca="1" si="75"/>
        <v>5.7028575881988758E-2</v>
      </c>
      <c r="P298" s="42">
        <f t="shared" ca="1" si="76"/>
        <v>6.4170778213196222E-2</v>
      </c>
      <c r="Q298" s="42">
        <f t="shared" ca="1" si="77"/>
        <v>6.5009341169001714E-2</v>
      </c>
      <c r="R298" s="42">
        <f t="shared" ca="1" si="78"/>
        <v>0.24601323379225215</v>
      </c>
      <c r="S298" s="42">
        <f t="shared" ca="1" si="79"/>
        <v>0.15762673771487939</v>
      </c>
      <c r="T298" s="42">
        <f t="shared" ca="1" si="80"/>
        <v>0.11093956509107354</v>
      </c>
      <c r="U298">
        <f ca="1">+(L298^2*Markiwitz!$B$4^2)+(M298^2*Markiwitz!$C$4^2)+(N298^2*Markiwitz!$D$4^2)+(O298^2*Markiwitz!$E$4^2)+(P298^2*Markiwitz!$F$4^2)+(Q298^2*Markiwitz!$G$4^2)+(R298^2*Markiwitz!$H$4^2)+(S298^2*Markiwitz!$I$4^2)+(T298^2*Markiwitz!$J$4^2)+(2*L298*M298*Markiwitz!$B$8)+(2*L298*N298*Markiwitz!$E$8)+(2*L298*O298*Markiwitz!$H$8)+(2*L298*P298*Markiwitz!$B$11)+(2*L298*Q298*Markiwitz!$E$11)+(2*L298*R298*Markiwitz!$H$11)+(2*L298*S298*Markiwitz!$K$8)+(2*L298*T298*Markiwitz!$K$11)</f>
        <v>1.4869605260338002E-2</v>
      </c>
      <c r="V298" s="5">
        <f t="shared" ca="1" si="71"/>
        <v>0.12194099089452243</v>
      </c>
      <c r="W298" s="42">
        <f ca="1">SUMPRODUCT(L298:T298,Markiwitz!$B$3:$J$3)</f>
        <v>0.28570645250680021</v>
      </c>
    </row>
    <row r="299" spans="1:23" x14ac:dyDescent="0.25">
      <c r="A299">
        <v>298</v>
      </c>
      <c r="B299" s="25">
        <f t="shared" ca="1" si="70"/>
        <v>1</v>
      </c>
      <c r="C299" s="46">
        <v>0</v>
      </c>
      <c r="D299">
        <f t="shared" ca="1" si="84"/>
        <v>0.34395668774899812</v>
      </c>
      <c r="E299">
        <f t="shared" ca="1" si="84"/>
        <v>1.2721802126760662E-2</v>
      </c>
      <c r="F299">
        <f t="shared" ca="1" si="84"/>
        <v>0.16911034875472242</v>
      </c>
      <c r="G299">
        <f t="shared" ca="1" si="84"/>
        <v>0.62618565399615866</v>
      </c>
      <c r="H299">
        <f t="shared" ca="1" si="84"/>
        <v>0.58538296956742542</v>
      </c>
      <c r="I299">
        <f t="shared" ca="1" si="84"/>
        <v>0.95602779051906428</v>
      </c>
      <c r="J299">
        <f t="shared" ca="1" si="84"/>
        <v>0.97826615557417995</v>
      </c>
      <c r="K299">
        <f t="shared" ca="1" si="84"/>
        <v>0.25463309173118265</v>
      </c>
      <c r="L299" s="42">
        <f t="shared" ca="1" si="72"/>
        <v>0</v>
      </c>
      <c r="M299" s="42">
        <f t="shared" ca="1" si="73"/>
        <v>8.7603607875939238E-2</v>
      </c>
      <c r="N299" s="42">
        <f t="shared" ca="1" si="74"/>
        <v>3.2401630922824732E-3</v>
      </c>
      <c r="O299" s="42">
        <f t="shared" ca="1" si="75"/>
        <v>4.3071343595688476E-2</v>
      </c>
      <c r="P299" s="42">
        <f t="shared" ca="1" si="76"/>
        <v>0.15948555281544408</v>
      </c>
      <c r="Q299" s="42">
        <f t="shared" ca="1" si="77"/>
        <v>0.14909336538517989</v>
      </c>
      <c r="R299" s="42">
        <f t="shared" ca="1" si="78"/>
        <v>0.24349427315177022</v>
      </c>
      <c r="S299" s="42">
        <f t="shared" ca="1" si="79"/>
        <v>0.24915824504555706</v>
      </c>
      <c r="T299" s="42">
        <f t="shared" ca="1" si="80"/>
        <v>6.4853449038138569E-2</v>
      </c>
      <c r="U299">
        <f ca="1">+(L299^2*Markiwitz!$B$4^2)+(M299^2*Markiwitz!$C$4^2)+(N299^2*Markiwitz!$D$4^2)+(O299^2*Markiwitz!$E$4^2)+(P299^2*Markiwitz!$F$4^2)+(Q299^2*Markiwitz!$G$4^2)+(R299^2*Markiwitz!$H$4^2)+(S299^2*Markiwitz!$I$4^2)+(T299^2*Markiwitz!$J$4^2)+(2*L299*M299*Markiwitz!$B$8)+(2*L299*N299*Markiwitz!$E$8)+(2*L299*O299*Markiwitz!$H$8)+(2*L299*P299*Markiwitz!$B$11)+(2*L299*Q299*Markiwitz!$E$11)+(2*L299*R299*Markiwitz!$H$11)+(2*L299*S299*Markiwitz!$K$8)+(2*L299*T299*Markiwitz!$K$11)</f>
        <v>2.1887690879184882E-2</v>
      </c>
      <c r="V299" s="5">
        <f t="shared" ca="1" si="71"/>
        <v>0.14794489135885999</v>
      </c>
      <c r="W299" s="42">
        <f ca="1">SUMPRODUCT(L299:T299,Markiwitz!$B$3:$J$3)</f>
        <v>0.49128574842836442</v>
      </c>
    </row>
    <row r="300" spans="1:23" x14ac:dyDescent="0.25">
      <c r="A300">
        <v>299</v>
      </c>
      <c r="B300" s="25">
        <f t="shared" ca="1" si="70"/>
        <v>1</v>
      </c>
      <c r="C300" s="46">
        <v>0</v>
      </c>
      <c r="D300">
        <f t="shared" ca="1" si="84"/>
        <v>0.62216377053928407</v>
      </c>
      <c r="E300">
        <f t="shared" ca="1" si="84"/>
        <v>0.98743909945324615</v>
      </c>
      <c r="F300">
        <f t="shared" ca="1" si="84"/>
        <v>0.35328488004556369</v>
      </c>
      <c r="G300">
        <f t="shared" ca="1" si="84"/>
        <v>0.79671210974867857</v>
      </c>
      <c r="H300">
        <f t="shared" ca="1" si="84"/>
        <v>0.7136126517640784</v>
      </c>
      <c r="I300">
        <f t="shared" ca="1" si="84"/>
        <v>0.34921980036077827</v>
      </c>
      <c r="J300">
        <f t="shared" ca="1" si="84"/>
        <v>0.53146255251459784</v>
      </c>
      <c r="K300">
        <f t="shared" ca="1" si="84"/>
        <v>0.85793866269898755</v>
      </c>
      <c r="L300" s="42">
        <f t="shared" ca="1" si="72"/>
        <v>0</v>
      </c>
      <c r="M300" s="42">
        <f t="shared" ca="1" si="73"/>
        <v>0.11937521935441828</v>
      </c>
      <c r="N300" s="42">
        <f t="shared" ca="1" si="74"/>
        <v>0.18946098226546881</v>
      </c>
      <c r="O300" s="42">
        <f t="shared" ca="1" si="75"/>
        <v>6.7785142830613668E-2</v>
      </c>
      <c r="P300" s="42">
        <f t="shared" ca="1" si="76"/>
        <v>0.15286599343631288</v>
      </c>
      <c r="Q300" s="42">
        <f t="shared" ca="1" si="77"/>
        <v>0.13692161272036996</v>
      </c>
      <c r="R300" s="42">
        <f t="shared" ca="1" si="78"/>
        <v>6.7005171700755331E-2</v>
      </c>
      <c r="S300" s="42">
        <f t="shared" ca="1" si="79"/>
        <v>0.1019722809158385</v>
      </c>
      <c r="T300" s="42">
        <f t="shared" ca="1" si="80"/>
        <v>0.16461359677622248</v>
      </c>
      <c r="U300">
        <f ca="1">+(L300^2*Markiwitz!$B$4^2)+(M300^2*Markiwitz!$C$4^2)+(N300^2*Markiwitz!$D$4^2)+(O300^2*Markiwitz!$E$4^2)+(P300^2*Markiwitz!$F$4^2)+(Q300^2*Markiwitz!$G$4^2)+(R300^2*Markiwitz!$H$4^2)+(S300^2*Markiwitz!$I$4^2)+(T300^2*Markiwitz!$J$4^2)+(2*L300*M300*Markiwitz!$B$8)+(2*L300*N300*Markiwitz!$E$8)+(2*L300*O300*Markiwitz!$H$8)+(2*L300*P300*Markiwitz!$B$11)+(2*L300*Q300*Markiwitz!$E$11)+(2*L300*R300*Markiwitz!$H$11)+(2*L300*S300*Markiwitz!$K$8)+(2*L300*T300*Markiwitz!$K$11)</f>
        <v>1.3349598056596808E-2</v>
      </c>
      <c r="V300" s="5">
        <f t="shared" ca="1" si="71"/>
        <v>0.11554046069060313</v>
      </c>
      <c r="W300" s="42">
        <f ca="1">SUMPRODUCT(L300:T300,Markiwitz!$B$3:$J$3)</f>
        <v>0.51045966428508005</v>
      </c>
    </row>
    <row r="301" spans="1:23" x14ac:dyDescent="0.25">
      <c r="A301">
        <v>300</v>
      </c>
      <c r="B301" s="25">
        <f t="shared" ca="1" si="70"/>
        <v>0.99999999999999989</v>
      </c>
      <c r="C301" s="46">
        <v>0</v>
      </c>
      <c r="D301">
        <f t="shared" ca="1" si="84"/>
        <v>0.29561172067328911</v>
      </c>
      <c r="E301">
        <f t="shared" ca="1" si="84"/>
        <v>0.53657541727890556</v>
      </c>
      <c r="F301">
        <f t="shared" ca="1" si="84"/>
        <v>0.25586144974932268</v>
      </c>
      <c r="G301">
        <f t="shared" ca="1" si="84"/>
        <v>0.42670281309595892</v>
      </c>
      <c r="H301">
        <f t="shared" ca="1" si="84"/>
        <v>0.5583512448479111</v>
      </c>
      <c r="I301">
        <f t="shared" ca="1" si="84"/>
        <v>8.5273134141379492E-2</v>
      </c>
      <c r="J301">
        <f t="shared" ca="1" si="84"/>
        <v>0.58645958341249693</v>
      </c>
      <c r="K301">
        <f t="shared" ca="1" si="84"/>
        <v>0.11129627630323824</v>
      </c>
      <c r="L301" s="42">
        <f t="shared" ca="1" si="72"/>
        <v>0</v>
      </c>
      <c r="M301" s="42">
        <f t="shared" ca="1" si="73"/>
        <v>0.10350073385440332</v>
      </c>
      <c r="N301" s="42">
        <f t="shared" ca="1" si="74"/>
        <v>0.18786788741024885</v>
      </c>
      <c r="O301" s="42">
        <f t="shared" ca="1" si="75"/>
        <v>8.9583213256196448E-2</v>
      </c>
      <c r="P301" s="42">
        <f t="shared" ca="1" si="76"/>
        <v>0.14939886075078965</v>
      </c>
      <c r="Q301" s="42">
        <f t="shared" ca="1" si="77"/>
        <v>0.19549212547681027</v>
      </c>
      <c r="R301" s="42">
        <f t="shared" ca="1" si="78"/>
        <v>2.9856163827320249E-2</v>
      </c>
      <c r="S301" s="42">
        <f t="shared" ca="1" si="79"/>
        <v>0.20533352710404126</v>
      </c>
      <c r="T301" s="42">
        <f t="shared" ca="1" si="80"/>
        <v>3.8967488320189772E-2</v>
      </c>
      <c r="U301">
        <f ca="1">+(L301^2*Markiwitz!$B$4^2)+(M301^2*Markiwitz!$C$4^2)+(N301^2*Markiwitz!$D$4^2)+(O301^2*Markiwitz!$E$4^2)+(P301^2*Markiwitz!$F$4^2)+(Q301^2*Markiwitz!$G$4^2)+(R301^2*Markiwitz!$H$4^2)+(S301^2*Markiwitz!$I$4^2)+(T301^2*Markiwitz!$J$4^2)+(2*L301*M301*Markiwitz!$B$8)+(2*L301*N301*Markiwitz!$E$8)+(2*L301*O301*Markiwitz!$H$8)+(2*L301*P301*Markiwitz!$B$11)+(2*L301*Q301*Markiwitz!$E$11)+(2*L301*R301*Markiwitz!$H$11)+(2*L301*S301*Markiwitz!$K$8)+(2*L301*T301*Markiwitz!$K$11)</f>
        <v>2.1508597522012861E-2</v>
      </c>
      <c r="V301" s="5">
        <f t="shared" ca="1" si="71"/>
        <v>0.14665809736258295</v>
      </c>
      <c r="W301" s="42">
        <f ca="1">SUMPRODUCT(L301:T301,Markiwitz!$B$3:$J$3)</f>
        <v>0.65730439402427288</v>
      </c>
    </row>
    <row r="302" spans="1:23" x14ac:dyDescent="0.25">
      <c r="A302">
        <v>301</v>
      </c>
      <c r="B302" s="25">
        <f t="shared" ca="1" si="70"/>
        <v>0.99999999999999978</v>
      </c>
      <c r="C302" s="46">
        <v>0</v>
      </c>
      <c r="D302">
        <f t="shared" ref="D302:K311" ca="1" si="85">RAND()</f>
        <v>0.9775401566446752</v>
      </c>
      <c r="E302">
        <f t="shared" ca="1" si="85"/>
        <v>0.12483629912446503</v>
      </c>
      <c r="F302">
        <f t="shared" ca="1" si="85"/>
        <v>0.47817873426970026</v>
      </c>
      <c r="G302">
        <f t="shared" ca="1" si="85"/>
        <v>0.52432245074684602</v>
      </c>
      <c r="H302">
        <f t="shared" ca="1" si="85"/>
        <v>0.78977619199910953</v>
      </c>
      <c r="I302">
        <f t="shared" ca="1" si="85"/>
        <v>0.47058890824645794</v>
      </c>
      <c r="J302">
        <f t="shared" ca="1" si="85"/>
        <v>0.31735753246666154</v>
      </c>
      <c r="K302">
        <f t="shared" ca="1" si="85"/>
        <v>0.64275249601072004</v>
      </c>
      <c r="L302" s="42">
        <f t="shared" ca="1" si="72"/>
        <v>0</v>
      </c>
      <c r="M302" s="42">
        <f t="shared" ca="1" si="73"/>
        <v>0.22600241153410583</v>
      </c>
      <c r="N302" s="42">
        <f t="shared" ca="1" si="74"/>
        <v>2.8861530094028965E-2</v>
      </c>
      <c r="O302" s="42">
        <f t="shared" ca="1" si="75"/>
        <v>0.11055253981608112</v>
      </c>
      <c r="P302" s="42">
        <f t="shared" ca="1" si="76"/>
        <v>0.12122073705595336</v>
      </c>
      <c r="Q302" s="42">
        <f t="shared" ca="1" si="77"/>
        <v>0.18259231884312382</v>
      </c>
      <c r="R302" s="42">
        <f t="shared" ca="1" si="78"/>
        <v>0.10879780987202976</v>
      </c>
      <c r="S302" s="42">
        <f t="shared" ca="1" si="79"/>
        <v>7.3371479594417838E-2</v>
      </c>
      <c r="T302" s="42">
        <f t="shared" ca="1" si="80"/>
        <v>0.14860117319025917</v>
      </c>
      <c r="U302">
        <f ca="1">+(L302^2*Markiwitz!$B$4^2)+(M302^2*Markiwitz!$C$4^2)+(N302^2*Markiwitz!$D$4^2)+(O302^2*Markiwitz!$E$4^2)+(P302^2*Markiwitz!$F$4^2)+(Q302^2*Markiwitz!$G$4^2)+(R302^2*Markiwitz!$H$4^2)+(S302^2*Markiwitz!$I$4^2)+(T302^2*Markiwitz!$J$4^2)+(2*L302*M302*Markiwitz!$B$8)+(2*L302*N302*Markiwitz!$E$8)+(2*L302*O302*Markiwitz!$H$8)+(2*L302*P302*Markiwitz!$B$11)+(2*L302*Q302*Markiwitz!$E$11)+(2*L302*R302*Markiwitz!$H$11)+(2*L302*S302*Markiwitz!$K$8)+(2*L302*T302*Markiwitz!$K$11)</f>
        <v>1.5442653062715294E-2</v>
      </c>
      <c r="V302" s="5">
        <f t="shared" ca="1" si="71"/>
        <v>0.124268471716342</v>
      </c>
      <c r="W302" s="42">
        <f ca="1">SUMPRODUCT(L302:T302,Markiwitz!$B$3:$J$3)</f>
        <v>0.62423881840352413</v>
      </c>
    </row>
    <row r="303" spans="1:23" x14ac:dyDescent="0.25">
      <c r="A303">
        <v>302</v>
      </c>
      <c r="B303" s="25">
        <f t="shared" ca="1" si="70"/>
        <v>1.0000000000000002</v>
      </c>
      <c r="C303" s="46">
        <v>0</v>
      </c>
      <c r="D303">
        <f t="shared" ca="1" si="85"/>
        <v>0.66626622824602233</v>
      </c>
      <c r="E303">
        <f t="shared" ca="1" si="85"/>
        <v>0.65365141608335198</v>
      </c>
      <c r="F303">
        <f t="shared" ca="1" si="85"/>
        <v>0.3767704111336152</v>
      </c>
      <c r="G303">
        <f t="shared" ca="1" si="85"/>
        <v>0.46580639295436199</v>
      </c>
      <c r="H303">
        <f t="shared" ca="1" si="85"/>
        <v>6.6825463393006435E-2</v>
      </c>
      <c r="I303">
        <f t="shared" ca="1" si="85"/>
        <v>0.52539136030647826</v>
      </c>
      <c r="J303">
        <f t="shared" ca="1" si="85"/>
        <v>0.88656028528247821</v>
      </c>
      <c r="K303">
        <f t="shared" ca="1" si="85"/>
        <v>0.15599437337841926</v>
      </c>
      <c r="L303" s="42">
        <f t="shared" ca="1" si="72"/>
        <v>0</v>
      </c>
      <c r="M303" s="42">
        <f t="shared" ca="1" si="73"/>
        <v>0.17545945961955886</v>
      </c>
      <c r="N303" s="42">
        <f t="shared" ca="1" si="74"/>
        <v>0.17213738200038969</v>
      </c>
      <c r="O303" s="42">
        <f t="shared" ca="1" si="75"/>
        <v>9.9221497256697877E-2</v>
      </c>
      <c r="P303" s="42">
        <f t="shared" ca="1" si="76"/>
        <v>0.12266888899692055</v>
      </c>
      <c r="Q303" s="42">
        <f t="shared" ca="1" si="77"/>
        <v>1.7598310102900704E-2</v>
      </c>
      <c r="R303" s="42">
        <f t="shared" ca="1" si="78"/>
        <v>0.13836043350244651</v>
      </c>
      <c r="S303" s="42">
        <f t="shared" ca="1" si="79"/>
        <v>0.23347332039526086</v>
      </c>
      <c r="T303" s="42">
        <f t="shared" ca="1" si="80"/>
        <v>4.1080708125824997E-2</v>
      </c>
      <c r="U303">
        <f ca="1">+(L303^2*Markiwitz!$B$4^2)+(M303^2*Markiwitz!$C$4^2)+(N303^2*Markiwitz!$D$4^2)+(O303^2*Markiwitz!$E$4^2)+(P303^2*Markiwitz!$F$4^2)+(Q303^2*Markiwitz!$G$4^2)+(R303^2*Markiwitz!$H$4^2)+(S303^2*Markiwitz!$I$4^2)+(T303^2*Markiwitz!$J$4^2)+(2*L303*M303*Markiwitz!$B$8)+(2*L303*N303*Markiwitz!$E$8)+(2*L303*O303*Markiwitz!$H$8)+(2*L303*P303*Markiwitz!$B$11)+(2*L303*Q303*Markiwitz!$E$11)+(2*L303*R303*Markiwitz!$H$11)+(2*L303*S303*Markiwitz!$K$8)+(2*L303*T303*Markiwitz!$K$11)</f>
        <v>1.3711290991111846E-2</v>
      </c>
      <c r="V303" s="5">
        <f t="shared" ca="1" si="71"/>
        <v>0.11709522189701783</v>
      </c>
      <c r="W303" s="42">
        <f ca="1">SUMPRODUCT(L303:T303,Markiwitz!$B$3:$J$3)</f>
        <v>0.17215481818722483</v>
      </c>
    </row>
    <row r="304" spans="1:23" x14ac:dyDescent="0.25">
      <c r="A304">
        <v>303</v>
      </c>
      <c r="B304" s="25">
        <f t="shared" ca="1" si="70"/>
        <v>0.99999999999999989</v>
      </c>
      <c r="C304" s="46">
        <v>0</v>
      </c>
      <c r="D304">
        <f t="shared" ca="1" si="85"/>
        <v>0.82659010282888223</v>
      </c>
      <c r="E304">
        <f t="shared" ca="1" si="85"/>
        <v>0.89505863024146481</v>
      </c>
      <c r="F304">
        <f t="shared" ca="1" si="85"/>
        <v>4.0506960279215187E-3</v>
      </c>
      <c r="G304">
        <f t="shared" ca="1" si="85"/>
        <v>0.64398671594525458</v>
      </c>
      <c r="H304">
        <f t="shared" ca="1" si="85"/>
        <v>0.73034145036214282</v>
      </c>
      <c r="I304">
        <f t="shared" ca="1" si="85"/>
        <v>0.24387899903318067</v>
      </c>
      <c r="J304">
        <f t="shared" ca="1" si="85"/>
        <v>0.7549502618369428</v>
      </c>
      <c r="K304">
        <f t="shared" ca="1" si="85"/>
        <v>0.9039911600056092</v>
      </c>
      <c r="L304" s="42">
        <f t="shared" ca="1" si="72"/>
        <v>0</v>
      </c>
      <c r="M304" s="42">
        <f t="shared" ca="1" si="73"/>
        <v>0.16522390848948557</v>
      </c>
      <c r="N304" s="42">
        <f t="shared" ca="1" si="74"/>
        <v>0.17890981843313303</v>
      </c>
      <c r="O304" s="42">
        <f t="shared" ca="1" si="75"/>
        <v>8.0967801035306854E-4</v>
      </c>
      <c r="P304" s="42">
        <f t="shared" ca="1" si="76"/>
        <v>0.1287240215672048</v>
      </c>
      <c r="Q304" s="42">
        <f t="shared" ca="1" si="77"/>
        <v>0.14598513646333061</v>
      </c>
      <c r="R304" s="42">
        <f t="shared" ca="1" si="78"/>
        <v>4.8748032768434001E-2</v>
      </c>
      <c r="S304" s="42">
        <f t="shared" ca="1" si="79"/>
        <v>0.150904096902407</v>
      </c>
      <c r="T304" s="42">
        <f t="shared" ca="1" si="80"/>
        <v>0.1806953073656519</v>
      </c>
      <c r="U304">
        <f ca="1">+(L304^2*Markiwitz!$B$4^2)+(M304^2*Markiwitz!$C$4^2)+(N304^2*Markiwitz!$D$4^2)+(O304^2*Markiwitz!$E$4^2)+(P304^2*Markiwitz!$F$4^2)+(Q304^2*Markiwitz!$G$4^2)+(R304^2*Markiwitz!$H$4^2)+(S304^2*Markiwitz!$I$4^2)+(T304^2*Markiwitz!$J$4^2)+(2*L304*M304*Markiwitz!$B$8)+(2*L304*N304*Markiwitz!$E$8)+(2*L304*O304*Markiwitz!$H$8)+(2*L304*P304*Markiwitz!$B$11)+(2*L304*Q304*Markiwitz!$E$11)+(2*L304*R304*Markiwitz!$H$11)+(2*L304*S304*Markiwitz!$K$8)+(2*L304*T304*Markiwitz!$K$11)</f>
        <v>1.4241478027663556E-2</v>
      </c>
      <c r="V304" s="5">
        <f t="shared" ca="1" si="71"/>
        <v>0.11933766391070154</v>
      </c>
      <c r="W304" s="42">
        <f ca="1">SUMPRODUCT(L304:T304,Markiwitz!$B$3:$J$3)</f>
        <v>0.50845847138918887</v>
      </c>
    </row>
    <row r="305" spans="1:23" x14ac:dyDescent="0.25">
      <c r="A305">
        <v>304</v>
      </c>
      <c r="B305" s="25">
        <f t="shared" ca="1" si="70"/>
        <v>1.0000000000000002</v>
      </c>
      <c r="C305" s="46">
        <v>0</v>
      </c>
      <c r="D305">
        <f t="shared" ca="1" si="85"/>
        <v>0.34275206386712631</v>
      </c>
      <c r="E305">
        <f t="shared" ca="1" si="85"/>
        <v>0.62958687658680013</v>
      </c>
      <c r="F305">
        <f t="shared" ca="1" si="85"/>
        <v>0.92155621092635986</v>
      </c>
      <c r="G305">
        <f t="shared" ca="1" si="85"/>
        <v>0.63337784383418705</v>
      </c>
      <c r="H305">
        <f t="shared" ca="1" si="85"/>
        <v>0.59873072478789202</v>
      </c>
      <c r="I305">
        <f t="shared" ca="1" si="85"/>
        <v>0.5146943693834094</v>
      </c>
      <c r="J305">
        <f t="shared" ca="1" si="85"/>
        <v>0.83272839956792699</v>
      </c>
      <c r="K305">
        <f t="shared" ca="1" si="85"/>
        <v>0.69192505382235703</v>
      </c>
      <c r="L305" s="42">
        <f t="shared" ca="1" si="72"/>
        <v>0</v>
      </c>
      <c r="M305" s="42">
        <f t="shared" ca="1" si="73"/>
        <v>6.6355999398816951E-2</v>
      </c>
      <c r="N305" s="42">
        <f t="shared" ca="1" si="74"/>
        <v>0.12188654951613148</v>
      </c>
      <c r="O305" s="42">
        <f t="shared" ca="1" si="75"/>
        <v>0.17841113103234793</v>
      </c>
      <c r="P305" s="42">
        <f t="shared" ca="1" si="76"/>
        <v>0.12262047192508906</v>
      </c>
      <c r="Q305" s="42">
        <f t="shared" ca="1" si="77"/>
        <v>0.11591287056255442</v>
      </c>
      <c r="R305" s="42">
        <f t="shared" ca="1" si="78"/>
        <v>9.9643628341855875E-2</v>
      </c>
      <c r="S305" s="42">
        <f t="shared" ca="1" si="79"/>
        <v>0.16121427412477463</v>
      </c>
      <c r="T305" s="42">
        <f t="shared" ca="1" si="80"/>
        <v>0.1339550750984298</v>
      </c>
      <c r="U305">
        <f ca="1">+(L305^2*Markiwitz!$B$4^2)+(M305^2*Markiwitz!$C$4^2)+(N305^2*Markiwitz!$D$4^2)+(O305^2*Markiwitz!$E$4^2)+(P305^2*Markiwitz!$F$4^2)+(Q305^2*Markiwitz!$G$4^2)+(R305^2*Markiwitz!$H$4^2)+(S305^2*Markiwitz!$I$4^2)+(T305^2*Markiwitz!$J$4^2)+(2*L305*M305*Markiwitz!$B$8)+(2*L305*N305*Markiwitz!$E$8)+(2*L305*O305*Markiwitz!$H$8)+(2*L305*P305*Markiwitz!$B$11)+(2*L305*Q305*Markiwitz!$E$11)+(2*L305*R305*Markiwitz!$H$11)+(2*L305*S305*Markiwitz!$K$8)+(2*L305*T305*Markiwitz!$K$11)</f>
        <v>1.3716232524936034E-2</v>
      </c>
      <c r="V305" s="5">
        <f t="shared" ca="1" si="71"/>
        <v>0.11711632048923</v>
      </c>
      <c r="W305" s="42">
        <f ca="1">SUMPRODUCT(L305:T305,Markiwitz!$B$3:$J$3)</f>
        <v>0.45003400799729243</v>
      </c>
    </row>
    <row r="306" spans="1:23" x14ac:dyDescent="0.25">
      <c r="A306">
        <v>305</v>
      </c>
      <c r="B306" s="25">
        <f t="shared" ca="1" si="70"/>
        <v>0.99999999999999989</v>
      </c>
      <c r="C306" s="46">
        <v>0</v>
      </c>
      <c r="D306">
        <f t="shared" ca="1" si="85"/>
        <v>0.84668185285128261</v>
      </c>
      <c r="E306">
        <f t="shared" ca="1" si="85"/>
        <v>0.8734427274054799</v>
      </c>
      <c r="F306">
        <f t="shared" ca="1" si="85"/>
        <v>0.34352866942019722</v>
      </c>
      <c r="G306">
        <f t="shared" ca="1" si="85"/>
        <v>0.45535575640813009</v>
      </c>
      <c r="H306">
        <f t="shared" ca="1" si="85"/>
        <v>0.15567311134668871</v>
      </c>
      <c r="I306">
        <f t="shared" ca="1" si="85"/>
        <v>0.15317308375565797</v>
      </c>
      <c r="J306">
        <f t="shared" ca="1" si="85"/>
        <v>0.7124142699753232</v>
      </c>
      <c r="K306">
        <f t="shared" ca="1" si="85"/>
        <v>0.11462105752570817</v>
      </c>
      <c r="L306" s="42">
        <f t="shared" ca="1" si="72"/>
        <v>0</v>
      </c>
      <c r="M306" s="42">
        <f t="shared" ca="1" si="73"/>
        <v>0.23165724012946254</v>
      </c>
      <c r="N306" s="42">
        <f t="shared" ca="1" si="74"/>
        <v>0.23897917613387692</v>
      </c>
      <c r="O306" s="42">
        <f t="shared" ca="1" si="75"/>
        <v>9.3991507193915913E-2</v>
      </c>
      <c r="P306" s="42">
        <f t="shared" ca="1" si="76"/>
        <v>0.12458806982969511</v>
      </c>
      <c r="Q306" s="42">
        <f t="shared" ca="1" si="77"/>
        <v>4.2593098240496667E-2</v>
      </c>
      <c r="R306" s="42">
        <f t="shared" ca="1" si="78"/>
        <v>4.1909075676371373E-2</v>
      </c>
      <c r="S306" s="42">
        <f t="shared" ca="1" si="79"/>
        <v>0.19492082304062008</v>
      </c>
      <c r="T306" s="42">
        <f t="shared" ca="1" si="80"/>
        <v>3.1361009755561449E-2</v>
      </c>
      <c r="U306">
        <f ca="1">+(L306^2*Markiwitz!$B$4^2)+(M306^2*Markiwitz!$C$4^2)+(N306^2*Markiwitz!$D$4^2)+(O306^2*Markiwitz!$E$4^2)+(P306^2*Markiwitz!$F$4^2)+(Q306^2*Markiwitz!$G$4^2)+(R306^2*Markiwitz!$H$4^2)+(S306^2*Markiwitz!$I$4^2)+(T306^2*Markiwitz!$J$4^2)+(2*L306*M306*Markiwitz!$B$8)+(2*L306*N306*Markiwitz!$E$8)+(2*L306*O306*Markiwitz!$H$8)+(2*L306*P306*Markiwitz!$B$11)+(2*L306*Q306*Markiwitz!$E$11)+(2*L306*R306*Markiwitz!$H$11)+(2*L306*S306*Markiwitz!$K$8)+(2*L306*T306*Markiwitz!$K$11)</f>
        <v>1.3246134814941846E-2</v>
      </c>
      <c r="V306" s="5">
        <f t="shared" ca="1" si="71"/>
        <v>0.11509185381660096</v>
      </c>
      <c r="W306" s="42">
        <f ca="1">SUMPRODUCT(L306:T306,Markiwitz!$B$3:$J$3)</f>
        <v>0.25750542862333692</v>
      </c>
    </row>
    <row r="307" spans="1:23" x14ac:dyDescent="0.25">
      <c r="A307">
        <v>306</v>
      </c>
      <c r="B307" s="25">
        <f t="shared" ca="1" si="70"/>
        <v>0.99999999999999989</v>
      </c>
      <c r="C307" s="46">
        <v>0</v>
      </c>
      <c r="D307">
        <f t="shared" ca="1" si="85"/>
        <v>0.70817063949094106</v>
      </c>
      <c r="E307">
        <f t="shared" ca="1" si="85"/>
        <v>0.65859261564681959</v>
      </c>
      <c r="F307">
        <f t="shared" ca="1" si="85"/>
        <v>0.44636717146612226</v>
      </c>
      <c r="G307">
        <f t="shared" ca="1" si="85"/>
        <v>0.76137913238433685</v>
      </c>
      <c r="H307">
        <f t="shared" ca="1" si="85"/>
        <v>0.89402054853921453</v>
      </c>
      <c r="I307">
        <f t="shared" ca="1" si="85"/>
        <v>0.90915236138922095</v>
      </c>
      <c r="J307">
        <f t="shared" ca="1" si="85"/>
        <v>0.23204586036086805</v>
      </c>
      <c r="K307">
        <f t="shared" ca="1" si="85"/>
        <v>0.85223003523583674</v>
      </c>
      <c r="L307" s="42">
        <f t="shared" ca="1" si="72"/>
        <v>0</v>
      </c>
      <c r="M307" s="42">
        <f t="shared" ca="1" si="73"/>
        <v>0.12965507831256351</v>
      </c>
      <c r="N307" s="42">
        <f t="shared" ca="1" si="74"/>
        <v>0.12057810984531328</v>
      </c>
      <c r="O307" s="42">
        <f t="shared" ca="1" si="75"/>
        <v>8.1722917253671132E-2</v>
      </c>
      <c r="P307" s="42">
        <f t="shared" ca="1" si="76"/>
        <v>0.13939672944617418</v>
      </c>
      <c r="Q307" s="42">
        <f t="shared" ca="1" si="77"/>
        <v>0.16368131883752804</v>
      </c>
      <c r="R307" s="42">
        <f t="shared" ca="1" si="78"/>
        <v>0.16645171945945858</v>
      </c>
      <c r="S307" s="42">
        <f t="shared" ca="1" si="79"/>
        <v>4.248400388191946E-2</v>
      </c>
      <c r="T307" s="42">
        <f t="shared" ca="1" si="80"/>
        <v>0.15603012296337182</v>
      </c>
      <c r="U307">
        <f ca="1">+(L307^2*Markiwitz!$B$4^2)+(M307^2*Markiwitz!$C$4^2)+(N307^2*Markiwitz!$D$4^2)+(O307^2*Markiwitz!$E$4^2)+(P307^2*Markiwitz!$F$4^2)+(Q307^2*Markiwitz!$G$4^2)+(R307^2*Markiwitz!$H$4^2)+(S307^2*Markiwitz!$I$4^2)+(T307^2*Markiwitz!$J$4^2)+(2*L307*M307*Markiwitz!$B$8)+(2*L307*N307*Markiwitz!$E$8)+(2*L307*O307*Markiwitz!$H$8)+(2*L307*P307*Markiwitz!$B$11)+(2*L307*Q307*Markiwitz!$E$11)+(2*L307*R307*Markiwitz!$H$11)+(2*L307*S307*Markiwitz!$K$8)+(2*L307*T307*Markiwitz!$K$11)</f>
        <v>1.4841227274336235E-2</v>
      </c>
      <c r="V307" s="5">
        <f t="shared" ca="1" si="71"/>
        <v>0.12182457582251717</v>
      </c>
      <c r="W307" s="42">
        <f ca="1">SUMPRODUCT(L307:T307,Markiwitz!$B$3:$J$3)</f>
        <v>0.58117146019888433</v>
      </c>
    </row>
    <row r="308" spans="1:23" x14ac:dyDescent="0.25">
      <c r="A308">
        <v>307</v>
      </c>
      <c r="B308" s="25">
        <f t="shared" ca="1" si="70"/>
        <v>1.0000000000000002</v>
      </c>
      <c r="C308" s="46">
        <v>0</v>
      </c>
      <c r="D308">
        <f t="shared" ca="1" si="85"/>
        <v>0.99932299319972728</v>
      </c>
      <c r="E308">
        <f t="shared" ca="1" si="85"/>
        <v>0.92206365879000307</v>
      </c>
      <c r="F308">
        <f t="shared" ca="1" si="85"/>
        <v>0.21586768577062887</v>
      </c>
      <c r="G308">
        <f t="shared" ca="1" si="85"/>
        <v>0.25312382519343979</v>
      </c>
      <c r="H308">
        <f t="shared" ca="1" si="85"/>
        <v>0.83756968002517007</v>
      </c>
      <c r="I308">
        <f t="shared" ca="1" si="85"/>
        <v>0.43969400122825897</v>
      </c>
      <c r="J308">
        <f t="shared" ca="1" si="85"/>
        <v>0.47463580655571758</v>
      </c>
      <c r="K308">
        <f t="shared" ca="1" si="85"/>
        <v>0.5151379701773896</v>
      </c>
      <c r="L308" s="42">
        <f t="shared" ca="1" si="72"/>
        <v>0</v>
      </c>
      <c r="M308" s="42">
        <f t="shared" ca="1" si="73"/>
        <v>0.21456598992510859</v>
      </c>
      <c r="N308" s="42">
        <f t="shared" ca="1" si="74"/>
        <v>0.1979775338589683</v>
      </c>
      <c r="O308" s="42">
        <f t="shared" ca="1" si="75"/>
        <v>4.6349242442538345E-2</v>
      </c>
      <c r="P308" s="42">
        <f t="shared" ca="1" si="76"/>
        <v>5.4348558469929711E-2</v>
      </c>
      <c r="Q308" s="42">
        <f t="shared" ca="1" si="77"/>
        <v>0.17983571752955649</v>
      </c>
      <c r="R308" s="42">
        <f t="shared" ca="1" si="78"/>
        <v>9.4407293017041177E-2</v>
      </c>
      <c r="S308" s="42">
        <f t="shared" ca="1" si="79"/>
        <v>0.10190969524422394</v>
      </c>
      <c r="T308" s="42">
        <f t="shared" ca="1" si="80"/>
        <v>0.11060596951263348</v>
      </c>
      <c r="U308">
        <f ca="1">+(L308^2*Markiwitz!$B$4^2)+(M308^2*Markiwitz!$C$4^2)+(N308^2*Markiwitz!$D$4^2)+(O308^2*Markiwitz!$E$4^2)+(P308^2*Markiwitz!$F$4^2)+(Q308^2*Markiwitz!$G$4^2)+(R308^2*Markiwitz!$H$4^2)+(S308^2*Markiwitz!$I$4^2)+(T308^2*Markiwitz!$J$4^2)+(2*L308*M308*Markiwitz!$B$8)+(2*L308*N308*Markiwitz!$E$8)+(2*L308*O308*Markiwitz!$H$8)+(2*L308*P308*Markiwitz!$B$11)+(2*L308*Q308*Markiwitz!$E$11)+(2*L308*R308*Markiwitz!$H$11)+(2*L308*S308*Markiwitz!$K$8)+(2*L308*T308*Markiwitz!$K$11)</f>
        <v>1.5680644049786134E-2</v>
      </c>
      <c r="V308" s="5">
        <f t="shared" ca="1" si="71"/>
        <v>0.1252223783905502</v>
      </c>
      <c r="W308" s="42">
        <f ca="1">SUMPRODUCT(L308:T308,Markiwitz!$B$3:$J$3)</f>
        <v>0.60310197520998543</v>
      </c>
    </row>
    <row r="309" spans="1:23" x14ac:dyDescent="0.25">
      <c r="A309">
        <v>308</v>
      </c>
      <c r="B309" s="25">
        <f t="shared" ca="1" si="70"/>
        <v>1</v>
      </c>
      <c r="C309" s="46">
        <v>0</v>
      </c>
      <c r="D309">
        <f t="shared" ca="1" si="85"/>
        <v>5.7434955460264558E-2</v>
      </c>
      <c r="E309">
        <f t="shared" ca="1" si="85"/>
        <v>0.15870625633389768</v>
      </c>
      <c r="F309">
        <f t="shared" ca="1" si="85"/>
        <v>0.85094742069004981</v>
      </c>
      <c r="G309">
        <f t="shared" ca="1" si="85"/>
        <v>0.56720678611256969</v>
      </c>
      <c r="H309">
        <f t="shared" ca="1" si="85"/>
        <v>0.15125026758355065</v>
      </c>
      <c r="I309">
        <f t="shared" ca="1" si="85"/>
        <v>0.92711061162882835</v>
      </c>
      <c r="J309">
        <f t="shared" ca="1" si="85"/>
        <v>0.40503551802342097</v>
      </c>
      <c r="K309">
        <f t="shared" ca="1" si="85"/>
        <v>0.57829811973328005</v>
      </c>
      <c r="L309" s="42">
        <f t="shared" ca="1" si="72"/>
        <v>0</v>
      </c>
      <c r="M309" s="42">
        <f t="shared" ca="1" si="73"/>
        <v>1.5539802992312852E-2</v>
      </c>
      <c r="N309" s="42">
        <f t="shared" ca="1" si="74"/>
        <v>4.2940121347922314E-2</v>
      </c>
      <c r="O309" s="42">
        <f t="shared" ca="1" si="75"/>
        <v>0.23023531869000299</v>
      </c>
      <c r="P309" s="42">
        <f t="shared" ca="1" si="76"/>
        <v>0.15346545742845197</v>
      </c>
      <c r="Q309" s="42">
        <f t="shared" ca="1" si="77"/>
        <v>4.0922802881061961E-2</v>
      </c>
      <c r="R309" s="42">
        <f t="shared" ca="1" si="78"/>
        <v>0.25084229875936781</v>
      </c>
      <c r="S309" s="42">
        <f t="shared" ca="1" si="79"/>
        <v>0.10958783034711089</v>
      </c>
      <c r="T309" s="42">
        <f t="shared" ca="1" si="80"/>
        <v>0.15646636755376925</v>
      </c>
      <c r="U309">
        <f ca="1">+(L309^2*Markiwitz!$B$4^2)+(M309^2*Markiwitz!$C$4^2)+(N309^2*Markiwitz!$D$4^2)+(O309^2*Markiwitz!$E$4^2)+(P309^2*Markiwitz!$F$4^2)+(Q309^2*Markiwitz!$G$4^2)+(R309^2*Markiwitz!$H$4^2)+(S309^2*Markiwitz!$I$4^2)+(T309^2*Markiwitz!$J$4^2)+(2*L309*M309*Markiwitz!$B$8)+(2*L309*N309*Markiwitz!$E$8)+(2*L309*O309*Markiwitz!$H$8)+(2*L309*P309*Markiwitz!$B$11)+(2*L309*Q309*Markiwitz!$E$11)+(2*L309*R309*Markiwitz!$H$11)+(2*L309*S309*Markiwitz!$K$8)+(2*L309*T309*Markiwitz!$K$11)</f>
        <v>1.5680469219698664E-2</v>
      </c>
      <c r="V309" s="5">
        <f t="shared" ca="1" si="71"/>
        <v>0.12522168031015501</v>
      </c>
      <c r="W309" s="42">
        <f ca="1">SUMPRODUCT(L309:T309,Markiwitz!$B$3:$J$3)</f>
        <v>0.2600281329725973</v>
      </c>
    </row>
    <row r="310" spans="1:23" x14ac:dyDescent="0.25">
      <c r="A310">
        <v>309</v>
      </c>
      <c r="B310" s="25">
        <f t="shared" ca="1" si="70"/>
        <v>1</v>
      </c>
      <c r="C310" s="46">
        <v>0</v>
      </c>
      <c r="D310">
        <f t="shared" ca="1" si="85"/>
        <v>0.36912912774554352</v>
      </c>
      <c r="E310">
        <f t="shared" ca="1" si="85"/>
        <v>0.57520642204258532</v>
      </c>
      <c r="F310">
        <f t="shared" ca="1" si="85"/>
        <v>0.26723504470730097</v>
      </c>
      <c r="G310">
        <f t="shared" ca="1" si="85"/>
        <v>0.13739258955875544</v>
      </c>
      <c r="H310">
        <f t="shared" ca="1" si="85"/>
        <v>0.4293191446730058</v>
      </c>
      <c r="I310">
        <f t="shared" ca="1" si="85"/>
        <v>0.65275325759099645</v>
      </c>
      <c r="J310">
        <f t="shared" ca="1" si="85"/>
        <v>0.43577664388359294</v>
      </c>
      <c r="K310">
        <f t="shared" ca="1" si="85"/>
        <v>0.60873912687388942</v>
      </c>
      <c r="L310" s="42">
        <f t="shared" ca="1" si="72"/>
        <v>0</v>
      </c>
      <c r="M310" s="42">
        <f t="shared" ca="1" si="73"/>
        <v>0.10620735814881727</v>
      </c>
      <c r="N310" s="42">
        <f t="shared" ca="1" si="74"/>
        <v>0.16550076892736934</v>
      </c>
      <c r="O310" s="42">
        <f t="shared" ca="1" si="75"/>
        <v>7.688997147553378E-2</v>
      </c>
      <c r="P310" s="42">
        <f t="shared" ca="1" si="76"/>
        <v>3.9531163675382321E-2</v>
      </c>
      <c r="Q310" s="42">
        <f t="shared" ca="1" si="77"/>
        <v>0.12352547856873998</v>
      </c>
      <c r="R310" s="42">
        <f t="shared" ca="1" si="78"/>
        <v>0.18781286493209046</v>
      </c>
      <c r="S310" s="42">
        <f t="shared" ca="1" si="79"/>
        <v>0.12538345692876068</v>
      </c>
      <c r="T310" s="42">
        <f t="shared" ca="1" si="80"/>
        <v>0.17514893734330622</v>
      </c>
      <c r="U310">
        <f ca="1">+(L310^2*Markiwitz!$B$4^2)+(M310^2*Markiwitz!$C$4^2)+(N310^2*Markiwitz!$D$4^2)+(O310^2*Markiwitz!$E$4^2)+(P310^2*Markiwitz!$F$4^2)+(Q310^2*Markiwitz!$G$4^2)+(R310^2*Markiwitz!$H$4^2)+(S310^2*Markiwitz!$I$4^2)+(T310^2*Markiwitz!$J$4^2)+(2*L310*M310*Markiwitz!$B$8)+(2*L310*N310*Markiwitz!$E$8)+(2*L310*O310*Markiwitz!$H$8)+(2*L310*P310*Markiwitz!$B$11)+(2*L310*Q310*Markiwitz!$E$11)+(2*L310*R310*Markiwitz!$H$11)+(2*L310*S310*Markiwitz!$K$8)+(2*L310*T310*Markiwitz!$K$11)</f>
        <v>1.2751592827865761E-2</v>
      </c>
      <c r="V310" s="5">
        <f t="shared" ca="1" si="71"/>
        <v>0.11292295084643228</v>
      </c>
      <c r="W310" s="42">
        <f ca="1">SUMPRODUCT(L310:T310,Markiwitz!$B$3:$J$3)</f>
        <v>0.43870358848483515</v>
      </c>
    </row>
    <row r="311" spans="1:23" x14ac:dyDescent="0.25">
      <c r="A311">
        <v>310</v>
      </c>
      <c r="B311" s="25">
        <f t="shared" ca="1" si="70"/>
        <v>1</v>
      </c>
      <c r="C311" s="46">
        <v>0</v>
      </c>
      <c r="D311">
        <f t="shared" ca="1" si="85"/>
        <v>0.70000840666143826</v>
      </c>
      <c r="E311">
        <f t="shared" ca="1" si="85"/>
        <v>0.75567359196032891</v>
      </c>
      <c r="F311">
        <f t="shared" ca="1" si="85"/>
        <v>0.13816708868653738</v>
      </c>
      <c r="G311">
        <f t="shared" ca="1" si="85"/>
        <v>0.73052455613989309</v>
      </c>
      <c r="H311">
        <f t="shared" ca="1" si="85"/>
        <v>0.27324262186626769</v>
      </c>
      <c r="I311">
        <f t="shared" ca="1" si="85"/>
        <v>0.8876654432072677</v>
      </c>
      <c r="J311">
        <f t="shared" ca="1" si="85"/>
        <v>0.39647877224873362</v>
      </c>
      <c r="K311">
        <f t="shared" ca="1" si="85"/>
        <v>0.34324805559737925</v>
      </c>
      <c r="L311" s="42">
        <f t="shared" ca="1" si="72"/>
        <v>0</v>
      </c>
      <c r="M311" s="42">
        <f t="shared" ca="1" si="73"/>
        <v>0.16568212836398699</v>
      </c>
      <c r="N311" s="42">
        <f t="shared" ca="1" si="74"/>
        <v>0.17885729353104837</v>
      </c>
      <c r="O311" s="42">
        <f t="shared" ca="1" si="75"/>
        <v>3.2702203438698091E-2</v>
      </c>
      <c r="P311" s="42">
        <f t="shared" ca="1" si="76"/>
        <v>0.17290487104386071</v>
      </c>
      <c r="Q311" s="42">
        <f t="shared" ca="1" si="77"/>
        <v>6.4672679241772335E-2</v>
      </c>
      <c r="R311" s="42">
        <f t="shared" ca="1" si="78"/>
        <v>0.21009790526254785</v>
      </c>
      <c r="S311" s="42">
        <f t="shared" ca="1" si="79"/>
        <v>9.3840939926142342E-2</v>
      </c>
      <c r="T311" s="42">
        <f t="shared" ca="1" si="80"/>
        <v>8.1241979191943273E-2</v>
      </c>
      <c r="U311">
        <f ca="1">+(L311^2*Markiwitz!$B$4^2)+(M311^2*Markiwitz!$C$4^2)+(N311^2*Markiwitz!$D$4^2)+(O311^2*Markiwitz!$E$4^2)+(P311^2*Markiwitz!$F$4^2)+(Q311^2*Markiwitz!$G$4^2)+(R311^2*Markiwitz!$H$4^2)+(S311^2*Markiwitz!$I$4^2)+(T311^2*Markiwitz!$J$4^2)+(2*L311*M311*Markiwitz!$B$8)+(2*L311*N311*Markiwitz!$E$8)+(2*L311*O311*Markiwitz!$H$8)+(2*L311*P311*Markiwitz!$B$11)+(2*L311*Q311*Markiwitz!$E$11)+(2*L311*R311*Markiwitz!$H$11)+(2*L311*S311*Markiwitz!$K$8)+(2*L311*T311*Markiwitz!$K$11)</f>
        <v>1.2893174231610668E-2</v>
      </c>
      <c r="V311" s="5">
        <f t="shared" ca="1" si="71"/>
        <v>0.11354811417020834</v>
      </c>
      <c r="W311" s="42">
        <f ca="1">SUMPRODUCT(L311:T311,Markiwitz!$B$3:$J$3)</f>
        <v>0.31579871273164989</v>
      </c>
    </row>
    <row r="312" spans="1:23" x14ac:dyDescent="0.25">
      <c r="A312">
        <v>311</v>
      </c>
      <c r="B312" s="25">
        <f t="shared" ca="1" si="70"/>
        <v>0.99999999999999978</v>
      </c>
      <c r="C312" s="46">
        <v>0</v>
      </c>
      <c r="D312">
        <f t="shared" ref="D312:K321" ca="1" si="86">RAND()</f>
        <v>0.51098878714231777</v>
      </c>
      <c r="E312">
        <f t="shared" ca="1" si="86"/>
        <v>0.65272657372108955</v>
      </c>
      <c r="F312">
        <f t="shared" ca="1" si="86"/>
        <v>0.20191484627121681</v>
      </c>
      <c r="G312">
        <f t="shared" ca="1" si="86"/>
        <v>0.92316929947320425</v>
      </c>
      <c r="H312">
        <f t="shared" ca="1" si="86"/>
        <v>0.65736278880835985</v>
      </c>
      <c r="I312">
        <f t="shared" ca="1" si="86"/>
        <v>0.2095680943755649</v>
      </c>
      <c r="J312">
        <f t="shared" ca="1" si="86"/>
        <v>9.2137714954387828E-4</v>
      </c>
      <c r="K312">
        <f t="shared" ca="1" si="86"/>
        <v>0.51359536717363274</v>
      </c>
      <c r="L312" s="42">
        <f t="shared" ca="1" si="72"/>
        <v>0</v>
      </c>
      <c r="M312" s="42">
        <f t="shared" ca="1" si="73"/>
        <v>0.13922462669956998</v>
      </c>
      <c r="N312" s="42">
        <f t="shared" ca="1" si="74"/>
        <v>0.17784267649281679</v>
      </c>
      <c r="O312" s="42">
        <f t="shared" ca="1" si="75"/>
        <v>5.5013964698567362E-2</v>
      </c>
      <c r="P312" s="42">
        <f t="shared" ca="1" si="76"/>
        <v>0.25152783061727635</v>
      </c>
      <c r="Q312" s="42">
        <f t="shared" ca="1" si="77"/>
        <v>0.17910586529669234</v>
      </c>
      <c r="R312" s="42">
        <f t="shared" ca="1" si="78"/>
        <v>5.7099177989304972E-2</v>
      </c>
      <c r="S312" s="42">
        <f t="shared" ca="1" si="79"/>
        <v>2.5103953926690163E-4</v>
      </c>
      <c r="T312" s="42">
        <f t="shared" ca="1" si="80"/>
        <v>0.13993481866650509</v>
      </c>
      <c r="U312">
        <f ca="1">+(L312^2*Markiwitz!$B$4^2)+(M312^2*Markiwitz!$C$4^2)+(N312^2*Markiwitz!$D$4^2)+(O312^2*Markiwitz!$E$4^2)+(P312^2*Markiwitz!$F$4^2)+(Q312^2*Markiwitz!$G$4^2)+(R312^2*Markiwitz!$H$4^2)+(S312^2*Markiwitz!$I$4^2)+(T312^2*Markiwitz!$J$4^2)+(2*L312*M312*Markiwitz!$B$8)+(2*L312*N312*Markiwitz!$E$8)+(2*L312*O312*Markiwitz!$H$8)+(2*L312*P312*Markiwitz!$B$11)+(2*L312*Q312*Markiwitz!$E$11)+(2*L312*R312*Markiwitz!$H$11)+(2*L312*S312*Markiwitz!$K$8)+(2*L312*T312*Markiwitz!$K$11)</f>
        <v>1.9829968386219084E-2</v>
      </c>
      <c r="V312" s="5">
        <f t="shared" ca="1" si="71"/>
        <v>0.14081892055480003</v>
      </c>
      <c r="W312" s="42">
        <f ca="1">SUMPRODUCT(L312:T312,Markiwitz!$B$3:$J$3)</f>
        <v>0.66087383608884875</v>
      </c>
    </row>
    <row r="313" spans="1:23" x14ac:dyDescent="0.25">
      <c r="A313">
        <v>312</v>
      </c>
      <c r="B313" s="25">
        <f t="shared" ca="1" si="70"/>
        <v>1</v>
      </c>
      <c r="C313" s="46">
        <v>0</v>
      </c>
      <c r="D313">
        <f t="shared" ca="1" si="86"/>
        <v>0.55957178157132159</v>
      </c>
      <c r="E313">
        <f t="shared" ca="1" si="86"/>
        <v>0.17107580645319342</v>
      </c>
      <c r="F313">
        <f t="shared" ca="1" si="86"/>
        <v>0.65406507876286801</v>
      </c>
      <c r="G313">
        <f t="shared" ca="1" si="86"/>
        <v>0.25535421811342385</v>
      </c>
      <c r="H313">
        <f t="shared" ca="1" si="86"/>
        <v>0.84855087610538504</v>
      </c>
      <c r="I313">
        <f t="shared" ca="1" si="86"/>
        <v>0.40261968371684542</v>
      </c>
      <c r="J313">
        <f t="shared" ca="1" si="86"/>
        <v>0.51146833770528444</v>
      </c>
      <c r="K313">
        <f t="shared" ca="1" si="86"/>
        <v>8.0949006432970871E-2</v>
      </c>
      <c r="L313" s="42">
        <f t="shared" ca="1" si="72"/>
        <v>0</v>
      </c>
      <c r="M313" s="42">
        <f t="shared" ca="1" si="73"/>
        <v>0.16062779336245014</v>
      </c>
      <c r="N313" s="42">
        <f t="shared" ca="1" si="74"/>
        <v>4.9108139819190641E-2</v>
      </c>
      <c r="O313" s="42">
        <f t="shared" ca="1" si="75"/>
        <v>0.18775255253597134</v>
      </c>
      <c r="P313" s="42">
        <f t="shared" ca="1" si="76"/>
        <v>7.3300666567163456E-2</v>
      </c>
      <c r="Q313" s="42">
        <f t="shared" ca="1" si="77"/>
        <v>0.24358064375912289</v>
      </c>
      <c r="R313" s="42">
        <f t="shared" ca="1" si="78"/>
        <v>0.11557393258487886</v>
      </c>
      <c r="S313" s="42">
        <f t="shared" ca="1" si="79"/>
        <v>0.14681946653860867</v>
      </c>
      <c r="T313" s="42">
        <f t="shared" ca="1" si="80"/>
        <v>2.3236804832613967E-2</v>
      </c>
      <c r="U313">
        <f ca="1">+(L313^2*Markiwitz!$B$4^2)+(M313^2*Markiwitz!$C$4^2)+(N313^2*Markiwitz!$D$4^2)+(O313^2*Markiwitz!$E$4^2)+(P313^2*Markiwitz!$F$4^2)+(Q313^2*Markiwitz!$G$4^2)+(R313^2*Markiwitz!$H$4^2)+(S313^2*Markiwitz!$I$4^2)+(T313^2*Markiwitz!$J$4^2)+(2*L313*M313*Markiwitz!$B$8)+(2*L313*N313*Markiwitz!$E$8)+(2*L313*O313*Markiwitz!$H$8)+(2*L313*P313*Markiwitz!$B$11)+(2*L313*Q313*Markiwitz!$E$11)+(2*L313*R313*Markiwitz!$H$11)+(2*L313*S313*Markiwitz!$K$8)+(2*L313*T313*Markiwitz!$K$11)</f>
        <v>2.4537343905656799E-2</v>
      </c>
      <c r="V313" s="5">
        <f t="shared" ca="1" si="71"/>
        <v>0.15664400373348736</v>
      </c>
      <c r="W313" s="42">
        <f ca="1">SUMPRODUCT(L313:T313,Markiwitz!$B$3:$J$3)</f>
        <v>0.7818401289684801</v>
      </c>
    </row>
    <row r="314" spans="1:23" x14ac:dyDescent="0.25">
      <c r="A314">
        <v>313</v>
      </c>
      <c r="B314" s="25">
        <f t="shared" ca="1" si="70"/>
        <v>1</v>
      </c>
      <c r="C314" s="46">
        <v>0</v>
      </c>
      <c r="D314">
        <f t="shared" ca="1" si="86"/>
        <v>0.45126797185378642</v>
      </c>
      <c r="E314">
        <f t="shared" ca="1" si="86"/>
        <v>0.42012668311767121</v>
      </c>
      <c r="F314">
        <f t="shared" ca="1" si="86"/>
        <v>0.40140138454895491</v>
      </c>
      <c r="G314">
        <f t="shared" ca="1" si="86"/>
        <v>0.16601145405402318</v>
      </c>
      <c r="H314">
        <f t="shared" ca="1" si="86"/>
        <v>3.7930060509805075E-2</v>
      </c>
      <c r="I314">
        <f t="shared" ca="1" si="86"/>
        <v>0.95658867288149985</v>
      </c>
      <c r="J314">
        <f t="shared" ca="1" si="86"/>
        <v>0.27853510726688502</v>
      </c>
      <c r="K314">
        <f t="shared" ca="1" si="86"/>
        <v>0.72416053182013651</v>
      </c>
      <c r="L314" s="42">
        <f t="shared" ca="1" si="72"/>
        <v>0</v>
      </c>
      <c r="M314" s="42">
        <f t="shared" ca="1" si="73"/>
        <v>0.13133442959494163</v>
      </c>
      <c r="N314" s="42">
        <f t="shared" ca="1" si="74"/>
        <v>0.12227124840748027</v>
      </c>
      <c r="O314" s="42">
        <f t="shared" ca="1" si="75"/>
        <v>0.11682154543739191</v>
      </c>
      <c r="P314" s="42">
        <f t="shared" ca="1" si="76"/>
        <v>4.8315016762315907E-2</v>
      </c>
      <c r="Q314" s="42">
        <f t="shared" ca="1" si="77"/>
        <v>1.1038946196631287E-2</v>
      </c>
      <c r="R314" s="42">
        <f t="shared" ca="1" si="78"/>
        <v>0.27840005394971806</v>
      </c>
      <c r="S314" s="42">
        <f t="shared" ca="1" si="79"/>
        <v>8.1063252250737558E-2</v>
      </c>
      <c r="T314" s="42">
        <f t="shared" ca="1" si="80"/>
        <v>0.21075550740078342</v>
      </c>
      <c r="U314">
        <f ca="1">+(L314^2*Markiwitz!$B$4^2)+(M314^2*Markiwitz!$C$4^2)+(N314^2*Markiwitz!$D$4^2)+(O314^2*Markiwitz!$E$4^2)+(P314^2*Markiwitz!$F$4^2)+(Q314^2*Markiwitz!$G$4^2)+(R314^2*Markiwitz!$H$4^2)+(S314^2*Markiwitz!$I$4^2)+(T314^2*Markiwitz!$J$4^2)+(2*L314*M314*Markiwitz!$B$8)+(2*L314*N314*Markiwitz!$E$8)+(2*L314*O314*Markiwitz!$H$8)+(2*L314*P314*Markiwitz!$B$11)+(2*L314*Q314*Markiwitz!$E$11)+(2*L314*R314*Markiwitz!$H$11)+(2*L314*S314*Markiwitz!$K$8)+(2*L314*T314*Markiwitz!$K$11)</f>
        <v>1.1711457721301926E-2</v>
      </c>
      <c r="V314" s="5">
        <f t="shared" ca="1" si="71"/>
        <v>0.10821948863907058</v>
      </c>
      <c r="W314" s="42">
        <f ca="1">SUMPRODUCT(L314:T314,Markiwitz!$B$3:$J$3)</f>
        <v>0.14867969264203723</v>
      </c>
    </row>
    <row r="315" spans="1:23" x14ac:dyDescent="0.25">
      <c r="A315">
        <v>314</v>
      </c>
      <c r="B315" s="25">
        <f t="shared" ca="1" si="70"/>
        <v>1</v>
      </c>
      <c r="C315" s="46">
        <v>0</v>
      </c>
      <c r="D315">
        <f t="shared" ca="1" si="86"/>
        <v>0.4016016862363273</v>
      </c>
      <c r="E315">
        <f t="shared" ca="1" si="86"/>
        <v>0.43563225906701752</v>
      </c>
      <c r="F315">
        <f t="shared" ca="1" si="86"/>
        <v>0.42901023300094776</v>
      </c>
      <c r="G315">
        <f t="shared" ca="1" si="86"/>
        <v>0.45188172113935754</v>
      </c>
      <c r="H315">
        <f t="shared" ca="1" si="86"/>
        <v>0.18195213297538892</v>
      </c>
      <c r="I315">
        <f t="shared" ca="1" si="86"/>
        <v>0.47619042822215152</v>
      </c>
      <c r="J315">
        <f t="shared" ca="1" si="86"/>
        <v>0.63070324678022893</v>
      </c>
      <c r="K315">
        <f t="shared" ca="1" si="86"/>
        <v>0.5981961528880424</v>
      </c>
      <c r="L315" s="42">
        <f t="shared" ca="1" si="72"/>
        <v>0</v>
      </c>
      <c r="M315" s="42">
        <f t="shared" ca="1" si="73"/>
        <v>0.11139611296819185</v>
      </c>
      <c r="N315" s="42">
        <f t="shared" ca="1" si="74"/>
        <v>0.12083549946815059</v>
      </c>
      <c r="O315" s="42">
        <f t="shared" ca="1" si="75"/>
        <v>0.11899868456170089</v>
      </c>
      <c r="P315" s="42">
        <f t="shared" ca="1" si="76"/>
        <v>0.1253427686722384</v>
      </c>
      <c r="Q315" s="42">
        <f t="shared" ca="1" si="77"/>
        <v>5.0469808903647127E-2</v>
      </c>
      <c r="R315" s="42">
        <f t="shared" ca="1" si="78"/>
        <v>0.132085507991097</v>
      </c>
      <c r="S315" s="42">
        <f t="shared" ca="1" si="79"/>
        <v>0.17494421098220109</v>
      </c>
      <c r="T315" s="42">
        <f t="shared" ca="1" si="80"/>
        <v>0.1659274064527731</v>
      </c>
      <c r="U315">
        <f ca="1">+(L315^2*Markiwitz!$B$4^2)+(M315^2*Markiwitz!$C$4^2)+(N315^2*Markiwitz!$D$4^2)+(O315^2*Markiwitz!$E$4^2)+(P315^2*Markiwitz!$F$4^2)+(Q315^2*Markiwitz!$G$4^2)+(R315^2*Markiwitz!$H$4^2)+(S315^2*Markiwitz!$I$4^2)+(T315^2*Markiwitz!$J$4^2)+(2*L315*M315*Markiwitz!$B$8)+(2*L315*N315*Markiwitz!$E$8)+(2*L315*O315*Markiwitz!$H$8)+(2*L315*P315*Markiwitz!$B$11)+(2*L315*Q315*Markiwitz!$E$11)+(2*L315*R315*Markiwitz!$H$11)+(2*L315*S315*Markiwitz!$K$8)+(2*L315*T315*Markiwitz!$K$11)</f>
        <v>1.0807444848096115E-2</v>
      </c>
      <c r="V315" s="5">
        <f t="shared" ca="1" si="71"/>
        <v>0.10395886132550758</v>
      </c>
      <c r="W315" s="42">
        <f ca="1">SUMPRODUCT(L315:T315,Markiwitz!$B$3:$J$3)</f>
        <v>0.26199406324637392</v>
      </c>
    </row>
    <row r="316" spans="1:23" x14ac:dyDescent="0.25">
      <c r="A316">
        <v>315</v>
      </c>
      <c r="B316" s="25">
        <f t="shared" ca="1" si="70"/>
        <v>1.0000000000000002</v>
      </c>
      <c r="C316" s="46">
        <v>0</v>
      </c>
      <c r="D316">
        <f t="shared" ca="1" si="86"/>
        <v>0.18700778768994197</v>
      </c>
      <c r="E316">
        <f t="shared" ca="1" si="86"/>
        <v>0.68295960763323349</v>
      </c>
      <c r="F316">
        <f t="shared" ca="1" si="86"/>
        <v>0.92316742299368137</v>
      </c>
      <c r="G316">
        <f t="shared" ca="1" si="86"/>
        <v>0.96443004996395443</v>
      </c>
      <c r="H316">
        <f t="shared" ca="1" si="86"/>
        <v>0.9112969659646093</v>
      </c>
      <c r="I316">
        <f t="shared" ca="1" si="86"/>
        <v>0.76883751139197087</v>
      </c>
      <c r="J316">
        <f t="shared" ca="1" si="86"/>
        <v>0.81954956034169946</v>
      </c>
      <c r="K316">
        <f t="shared" ca="1" si="86"/>
        <v>0.67537942004741092</v>
      </c>
      <c r="L316" s="42">
        <f t="shared" ca="1" si="72"/>
        <v>0</v>
      </c>
      <c r="M316" s="42">
        <f t="shared" ca="1" si="73"/>
        <v>3.1521911944076608E-2</v>
      </c>
      <c r="N316" s="42">
        <f t="shared" ca="1" si="74"/>
        <v>0.11511923048290126</v>
      </c>
      <c r="O316" s="42">
        <f t="shared" ca="1" si="75"/>
        <v>0.15560850474042617</v>
      </c>
      <c r="P316" s="42">
        <f t="shared" ca="1" si="76"/>
        <v>0.16256370649969593</v>
      </c>
      <c r="Q316" s="42">
        <f t="shared" ca="1" si="77"/>
        <v>0.15360762816823367</v>
      </c>
      <c r="R316" s="42">
        <f t="shared" ca="1" si="78"/>
        <v>0.12959475449002475</v>
      </c>
      <c r="S316" s="42">
        <f t="shared" ca="1" si="79"/>
        <v>0.13814274471676022</v>
      </c>
      <c r="T316" s="42">
        <f t="shared" ca="1" si="80"/>
        <v>0.11384151895788153</v>
      </c>
      <c r="U316">
        <f ca="1">+(L316^2*Markiwitz!$B$4^2)+(M316^2*Markiwitz!$C$4^2)+(N316^2*Markiwitz!$D$4^2)+(O316^2*Markiwitz!$E$4^2)+(P316^2*Markiwitz!$F$4^2)+(Q316^2*Markiwitz!$G$4^2)+(R316^2*Markiwitz!$H$4^2)+(S316^2*Markiwitz!$I$4^2)+(T316^2*Markiwitz!$J$4^2)+(2*L316*M316*Markiwitz!$B$8)+(2*L316*N316*Markiwitz!$E$8)+(2*L316*O316*Markiwitz!$H$8)+(2*L316*P316*Markiwitz!$B$11)+(2*L316*Q316*Markiwitz!$E$11)+(2*L316*R316*Markiwitz!$H$11)+(2*L316*S316*Markiwitz!$K$8)+(2*L316*T316*Markiwitz!$K$11)</f>
        <v>1.6626725603401279E-2</v>
      </c>
      <c r="V316" s="5">
        <f t="shared" ca="1" si="71"/>
        <v>0.12894466101161878</v>
      </c>
      <c r="W316" s="42">
        <f ca="1">SUMPRODUCT(L316:T316,Markiwitz!$B$3:$J$3)</f>
        <v>0.55654167968485679</v>
      </c>
    </row>
    <row r="317" spans="1:23" x14ac:dyDescent="0.25">
      <c r="A317">
        <v>316</v>
      </c>
      <c r="B317" s="25">
        <f t="shared" ca="1" si="70"/>
        <v>1</v>
      </c>
      <c r="C317" s="46">
        <v>0</v>
      </c>
      <c r="D317">
        <f t="shared" ca="1" si="86"/>
        <v>0.26873492968907964</v>
      </c>
      <c r="E317">
        <f t="shared" ca="1" si="86"/>
        <v>0.78082503368069478</v>
      </c>
      <c r="F317">
        <f t="shared" ca="1" si="86"/>
        <v>0.24176428601075728</v>
      </c>
      <c r="G317">
        <f t="shared" ca="1" si="86"/>
        <v>0.82498714671902151</v>
      </c>
      <c r="H317">
        <f t="shared" ca="1" si="86"/>
        <v>2.1887853477924435E-2</v>
      </c>
      <c r="I317">
        <f t="shared" ca="1" si="86"/>
        <v>0.77694118675100865</v>
      </c>
      <c r="J317">
        <f t="shared" ca="1" si="86"/>
        <v>0.32208408488647955</v>
      </c>
      <c r="K317">
        <f t="shared" ca="1" si="86"/>
        <v>0.77430252593532156</v>
      </c>
      <c r="L317" s="42">
        <f t="shared" ca="1" si="72"/>
        <v>0</v>
      </c>
      <c r="M317" s="42">
        <f t="shared" ca="1" si="73"/>
        <v>6.6990681236957839E-2</v>
      </c>
      <c r="N317" s="42">
        <f t="shared" ca="1" si="74"/>
        <v>0.19464533692609104</v>
      </c>
      <c r="O317" s="42">
        <f t="shared" ca="1" si="75"/>
        <v>6.0267395226090287E-2</v>
      </c>
      <c r="P317" s="42">
        <f t="shared" ca="1" si="76"/>
        <v>0.20565414043638985</v>
      </c>
      <c r="Q317" s="42">
        <f t="shared" ca="1" si="77"/>
        <v>5.4562397861615194E-3</v>
      </c>
      <c r="R317" s="42">
        <f t="shared" ca="1" si="78"/>
        <v>0.193677165233856</v>
      </c>
      <c r="S317" s="42">
        <f t="shared" ca="1" si="79"/>
        <v>8.0289645589023753E-2</v>
      </c>
      <c r="T317" s="42">
        <f t="shared" ca="1" si="80"/>
        <v>0.19301939556542971</v>
      </c>
      <c r="U317">
        <f ca="1">+(L317^2*Markiwitz!$B$4^2)+(M317^2*Markiwitz!$C$4^2)+(N317^2*Markiwitz!$D$4^2)+(O317^2*Markiwitz!$E$4^2)+(P317^2*Markiwitz!$F$4^2)+(Q317^2*Markiwitz!$G$4^2)+(R317^2*Markiwitz!$H$4^2)+(S317^2*Markiwitz!$I$4^2)+(T317^2*Markiwitz!$J$4^2)+(2*L317*M317*Markiwitz!$B$8)+(2*L317*N317*Markiwitz!$E$8)+(2*L317*O317*Markiwitz!$H$8)+(2*L317*P317*Markiwitz!$B$11)+(2*L317*Q317*Markiwitz!$E$11)+(2*L317*R317*Markiwitz!$H$11)+(2*L317*S317*Markiwitz!$K$8)+(2*L317*T317*Markiwitz!$K$11)</f>
        <v>1.2961369485851951E-2</v>
      </c>
      <c r="V317" s="5">
        <f t="shared" ca="1" si="71"/>
        <v>0.11384801046066616</v>
      </c>
      <c r="W317" s="42">
        <f ca="1">SUMPRODUCT(L317:T317,Markiwitz!$B$3:$J$3)</f>
        <v>0.16804495610493708</v>
      </c>
    </row>
    <row r="318" spans="1:23" x14ac:dyDescent="0.25">
      <c r="A318">
        <v>317</v>
      </c>
      <c r="B318" s="25">
        <f t="shared" ca="1" si="70"/>
        <v>1</v>
      </c>
      <c r="C318" s="46">
        <v>0</v>
      </c>
      <c r="D318">
        <f t="shared" ca="1" si="86"/>
        <v>0.45653973407299786</v>
      </c>
      <c r="E318">
        <f t="shared" ca="1" si="86"/>
        <v>0.26159972849723057</v>
      </c>
      <c r="F318">
        <f t="shared" ca="1" si="86"/>
        <v>0.13743404657657854</v>
      </c>
      <c r="G318">
        <f t="shared" ca="1" si="86"/>
        <v>0.72988846311296129</v>
      </c>
      <c r="H318">
        <f t="shared" ca="1" si="86"/>
        <v>0.34591463389434196</v>
      </c>
      <c r="I318">
        <f t="shared" ca="1" si="86"/>
        <v>0.79220187271084641</v>
      </c>
      <c r="J318">
        <f t="shared" ca="1" si="86"/>
        <v>0.80322674839475861</v>
      </c>
      <c r="K318">
        <f t="shared" ca="1" si="86"/>
        <v>0.79110268117427474</v>
      </c>
      <c r="L318" s="42">
        <f t="shared" ca="1" si="72"/>
        <v>0</v>
      </c>
      <c r="M318" s="42">
        <f t="shared" ca="1" si="73"/>
        <v>0.10573169779310436</v>
      </c>
      <c r="N318" s="42">
        <f t="shared" ca="1" si="74"/>
        <v>6.05848327580722E-2</v>
      </c>
      <c r="O318" s="42">
        <f t="shared" ca="1" si="75"/>
        <v>3.1828850797890884E-2</v>
      </c>
      <c r="P318" s="42">
        <f t="shared" ca="1" si="76"/>
        <v>0.16903752432683908</v>
      </c>
      <c r="Q318" s="42">
        <f t="shared" ca="1" si="77"/>
        <v>8.0111628415854202E-2</v>
      </c>
      <c r="R318" s="42">
        <f t="shared" ca="1" si="78"/>
        <v>0.18346891353645398</v>
      </c>
      <c r="S318" s="42">
        <f t="shared" ca="1" si="79"/>
        <v>0.18602220460187427</v>
      </c>
      <c r="T318" s="42">
        <f t="shared" ca="1" si="80"/>
        <v>0.18321434776991119</v>
      </c>
      <c r="U318">
        <f ca="1">+(L318^2*Markiwitz!$B$4^2)+(M318^2*Markiwitz!$C$4^2)+(N318^2*Markiwitz!$D$4^2)+(O318^2*Markiwitz!$E$4^2)+(P318^2*Markiwitz!$F$4^2)+(Q318^2*Markiwitz!$G$4^2)+(R318^2*Markiwitz!$H$4^2)+(S318^2*Markiwitz!$I$4^2)+(T318^2*Markiwitz!$J$4^2)+(2*L318*M318*Markiwitz!$B$8)+(2*L318*N318*Markiwitz!$E$8)+(2*L318*O318*Markiwitz!$H$8)+(2*L318*P318*Markiwitz!$B$11)+(2*L318*Q318*Markiwitz!$E$11)+(2*L318*R318*Markiwitz!$H$11)+(2*L318*S318*Markiwitz!$K$8)+(2*L318*T318*Markiwitz!$K$11)</f>
        <v>1.3350323598806481E-2</v>
      </c>
      <c r="V318" s="5">
        <f t="shared" ca="1" si="71"/>
        <v>0.11554360042341801</v>
      </c>
      <c r="W318" s="42">
        <f ca="1">SUMPRODUCT(L318:T318,Markiwitz!$B$3:$J$3)</f>
        <v>0.32311965180383712</v>
      </c>
    </row>
    <row r="319" spans="1:23" x14ac:dyDescent="0.25">
      <c r="A319">
        <v>318</v>
      </c>
      <c r="B319" s="25">
        <f t="shared" ca="1" si="70"/>
        <v>1</v>
      </c>
      <c r="C319" s="46">
        <v>0</v>
      </c>
      <c r="D319">
        <f t="shared" ca="1" si="86"/>
        <v>0.9989381893258592</v>
      </c>
      <c r="E319">
        <f t="shared" ca="1" si="86"/>
        <v>0.51225331121505391</v>
      </c>
      <c r="F319">
        <f t="shared" ca="1" si="86"/>
        <v>0.60179237750694403</v>
      </c>
      <c r="G319">
        <f t="shared" ca="1" si="86"/>
        <v>0.28125841795151996</v>
      </c>
      <c r="H319">
        <f t="shared" ca="1" si="86"/>
        <v>1.9505835739148436E-2</v>
      </c>
      <c r="I319">
        <f t="shared" ca="1" si="86"/>
        <v>0.46997776869087315</v>
      </c>
      <c r="J319">
        <f t="shared" ca="1" si="86"/>
        <v>0.23712684330706246</v>
      </c>
      <c r="K319">
        <f t="shared" ca="1" si="86"/>
        <v>1.5214090372062228E-2</v>
      </c>
      <c r="L319" s="42">
        <f t="shared" ca="1" si="72"/>
        <v>0</v>
      </c>
      <c r="M319" s="42">
        <f t="shared" ca="1" si="73"/>
        <v>0.31853217490813557</v>
      </c>
      <c r="N319" s="42">
        <f t="shared" ca="1" si="74"/>
        <v>0.16334260024170372</v>
      </c>
      <c r="O319" s="42">
        <f t="shared" ca="1" si="75"/>
        <v>0.19189398993724346</v>
      </c>
      <c r="P319" s="42">
        <f t="shared" ca="1" si="76"/>
        <v>8.9685084160992412E-2</v>
      </c>
      <c r="Q319" s="42">
        <f t="shared" ca="1" si="77"/>
        <v>6.2198405745052549E-3</v>
      </c>
      <c r="R319" s="42">
        <f t="shared" ca="1" si="78"/>
        <v>0.14986216606715647</v>
      </c>
      <c r="S319" s="42">
        <f t="shared" ca="1" si="79"/>
        <v>7.5612815622429011E-2</v>
      </c>
      <c r="T319" s="42">
        <f t="shared" ca="1" si="80"/>
        <v>4.851328487834052E-3</v>
      </c>
      <c r="U319">
        <f ca="1">+(L319^2*Markiwitz!$B$4^2)+(M319^2*Markiwitz!$C$4^2)+(N319^2*Markiwitz!$D$4^2)+(O319^2*Markiwitz!$E$4^2)+(P319^2*Markiwitz!$F$4^2)+(Q319^2*Markiwitz!$G$4^2)+(R319^2*Markiwitz!$H$4^2)+(S319^2*Markiwitz!$I$4^2)+(T319^2*Markiwitz!$J$4^2)+(2*L319*M319*Markiwitz!$B$8)+(2*L319*N319*Markiwitz!$E$8)+(2*L319*O319*Markiwitz!$H$8)+(2*L319*P319*Markiwitz!$B$11)+(2*L319*Q319*Markiwitz!$E$11)+(2*L319*R319*Markiwitz!$H$11)+(2*L319*S319*Markiwitz!$K$8)+(2*L319*T319*Markiwitz!$K$11)</f>
        <v>1.1689588455213635E-2</v>
      </c>
      <c r="V319" s="5">
        <f t="shared" ca="1" si="71"/>
        <v>0.10811840016950693</v>
      </c>
      <c r="W319" s="42">
        <f ca="1">SUMPRODUCT(L319:T319,Markiwitz!$B$3:$J$3)</f>
        <v>0.18432134907986206</v>
      </c>
    </row>
    <row r="320" spans="1:23" x14ac:dyDescent="0.25">
      <c r="A320">
        <v>319</v>
      </c>
      <c r="B320" s="25">
        <f t="shared" ca="1" si="70"/>
        <v>1</v>
      </c>
      <c r="C320" s="46">
        <v>0</v>
      </c>
      <c r="D320">
        <f t="shared" ca="1" si="86"/>
        <v>0.18341502721760683</v>
      </c>
      <c r="E320">
        <f t="shared" ca="1" si="86"/>
        <v>0.814181969963782</v>
      </c>
      <c r="F320">
        <f t="shared" ca="1" si="86"/>
        <v>0.61676122615007323</v>
      </c>
      <c r="G320">
        <f t="shared" ca="1" si="86"/>
        <v>5.387285628774463E-2</v>
      </c>
      <c r="H320">
        <f t="shared" ca="1" si="86"/>
        <v>0.74954386802919715</v>
      </c>
      <c r="I320">
        <f t="shared" ca="1" si="86"/>
        <v>3.7925796545227985E-2</v>
      </c>
      <c r="J320">
        <f t="shared" ca="1" si="86"/>
        <v>0.37257425235960306</v>
      </c>
      <c r="K320">
        <f t="shared" ca="1" si="86"/>
        <v>0.67645135218593122</v>
      </c>
      <c r="L320" s="42">
        <f t="shared" ca="1" si="72"/>
        <v>0</v>
      </c>
      <c r="M320" s="42">
        <f t="shared" ca="1" si="73"/>
        <v>5.2333622932812095E-2</v>
      </c>
      <c r="N320" s="42">
        <f t="shared" ca="1" si="74"/>
        <v>0.23230971235648282</v>
      </c>
      <c r="O320" s="42">
        <f t="shared" ca="1" si="75"/>
        <v>0.17597985257021695</v>
      </c>
      <c r="P320" s="42">
        <f t="shared" ca="1" si="76"/>
        <v>1.537148722242623E-2</v>
      </c>
      <c r="Q320" s="42">
        <f t="shared" ca="1" si="77"/>
        <v>0.213866588556578</v>
      </c>
      <c r="R320" s="42">
        <f t="shared" ca="1" si="78"/>
        <v>1.0821328905999147E-2</v>
      </c>
      <c r="S320" s="42">
        <f t="shared" ca="1" si="79"/>
        <v>0.10630623200970814</v>
      </c>
      <c r="T320" s="42">
        <f t="shared" ca="1" si="80"/>
        <v>0.19301117544577659</v>
      </c>
      <c r="U320">
        <f ca="1">+(L320^2*Markiwitz!$B$4^2)+(M320^2*Markiwitz!$C$4^2)+(N320^2*Markiwitz!$D$4^2)+(O320^2*Markiwitz!$E$4^2)+(P320^2*Markiwitz!$F$4^2)+(Q320^2*Markiwitz!$G$4^2)+(R320^2*Markiwitz!$H$4^2)+(S320^2*Markiwitz!$I$4^2)+(T320^2*Markiwitz!$J$4^2)+(2*L320*M320*Markiwitz!$B$8)+(2*L320*N320*Markiwitz!$E$8)+(2*L320*O320*Markiwitz!$H$8)+(2*L320*P320*Markiwitz!$B$11)+(2*L320*Q320*Markiwitz!$E$11)+(2*L320*R320*Markiwitz!$H$11)+(2*L320*S320*Markiwitz!$K$8)+(2*L320*T320*Markiwitz!$K$11)</f>
        <v>2.1341038525005639E-2</v>
      </c>
      <c r="V320" s="5">
        <f t="shared" ca="1" si="71"/>
        <v>0.14608572320731975</v>
      </c>
      <c r="W320" s="42">
        <f ca="1">SUMPRODUCT(L320:T320,Markiwitz!$B$3:$J$3)</f>
        <v>0.70667815618494456</v>
      </c>
    </row>
    <row r="321" spans="1:23" x14ac:dyDescent="0.25">
      <c r="A321">
        <v>320</v>
      </c>
      <c r="B321" s="25">
        <f t="shared" ca="1" si="70"/>
        <v>1.0000000000000002</v>
      </c>
      <c r="C321" s="46">
        <v>0</v>
      </c>
      <c r="D321">
        <f t="shared" ca="1" si="86"/>
        <v>2.6596392020737492E-2</v>
      </c>
      <c r="E321">
        <f t="shared" ca="1" si="86"/>
        <v>0.32347717700749967</v>
      </c>
      <c r="F321">
        <f t="shared" ca="1" si="86"/>
        <v>0.76874380978023715</v>
      </c>
      <c r="G321">
        <f t="shared" ca="1" si="86"/>
        <v>0.7919256286028219</v>
      </c>
      <c r="H321">
        <f t="shared" ca="1" si="86"/>
        <v>0.55656847059865078</v>
      </c>
      <c r="I321">
        <f t="shared" ca="1" si="86"/>
        <v>0.8331217220946594</v>
      </c>
      <c r="J321">
        <f t="shared" ca="1" si="86"/>
        <v>0.98050951687605159</v>
      </c>
      <c r="K321">
        <f t="shared" ca="1" si="86"/>
        <v>0.6981469178347165</v>
      </c>
      <c r="L321" s="42">
        <f t="shared" ca="1" si="72"/>
        <v>0</v>
      </c>
      <c r="M321" s="42">
        <f t="shared" ca="1" si="73"/>
        <v>5.3416174384102438E-3</v>
      </c>
      <c r="N321" s="42">
        <f t="shared" ca="1" si="74"/>
        <v>6.4967132695431848E-2</v>
      </c>
      <c r="O321" s="42">
        <f t="shared" ca="1" si="75"/>
        <v>0.15439445082589731</v>
      </c>
      <c r="P321" s="42">
        <f t="shared" ca="1" si="76"/>
        <v>0.15905028563161963</v>
      </c>
      <c r="Q321" s="42">
        <f t="shared" ca="1" si="77"/>
        <v>0.11178117114159736</v>
      </c>
      <c r="R321" s="42">
        <f t="shared" ca="1" si="78"/>
        <v>0.16732410605127654</v>
      </c>
      <c r="S321" s="42">
        <f t="shared" ca="1" si="79"/>
        <v>0.19692546003189382</v>
      </c>
      <c r="T321" s="42">
        <f t="shared" ca="1" si="80"/>
        <v>0.14021577618387343</v>
      </c>
      <c r="U321">
        <f ca="1">+(L321^2*Markiwitz!$B$4^2)+(M321^2*Markiwitz!$C$4^2)+(N321^2*Markiwitz!$D$4^2)+(O321^2*Markiwitz!$E$4^2)+(P321^2*Markiwitz!$F$4^2)+(Q321^2*Markiwitz!$G$4^2)+(R321^2*Markiwitz!$H$4^2)+(S321^2*Markiwitz!$I$4^2)+(T321^2*Markiwitz!$J$4^2)+(2*L321*M321*Markiwitz!$B$8)+(2*L321*N321*Markiwitz!$E$8)+(2*L321*O321*Markiwitz!$H$8)+(2*L321*P321*Markiwitz!$B$11)+(2*L321*Q321*Markiwitz!$E$11)+(2*L321*R321*Markiwitz!$H$11)+(2*L321*S321*Markiwitz!$K$8)+(2*L321*T321*Markiwitz!$K$11)</f>
        <v>1.6144005421395925E-2</v>
      </c>
      <c r="V321" s="5">
        <f t="shared" ca="1" si="71"/>
        <v>0.12705906272830728</v>
      </c>
      <c r="W321" s="42">
        <f ca="1">SUMPRODUCT(L321:T321,Markiwitz!$B$3:$J$3)</f>
        <v>0.4258316424762903</v>
      </c>
    </row>
    <row r="322" spans="1:23" x14ac:dyDescent="0.25">
      <c r="A322">
        <v>321</v>
      </c>
      <c r="B322" s="25">
        <f t="shared" ref="B322:B385" ca="1" si="87">SUM(L322:T322)</f>
        <v>0.99999999999999989</v>
      </c>
      <c r="C322" s="46">
        <v>0</v>
      </c>
      <c r="D322">
        <f t="shared" ref="D322:K331" ca="1" si="88">RAND()</f>
        <v>0.81815088319201945</v>
      </c>
      <c r="E322">
        <f t="shared" ca="1" si="88"/>
        <v>0.28183364008933376</v>
      </c>
      <c r="F322">
        <f t="shared" ca="1" si="88"/>
        <v>0.86889728647901665</v>
      </c>
      <c r="G322">
        <f t="shared" ca="1" si="88"/>
        <v>0.6935502828982999</v>
      </c>
      <c r="H322">
        <f t="shared" ca="1" si="88"/>
        <v>0.70561987553332295</v>
      </c>
      <c r="I322">
        <f t="shared" ca="1" si="88"/>
        <v>0.44499094278628903</v>
      </c>
      <c r="J322">
        <f t="shared" ca="1" si="88"/>
        <v>4.3073192247097492E-2</v>
      </c>
      <c r="K322">
        <f t="shared" ca="1" si="88"/>
        <v>0.2566719601020343</v>
      </c>
      <c r="L322" s="42">
        <f t="shared" ca="1" si="72"/>
        <v>0</v>
      </c>
      <c r="M322" s="42">
        <f t="shared" ca="1" si="73"/>
        <v>0.19892852989125384</v>
      </c>
      <c r="N322" s="42">
        <f t="shared" ca="1" si="74"/>
        <v>6.8526176343090925E-2</v>
      </c>
      <c r="O322" s="42">
        <f t="shared" ca="1" si="75"/>
        <v>0.21126721656939532</v>
      </c>
      <c r="P322" s="42">
        <f t="shared" ca="1" si="76"/>
        <v>0.16863263368285245</v>
      </c>
      <c r="Q322" s="42">
        <f t="shared" ca="1" si="77"/>
        <v>0.17156728347495923</v>
      </c>
      <c r="R322" s="42">
        <f t="shared" ca="1" si="78"/>
        <v>0.10819690582992822</v>
      </c>
      <c r="S322" s="42">
        <f t="shared" ca="1" si="79"/>
        <v>1.0472990969597766E-2</v>
      </c>
      <c r="T322" s="42">
        <f t="shared" ca="1" si="80"/>
        <v>6.2408263238922214E-2</v>
      </c>
      <c r="U322">
        <f ca="1">+(L322^2*Markiwitz!$B$4^2)+(M322^2*Markiwitz!$C$4^2)+(N322^2*Markiwitz!$D$4^2)+(O322^2*Markiwitz!$E$4^2)+(P322^2*Markiwitz!$F$4^2)+(Q322^2*Markiwitz!$G$4^2)+(R322^2*Markiwitz!$H$4^2)+(S322^2*Markiwitz!$I$4^2)+(T322^2*Markiwitz!$J$4^2)+(2*L322*M322*Markiwitz!$B$8)+(2*L322*N322*Markiwitz!$E$8)+(2*L322*O322*Markiwitz!$H$8)+(2*L322*P322*Markiwitz!$B$11)+(2*L322*Q322*Markiwitz!$E$11)+(2*L322*R322*Markiwitz!$H$11)+(2*L322*S322*Markiwitz!$K$8)+(2*L322*T322*Markiwitz!$K$11)</f>
        <v>1.7933587216202463E-2</v>
      </c>
      <c r="V322" s="5">
        <f t="shared" ref="V322:V385" ca="1" si="89">SQRT(U322)</f>
        <v>0.13391634409661302</v>
      </c>
      <c r="W322" s="42">
        <f ca="1">SUMPRODUCT(L322:T322,Markiwitz!$B$3:$J$3)</f>
        <v>0.64221594752945999</v>
      </c>
    </row>
    <row r="323" spans="1:23" x14ac:dyDescent="0.25">
      <c r="A323">
        <v>322</v>
      </c>
      <c r="B323" s="25">
        <f t="shared" ca="1" si="87"/>
        <v>0.99999999999999989</v>
      </c>
      <c r="C323" s="46">
        <v>0</v>
      </c>
      <c r="D323">
        <f t="shared" ca="1" si="88"/>
        <v>0.1566621053655175</v>
      </c>
      <c r="E323">
        <f t="shared" ca="1" si="88"/>
        <v>0.9102666561684376</v>
      </c>
      <c r="F323">
        <f t="shared" ca="1" si="88"/>
        <v>0.62579365270628085</v>
      </c>
      <c r="G323">
        <f t="shared" ca="1" si="88"/>
        <v>0.16345334513065024</v>
      </c>
      <c r="H323">
        <f t="shared" ca="1" si="88"/>
        <v>0.44300268877019799</v>
      </c>
      <c r="I323">
        <f t="shared" ca="1" si="88"/>
        <v>9.3283638898041032E-2</v>
      </c>
      <c r="J323">
        <f t="shared" ca="1" si="88"/>
        <v>0.52897689087323918</v>
      </c>
      <c r="K323">
        <f t="shared" ca="1" si="88"/>
        <v>0.26151253448988054</v>
      </c>
      <c r="L323" s="42">
        <f t="shared" ref="L323:L386" ca="1" si="90">C323/SUM($C323:$K323)</f>
        <v>0</v>
      </c>
      <c r="M323" s="42">
        <f t="shared" ref="M323:M386" ca="1" si="91">D323/SUM($C323:$K323)</f>
        <v>4.9219130343358918E-2</v>
      </c>
      <c r="N323" s="42">
        <f t="shared" ref="N323:N386" ca="1" si="92">E323/SUM($C323:$K323)</f>
        <v>0.28598194242721559</v>
      </c>
      <c r="O323" s="42">
        <f t="shared" ref="O323:O386" ca="1" si="93">F323/SUM($C323:$K323)</f>
        <v>0.19660797541775316</v>
      </c>
      <c r="P323" s="42">
        <f t="shared" ref="P323:P386" ca="1" si="94">G323/SUM($C323:$K323)</f>
        <v>5.135276000710684E-2</v>
      </c>
      <c r="Q323" s="42">
        <f t="shared" ref="Q323:Q386" ca="1" si="95">H323/SUM($C323:$K323)</f>
        <v>0.13917984205667458</v>
      </c>
      <c r="R323" s="42">
        <f t="shared" ref="R323:R386" ca="1" si="96">I323/SUM($C323:$K323)</f>
        <v>2.9307276134922261E-2</v>
      </c>
      <c r="S323" s="42">
        <f t="shared" ref="S323:S386" ca="1" si="97">J323/SUM($C323:$K323)</f>
        <v>0.16619068459324673</v>
      </c>
      <c r="T323" s="42">
        <f t="shared" ref="T323:T386" ca="1" si="98">K323/SUM($C323:$K323)</f>
        <v>8.2160389019721863E-2</v>
      </c>
      <c r="U323">
        <f ca="1">+(L323^2*Markiwitz!$B$4^2)+(M323^2*Markiwitz!$C$4^2)+(N323^2*Markiwitz!$D$4^2)+(O323^2*Markiwitz!$E$4^2)+(P323^2*Markiwitz!$F$4^2)+(Q323^2*Markiwitz!$G$4^2)+(R323^2*Markiwitz!$H$4^2)+(S323^2*Markiwitz!$I$4^2)+(T323^2*Markiwitz!$J$4^2)+(2*L323*M323*Markiwitz!$B$8)+(2*L323*N323*Markiwitz!$E$8)+(2*L323*O323*Markiwitz!$H$8)+(2*L323*P323*Markiwitz!$B$11)+(2*L323*Q323*Markiwitz!$E$11)+(2*L323*R323*Markiwitz!$H$11)+(2*L323*S323*Markiwitz!$K$8)+(2*L323*T323*Markiwitz!$K$11)</f>
        <v>1.8514674942574565E-2</v>
      </c>
      <c r="V323" s="5">
        <f t="shared" ca="1" si="89"/>
        <v>0.13606864055532622</v>
      </c>
      <c r="W323" s="42">
        <f ca="1">SUMPRODUCT(L323:T323,Markiwitz!$B$3:$J$3)</f>
        <v>0.51892910277671089</v>
      </c>
    </row>
    <row r="324" spans="1:23" x14ac:dyDescent="0.25">
      <c r="A324">
        <v>323</v>
      </c>
      <c r="B324" s="25">
        <f t="shared" ca="1" si="87"/>
        <v>1.0000000000000002</v>
      </c>
      <c r="C324" s="46">
        <v>0</v>
      </c>
      <c r="D324">
        <f t="shared" ca="1" si="88"/>
        <v>0.94791136079719307</v>
      </c>
      <c r="E324">
        <f t="shared" ca="1" si="88"/>
        <v>0.2354616057976312</v>
      </c>
      <c r="F324">
        <f t="shared" ca="1" si="88"/>
        <v>0.59700649651973958</v>
      </c>
      <c r="G324">
        <f t="shared" ca="1" si="88"/>
        <v>0.44011717920446114</v>
      </c>
      <c r="H324">
        <f t="shared" ca="1" si="88"/>
        <v>0.78806709858660684</v>
      </c>
      <c r="I324">
        <f t="shared" ca="1" si="88"/>
        <v>0.85186412937979361</v>
      </c>
      <c r="J324">
        <f t="shared" ca="1" si="88"/>
        <v>0.67882348505513357</v>
      </c>
      <c r="K324">
        <f t="shared" ca="1" si="88"/>
        <v>5.5000513946912633E-2</v>
      </c>
      <c r="L324" s="42">
        <f t="shared" ca="1" si="90"/>
        <v>0</v>
      </c>
      <c r="M324" s="42">
        <f t="shared" ca="1" si="91"/>
        <v>0.2063255101736958</v>
      </c>
      <c r="N324" s="42">
        <f t="shared" ca="1" si="92"/>
        <v>5.125134896754132E-2</v>
      </c>
      <c r="O324" s="42">
        <f t="shared" ca="1" si="93"/>
        <v>0.12994640117811612</v>
      </c>
      <c r="P324" s="42">
        <f t="shared" ca="1" si="94"/>
        <v>9.5797355418548155E-2</v>
      </c>
      <c r="Q324" s="42">
        <f t="shared" ca="1" si="95"/>
        <v>0.17153328137162607</v>
      </c>
      <c r="R324" s="42">
        <f t="shared" ca="1" si="96"/>
        <v>0.18541955330627322</v>
      </c>
      <c r="S324" s="42">
        <f t="shared" ca="1" si="97"/>
        <v>0.14775495649097123</v>
      </c>
      <c r="T324" s="42">
        <f t="shared" ca="1" si="98"/>
        <v>1.1971593093228199E-2</v>
      </c>
      <c r="U324">
        <f ca="1">+(L324^2*Markiwitz!$B$4^2)+(M324^2*Markiwitz!$C$4^2)+(N324^2*Markiwitz!$D$4^2)+(O324^2*Markiwitz!$E$4^2)+(P324^2*Markiwitz!$F$4^2)+(Q324^2*Markiwitz!$G$4^2)+(R324^2*Markiwitz!$H$4^2)+(S324^2*Markiwitz!$I$4^2)+(T324^2*Markiwitz!$J$4^2)+(2*L324*M324*Markiwitz!$B$8)+(2*L324*N324*Markiwitz!$E$8)+(2*L324*O324*Markiwitz!$H$8)+(2*L324*P324*Markiwitz!$B$11)+(2*L324*Q324*Markiwitz!$E$11)+(2*L324*R324*Markiwitz!$H$11)+(2*L324*S324*Markiwitz!$K$8)+(2*L324*T324*Markiwitz!$K$11)</f>
        <v>1.7554878073102735E-2</v>
      </c>
      <c r="V324" s="5">
        <f t="shared" ca="1" si="89"/>
        <v>0.13249482281622454</v>
      </c>
      <c r="W324" s="42">
        <f ca="1">SUMPRODUCT(L324:T324,Markiwitz!$B$3:$J$3)</f>
        <v>0.58377339295568131</v>
      </c>
    </row>
    <row r="325" spans="1:23" x14ac:dyDescent="0.25">
      <c r="A325">
        <v>324</v>
      </c>
      <c r="B325" s="25">
        <f t="shared" ca="1" si="87"/>
        <v>0.99999999999999989</v>
      </c>
      <c r="C325" s="46">
        <v>0</v>
      </c>
      <c r="D325">
        <f t="shared" ca="1" si="88"/>
        <v>0.15468593342263437</v>
      </c>
      <c r="E325">
        <f t="shared" ca="1" si="88"/>
        <v>5.0478813365471442E-2</v>
      </c>
      <c r="F325">
        <f t="shared" ca="1" si="88"/>
        <v>0.54080784146728311</v>
      </c>
      <c r="G325">
        <f t="shared" ca="1" si="88"/>
        <v>0.73744616623672554</v>
      </c>
      <c r="H325">
        <f t="shared" ca="1" si="88"/>
        <v>0.13627130983152846</v>
      </c>
      <c r="I325">
        <f t="shared" ca="1" si="88"/>
        <v>0.30968213269319045</v>
      </c>
      <c r="J325">
        <f t="shared" ca="1" si="88"/>
        <v>0.14075777149355084</v>
      </c>
      <c r="K325">
        <f t="shared" ca="1" si="88"/>
        <v>0.76571084644319365</v>
      </c>
      <c r="L325" s="42">
        <f t="shared" ca="1" si="90"/>
        <v>0</v>
      </c>
      <c r="M325" s="42">
        <f t="shared" ca="1" si="91"/>
        <v>5.4546761795290166E-2</v>
      </c>
      <c r="N325" s="42">
        <f t="shared" ca="1" si="92"/>
        <v>1.7800298627233688E-2</v>
      </c>
      <c r="O325" s="42">
        <f t="shared" ca="1" si="93"/>
        <v>0.19070458349268662</v>
      </c>
      <c r="P325" s="42">
        <f t="shared" ca="1" si="94"/>
        <v>0.26004497937547222</v>
      </c>
      <c r="Q325" s="42">
        <f t="shared" ca="1" si="95"/>
        <v>4.8053229614638711E-2</v>
      </c>
      <c r="R325" s="42">
        <f t="shared" ca="1" si="96"/>
        <v>0.1092029323579151</v>
      </c>
      <c r="S325" s="42">
        <f t="shared" ca="1" si="97"/>
        <v>4.9635286561687704E-2</v>
      </c>
      <c r="T325" s="42">
        <f t="shared" ca="1" si="98"/>
        <v>0.27001192817507569</v>
      </c>
      <c r="U325">
        <f ca="1">+(L325^2*Markiwitz!$B$4^2)+(M325^2*Markiwitz!$C$4^2)+(N325^2*Markiwitz!$D$4^2)+(O325^2*Markiwitz!$E$4^2)+(P325^2*Markiwitz!$F$4^2)+(Q325^2*Markiwitz!$G$4^2)+(R325^2*Markiwitz!$H$4^2)+(S325^2*Markiwitz!$I$4^2)+(T325^2*Markiwitz!$J$4^2)+(2*L325*M325*Markiwitz!$B$8)+(2*L325*N325*Markiwitz!$E$8)+(2*L325*O325*Markiwitz!$H$8)+(2*L325*P325*Markiwitz!$B$11)+(2*L325*Q325*Markiwitz!$E$11)+(2*L325*R325*Markiwitz!$H$11)+(2*L325*S325*Markiwitz!$K$8)+(2*L325*T325*Markiwitz!$K$11)</f>
        <v>1.463308404236659E-2</v>
      </c>
      <c r="V325" s="5">
        <f t="shared" ca="1" si="89"/>
        <v>0.12096728500866087</v>
      </c>
      <c r="W325" s="42">
        <f ca="1">SUMPRODUCT(L325:T325,Markiwitz!$B$3:$J$3)</f>
        <v>0.30607694725760293</v>
      </c>
    </row>
    <row r="326" spans="1:23" x14ac:dyDescent="0.25">
      <c r="A326">
        <v>325</v>
      </c>
      <c r="B326" s="25">
        <f t="shared" ca="1" si="87"/>
        <v>1</v>
      </c>
      <c r="C326" s="46">
        <v>0</v>
      </c>
      <c r="D326">
        <f t="shared" ca="1" si="88"/>
        <v>0.80473923409432535</v>
      </c>
      <c r="E326">
        <f t="shared" ca="1" si="88"/>
        <v>0.2113053173470848</v>
      </c>
      <c r="F326">
        <f t="shared" ca="1" si="88"/>
        <v>0.15958637275733945</v>
      </c>
      <c r="G326">
        <f t="shared" ca="1" si="88"/>
        <v>0.3088280337760394</v>
      </c>
      <c r="H326">
        <f t="shared" ca="1" si="88"/>
        <v>3.4586996305464135E-2</v>
      </c>
      <c r="I326">
        <f t="shared" ca="1" si="88"/>
        <v>0.13376511383608791</v>
      </c>
      <c r="J326">
        <f t="shared" ca="1" si="88"/>
        <v>0.17648466224023196</v>
      </c>
      <c r="K326">
        <f t="shared" ca="1" si="88"/>
        <v>0.64236254427163564</v>
      </c>
      <c r="L326" s="42">
        <f t="shared" ca="1" si="90"/>
        <v>0</v>
      </c>
      <c r="M326" s="42">
        <f t="shared" ca="1" si="91"/>
        <v>0.32558676996534874</v>
      </c>
      <c r="N326" s="42">
        <f t="shared" ca="1" si="92"/>
        <v>8.5491315492984041E-2</v>
      </c>
      <c r="O326" s="42">
        <f t="shared" ca="1" si="93"/>
        <v>6.4566519731108343E-2</v>
      </c>
      <c r="P326" s="42">
        <f t="shared" ca="1" si="94"/>
        <v>0.12494770694888793</v>
      </c>
      <c r="Q326" s="42">
        <f t="shared" ca="1" si="95"/>
        <v>1.3993437790532259E-2</v>
      </c>
      <c r="R326" s="42">
        <f t="shared" ca="1" si="96"/>
        <v>5.4119582471896972E-2</v>
      </c>
      <c r="S326" s="42">
        <f t="shared" ca="1" si="97"/>
        <v>7.1403342465203481E-2</v>
      </c>
      <c r="T326" s="42">
        <f t="shared" ca="1" si="98"/>
        <v>0.25989132513403818</v>
      </c>
      <c r="U326">
        <f ca="1">+(L326^2*Markiwitz!$B$4^2)+(M326^2*Markiwitz!$C$4^2)+(N326^2*Markiwitz!$D$4^2)+(O326^2*Markiwitz!$E$4^2)+(P326^2*Markiwitz!$F$4^2)+(Q326^2*Markiwitz!$G$4^2)+(R326^2*Markiwitz!$H$4^2)+(S326^2*Markiwitz!$I$4^2)+(T326^2*Markiwitz!$J$4^2)+(2*L326*M326*Markiwitz!$B$8)+(2*L326*N326*Markiwitz!$E$8)+(2*L326*O326*Markiwitz!$H$8)+(2*L326*P326*Markiwitz!$B$11)+(2*L326*Q326*Markiwitz!$E$11)+(2*L326*R326*Markiwitz!$H$11)+(2*L326*S326*Markiwitz!$K$8)+(2*L326*T326*Markiwitz!$K$11)</f>
        <v>7.8011144286856907E-3</v>
      </c>
      <c r="V326" s="5">
        <f t="shared" ca="1" si="89"/>
        <v>8.832391764797172E-2</v>
      </c>
      <c r="W326" s="42">
        <f ca="1">SUMPRODUCT(L326:T326,Markiwitz!$B$3:$J$3)</f>
        <v>0.17577006575241955</v>
      </c>
    </row>
    <row r="327" spans="1:23" x14ac:dyDescent="0.25">
      <c r="A327">
        <v>326</v>
      </c>
      <c r="B327" s="25">
        <f t="shared" ca="1" si="87"/>
        <v>1</v>
      </c>
      <c r="C327" s="46">
        <v>0</v>
      </c>
      <c r="D327">
        <f t="shared" ca="1" si="88"/>
        <v>0.6090152148427016</v>
      </c>
      <c r="E327">
        <f t="shared" ca="1" si="88"/>
        <v>2.4892655196516955E-2</v>
      </c>
      <c r="F327">
        <f t="shared" ca="1" si="88"/>
        <v>9.402205298533195E-4</v>
      </c>
      <c r="G327">
        <f t="shared" ca="1" si="88"/>
        <v>0.45926422712922221</v>
      </c>
      <c r="H327">
        <f t="shared" ca="1" si="88"/>
        <v>0.52209568987964872</v>
      </c>
      <c r="I327">
        <f t="shared" ca="1" si="88"/>
        <v>0.67767969695313912</v>
      </c>
      <c r="J327">
        <f t="shared" ca="1" si="88"/>
        <v>0.69594524455471296</v>
      </c>
      <c r="K327">
        <f t="shared" ca="1" si="88"/>
        <v>0.81704612956931955</v>
      </c>
      <c r="L327" s="42">
        <f t="shared" ca="1" si="90"/>
        <v>0</v>
      </c>
      <c r="M327" s="42">
        <f t="shared" ca="1" si="91"/>
        <v>0.15997755701183267</v>
      </c>
      <c r="N327" s="42">
        <f t="shared" ca="1" si="92"/>
        <v>6.5388615404382566E-3</v>
      </c>
      <c r="O327" s="42">
        <f t="shared" ca="1" si="93"/>
        <v>2.4697935248982962E-4</v>
      </c>
      <c r="P327" s="42">
        <f t="shared" ca="1" si="94"/>
        <v>0.12064061338440779</v>
      </c>
      <c r="Q327" s="42">
        <f t="shared" ca="1" si="95"/>
        <v>0.13714533062187345</v>
      </c>
      <c r="R327" s="42">
        <f t="shared" ca="1" si="96"/>
        <v>0.17801450557041287</v>
      </c>
      <c r="S327" s="42">
        <f t="shared" ca="1" si="97"/>
        <v>0.18281254281409298</v>
      </c>
      <c r="T327" s="42">
        <f t="shared" ca="1" si="98"/>
        <v>0.2146236097044521</v>
      </c>
      <c r="U327">
        <f ca="1">+(L327^2*Markiwitz!$B$4^2)+(M327^2*Markiwitz!$C$4^2)+(N327^2*Markiwitz!$D$4^2)+(O327^2*Markiwitz!$E$4^2)+(P327^2*Markiwitz!$F$4^2)+(Q327^2*Markiwitz!$G$4^2)+(R327^2*Markiwitz!$H$4^2)+(S327^2*Markiwitz!$I$4^2)+(T327^2*Markiwitz!$J$4^2)+(2*L327*M327*Markiwitz!$B$8)+(2*L327*N327*Markiwitz!$E$8)+(2*L327*O327*Markiwitz!$H$8)+(2*L327*P327*Markiwitz!$B$11)+(2*L327*Q327*Markiwitz!$E$11)+(2*L327*R327*Markiwitz!$H$11)+(2*L327*S327*Markiwitz!$K$8)+(2*L327*T327*Markiwitz!$K$11)</f>
        <v>1.5062440591295547E-2</v>
      </c>
      <c r="V327" s="5">
        <f t="shared" ca="1" si="89"/>
        <v>0.12272913505478455</v>
      </c>
      <c r="W327" s="42">
        <f ca="1">SUMPRODUCT(L327:T327,Markiwitz!$B$3:$J$3)</f>
        <v>0.45359684857162891</v>
      </c>
    </row>
    <row r="328" spans="1:23" x14ac:dyDescent="0.25">
      <c r="A328">
        <v>327</v>
      </c>
      <c r="B328" s="25">
        <f t="shared" ca="1" si="87"/>
        <v>1.0000000000000002</v>
      </c>
      <c r="C328" s="46">
        <v>0</v>
      </c>
      <c r="D328">
        <f t="shared" ca="1" si="88"/>
        <v>0.7697591342720983</v>
      </c>
      <c r="E328">
        <f t="shared" ca="1" si="88"/>
        <v>0.37519276724000616</v>
      </c>
      <c r="F328">
        <f t="shared" ca="1" si="88"/>
        <v>0.69506925065085134</v>
      </c>
      <c r="G328">
        <f t="shared" ca="1" si="88"/>
        <v>7.2884902165662457E-2</v>
      </c>
      <c r="H328">
        <f t="shared" ca="1" si="88"/>
        <v>0.54441181415126882</v>
      </c>
      <c r="I328">
        <f t="shared" ca="1" si="88"/>
        <v>4.7568665272932131E-2</v>
      </c>
      <c r="J328">
        <f t="shared" ca="1" si="88"/>
        <v>0.81805136921392418</v>
      </c>
      <c r="K328">
        <f t="shared" ca="1" si="88"/>
        <v>1.5892044807814809E-3</v>
      </c>
      <c r="L328" s="42">
        <f t="shared" ca="1" si="90"/>
        <v>0</v>
      </c>
      <c r="M328" s="42">
        <f t="shared" ca="1" si="91"/>
        <v>0.23153943685635853</v>
      </c>
      <c r="N328" s="42">
        <f t="shared" ca="1" si="92"/>
        <v>0.1128559807497158</v>
      </c>
      <c r="O328" s="42">
        <f t="shared" ca="1" si="93"/>
        <v>0.209073118728307</v>
      </c>
      <c r="P328" s="42">
        <f t="shared" ca="1" si="94"/>
        <v>2.1923389345325981E-2</v>
      </c>
      <c r="Q328" s="42">
        <f t="shared" ca="1" si="95"/>
        <v>0.16375616638278892</v>
      </c>
      <c r="R328" s="42">
        <f t="shared" ca="1" si="96"/>
        <v>1.4308400483897385E-2</v>
      </c>
      <c r="S328" s="42">
        <f t="shared" ca="1" si="97"/>
        <v>0.24606548323259134</v>
      </c>
      <c r="T328" s="42">
        <f t="shared" ca="1" si="98"/>
        <v>4.7802422101518853E-4</v>
      </c>
      <c r="U328">
        <f ca="1">+(L328^2*Markiwitz!$B$4^2)+(M328^2*Markiwitz!$C$4^2)+(N328^2*Markiwitz!$D$4^2)+(O328^2*Markiwitz!$E$4^2)+(P328^2*Markiwitz!$F$4^2)+(Q328^2*Markiwitz!$G$4^2)+(R328^2*Markiwitz!$H$4^2)+(S328^2*Markiwitz!$I$4^2)+(T328^2*Markiwitz!$J$4^2)+(2*L328*M328*Markiwitz!$B$8)+(2*L328*N328*Markiwitz!$E$8)+(2*L328*O328*Markiwitz!$H$8)+(2*L328*P328*Markiwitz!$B$11)+(2*L328*Q328*Markiwitz!$E$11)+(2*L328*R328*Markiwitz!$H$11)+(2*L328*S328*Markiwitz!$K$8)+(2*L328*T328*Markiwitz!$K$11)</f>
        <v>2.0663567610409484E-2</v>
      </c>
      <c r="V328" s="5">
        <f t="shared" ca="1" si="89"/>
        <v>0.14374827863459613</v>
      </c>
      <c r="W328" s="42">
        <f ca="1">SUMPRODUCT(L328:T328,Markiwitz!$B$3:$J$3)</f>
        <v>0.55891955775753488</v>
      </c>
    </row>
    <row r="329" spans="1:23" x14ac:dyDescent="0.25">
      <c r="A329">
        <v>328</v>
      </c>
      <c r="B329" s="25">
        <f t="shared" ca="1" si="87"/>
        <v>0.99999999999999989</v>
      </c>
      <c r="C329" s="46">
        <v>0</v>
      </c>
      <c r="D329">
        <f t="shared" ca="1" si="88"/>
        <v>0.81551707622877623</v>
      </c>
      <c r="E329">
        <f t="shared" ca="1" si="88"/>
        <v>0.35039727526728315</v>
      </c>
      <c r="F329">
        <f t="shared" ca="1" si="88"/>
        <v>0.32225028407682377</v>
      </c>
      <c r="G329">
        <f t="shared" ca="1" si="88"/>
        <v>0.62413976136311455</v>
      </c>
      <c r="H329">
        <f t="shared" ca="1" si="88"/>
        <v>0.32154023211967464</v>
      </c>
      <c r="I329">
        <f t="shared" ca="1" si="88"/>
        <v>0.28197310687499699</v>
      </c>
      <c r="J329">
        <f t="shared" ca="1" si="88"/>
        <v>5.1669082943096134E-2</v>
      </c>
      <c r="K329">
        <f t="shared" ca="1" si="88"/>
        <v>0.61873404079083161</v>
      </c>
      <c r="L329" s="42">
        <f t="shared" ca="1" si="90"/>
        <v>0</v>
      </c>
      <c r="M329" s="42">
        <f t="shared" ca="1" si="91"/>
        <v>0.24083398869309208</v>
      </c>
      <c r="N329" s="42">
        <f t="shared" ca="1" si="92"/>
        <v>0.10347738372327837</v>
      </c>
      <c r="O329" s="42">
        <f t="shared" ca="1" si="93"/>
        <v>9.5165170091339638E-2</v>
      </c>
      <c r="P329" s="42">
        <f t="shared" ca="1" si="94"/>
        <v>0.18431749942764664</v>
      </c>
      <c r="Q329" s="42">
        <f t="shared" ca="1" si="95"/>
        <v>9.4955481477815643E-2</v>
      </c>
      <c r="R329" s="42">
        <f t="shared" ca="1" si="96"/>
        <v>8.32707370726333E-2</v>
      </c>
      <c r="S329" s="42">
        <f t="shared" ca="1" si="97"/>
        <v>1.5258627562826459E-2</v>
      </c>
      <c r="T329" s="42">
        <f t="shared" ca="1" si="98"/>
        <v>0.18272111195136773</v>
      </c>
      <c r="U329">
        <f ca="1">+(L329^2*Markiwitz!$B$4^2)+(M329^2*Markiwitz!$C$4^2)+(N329^2*Markiwitz!$D$4^2)+(O329^2*Markiwitz!$E$4^2)+(P329^2*Markiwitz!$F$4^2)+(Q329^2*Markiwitz!$G$4^2)+(R329^2*Markiwitz!$H$4^2)+(S329^2*Markiwitz!$I$4^2)+(T329^2*Markiwitz!$J$4^2)+(2*L329*M329*Markiwitz!$B$8)+(2*L329*N329*Markiwitz!$E$8)+(2*L329*O329*Markiwitz!$H$8)+(2*L329*P329*Markiwitz!$B$11)+(2*L329*Q329*Markiwitz!$E$11)+(2*L329*R329*Markiwitz!$H$11)+(2*L329*S329*Markiwitz!$K$8)+(2*L329*T329*Markiwitz!$K$11)</f>
        <v>1.0861948708968908E-2</v>
      </c>
      <c r="V329" s="5">
        <f t="shared" ca="1" si="89"/>
        <v>0.10422067313623007</v>
      </c>
      <c r="W329" s="42">
        <f ca="1">SUMPRODUCT(L329:T329,Markiwitz!$B$3:$J$3)</f>
        <v>0.42052562979310898</v>
      </c>
    </row>
    <row r="330" spans="1:23" x14ac:dyDescent="0.25">
      <c r="A330">
        <v>329</v>
      </c>
      <c r="B330" s="25">
        <f t="shared" ca="1" si="87"/>
        <v>0.99999999999999978</v>
      </c>
      <c r="C330" s="46">
        <v>0</v>
      </c>
      <c r="D330">
        <f t="shared" ca="1" si="88"/>
        <v>0.28783422798559788</v>
      </c>
      <c r="E330">
        <f t="shared" ca="1" si="88"/>
        <v>0.14707468820109904</v>
      </c>
      <c r="F330">
        <f t="shared" ca="1" si="88"/>
        <v>0.36361304159705976</v>
      </c>
      <c r="G330">
        <f t="shared" ca="1" si="88"/>
        <v>0.13557957573895674</v>
      </c>
      <c r="H330">
        <f t="shared" ca="1" si="88"/>
        <v>9.6496964202204549E-2</v>
      </c>
      <c r="I330">
        <f t="shared" ca="1" si="88"/>
        <v>0.25757360498627646</v>
      </c>
      <c r="J330">
        <f t="shared" ca="1" si="88"/>
        <v>0.53373077911953082</v>
      </c>
      <c r="K330">
        <f t="shared" ca="1" si="88"/>
        <v>0.62210256836507749</v>
      </c>
      <c r="L330" s="42">
        <f t="shared" ca="1" si="90"/>
        <v>0</v>
      </c>
      <c r="M330" s="42">
        <f t="shared" ca="1" si="91"/>
        <v>0.11777151641070925</v>
      </c>
      <c r="N330" s="42">
        <f t="shared" ca="1" si="92"/>
        <v>6.0177725131225074E-2</v>
      </c>
      <c r="O330" s="42">
        <f t="shared" ca="1" si="93"/>
        <v>0.14877750848220436</v>
      </c>
      <c r="P330" s="42">
        <f t="shared" ca="1" si="94"/>
        <v>5.5474334448842859E-2</v>
      </c>
      <c r="Q330" s="42">
        <f t="shared" ca="1" si="95"/>
        <v>3.9483121526784501E-2</v>
      </c>
      <c r="R330" s="42">
        <f t="shared" ca="1" si="96"/>
        <v>0.10538994705009384</v>
      </c>
      <c r="S330" s="42">
        <f t="shared" ca="1" si="97"/>
        <v>0.21838362884042287</v>
      </c>
      <c r="T330" s="42">
        <f t="shared" ca="1" si="98"/>
        <v>0.25454221810971711</v>
      </c>
      <c r="U330">
        <f ca="1">+(L330^2*Markiwitz!$B$4^2)+(M330^2*Markiwitz!$C$4^2)+(N330^2*Markiwitz!$D$4^2)+(O330^2*Markiwitz!$E$4^2)+(P330^2*Markiwitz!$F$4^2)+(Q330^2*Markiwitz!$G$4^2)+(R330^2*Markiwitz!$H$4^2)+(S330^2*Markiwitz!$I$4^2)+(T330^2*Markiwitz!$J$4^2)+(2*L330*M330*Markiwitz!$B$8)+(2*L330*N330*Markiwitz!$E$8)+(2*L330*O330*Markiwitz!$H$8)+(2*L330*P330*Markiwitz!$B$11)+(2*L330*Q330*Markiwitz!$E$11)+(2*L330*R330*Markiwitz!$H$11)+(2*L330*S330*Markiwitz!$K$8)+(2*L330*T330*Markiwitz!$K$11)</f>
        <v>1.1140170141647502E-2</v>
      </c>
      <c r="V330" s="5">
        <f t="shared" ca="1" si="89"/>
        <v>0.10554700441816196</v>
      </c>
      <c r="W330" s="42">
        <f ca="1">SUMPRODUCT(L330:T330,Markiwitz!$B$3:$J$3)</f>
        <v>0.20694291736361142</v>
      </c>
    </row>
    <row r="331" spans="1:23" x14ac:dyDescent="0.25">
      <c r="A331">
        <v>330</v>
      </c>
      <c r="B331" s="25">
        <f t="shared" ca="1" si="87"/>
        <v>1.0000000000000002</v>
      </c>
      <c r="C331" s="46">
        <v>0</v>
      </c>
      <c r="D331">
        <f t="shared" ca="1" si="88"/>
        <v>0.67014337957320402</v>
      </c>
      <c r="E331">
        <f t="shared" ca="1" si="88"/>
        <v>0.44583804527227633</v>
      </c>
      <c r="F331">
        <f t="shared" ca="1" si="88"/>
        <v>0.64188979779271615</v>
      </c>
      <c r="G331">
        <f t="shared" ca="1" si="88"/>
        <v>0.88526100845934119</v>
      </c>
      <c r="H331">
        <f t="shared" ca="1" si="88"/>
        <v>0.41885240872014973</v>
      </c>
      <c r="I331">
        <f t="shared" ca="1" si="88"/>
        <v>0.57695520512251486</v>
      </c>
      <c r="J331">
        <f t="shared" ca="1" si="88"/>
        <v>7.9275836622370255E-2</v>
      </c>
      <c r="K331">
        <f t="shared" ca="1" si="88"/>
        <v>0.16007601555651807</v>
      </c>
      <c r="L331" s="42">
        <f t="shared" ca="1" si="90"/>
        <v>0</v>
      </c>
      <c r="M331" s="42">
        <f t="shared" ca="1" si="91"/>
        <v>0.17279344410091854</v>
      </c>
      <c r="N331" s="42">
        <f t="shared" ca="1" si="92"/>
        <v>0.11495732659909465</v>
      </c>
      <c r="O331" s="42">
        <f t="shared" ca="1" si="93"/>
        <v>0.16550838563007803</v>
      </c>
      <c r="P331" s="42">
        <f t="shared" ca="1" si="94"/>
        <v>0.22826055325259295</v>
      </c>
      <c r="Q331" s="42">
        <f t="shared" ca="1" si="95"/>
        <v>0.10799920207943246</v>
      </c>
      <c r="R331" s="42">
        <f t="shared" ca="1" si="96"/>
        <v>0.14876529415028122</v>
      </c>
      <c r="S331" s="42">
        <f t="shared" ca="1" si="97"/>
        <v>2.0440916468778943E-2</v>
      </c>
      <c r="T331" s="42">
        <f t="shared" ca="1" si="98"/>
        <v>4.127487771882328E-2</v>
      </c>
      <c r="U331">
        <f ca="1">+(L331^2*Markiwitz!$B$4^2)+(M331^2*Markiwitz!$C$4^2)+(N331^2*Markiwitz!$D$4^2)+(O331^2*Markiwitz!$E$4^2)+(P331^2*Markiwitz!$F$4^2)+(Q331^2*Markiwitz!$G$4^2)+(R331^2*Markiwitz!$H$4^2)+(S331^2*Markiwitz!$I$4^2)+(T331^2*Markiwitz!$J$4^2)+(2*L331*M331*Markiwitz!$B$8)+(2*L331*N331*Markiwitz!$E$8)+(2*L331*O331*Markiwitz!$H$8)+(2*L331*P331*Markiwitz!$B$11)+(2*L331*Q331*Markiwitz!$E$11)+(2*L331*R331*Markiwitz!$H$11)+(2*L331*S331*Markiwitz!$K$8)+(2*L331*T331*Markiwitz!$K$11)</f>
        <v>1.5552886694560701E-2</v>
      </c>
      <c r="V331" s="5">
        <f t="shared" ca="1" si="89"/>
        <v>0.12471121318694924</v>
      </c>
      <c r="W331" s="42">
        <f ca="1">SUMPRODUCT(L331:T331,Markiwitz!$B$3:$J$3)</f>
        <v>0.47937377910478551</v>
      </c>
    </row>
    <row r="332" spans="1:23" x14ac:dyDescent="0.25">
      <c r="A332">
        <v>331</v>
      </c>
      <c r="B332" s="25">
        <f t="shared" ca="1" si="87"/>
        <v>0.99999999999999989</v>
      </c>
      <c r="C332" s="46">
        <v>0</v>
      </c>
      <c r="D332">
        <f t="shared" ref="D332:K341" ca="1" si="99">RAND()</f>
        <v>0.92119650542331888</v>
      </c>
      <c r="E332">
        <f t="shared" ca="1" si="99"/>
        <v>0.43403391787833623</v>
      </c>
      <c r="F332">
        <f t="shared" ca="1" si="99"/>
        <v>5.2557130955464326E-2</v>
      </c>
      <c r="G332">
        <f t="shared" ca="1" si="99"/>
        <v>0.53473489452535705</v>
      </c>
      <c r="H332">
        <f t="shared" ca="1" si="99"/>
        <v>5.0328716285897634E-2</v>
      </c>
      <c r="I332">
        <f t="shared" ca="1" si="99"/>
        <v>0.86710165755821023</v>
      </c>
      <c r="J332">
        <f t="shared" ca="1" si="99"/>
        <v>0.43139377576617555</v>
      </c>
      <c r="K332">
        <f t="shared" ca="1" si="99"/>
        <v>0.10030474139349888</v>
      </c>
      <c r="L332" s="42">
        <f t="shared" ca="1" si="90"/>
        <v>0</v>
      </c>
      <c r="M332" s="42">
        <f t="shared" ca="1" si="91"/>
        <v>0.2716070766523343</v>
      </c>
      <c r="N332" s="42">
        <f t="shared" ca="1" si="92"/>
        <v>0.12797126661777944</v>
      </c>
      <c r="O332" s="42">
        <f t="shared" ca="1" si="93"/>
        <v>1.5496030013148834E-2</v>
      </c>
      <c r="P332" s="42">
        <f t="shared" ca="1" si="94"/>
        <v>0.15766210643546158</v>
      </c>
      <c r="Q332" s="42">
        <f t="shared" ca="1" si="95"/>
        <v>1.4839000605843328E-2</v>
      </c>
      <c r="R332" s="42">
        <f t="shared" ca="1" si="96"/>
        <v>0.25565766368333565</v>
      </c>
      <c r="S332" s="42">
        <f t="shared" ca="1" si="97"/>
        <v>0.12719284282132665</v>
      </c>
      <c r="T332" s="42">
        <f t="shared" ca="1" si="98"/>
        <v>2.9574013170770099E-2</v>
      </c>
      <c r="U332">
        <f ca="1">+(L332^2*Markiwitz!$B$4^2)+(M332^2*Markiwitz!$C$4^2)+(N332^2*Markiwitz!$D$4^2)+(O332^2*Markiwitz!$E$4^2)+(P332^2*Markiwitz!$F$4^2)+(Q332^2*Markiwitz!$G$4^2)+(R332^2*Markiwitz!$H$4^2)+(S332^2*Markiwitz!$I$4^2)+(T332^2*Markiwitz!$J$4^2)+(2*L332*M332*Markiwitz!$B$8)+(2*L332*N332*Markiwitz!$E$8)+(2*L332*O332*Markiwitz!$H$8)+(2*L332*P332*Markiwitz!$B$11)+(2*L332*Q332*Markiwitz!$E$11)+(2*L332*R332*Markiwitz!$H$11)+(2*L332*S332*Markiwitz!$K$8)+(2*L332*T332*Markiwitz!$K$11)</f>
        <v>1.3919035014216312E-2</v>
      </c>
      <c r="V332" s="5">
        <f t="shared" ca="1" si="89"/>
        <v>0.11797896004888461</v>
      </c>
      <c r="W332" s="42">
        <f ca="1">SUMPRODUCT(L332:T332,Markiwitz!$B$3:$J$3)</f>
        <v>0.16967164300583026</v>
      </c>
    </row>
    <row r="333" spans="1:23" x14ac:dyDescent="0.25">
      <c r="A333">
        <v>332</v>
      </c>
      <c r="B333" s="25">
        <f t="shared" ca="1" si="87"/>
        <v>1</v>
      </c>
      <c r="C333" s="46">
        <v>0</v>
      </c>
      <c r="D333">
        <f t="shared" ca="1" si="99"/>
        <v>0.1366935341589105</v>
      </c>
      <c r="E333">
        <f t="shared" ca="1" si="99"/>
        <v>4.46261237269866E-2</v>
      </c>
      <c r="F333">
        <f t="shared" ca="1" si="99"/>
        <v>0.69089956275293141</v>
      </c>
      <c r="G333">
        <f t="shared" ca="1" si="99"/>
        <v>9.3014133706743163E-2</v>
      </c>
      <c r="H333">
        <f t="shared" ca="1" si="99"/>
        <v>0.46853645819636247</v>
      </c>
      <c r="I333">
        <f t="shared" ca="1" si="99"/>
        <v>0.21142955604420599</v>
      </c>
      <c r="J333">
        <f t="shared" ca="1" si="99"/>
        <v>0.22109860810887583</v>
      </c>
      <c r="K333">
        <f t="shared" ca="1" si="99"/>
        <v>0.70465153119622836</v>
      </c>
      <c r="L333" s="42">
        <f t="shared" ca="1" si="90"/>
        <v>0</v>
      </c>
      <c r="M333" s="42">
        <f t="shared" ca="1" si="91"/>
        <v>5.3168502041500566E-2</v>
      </c>
      <c r="N333" s="42">
        <f t="shared" ca="1" si="92"/>
        <v>1.7357837479892804E-2</v>
      </c>
      <c r="O333" s="42">
        <f t="shared" ca="1" si="93"/>
        <v>0.26873322896163143</v>
      </c>
      <c r="P333" s="42">
        <f t="shared" ca="1" si="94"/>
        <v>3.6178903327835341E-2</v>
      </c>
      <c r="Q333" s="42">
        <f t="shared" ca="1" si="95"/>
        <v>0.18224257487680789</v>
      </c>
      <c r="R333" s="42">
        <f t="shared" ca="1" si="96"/>
        <v>8.2237926258468486E-2</v>
      </c>
      <c r="S333" s="42">
        <f t="shared" ca="1" si="97"/>
        <v>8.5998813835214641E-2</v>
      </c>
      <c r="T333" s="42">
        <f t="shared" ca="1" si="98"/>
        <v>0.27408221321864884</v>
      </c>
      <c r="U333">
        <f ca="1">+(L333^2*Markiwitz!$B$4^2)+(M333^2*Markiwitz!$C$4^2)+(N333^2*Markiwitz!$D$4^2)+(O333^2*Markiwitz!$E$4^2)+(P333^2*Markiwitz!$F$4^2)+(Q333^2*Markiwitz!$G$4^2)+(R333^2*Markiwitz!$H$4^2)+(S333^2*Markiwitz!$I$4^2)+(T333^2*Markiwitz!$J$4^2)+(2*L333*M333*Markiwitz!$B$8)+(2*L333*N333*Markiwitz!$E$8)+(2*L333*O333*Markiwitz!$H$8)+(2*L333*P333*Markiwitz!$B$11)+(2*L333*Q333*Markiwitz!$E$11)+(2*L333*R333*Markiwitz!$H$11)+(2*L333*S333*Markiwitz!$K$8)+(2*L333*T333*Markiwitz!$K$11)</f>
        <v>1.8783274802308531E-2</v>
      </c>
      <c r="V333" s="5">
        <f t="shared" ca="1" si="89"/>
        <v>0.13705208791663312</v>
      </c>
      <c r="W333" s="42">
        <f ca="1">SUMPRODUCT(L333:T333,Markiwitz!$B$3:$J$3)</f>
        <v>0.62114595180335119</v>
      </c>
    </row>
    <row r="334" spans="1:23" x14ac:dyDescent="0.25">
      <c r="A334">
        <v>333</v>
      </c>
      <c r="B334" s="25">
        <f t="shared" ca="1" si="87"/>
        <v>1</v>
      </c>
      <c r="C334" s="46">
        <v>0</v>
      </c>
      <c r="D334">
        <f t="shared" ca="1" si="99"/>
        <v>0.96853661727717322</v>
      </c>
      <c r="E334">
        <f t="shared" ca="1" si="99"/>
        <v>0.64098166766774622</v>
      </c>
      <c r="F334">
        <f t="shared" ca="1" si="99"/>
        <v>0.41836303552527132</v>
      </c>
      <c r="G334">
        <f t="shared" ca="1" si="99"/>
        <v>0.22156270045439763</v>
      </c>
      <c r="H334">
        <f t="shared" ca="1" si="99"/>
        <v>0.83436045599929742</v>
      </c>
      <c r="I334">
        <f t="shared" ca="1" si="99"/>
        <v>0.28851428529766754</v>
      </c>
      <c r="J334">
        <f t="shared" ca="1" si="99"/>
        <v>0.94073516935190671</v>
      </c>
      <c r="K334">
        <f t="shared" ca="1" si="99"/>
        <v>0.75197568970304218</v>
      </c>
      <c r="L334" s="42">
        <f t="shared" ca="1" si="90"/>
        <v>0</v>
      </c>
      <c r="M334" s="42">
        <f t="shared" ca="1" si="91"/>
        <v>0.19122032637453362</v>
      </c>
      <c r="N334" s="42">
        <f t="shared" ca="1" si="92"/>
        <v>0.12655042824926349</v>
      </c>
      <c r="O334" s="42">
        <f t="shared" ca="1" si="93"/>
        <v>8.2598339359728046E-2</v>
      </c>
      <c r="P334" s="42">
        <f t="shared" ca="1" si="94"/>
        <v>4.3743613961049019E-2</v>
      </c>
      <c r="Q334" s="42">
        <f t="shared" ca="1" si="95"/>
        <v>0.16472963010807026</v>
      </c>
      <c r="R334" s="42">
        <f t="shared" ca="1" si="96"/>
        <v>5.6962013427466471E-2</v>
      </c>
      <c r="S334" s="42">
        <f t="shared" ca="1" si="97"/>
        <v>0.18573142502468132</v>
      </c>
      <c r="T334" s="42">
        <f t="shared" ca="1" si="98"/>
        <v>0.14846422349520777</v>
      </c>
      <c r="U334">
        <f ca="1">+(L334^2*Markiwitz!$B$4^2)+(M334^2*Markiwitz!$C$4^2)+(N334^2*Markiwitz!$D$4^2)+(O334^2*Markiwitz!$E$4^2)+(P334^2*Markiwitz!$F$4^2)+(Q334^2*Markiwitz!$G$4^2)+(R334^2*Markiwitz!$H$4^2)+(S334^2*Markiwitz!$I$4^2)+(T334^2*Markiwitz!$J$4^2)+(2*L334*M334*Markiwitz!$B$8)+(2*L334*N334*Markiwitz!$E$8)+(2*L334*O334*Markiwitz!$H$8)+(2*L334*P334*Markiwitz!$B$11)+(2*L334*Q334*Markiwitz!$E$11)+(2*L334*R334*Markiwitz!$H$11)+(2*L334*S334*Markiwitz!$K$8)+(2*L334*T334*Markiwitz!$K$11)</f>
        <v>1.504915908056728E-2</v>
      </c>
      <c r="V334" s="5">
        <f t="shared" ca="1" si="89"/>
        <v>0.1226750140842351</v>
      </c>
      <c r="W334" s="42">
        <f ca="1">SUMPRODUCT(L334:T334,Markiwitz!$B$3:$J$3)</f>
        <v>0.54516800102862684</v>
      </c>
    </row>
    <row r="335" spans="1:23" x14ac:dyDescent="0.25">
      <c r="A335">
        <v>334</v>
      </c>
      <c r="B335" s="25">
        <f t="shared" ca="1" si="87"/>
        <v>0.99999999999999989</v>
      </c>
      <c r="C335" s="46">
        <v>0</v>
      </c>
      <c r="D335">
        <f t="shared" ca="1" si="99"/>
        <v>0.6063968977348495</v>
      </c>
      <c r="E335">
        <f t="shared" ca="1" si="99"/>
        <v>0.12604073743307176</v>
      </c>
      <c r="F335">
        <f t="shared" ca="1" si="99"/>
        <v>0.17178783521959162</v>
      </c>
      <c r="G335">
        <f t="shared" ca="1" si="99"/>
        <v>0.22164557188076783</v>
      </c>
      <c r="H335">
        <f t="shared" ca="1" si="99"/>
        <v>0.2608510633395259</v>
      </c>
      <c r="I335">
        <f t="shared" ca="1" si="99"/>
        <v>0.67799867051369289</v>
      </c>
      <c r="J335">
        <f t="shared" ca="1" si="99"/>
        <v>9.727855182385059E-3</v>
      </c>
      <c r="K335">
        <f t="shared" ca="1" si="99"/>
        <v>0.6677944714223597</v>
      </c>
      <c r="L335" s="42">
        <f t="shared" ca="1" si="90"/>
        <v>0</v>
      </c>
      <c r="M335" s="42">
        <f t="shared" ca="1" si="91"/>
        <v>0.22113170678850114</v>
      </c>
      <c r="N335" s="42">
        <f t="shared" ca="1" si="92"/>
        <v>4.5962641790498575E-2</v>
      </c>
      <c r="O335" s="42">
        <f t="shared" ca="1" si="93"/>
        <v>6.2645005852619715E-2</v>
      </c>
      <c r="P335" s="42">
        <f t="shared" ca="1" si="94"/>
        <v>8.0826375918464477E-2</v>
      </c>
      <c r="Q335" s="42">
        <f t="shared" ca="1" si="95"/>
        <v>9.5123245302430215E-2</v>
      </c>
      <c r="R335" s="42">
        <f t="shared" ca="1" si="96"/>
        <v>0.24724236514248124</v>
      </c>
      <c r="S335" s="42">
        <f t="shared" ca="1" si="97"/>
        <v>3.5474080225469276E-3</v>
      </c>
      <c r="T335" s="42">
        <f t="shared" ca="1" si="98"/>
        <v>0.2435212511824576</v>
      </c>
      <c r="U335">
        <f ca="1">+(L335^2*Markiwitz!$B$4^2)+(M335^2*Markiwitz!$C$4^2)+(N335^2*Markiwitz!$D$4^2)+(O335^2*Markiwitz!$E$4^2)+(P335^2*Markiwitz!$F$4^2)+(Q335^2*Markiwitz!$G$4^2)+(R335^2*Markiwitz!$H$4^2)+(S335^2*Markiwitz!$I$4^2)+(T335^2*Markiwitz!$J$4^2)+(2*L335*M335*Markiwitz!$B$8)+(2*L335*N335*Markiwitz!$E$8)+(2*L335*O335*Markiwitz!$H$8)+(2*L335*P335*Markiwitz!$B$11)+(2*L335*Q335*Markiwitz!$E$11)+(2*L335*R335*Markiwitz!$H$11)+(2*L335*S335*Markiwitz!$K$8)+(2*L335*T335*Markiwitz!$K$11)</f>
        <v>1.1718618290756122E-2</v>
      </c>
      <c r="V335" s="5">
        <f t="shared" ca="1" si="89"/>
        <v>0.10825256713240625</v>
      </c>
      <c r="W335" s="42">
        <f ca="1">SUMPRODUCT(L335:T335,Markiwitz!$B$3:$J$3)</f>
        <v>0.37784508575483283</v>
      </c>
    </row>
    <row r="336" spans="1:23" x14ac:dyDescent="0.25">
      <c r="A336">
        <v>335</v>
      </c>
      <c r="B336" s="25">
        <f t="shared" ca="1" si="87"/>
        <v>1</v>
      </c>
      <c r="C336" s="46">
        <v>0</v>
      </c>
      <c r="D336">
        <f t="shared" ca="1" si="99"/>
        <v>0.22240668074468428</v>
      </c>
      <c r="E336">
        <f t="shared" ca="1" si="99"/>
        <v>0.37059554074060386</v>
      </c>
      <c r="F336">
        <f t="shared" ca="1" si="99"/>
        <v>0.29542258121715637</v>
      </c>
      <c r="G336">
        <f t="shared" ca="1" si="99"/>
        <v>0.40811488830332032</v>
      </c>
      <c r="H336">
        <f t="shared" ca="1" si="99"/>
        <v>7.3129756394122447E-3</v>
      </c>
      <c r="I336">
        <f t="shared" ca="1" si="99"/>
        <v>0.10129635510590995</v>
      </c>
      <c r="J336">
        <f t="shared" ca="1" si="99"/>
        <v>0.84102625705553702</v>
      </c>
      <c r="K336">
        <f t="shared" ca="1" si="99"/>
        <v>0.70051779911924894</v>
      </c>
      <c r="L336" s="42">
        <f t="shared" ca="1" si="90"/>
        <v>0</v>
      </c>
      <c r="M336" s="42">
        <f t="shared" ca="1" si="91"/>
        <v>7.547670383819971E-2</v>
      </c>
      <c r="N336" s="42">
        <f t="shared" ca="1" si="92"/>
        <v>0.1257665901877571</v>
      </c>
      <c r="O336" s="42">
        <f t="shared" ca="1" si="93"/>
        <v>0.10025563348630094</v>
      </c>
      <c r="P336" s="42">
        <f t="shared" ca="1" si="94"/>
        <v>0.13849928632220679</v>
      </c>
      <c r="Q336" s="42">
        <f t="shared" ca="1" si="95"/>
        <v>2.4817568189218144E-3</v>
      </c>
      <c r="R336" s="42">
        <f t="shared" ca="1" si="96"/>
        <v>3.4376282981331302E-2</v>
      </c>
      <c r="S336" s="42">
        <f t="shared" ca="1" si="97"/>
        <v>0.28541359239474001</v>
      </c>
      <c r="T336" s="42">
        <f t="shared" ca="1" si="98"/>
        <v>0.23773015397054229</v>
      </c>
      <c r="U336">
        <f ca="1">+(L336^2*Markiwitz!$B$4^2)+(M336^2*Markiwitz!$C$4^2)+(N336^2*Markiwitz!$D$4^2)+(O336^2*Markiwitz!$E$4^2)+(P336^2*Markiwitz!$F$4^2)+(Q336^2*Markiwitz!$G$4^2)+(R336^2*Markiwitz!$H$4^2)+(S336^2*Markiwitz!$I$4^2)+(T336^2*Markiwitz!$J$4^2)+(2*L336*M336*Markiwitz!$B$8)+(2*L336*N336*Markiwitz!$E$8)+(2*L336*O336*Markiwitz!$H$8)+(2*L336*P336*Markiwitz!$B$11)+(2*L336*Q336*Markiwitz!$E$11)+(2*L336*R336*Markiwitz!$H$11)+(2*L336*S336*Markiwitz!$K$8)+(2*L336*T336*Markiwitz!$K$11)</f>
        <v>1.4947710074013154E-2</v>
      </c>
      <c r="V336" s="5">
        <f t="shared" ca="1" si="89"/>
        <v>0.12226082804403524</v>
      </c>
      <c r="W336" s="42">
        <f ca="1">SUMPRODUCT(L336:T336,Markiwitz!$B$3:$J$3)</f>
        <v>0.11532768648781914</v>
      </c>
    </row>
    <row r="337" spans="1:23" x14ac:dyDescent="0.25">
      <c r="A337">
        <v>336</v>
      </c>
      <c r="B337" s="25">
        <f t="shared" ca="1" si="87"/>
        <v>1</v>
      </c>
      <c r="C337" s="46">
        <v>0</v>
      </c>
      <c r="D337">
        <f t="shared" ca="1" si="99"/>
        <v>0.40684667404540098</v>
      </c>
      <c r="E337">
        <f t="shared" ca="1" si="99"/>
        <v>0.85755179768206813</v>
      </c>
      <c r="F337">
        <f t="shared" ca="1" si="99"/>
        <v>0.816569959469997</v>
      </c>
      <c r="G337">
        <f t="shared" ca="1" si="99"/>
        <v>0.1159370016070943</v>
      </c>
      <c r="H337">
        <f t="shared" ca="1" si="99"/>
        <v>0.43361970285249762</v>
      </c>
      <c r="I337">
        <f t="shared" ca="1" si="99"/>
        <v>0.97182866757859832</v>
      </c>
      <c r="J337">
        <f t="shared" ca="1" si="99"/>
        <v>0.74407552143759037</v>
      </c>
      <c r="K337">
        <f t="shared" ca="1" si="99"/>
        <v>0.11929300492503025</v>
      </c>
      <c r="L337" s="42">
        <f t="shared" ca="1" si="90"/>
        <v>0</v>
      </c>
      <c r="M337" s="42">
        <f t="shared" ca="1" si="91"/>
        <v>9.1104337443658229E-2</v>
      </c>
      <c r="N337" s="42">
        <f t="shared" ca="1" si="92"/>
        <v>0.19202980713742918</v>
      </c>
      <c r="O337" s="42">
        <f t="shared" ca="1" si="93"/>
        <v>0.18285282854642984</v>
      </c>
      <c r="P337" s="42">
        <f t="shared" ca="1" si="94"/>
        <v>2.5961533890873068E-2</v>
      </c>
      <c r="Q337" s="42">
        <f t="shared" ca="1" si="95"/>
        <v>9.7099566620727343E-2</v>
      </c>
      <c r="R337" s="42">
        <f t="shared" ca="1" si="96"/>
        <v>0.21761959115492546</v>
      </c>
      <c r="S337" s="42">
        <f t="shared" ca="1" si="97"/>
        <v>0.16661929840687725</v>
      </c>
      <c r="T337" s="42">
        <f t="shared" ca="1" si="98"/>
        <v>2.67130367990796E-2</v>
      </c>
      <c r="U337">
        <f ca="1">+(L337^2*Markiwitz!$B$4^2)+(M337^2*Markiwitz!$C$4^2)+(N337^2*Markiwitz!$D$4^2)+(O337^2*Markiwitz!$E$4^2)+(P337^2*Markiwitz!$F$4^2)+(Q337^2*Markiwitz!$G$4^2)+(R337^2*Markiwitz!$H$4^2)+(S337^2*Markiwitz!$I$4^2)+(T337^2*Markiwitz!$J$4^2)+(2*L337*M337*Markiwitz!$B$8)+(2*L337*N337*Markiwitz!$E$8)+(2*L337*O337*Markiwitz!$H$8)+(2*L337*P337*Markiwitz!$B$11)+(2*L337*Q337*Markiwitz!$E$11)+(2*L337*R337*Markiwitz!$H$11)+(2*L337*S337*Markiwitz!$K$8)+(2*L337*T337*Markiwitz!$K$11)</f>
        <v>1.6076134962515764E-2</v>
      </c>
      <c r="V337" s="5">
        <f t="shared" ca="1" si="89"/>
        <v>0.12679169910729868</v>
      </c>
      <c r="W337" s="42">
        <f ca="1">SUMPRODUCT(L337:T337,Markiwitz!$B$3:$J$3)</f>
        <v>0.38529107731290296</v>
      </c>
    </row>
    <row r="338" spans="1:23" x14ac:dyDescent="0.25">
      <c r="A338">
        <v>337</v>
      </c>
      <c r="B338" s="25">
        <f t="shared" ca="1" si="87"/>
        <v>1</v>
      </c>
      <c r="C338" s="46">
        <v>0</v>
      </c>
      <c r="D338">
        <f t="shared" ca="1" si="99"/>
        <v>0.61791519519354687</v>
      </c>
      <c r="E338">
        <f t="shared" ca="1" si="99"/>
        <v>0.1823716936381401</v>
      </c>
      <c r="F338">
        <f t="shared" ca="1" si="99"/>
        <v>0.65981052682081143</v>
      </c>
      <c r="G338">
        <f t="shared" ca="1" si="99"/>
        <v>0.17972659504634869</v>
      </c>
      <c r="H338">
        <f t="shared" ca="1" si="99"/>
        <v>0.4539601545561831</v>
      </c>
      <c r="I338">
        <f t="shared" ca="1" si="99"/>
        <v>0.21910829697035661</v>
      </c>
      <c r="J338">
        <f t="shared" ca="1" si="99"/>
        <v>0.76551724797795562</v>
      </c>
      <c r="K338">
        <f t="shared" ca="1" si="99"/>
        <v>0.38380804829603099</v>
      </c>
      <c r="L338" s="42">
        <f t="shared" ca="1" si="90"/>
        <v>0</v>
      </c>
      <c r="M338" s="42">
        <f t="shared" ca="1" si="91"/>
        <v>0.17847381022658998</v>
      </c>
      <c r="N338" s="42">
        <f t="shared" ca="1" si="92"/>
        <v>5.2674818962625082E-2</v>
      </c>
      <c r="O338" s="42">
        <f t="shared" ca="1" si="93"/>
        <v>0.19057453136823857</v>
      </c>
      <c r="P338" s="42">
        <f t="shared" ca="1" si="94"/>
        <v>5.1910829295800119E-2</v>
      </c>
      <c r="Q338" s="42">
        <f t="shared" ca="1" si="95"/>
        <v>0.13111831381540331</v>
      </c>
      <c r="R338" s="42">
        <f t="shared" ca="1" si="96"/>
        <v>6.3285533219991502E-2</v>
      </c>
      <c r="S338" s="42">
        <f t="shared" ca="1" si="97"/>
        <v>0.22110603704769663</v>
      </c>
      <c r="T338" s="42">
        <f t="shared" ca="1" si="98"/>
        <v>0.11085612606365483</v>
      </c>
      <c r="U338">
        <f ca="1">+(L338^2*Markiwitz!$B$4^2)+(M338^2*Markiwitz!$C$4^2)+(N338^2*Markiwitz!$D$4^2)+(O338^2*Markiwitz!$E$4^2)+(P338^2*Markiwitz!$F$4^2)+(Q338^2*Markiwitz!$G$4^2)+(R338^2*Markiwitz!$H$4^2)+(S338^2*Markiwitz!$I$4^2)+(T338^2*Markiwitz!$J$4^2)+(2*L338*M338*Markiwitz!$B$8)+(2*L338*N338*Markiwitz!$E$8)+(2*L338*O338*Markiwitz!$H$8)+(2*L338*P338*Markiwitz!$B$11)+(2*L338*Q338*Markiwitz!$E$11)+(2*L338*R338*Markiwitz!$H$11)+(2*L338*S338*Markiwitz!$K$8)+(2*L338*T338*Markiwitz!$K$11)</f>
        <v>1.555455758070802E-2</v>
      </c>
      <c r="V338" s="5">
        <f t="shared" ca="1" si="89"/>
        <v>0.12471791202833706</v>
      </c>
      <c r="W338" s="42">
        <f ca="1">SUMPRODUCT(L338:T338,Markiwitz!$B$3:$J$3)</f>
        <v>0.46568657769353744</v>
      </c>
    </row>
    <row r="339" spans="1:23" x14ac:dyDescent="0.25">
      <c r="A339">
        <v>338</v>
      </c>
      <c r="B339" s="25">
        <f t="shared" ca="1" si="87"/>
        <v>1.0000000000000002</v>
      </c>
      <c r="C339" s="46">
        <v>0</v>
      </c>
      <c r="D339">
        <f t="shared" ca="1" si="99"/>
        <v>0.67399145365635971</v>
      </c>
      <c r="E339">
        <f t="shared" ca="1" si="99"/>
        <v>0.44694340819715661</v>
      </c>
      <c r="F339">
        <f t="shared" ca="1" si="99"/>
        <v>0.50793884983943327</v>
      </c>
      <c r="G339">
        <f t="shared" ca="1" si="99"/>
        <v>0.33684914646816566</v>
      </c>
      <c r="H339">
        <f t="shared" ca="1" si="99"/>
        <v>0.64209950113307956</v>
      </c>
      <c r="I339">
        <f t="shared" ca="1" si="99"/>
        <v>0.28954777166342405</v>
      </c>
      <c r="J339">
        <f t="shared" ca="1" si="99"/>
        <v>0.63511134948170744</v>
      </c>
      <c r="K339">
        <f t="shared" ca="1" si="99"/>
        <v>0.26871293357434001</v>
      </c>
      <c r="L339" s="42">
        <f t="shared" ca="1" si="90"/>
        <v>0</v>
      </c>
      <c r="M339" s="42">
        <f t="shared" ca="1" si="91"/>
        <v>0.17731043989004888</v>
      </c>
      <c r="N339" s="42">
        <f t="shared" ca="1" si="92"/>
        <v>0.1175797287687874</v>
      </c>
      <c r="O339" s="42">
        <f t="shared" ca="1" si="93"/>
        <v>0.13362611708752425</v>
      </c>
      <c r="P339" s="42">
        <f t="shared" ca="1" si="94"/>
        <v>8.8616658286753608E-2</v>
      </c>
      <c r="Q339" s="42">
        <f t="shared" ca="1" si="95"/>
        <v>0.16892045793971619</v>
      </c>
      <c r="R339" s="42">
        <f t="shared" ca="1" si="96"/>
        <v>7.6172839409624341E-2</v>
      </c>
      <c r="S339" s="42">
        <f t="shared" ca="1" si="97"/>
        <v>0.16708204851093</v>
      </c>
      <c r="T339" s="42">
        <f t="shared" ca="1" si="98"/>
        <v>7.0691710106615444E-2</v>
      </c>
      <c r="U339">
        <f ca="1">+(L339^2*Markiwitz!$B$4^2)+(M339^2*Markiwitz!$C$4^2)+(N339^2*Markiwitz!$D$4^2)+(O339^2*Markiwitz!$E$4^2)+(P339^2*Markiwitz!$F$4^2)+(Q339^2*Markiwitz!$G$4^2)+(R339^2*Markiwitz!$H$4^2)+(S339^2*Markiwitz!$I$4^2)+(T339^2*Markiwitz!$J$4^2)+(2*L339*M339*Markiwitz!$B$8)+(2*L339*N339*Markiwitz!$E$8)+(2*L339*O339*Markiwitz!$H$8)+(2*L339*P339*Markiwitz!$B$11)+(2*L339*Q339*Markiwitz!$E$11)+(2*L339*R339*Markiwitz!$H$11)+(2*L339*S339*Markiwitz!$K$8)+(2*L339*T339*Markiwitz!$K$11)</f>
        <v>1.5974924345599464E-2</v>
      </c>
      <c r="V339" s="5">
        <f t="shared" ca="1" si="89"/>
        <v>0.12639194731310799</v>
      </c>
      <c r="W339" s="42">
        <f ca="1">SUMPRODUCT(L339:T339,Markiwitz!$B$3:$J$3)</f>
        <v>0.58033442327963947</v>
      </c>
    </row>
    <row r="340" spans="1:23" x14ac:dyDescent="0.25">
      <c r="A340">
        <v>339</v>
      </c>
      <c r="B340" s="25">
        <f t="shared" ca="1" si="87"/>
        <v>1.0000000000000002</v>
      </c>
      <c r="C340" s="46">
        <v>0</v>
      </c>
      <c r="D340">
        <f t="shared" ca="1" si="99"/>
        <v>0.80816013697428513</v>
      </c>
      <c r="E340">
        <f t="shared" ca="1" si="99"/>
        <v>0.44560625032048196</v>
      </c>
      <c r="F340">
        <f t="shared" ca="1" si="99"/>
        <v>0.98525047023186396</v>
      </c>
      <c r="G340">
        <f t="shared" ca="1" si="99"/>
        <v>0.1729374943524965</v>
      </c>
      <c r="H340">
        <f t="shared" ca="1" si="99"/>
        <v>0.5472148267700655</v>
      </c>
      <c r="I340">
        <f t="shared" ca="1" si="99"/>
        <v>0.3419339839363249</v>
      </c>
      <c r="J340">
        <f t="shared" ca="1" si="99"/>
        <v>0.45747895021732377</v>
      </c>
      <c r="K340">
        <f t="shared" ca="1" si="99"/>
        <v>0.29709911777185327</v>
      </c>
      <c r="L340" s="42">
        <f t="shared" ca="1" si="90"/>
        <v>0</v>
      </c>
      <c r="M340" s="42">
        <f t="shared" ca="1" si="91"/>
        <v>0.19926618760907103</v>
      </c>
      <c r="N340" s="42">
        <f t="shared" ca="1" si="92"/>
        <v>0.10987210902108771</v>
      </c>
      <c r="O340" s="42">
        <f t="shared" ca="1" si="93"/>
        <v>0.24293094408020152</v>
      </c>
      <c r="P340" s="42">
        <f t="shared" ca="1" si="94"/>
        <v>4.2640800526621045E-2</v>
      </c>
      <c r="Q340" s="42">
        <f t="shared" ca="1" si="95"/>
        <v>0.1349255021930125</v>
      </c>
      <c r="R340" s="42">
        <f t="shared" ca="1" si="96"/>
        <v>8.4309876564897704E-2</v>
      </c>
      <c r="S340" s="42">
        <f t="shared" ca="1" si="97"/>
        <v>0.11279953334806309</v>
      </c>
      <c r="T340" s="42">
        <f t="shared" ca="1" si="98"/>
        <v>7.3255046657045575E-2</v>
      </c>
      <c r="U340">
        <f ca="1">+(L340^2*Markiwitz!$B$4^2)+(M340^2*Markiwitz!$C$4^2)+(N340^2*Markiwitz!$D$4^2)+(O340^2*Markiwitz!$E$4^2)+(P340^2*Markiwitz!$F$4^2)+(Q340^2*Markiwitz!$G$4^2)+(R340^2*Markiwitz!$H$4^2)+(S340^2*Markiwitz!$I$4^2)+(T340^2*Markiwitz!$J$4^2)+(2*L340*M340*Markiwitz!$B$8)+(2*L340*N340*Markiwitz!$E$8)+(2*L340*O340*Markiwitz!$H$8)+(2*L340*P340*Markiwitz!$B$11)+(2*L340*Q340*Markiwitz!$E$11)+(2*L340*R340*Markiwitz!$H$11)+(2*L340*S340*Markiwitz!$K$8)+(2*L340*T340*Markiwitz!$K$11)</f>
        <v>1.4710969930007547E-2</v>
      </c>
      <c r="V340" s="5">
        <f t="shared" ca="1" si="89"/>
        <v>0.12128878732186066</v>
      </c>
      <c r="W340" s="42">
        <f ca="1">SUMPRODUCT(L340:T340,Markiwitz!$B$3:$J$3)</f>
        <v>0.50939085945952967</v>
      </c>
    </row>
    <row r="341" spans="1:23" x14ac:dyDescent="0.25">
      <c r="A341">
        <v>340</v>
      </c>
      <c r="B341" s="25">
        <f t="shared" ca="1" si="87"/>
        <v>1</v>
      </c>
      <c r="C341" s="46">
        <v>0</v>
      </c>
      <c r="D341">
        <f t="shared" ca="1" si="99"/>
        <v>9.6107085481304311E-2</v>
      </c>
      <c r="E341">
        <f t="shared" ca="1" si="99"/>
        <v>0.58333813351846808</v>
      </c>
      <c r="F341">
        <f t="shared" ca="1" si="99"/>
        <v>0.79271812452796619</v>
      </c>
      <c r="G341">
        <f t="shared" ca="1" si="99"/>
        <v>0.90127201841126303</v>
      </c>
      <c r="H341">
        <f t="shared" ca="1" si="99"/>
        <v>0.42554921111742394</v>
      </c>
      <c r="I341">
        <f t="shared" ca="1" si="99"/>
        <v>0.6396937673644465</v>
      </c>
      <c r="J341">
        <f t="shared" ca="1" si="99"/>
        <v>3.3543629951449438E-2</v>
      </c>
      <c r="K341">
        <f t="shared" ca="1" si="99"/>
        <v>0.31493992973015172</v>
      </c>
      <c r="L341" s="42">
        <f t="shared" ca="1" si="90"/>
        <v>0</v>
      </c>
      <c r="M341" s="42">
        <f t="shared" ca="1" si="91"/>
        <v>2.5377073390684419E-2</v>
      </c>
      <c r="N341" s="42">
        <f t="shared" ca="1" si="92"/>
        <v>0.15403041879532114</v>
      </c>
      <c r="O341" s="42">
        <f t="shared" ca="1" si="93"/>
        <v>0.20931719990806752</v>
      </c>
      <c r="P341" s="42">
        <f t="shared" ca="1" si="94"/>
        <v>0.2379808527295536</v>
      </c>
      <c r="Q341" s="42">
        <f t="shared" ca="1" si="95"/>
        <v>0.11236625799016128</v>
      </c>
      <c r="R341" s="42">
        <f t="shared" ca="1" si="96"/>
        <v>0.16891112242841735</v>
      </c>
      <c r="S341" s="42">
        <f t="shared" ca="1" si="97"/>
        <v>8.8571946054225494E-3</v>
      </c>
      <c r="T341" s="42">
        <f t="shared" ca="1" si="98"/>
        <v>8.3159880152372162E-2</v>
      </c>
      <c r="U341">
        <f ca="1">+(L341^2*Markiwitz!$B$4^2)+(M341^2*Markiwitz!$C$4^2)+(N341^2*Markiwitz!$D$4^2)+(O341^2*Markiwitz!$E$4^2)+(P341^2*Markiwitz!$F$4^2)+(Q341^2*Markiwitz!$G$4^2)+(R341^2*Markiwitz!$H$4^2)+(S341^2*Markiwitz!$I$4^2)+(T341^2*Markiwitz!$J$4^2)+(2*L341*M341*Markiwitz!$B$8)+(2*L341*N341*Markiwitz!$E$8)+(2*L341*O341*Markiwitz!$H$8)+(2*L341*P341*Markiwitz!$B$11)+(2*L341*Q341*Markiwitz!$E$11)+(2*L341*R341*Markiwitz!$H$11)+(2*L341*S341*Markiwitz!$K$8)+(2*L341*T341*Markiwitz!$K$11)</f>
        <v>1.845240694713806E-2</v>
      </c>
      <c r="V341" s="5">
        <f t="shared" ca="1" si="89"/>
        <v>0.13583963687796746</v>
      </c>
      <c r="W341" s="42">
        <f ca="1">SUMPRODUCT(L341:T341,Markiwitz!$B$3:$J$3)</f>
        <v>0.49993547700488544</v>
      </c>
    </row>
    <row r="342" spans="1:23" x14ac:dyDescent="0.25">
      <c r="A342">
        <v>341</v>
      </c>
      <c r="B342" s="25">
        <f t="shared" ca="1" si="87"/>
        <v>1</v>
      </c>
      <c r="C342" s="46">
        <v>0</v>
      </c>
      <c r="D342">
        <f t="shared" ref="D342:K351" ca="1" si="100">RAND()</f>
        <v>0.70012885920172663</v>
      </c>
      <c r="E342">
        <f t="shared" ca="1" si="100"/>
        <v>0.31763712385608367</v>
      </c>
      <c r="F342">
        <f t="shared" ca="1" si="100"/>
        <v>0.54806699709233264</v>
      </c>
      <c r="G342">
        <f t="shared" ca="1" si="100"/>
        <v>0.30816651725885946</v>
      </c>
      <c r="H342">
        <f t="shared" ca="1" si="100"/>
        <v>0.40950718450053591</v>
      </c>
      <c r="I342">
        <f t="shared" ca="1" si="100"/>
        <v>3.6048001929876894E-2</v>
      </c>
      <c r="J342">
        <f t="shared" ca="1" si="100"/>
        <v>0.88132454433098539</v>
      </c>
      <c r="K342">
        <f t="shared" ca="1" si="100"/>
        <v>0.89283687820654101</v>
      </c>
      <c r="L342" s="42">
        <f t="shared" ca="1" si="90"/>
        <v>0</v>
      </c>
      <c r="M342" s="42">
        <f t="shared" ca="1" si="91"/>
        <v>0.17102525944852612</v>
      </c>
      <c r="N342" s="42">
        <f t="shared" ca="1" si="92"/>
        <v>7.7591390219094072E-2</v>
      </c>
      <c r="O342" s="42">
        <f t="shared" ca="1" si="93"/>
        <v>0.13388006956285689</v>
      </c>
      <c r="P342" s="42">
        <f t="shared" ca="1" si="94"/>
        <v>7.5277940446045202E-2</v>
      </c>
      <c r="Q342" s="42">
        <f t="shared" ca="1" si="95"/>
        <v>0.10003311755366488</v>
      </c>
      <c r="R342" s="42">
        <f t="shared" ca="1" si="96"/>
        <v>8.8056916975076775E-3</v>
      </c>
      <c r="S342" s="42">
        <f t="shared" ca="1" si="97"/>
        <v>0.21528716731434105</v>
      </c>
      <c r="T342" s="42">
        <f t="shared" ca="1" si="98"/>
        <v>0.2180993637579641</v>
      </c>
      <c r="U342">
        <f ca="1">+(L342^2*Markiwitz!$B$4^2)+(M342^2*Markiwitz!$C$4^2)+(N342^2*Markiwitz!$D$4^2)+(O342^2*Markiwitz!$E$4^2)+(P342^2*Markiwitz!$F$4^2)+(Q342^2*Markiwitz!$G$4^2)+(R342^2*Markiwitz!$H$4^2)+(S342^2*Markiwitz!$I$4^2)+(T342^2*Markiwitz!$J$4^2)+(2*L342*M342*Markiwitz!$B$8)+(2*L342*N342*Markiwitz!$E$8)+(2*L342*O342*Markiwitz!$H$8)+(2*L342*P342*Markiwitz!$B$11)+(2*L342*Q342*Markiwitz!$E$11)+(2*L342*R342*Markiwitz!$H$11)+(2*L342*S342*Markiwitz!$K$8)+(2*L342*T342*Markiwitz!$K$11)</f>
        <v>1.2466104761333328E-2</v>
      </c>
      <c r="V342" s="5">
        <f t="shared" ca="1" si="89"/>
        <v>0.11165171186029048</v>
      </c>
      <c r="W342" s="42">
        <f ca="1">SUMPRODUCT(L342:T342,Markiwitz!$B$3:$J$3)</f>
        <v>0.37885099158801022</v>
      </c>
    </row>
    <row r="343" spans="1:23" x14ac:dyDescent="0.25">
      <c r="A343">
        <v>342</v>
      </c>
      <c r="B343" s="25">
        <f t="shared" ca="1" si="87"/>
        <v>1</v>
      </c>
      <c r="C343" s="46">
        <v>0</v>
      </c>
      <c r="D343">
        <f t="shared" ca="1" si="100"/>
        <v>0.89279392000935465</v>
      </c>
      <c r="E343">
        <f t="shared" ca="1" si="100"/>
        <v>0.31212809260193808</v>
      </c>
      <c r="F343">
        <f t="shared" ca="1" si="100"/>
        <v>0.48807159896881902</v>
      </c>
      <c r="G343">
        <f t="shared" ca="1" si="100"/>
        <v>0.55279658275647792</v>
      </c>
      <c r="H343">
        <f t="shared" ca="1" si="100"/>
        <v>0.66708562950891792</v>
      </c>
      <c r="I343">
        <f t="shared" ca="1" si="100"/>
        <v>0.53587291091098344</v>
      </c>
      <c r="J343">
        <f t="shared" ca="1" si="100"/>
        <v>0.58942963971618523</v>
      </c>
      <c r="K343">
        <f t="shared" ca="1" si="100"/>
        <v>0.83652791464972931</v>
      </c>
      <c r="L343" s="42">
        <f t="shared" ca="1" si="90"/>
        <v>0</v>
      </c>
      <c r="M343" s="42">
        <f t="shared" ca="1" si="91"/>
        <v>0.18314824874712288</v>
      </c>
      <c r="N343" s="42">
        <f t="shared" ca="1" si="92"/>
        <v>6.4030133117646881E-2</v>
      </c>
      <c r="O343" s="42">
        <f t="shared" ca="1" si="93"/>
        <v>0.10012328333666368</v>
      </c>
      <c r="P343" s="42">
        <f t="shared" ca="1" si="94"/>
        <v>0.11340100304914945</v>
      </c>
      <c r="Q343" s="42">
        <f t="shared" ca="1" si="95"/>
        <v>0.13684632261793428</v>
      </c>
      <c r="R343" s="42">
        <f t="shared" ca="1" si="96"/>
        <v>0.10992927145308209</v>
      </c>
      <c r="S343" s="42">
        <f t="shared" ca="1" si="97"/>
        <v>0.12091592903380859</v>
      </c>
      <c r="T343" s="42">
        <f t="shared" ca="1" si="98"/>
        <v>0.17160580864459213</v>
      </c>
      <c r="U343">
        <f ca="1">+(L343^2*Markiwitz!$B$4^2)+(M343^2*Markiwitz!$C$4^2)+(N343^2*Markiwitz!$D$4^2)+(O343^2*Markiwitz!$E$4^2)+(P343^2*Markiwitz!$F$4^2)+(Q343^2*Markiwitz!$G$4^2)+(R343^2*Markiwitz!$H$4^2)+(S343^2*Markiwitz!$I$4^2)+(T343^2*Markiwitz!$J$4^2)+(2*L343*M343*Markiwitz!$B$8)+(2*L343*N343*Markiwitz!$E$8)+(2*L343*O343*Markiwitz!$H$8)+(2*L343*P343*Markiwitz!$B$11)+(2*L343*Q343*Markiwitz!$E$11)+(2*L343*R343*Markiwitz!$H$11)+(2*L343*S343*Markiwitz!$K$8)+(2*L343*T343*Markiwitz!$K$11)</f>
        <v>1.2035967814661826E-2</v>
      </c>
      <c r="V343" s="5">
        <f t="shared" ca="1" si="89"/>
        <v>0.10970855852968731</v>
      </c>
      <c r="W343" s="42">
        <f ca="1">SUMPRODUCT(L343:T343,Markiwitz!$B$3:$J$3)</f>
        <v>0.49187258423890851</v>
      </c>
    </row>
    <row r="344" spans="1:23" x14ac:dyDescent="0.25">
      <c r="A344">
        <v>343</v>
      </c>
      <c r="B344" s="25">
        <f t="shared" ca="1" si="87"/>
        <v>0.99999999999999989</v>
      </c>
      <c r="C344" s="46">
        <v>0</v>
      </c>
      <c r="D344">
        <f t="shared" ca="1" si="100"/>
        <v>0.18448276178021739</v>
      </c>
      <c r="E344">
        <f t="shared" ca="1" si="100"/>
        <v>0.13737735410529617</v>
      </c>
      <c r="F344">
        <f t="shared" ca="1" si="100"/>
        <v>0.38859081922624927</v>
      </c>
      <c r="G344">
        <f t="shared" ca="1" si="100"/>
        <v>0.90991368667525785</v>
      </c>
      <c r="H344">
        <f t="shared" ca="1" si="100"/>
        <v>8.4606161485428544E-2</v>
      </c>
      <c r="I344">
        <f t="shared" ca="1" si="100"/>
        <v>0.16714646336200245</v>
      </c>
      <c r="J344">
        <f t="shared" ca="1" si="100"/>
        <v>0.16766911061800327</v>
      </c>
      <c r="K344">
        <f t="shared" ca="1" si="100"/>
        <v>0.42777084547791888</v>
      </c>
      <c r="L344" s="42">
        <f t="shared" ca="1" si="90"/>
        <v>0</v>
      </c>
      <c r="M344" s="42">
        <f t="shared" ca="1" si="91"/>
        <v>7.4763317168933544E-2</v>
      </c>
      <c r="N344" s="42">
        <f t="shared" ca="1" si="92"/>
        <v>5.5673422262830181E-2</v>
      </c>
      <c r="O344" s="42">
        <f t="shared" ca="1" si="93"/>
        <v>0.15747996390773436</v>
      </c>
      <c r="P344" s="42">
        <f t="shared" ca="1" si="94"/>
        <v>0.36875079761815865</v>
      </c>
      <c r="Q344" s="42">
        <f t="shared" ca="1" si="95"/>
        <v>3.4287416474807986E-2</v>
      </c>
      <c r="R344" s="42">
        <f t="shared" ca="1" si="96"/>
        <v>6.7737624553162692E-2</v>
      </c>
      <c r="S344" s="42">
        <f t="shared" ca="1" si="97"/>
        <v>6.7949432107379679E-2</v>
      </c>
      <c r="T344" s="42">
        <f t="shared" ca="1" si="98"/>
        <v>0.17335802590699281</v>
      </c>
      <c r="U344">
        <f ca="1">+(L344^2*Markiwitz!$B$4^2)+(M344^2*Markiwitz!$C$4^2)+(N344^2*Markiwitz!$D$4^2)+(O344^2*Markiwitz!$E$4^2)+(P344^2*Markiwitz!$F$4^2)+(Q344^2*Markiwitz!$G$4^2)+(R344^2*Markiwitz!$H$4^2)+(S344^2*Markiwitz!$I$4^2)+(T344^2*Markiwitz!$J$4^2)+(2*L344*M344*Markiwitz!$B$8)+(2*L344*N344*Markiwitz!$E$8)+(2*L344*O344*Markiwitz!$H$8)+(2*L344*P344*Markiwitz!$B$11)+(2*L344*Q344*Markiwitz!$E$11)+(2*L344*R344*Markiwitz!$H$11)+(2*L344*S344*Markiwitz!$K$8)+(2*L344*T344*Markiwitz!$K$11)</f>
        <v>2.0202681211215091E-2</v>
      </c>
      <c r="V344" s="5">
        <f t="shared" ca="1" si="89"/>
        <v>0.14213613619067844</v>
      </c>
      <c r="W344" s="42">
        <f ca="1">SUMPRODUCT(L344:T344,Markiwitz!$B$3:$J$3)</f>
        <v>0.29462030751901874</v>
      </c>
    </row>
    <row r="345" spans="1:23" x14ac:dyDescent="0.25">
      <c r="A345">
        <v>344</v>
      </c>
      <c r="B345" s="25">
        <f t="shared" ca="1" si="87"/>
        <v>1.0000000000000002</v>
      </c>
      <c r="C345" s="46">
        <v>0</v>
      </c>
      <c r="D345">
        <f t="shared" ca="1" si="100"/>
        <v>0.90528801710625795</v>
      </c>
      <c r="E345">
        <f t="shared" ca="1" si="100"/>
        <v>0.85382344875022387</v>
      </c>
      <c r="F345">
        <f t="shared" ca="1" si="100"/>
        <v>0.86237678863101097</v>
      </c>
      <c r="G345">
        <f t="shared" ca="1" si="100"/>
        <v>9.8741920737530187E-2</v>
      </c>
      <c r="H345">
        <f t="shared" ca="1" si="100"/>
        <v>0.55459019558143585</v>
      </c>
      <c r="I345">
        <f t="shared" ca="1" si="100"/>
        <v>0.62822264440103293</v>
      </c>
      <c r="J345">
        <f t="shared" ca="1" si="100"/>
        <v>4.5022511017612676E-2</v>
      </c>
      <c r="K345">
        <f t="shared" ca="1" si="100"/>
        <v>0.81409343714253923</v>
      </c>
      <c r="L345" s="42">
        <f t="shared" ca="1" si="90"/>
        <v>0</v>
      </c>
      <c r="M345" s="42">
        <f t="shared" ca="1" si="91"/>
        <v>0.19010033559779951</v>
      </c>
      <c r="N345" s="42">
        <f t="shared" ca="1" si="92"/>
        <v>0.17929335314468964</v>
      </c>
      <c r="O345" s="42">
        <f t="shared" ca="1" si="93"/>
        <v>0.18108945863939963</v>
      </c>
      <c r="P345" s="42">
        <f t="shared" ca="1" si="94"/>
        <v>2.0734696488943563E-2</v>
      </c>
      <c r="Q345" s="42">
        <f t="shared" ca="1" si="95"/>
        <v>0.11645772429008708</v>
      </c>
      <c r="R345" s="42">
        <f t="shared" ca="1" si="96"/>
        <v>0.13191971314556339</v>
      </c>
      <c r="S345" s="42">
        <f t="shared" ca="1" si="97"/>
        <v>9.4542226254820845E-3</v>
      </c>
      <c r="T345" s="42">
        <f t="shared" ca="1" si="98"/>
        <v>0.17095049606803528</v>
      </c>
      <c r="U345">
        <f ca="1">+(L345^2*Markiwitz!$B$4^2)+(M345^2*Markiwitz!$C$4^2)+(N345^2*Markiwitz!$D$4^2)+(O345^2*Markiwitz!$E$4^2)+(P345^2*Markiwitz!$F$4^2)+(Q345^2*Markiwitz!$G$4^2)+(R345^2*Markiwitz!$H$4^2)+(S345^2*Markiwitz!$I$4^2)+(T345^2*Markiwitz!$J$4^2)+(2*L345*M345*Markiwitz!$B$8)+(2*L345*N345*Markiwitz!$E$8)+(2*L345*O345*Markiwitz!$H$8)+(2*L345*P345*Markiwitz!$B$11)+(2*L345*Q345*Markiwitz!$E$11)+(2*L345*R345*Markiwitz!$H$11)+(2*L345*S345*Markiwitz!$K$8)+(2*L345*T345*Markiwitz!$K$11)</f>
        <v>1.2210711717684715E-2</v>
      </c>
      <c r="V345" s="5">
        <f t="shared" ca="1" si="89"/>
        <v>0.11050208920054279</v>
      </c>
      <c r="W345" s="42">
        <f ca="1">SUMPRODUCT(L345:T345,Markiwitz!$B$3:$J$3)</f>
        <v>0.46222384647165471</v>
      </c>
    </row>
    <row r="346" spans="1:23" x14ac:dyDescent="0.25">
      <c r="A346">
        <v>345</v>
      </c>
      <c r="B346" s="25">
        <f t="shared" ca="1" si="87"/>
        <v>1</v>
      </c>
      <c r="C346" s="46">
        <v>0</v>
      </c>
      <c r="D346">
        <f t="shared" ca="1" si="100"/>
        <v>0.84784887137947995</v>
      </c>
      <c r="E346">
        <f t="shared" ca="1" si="100"/>
        <v>0.18620314855589004</v>
      </c>
      <c r="F346">
        <f t="shared" ca="1" si="100"/>
        <v>0.73138164176175313</v>
      </c>
      <c r="G346">
        <f t="shared" ca="1" si="100"/>
        <v>0.35052135008469965</v>
      </c>
      <c r="H346">
        <f t="shared" ca="1" si="100"/>
        <v>0.1618244392057524</v>
      </c>
      <c r="I346">
        <f t="shared" ca="1" si="100"/>
        <v>0.1595418369019127</v>
      </c>
      <c r="J346">
        <f t="shared" ca="1" si="100"/>
        <v>0.84490549434025852</v>
      </c>
      <c r="K346">
        <f t="shared" ca="1" si="100"/>
        <v>0.72145355353360441</v>
      </c>
      <c r="L346" s="42">
        <f t="shared" ca="1" si="90"/>
        <v>0</v>
      </c>
      <c r="M346" s="42">
        <f t="shared" ca="1" si="91"/>
        <v>0.21176737408478122</v>
      </c>
      <c r="N346" s="42">
        <f t="shared" ca="1" si="92"/>
        <v>4.6507995878843841E-2</v>
      </c>
      <c r="O346" s="42">
        <f t="shared" ca="1" si="93"/>
        <v>0.18267733196094596</v>
      </c>
      <c r="P346" s="42">
        <f t="shared" ca="1" si="94"/>
        <v>8.7549784370551761E-2</v>
      </c>
      <c r="Q346" s="42">
        <f t="shared" ca="1" si="95"/>
        <v>4.0418921001318803E-2</v>
      </c>
      <c r="R346" s="42">
        <f t="shared" ca="1" si="96"/>
        <v>3.9848794989146931E-2</v>
      </c>
      <c r="S346" s="42">
        <f t="shared" ca="1" si="97"/>
        <v>0.21103220624110267</v>
      </c>
      <c r="T346" s="42">
        <f t="shared" ca="1" si="98"/>
        <v>0.18019759147330888</v>
      </c>
      <c r="U346">
        <f ca="1">+(L346^2*Markiwitz!$B$4^2)+(M346^2*Markiwitz!$C$4^2)+(N346^2*Markiwitz!$D$4^2)+(O346^2*Markiwitz!$E$4^2)+(P346^2*Markiwitz!$F$4^2)+(Q346^2*Markiwitz!$G$4^2)+(R346^2*Markiwitz!$H$4^2)+(S346^2*Markiwitz!$I$4^2)+(T346^2*Markiwitz!$J$4^2)+(2*L346*M346*Markiwitz!$B$8)+(2*L346*N346*Markiwitz!$E$8)+(2*L346*O346*Markiwitz!$H$8)+(2*L346*P346*Markiwitz!$B$11)+(2*L346*Q346*Markiwitz!$E$11)+(2*L346*R346*Markiwitz!$H$11)+(2*L346*S346*Markiwitz!$K$8)+(2*L346*T346*Markiwitz!$K$11)</f>
        <v>1.1608784264469062E-2</v>
      </c>
      <c r="V346" s="5">
        <f t="shared" ca="1" si="89"/>
        <v>0.10774406834934841</v>
      </c>
      <c r="W346" s="42">
        <f ca="1">SUMPRODUCT(L346:T346,Markiwitz!$B$3:$J$3)</f>
        <v>0.23187252875598693</v>
      </c>
    </row>
    <row r="347" spans="1:23" x14ac:dyDescent="0.25">
      <c r="A347">
        <v>346</v>
      </c>
      <c r="B347" s="25">
        <f t="shared" ca="1" si="87"/>
        <v>0.99999999999999989</v>
      </c>
      <c r="C347" s="46">
        <v>0</v>
      </c>
      <c r="D347">
        <f t="shared" ca="1" si="100"/>
        <v>0.16133854137895753</v>
      </c>
      <c r="E347">
        <f t="shared" ca="1" si="100"/>
        <v>0.63302986106784631</v>
      </c>
      <c r="F347">
        <f t="shared" ca="1" si="100"/>
        <v>0.68894687950368794</v>
      </c>
      <c r="G347">
        <f t="shared" ca="1" si="100"/>
        <v>0.30117825516307317</v>
      </c>
      <c r="H347">
        <f t="shared" ca="1" si="100"/>
        <v>0.67331935360398332</v>
      </c>
      <c r="I347">
        <f t="shared" ca="1" si="100"/>
        <v>0.92426366144147087</v>
      </c>
      <c r="J347">
        <f t="shared" ca="1" si="100"/>
        <v>0.65633696840079658</v>
      </c>
      <c r="K347">
        <f t="shared" ca="1" si="100"/>
        <v>0.37853648118030936</v>
      </c>
      <c r="L347" s="42">
        <f t="shared" ca="1" si="90"/>
        <v>0</v>
      </c>
      <c r="M347" s="42">
        <f t="shared" ca="1" si="91"/>
        <v>3.6527137802192855E-2</v>
      </c>
      <c r="N347" s="42">
        <f t="shared" ca="1" si="92"/>
        <v>0.14331832165146866</v>
      </c>
      <c r="O347" s="42">
        <f t="shared" ca="1" si="93"/>
        <v>0.15597796652266083</v>
      </c>
      <c r="P347" s="42">
        <f t="shared" ca="1" si="94"/>
        <v>6.818692877311705E-2</v>
      </c>
      <c r="Q347" s="42">
        <f t="shared" ca="1" si="95"/>
        <v>0.15243988574439801</v>
      </c>
      <c r="R347" s="42">
        <f t="shared" ca="1" si="96"/>
        <v>0.20925382018753733</v>
      </c>
      <c r="S347" s="42">
        <f t="shared" ca="1" si="97"/>
        <v>0.14859506404696057</v>
      </c>
      <c r="T347" s="42">
        <f t="shared" ca="1" si="98"/>
        <v>8.5700875271664631E-2</v>
      </c>
      <c r="U347">
        <f ca="1">+(L347^2*Markiwitz!$B$4^2)+(M347^2*Markiwitz!$C$4^2)+(N347^2*Markiwitz!$D$4^2)+(O347^2*Markiwitz!$E$4^2)+(P347^2*Markiwitz!$F$4^2)+(Q347^2*Markiwitz!$G$4^2)+(R347^2*Markiwitz!$H$4^2)+(S347^2*Markiwitz!$I$4^2)+(T347^2*Markiwitz!$J$4^2)+(2*L347*M347*Markiwitz!$B$8)+(2*L347*N347*Markiwitz!$E$8)+(2*L347*O347*Markiwitz!$H$8)+(2*L347*P347*Markiwitz!$B$11)+(2*L347*Q347*Markiwitz!$E$11)+(2*L347*R347*Markiwitz!$H$11)+(2*L347*S347*Markiwitz!$K$8)+(2*L347*T347*Markiwitz!$K$11)</f>
        <v>1.7234396792127134E-2</v>
      </c>
      <c r="V347" s="5">
        <f t="shared" ca="1" si="89"/>
        <v>0.13127984152994371</v>
      </c>
      <c r="W347" s="42">
        <f ca="1">SUMPRODUCT(L347:T347,Markiwitz!$B$3:$J$3)</f>
        <v>0.53113834825516204</v>
      </c>
    </row>
    <row r="348" spans="1:23" x14ac:dyDescent="0.25">
      <c r="A348">
        <v>347</v>
      </c>
      <c r="B348" s="25">
        <f t="shared" ca="1" si="87"/>
        <v>1.0000000000000002</v>
      </c>
      <c r="C348" s="46">
        <v>0</v>
      </c>
      <c r="D348">
        <f t="shared" ca="1" si="100"/>
        <v>0.153048849271192</v>
      </c>
      <c r="E348">
        <f t="shared" ca="1" si="100"/>
        <v>0.7990781261179023</v>
      </c>
      <c r="F348">
        <f t="shared" ca="1" si="100"/>
        <v>0.19862325770810552</v>
      </c>
      <c r="G348">
        <f t="shared" ca="1" si="100"/>
        <v>0.70037944809175556</v>
      </c>
      <c r="H348">
        <f t="shared" ca="1" si="100"/>
        <v>0.1572431175788882</v>
      </c>
      <c r="I348">
        <f t="shared" ca="1" si="100"/>
        <v>6.3830036055918526E-2</v>
      </c>
      <c r="J348">
        <f t="shared" ca="1" si="100"/>
        <v>0.19837361676305454</v>
      </c>
      <c r="K348">
        <f t="shared" ca="1" si="100"/>
        <v>4.7065259228262768E-3</v>
      </c>
      <c r="L348" s="42">
        <f t="shared" ca="1" si="90"/>
        <v>0</v>
      </c>
      <c r="M348" s="42">
        <f t="shared" ca="1" si="91"/>
        <v>6.726585254846322E-2</v>
      </c>
      <c r="N348" s="42">
        <f t="shared" ca="1" si="92"/>
        <v>0.35119944816381232</v>
      </c>
      <c r="O348" s="42">
        <f t="shared" ca="1" si="93"/>
        <v>8.7296068080948724E-2</v>
      </c>
      <c r="P348" s="42">
        <f t="shared" ca="1" si="94"/>
        <v>0.30782080954973756</v>
      </c>
      <c r="Q348" s="42">
        <f t="shared" ca="1" si="95"/>
        <v>6.9109257676157249E-2</v>
      </c>
      <c r="R348" s="42">
        <f t="shared" ca="1" si="96"/>
        <v>2.8053669230093826E-2</v>
      </c>
      <c r="S348" s="42">
        <f t="shared" ca="1" si="97"/>
        <v>8.718634944484123E-2</v>
      </c>
      <c r="T348" s="42">
        <f t="shared" ca="1" si="98"/>
        <v>2.0685453059459415E-3</v>
      </c>
      <c r="U348">
        <f ca="1">+(L348^2*Markiwitz!$B$4^2)+(M348^2*Markiwitz!$C$4^2)+(N348^2*Markiwitz!$D$4^2)+(O348^2*Markiwitz!$E$4^2)+(P348^2*Markiwitz!$F$4^2)+(Q348^2*Markiwitz!$G$4^2)+(R348^2*Markiwitz!$H$4^2)+(S348^2*Markiwitz!$I$4^2)+(T348^2*Markiwitz!$J$4^2)+(2*L348*M348*Markiwitz!$B$8)+(2*L348*N348*Markiwitz!$E$8)+(2*L348*O348*Markiwitz!$H$8)+(2*L348*P348*Markiwitz!$B$11)+(2*L348*Q348*Markiwitz!$E$11)+(2*L348*R348*Markiwitz!$H$11)+(2*L348*S348*Markiwitz!$K$8)+(2*L348*T348*Markiwitz!$K$11)</f>
        <v>2.3033314768780913E-2</v>
      </c>
      <c r="V348" s="5">
        <f t="shared" ca="1" si="89"/>
        <v>0.15176730467653735</v>
      </c>
      <c r="W348" s="42">
        <f ca="1">SUMPRODUCT(L348:T348,Markiwitz!$B$3:$J$3)</f>
        <v>0.39408080595143946</v>
      </c>
    </row>
    <row r="349" spans="1:23" x14ac:dyDescent="0.25">
      <c r="A349">
        <v>348</v>
      </c>
      <c r="B349" s="25">
        <f t="shared" ca="1" si="87"/>
        <v>1</v>
      </c>
      <c r="C349" s="46">
        <v>0</v>
      </c>
      <c r="D349">
        <f t="shared" ca="1" si="100"/>
        <v>9.5772534901327977E-2</v>
      </c>
      <c r="E349">
        <f t="shared" ca="1" si="100"/>
        <v>0.16631735039640483</v>
      </c>
      <c r="F349">
        <f t="shared" ca="1" si="100"/>
        <v>0.87116899842177353</v>
      </c>
      <c r="G349">
        <f t="shared" ca="1" si="100"/>
        <v>0.63910969270151985</v>
      </c>
      <c r="H349">
        <f t="shared" ca="1" si="100"/>
        <v>0.20600771298823284</v>
      </c>
      <c r="I349">
        <f t="shared" ca="1" si="100"/>
        <v>0.42185157427355546</v>
      </c>
      <c r="J349">
        <f t="shared" ca="1" si="100"/>
        <v>0.73982255789885965</v>
      </c>
      <c r="K349">
        <f t="shared" ca="1" si="100"/>
        <v>0.23748107180992006</v>
      </c>
      <c r="L349" s="42">
        <f t="shared" ca="1" si="90"/>
        <v>0</v>
      </c>
      <c r="M349" s="42">
        <f t="shared" ca="1" si="91"/>
        <v>2.8355778499390593E-2</v>
      </c>
      <c r="N349" s="42">
        <f t="shared" ca="1" si="92"/>
        <v>4.9242279671356963E-2</v>
      </c>
      <c r="O349" s="42">
        <f t="shared" ca="1" si="93"/>
        <v>0.25793068106878769</v>
      </c>
      <c r="P349" s="42">
        <f t="shared" ca="1" si="94"/>
        <v>0.18922390330097236</v>
      </c>
      <c r="Q349" s="42">
        <f t="shared" ca="1" si="95"/>
        <v>6.0993572788678091E-2</v>
      </c>
      <c r="R349" s="42">
        <f t="shared" ca="1" si="96"/>
        <v>0.12489937550514071</v>
      </c>
      <c r="S349" s="42">
        <f t="shared" ca="1" si="97"/>
        <v>0.21904238623574068</v>
      </c>
      <c r="T349" s="42">
        <f t="shared" ca="1" si="98"/>
        <v>7.0312022929932827E-2</v>
      </c>
      <c r="U349">
        <f ca="1">+(L349^2*Markiwitz!$B$4^2)+(M349^2*Markiwitz!$C$4^2)+(N349^2*Markiwitz!$D$4^2)+(O349^2*Markiwitz!$E$4^2)+(P349^2*Markiwitz!$F$4^2)+(Q349^2*Markiwitz!$G$4^2)+(R349^2*Markiwitz!$H$4^2)+(S349^2*Markiwitz!$I$4^2)+(T349^2*Markiwitz!$J$4^2)+(2*L349*M349*Markiwitz!$B$8)+(2*L349*N349*Markiwitz!$E$8)+(2*L349*O349*Markiwitz!$H$8)+(2*L349*P349*Markiwitz!$B$11)+(2*L349*Q349*Markiwitz!$E$11)+(2*L349*R349*Markiwitz!$H$11)+(2*L349*S349*Markiwitz!$K$8)+(2*L349*T349*Markiwitz!$K$11)</f>
        <v>1.840695688450382E-2</v>
      </c>
      <c r="V349" s="5">
        <f t="shared" ca="1" si="89"/>
        <v>0.13567224065557337</v>
      </c>
      <c r="W349" s="42">
        <f ca="1">SUMPRODUCT(L349:T349,Markiwitz!$B$3:$J$3)</f>
        <v>0.31742707511112261</v>
      </c>
    </row>
    <row r="350" spans="1:23" x14ac:dyDescent="0.25">
      <c r="A350">
        <v>349</v>
      </c>
      <c r="B350" s="25">
        <f t="shared" ca="1" si="87"/>
        <v>0.99999999999999989</v>
      </c>
      <c r="C350" s="46">
        <v>0</v>
      </c>
      <c r="D350">
        <f t="shared" ca="1" si="100"/>
        <v>0.50991679422561387</v>
      </c>
      <c r="E350">
        <f t="shared" ca="1" si="100"/>
        <v>0.27263691367799059</v>
      </c>
      <c r="F350">
        <f t="shared" ca="1" si="100"/>
        <v>0.70525515173557629</v>
      </c>
      <c r="G350">
        <f t="shared" ca="1" si="100"/>
        <v>0.92545365014268643</v>
      </c>
      <c r="H350">
        <f t="shared" ca="1" si="100"/>
        <v>0.26867948312890588</v>
      </c>
      <c r="I350">
        <f t="shared" ca="1" si="100"/>
        <v>1.4317358733656471E-3</v>
      </c>
      <c r="J350">
        <f t="shared" ca="1" si="100"/>
        <v>0.80043374635033504</v>
      </c>
      <c r="K350">
        <f t="shared" ca="1" si="100"/>
        <v>0.84141357050790655</v>
      </c>
      <c r="L350" s="42">
        <f t="shared" ca="1" si="90"/>
        <v>0</v>
      </c>
      <c r="M350" s="42">
        <f t="shared" ca="1" si="91"/>
        <v>0.11789381140169708</v>
      </c>
      <c r="N350" s="42">
        <f t="shared" ca="1" si="92"/>
        <v>6.3034215084260187E-2</v>
      </c>
      <c r="O350" s="42">
        <f t="shared" ca="1" si="93"/>
        <v>0.16305644134560804</v>
      </c>
      <c r="P350" s="42">
        <f t="shared" ca="1" si="94"/>
        <v>0.21396678698654542</v>
      </c>
      <c r="Q350" s="42">
        <f t="shared" ca="1" si="95"/>
        <v>6.211924900337705E-2</v>
      </c>
      <c r="R350" s="42">
        <f t="shared" ca="1" si="96"/>
        <v>3.3102027809841247E-4</v>
      </c>
      <c r="S350" s="42">
        <f t="shared" ca="1" si="97"/>
        <v>0.1850619281427858</v>
      </c>
      <c r="T350" s="42">
        <f t="shared" ca="1" si="98"/>
        <v>0.19453654775762796</v>
      </c>
      <c r="U350">
        <f ca="1">+(L350^2*Markiwitz!$B$4^2)+(M350^2*Markiwitz!$C$4^2)+(N350^2*Markiwitz!$D$4^2)+(O350^2*Markiwitz!$E$4^2)+(P350^2*Markiwitz!$F$4^2)+(Q350^2*Markiwitz!$G$4^2)+(R350^2*Markiwitz!$H$4^2)+(S350^2*Markiwitz!$I$4^2)+(T350^2*Markiwitz!$J$4^2)+(2*L350*M350*Markiwitz!$B$8)+(2*L350*N350*Markiwitz!$E$8)+(2*L350*O350*Markiwitz!$H$8)+(2*L350*P350*Markiwitz!$B$11)+(2*L350*Q350*Markiwitz!$E$11)+(2*L350*R350*Markiwitz!$H$11)+(2*L350*S350*Markiwitz!$K$8)+(2*L350*T350*Markiwitz!$K$11)</f>
        <v>1.4078757861317575E-2</v>
      </c>
      <c r="V350" s="5">
        <f t="shared" ca="1" si="89"/>
        <v>0.11865394161728289</v>
      </c>
      <c r="W350" s="42">
        <f ca="1">SUMPRODUCT(L350:T350,Markiwitz!$B$3:$J$3)</f>
        <v>0.3184083864690212</v>
      </c>
    </row>
    <row r="351" spans="1:23" x14ac:dyDescent="0.25">
      <c r="A351">
        <v>350</v>
      </c>
      <c r="B351" s="25">
        <f t="shared" ca="1" si="87"/>
        <v>1.0000000000000002</v>
      </c>
      <c r="C351" s="46">
        <v>0</v>
      </c>
      <c r="D351">
        <f t="shared" ca="1" si="100"/>
        <v>0.50582037026493165</v>
      </c>
      <c r="E351">
        <f t="shared" ca="1" si="100"/>
        <v>4.5202931049901252E-2</v>
      </c>
      <c r="F351">
        <f t="shared" ca="1" si="100"/>
        <v>0.40082720335679645</v>
      </c>
      <c r="G351">
        <f t="shared" ca="1" si="100"/>
        <v>0.55322142941787034</v>
      </c>
      <c r="H351">
        <f t="shared" ca="1" si="100"/>
        <v>0.50902302763343055</v>
      </c>
      <c r="I351">
        <f t="shared" ca="1" si="100"/>
        <v>0.327347563713278</v>
      </c>
      <c r="J351">
        <f t="shared" ca="1" si="100"/>
        <v>7.8434880699270737E-2</v>
      </c>
      <c r="K351">
        <f t="shared" ca="1" si="100"/>
        <v>0.47019423885305767</v>
      </c>
      <c r="L351" s="42">
        <f t="shared" ca="1" si="90"/>
        <v>0</v>
      </c>
      <c r="M351" s="42">
        <f t="shared" ca="1" si="91"/>
        <v>0.17502001071220435</v>
      </c>
      <c r="N351" s="42">
        <f t="shared" ca="1" si="92"/>
        <v>1.5640764867640697E-2</v>
      </c>
      <c r="O351" s="42">
        <f t="shared" ca="1" si="93"/>
        <v>0.13869109579059807</v>
      </c>
      <c r="P351" s="42">
        <f t="shared" ca="1" si="94"/>
        <v>0.19142135468412055</v>
      </c>
      <c r="Q351" s="42">
        <f t="shared" ca="1" si="95"/>
        <v>0.17612816918088881</v>
      </c>
      <c r="R351" s="42">
        <f t="shared" ca="1" si="96"/>
        <v>0.11326624524374947</v>
      </c>
      <c r="S351" s="42">
        <f t="shared" ca="1" si="97"/>
        <v>2.7139424323711483E-2</v>
      </c>
      <c r="T351" s="42">
        <f t="shared" ca="1" si="98"/>
        <v>0.16269293519708669</v>
      </c>
      <c r="U351">
        <f ca="1">+(L351^2*Markiwitz!$B$4^2)+(M351^2*Markiwitz!$C$4^2)+(N351^2*Markiwitz!$D$4^2)+(O351^2*Markiwitz!$E$4^2)+(P351^2*Markiwitz!$F$4^2)+(Q351^2*Markiwitz!$G$4^2)+(R351^2*Markiwitz!$H$4^2)+(S351^2*Markiwitz!$I$4^2)+(T351^2*Markiwitz!$J$4^2)+(2*L351*M351*Markiwitz!$B$8)+(2*L351*N351*Markiwitz!$E$8)+(2*L351*O351*Markiwitz!$H$8)+(2*L351*P351*Markiwitz!$B$11)+(2*L351*Q351*Markiwitz!$E$11)+(2*L351*R351*Markiwitz!$H$11)+(2*L351*S351*Markiwitz!$K$8)+(2*L351*T351*Markiwitz!$K$11)</f>
        <v>1.703437652045383E-2</v>
      </c>
      <c r="V351" s="5">
        <f t="shared" ca="1" si="89"/>
        <v>0.13051580946557328</v>
      </c>
      <c r="W351" s="42">
        <f ca="1">SUMPRODUCT(L351:T351,Markiwitz!$B$3:$J$3)</f>
        <v>0.63254943777216199</v>
      </c>
    </row>
    <row r="352" spans="1:23" x14ac:dyDescent="0.25">
      <c r="A352">
        <v>351</v>
      </c>
      <c r="B352" s="25">
        <f t="shared" ca="1" si="87"/>
        <v>1</v>
      </c>
      <c r="C352" s="46">
        <v>0</v>
      </c>
      <c r="D352">
        <f t="shared" ref="D352:K361" ca="1" si="101">RAND()</f>
        <v>0.12277800809895967</v>
      </c>
      <c r="E352">
        <f t="shared" ca="1" si="101"/>
        <v>0.41881219489050125</v>
      </c>
      <c r="F352">
        <f t="shared" ca="1" si="101"/>
        <v>0.52330006278043006</v>
      </c>
      <c r="G352">
        <f t="shared" ca="1" si="101"/>
        <v>0.63167277223793084</v>
      </c>
      <c r="H352">
        <f t="shared" ca="1" si="101"/>
        <v>0.82584583194367456</v>
      </c>
      <c r="I352">
        <f t="shared" ca="1" si="101"/>
        <v>0.94492125317189091</v>
      </c>
      <c r="J352">
        <f t="shared" ca="1" si="101"/>
        <v>0.56070016928877975</v>
      </c>
      <c r="K352">
        <f t="shared" ca="1" si="101"/>
        <v>0.85157822263034644</v>
      </c>
      <c r="L352" s="42">
        <f t="shared" ca="1" si="90"/>
        <v>0</v>
      </c>
      <c r="M352" s="42">
        <f t="shared" ca="1" si="91"/>
        <v>2.5161446398920789E-2</v>
      </c>
      <c r="N352" s="42">
        <f t="shared" ca="1" si="92"/>
        <v>8.5829056490785371E-2</v>
      </c>
      <c r="O352" s="42">
        <f t="shared" ca="1" si="93"/>
        <v>0.10724222264291028</v>
      </c>
      <c r="P352" s="42">
        <f t="shared" ca="1" si="94"/>
        <v>0.12945152675479077</v>
      </c>
      <c r="Q352" s="42">
        <f t="shared" ca="1" si="95"/>
        <v>0.1692442804372144</v>
      </c>
      <c r="R352" s="42">
        <f t="shared" ca="1" si="96"/>
        <v>0.19364693914664552</v>
      </c>
      <c r="S352" s="42">
        <f t="shared" ca="1" si="97"/>
        <v>0.11490679376435481</v>
      </c>
      <c r="T352" s="42">
        <f t="shared" ca="1" si="98"/>
        <v>0.17451773436437801</v>
      </c>
      <c r="U352">
        <f ca="1">+(L352^2*Markiwitz!$B$4^2)+(M352^2*Markiwitz!$C$4^2)+(N352^2*Markiwitz!$D$4^2)+(O352^2*Markiwitz!$E$4^2)+(P352^2*Markiwitz!$F$4^2)+(Q352^2*Markiwitz!$G$4^2)+(R352^2*Markiwitz!$H$4^2)+(S352^2*Markiwitz!$I$4^2)+(T352^2*Markiwitz!$J$4^2)+(2*L352*M352*Markiwitz!$B$8)+(2*L352*N352*Markiwitz!$E$8)+(2*L352*O352*Markiwitz!$H$8)+(2*L352*P352*Markiwitz!$B$11)+(2*L352*Q352*Markiwitz!$E$11)+(2*L352*R352*Markiwitz!$H$11)+(2*L352*S352*Markiwitz!$K$8)+(2*L352*T352*Markiwitz!$K$11)</f>
        <v>1.6815500003983446E-2</v>
      </c>
      <c r="V352" s="5">
        <f t="shared" ca="1" si="89"/>
        <v>0.12967459274654941</v>
      </c>
      <c r="W352" s="42">
        <f ca="1">SUMPRODUCT(L352:T352,Markiwitz!$B$3:$J$3)</f>
        <v>0.57721248297526473</v>
      </c>
    </row>
    <row r="353" spans="1:23" x14ac:dyDescent="0.25">
      <c r="A353">
        <v>352</v>
      </c>
      <c r="B353" s="25">
        <f t="shared" ca="1" si="87"/>
        <v>0.99999999999999989</v>
      </c>
      <c r="C353" s="46">
        <v>0</v>
      </c>
      <c r="D353">
        <f t="shared" ca="1" si="101"/>
        <v>0.27886555285945192</v>
      </c>
      <c r="E353">
        <f t="shared" ca="1" si="101"/>
        <v>0.12207120185717191</v>
      </c>
      <c r="F353">
        <f t="shared" ca="1" si="101"/>
        <v>8.0194402743864135E-2</v>
      </c>
      <c r="G353">
        <f t="shared" ca="1" si="101"/>
        <v>0.8985326563808882</v>
      </c>
      <c r="H353">
        <f t="shared" ca="1" si="101"/>
        <v>0.50841291520267462</v>
      </c>
      <c r="I353">
        <f t="shared" ca="1" si="101"/>
        <v>0.54149937286520566</v>
      </c>
      <c r="J353">
        <f t="shared" ca="1" si="101"/>
        <v>0.80023140547206728</v>
      </c>
      <c r="K353">
        <f t="shared" ca="1" si="101"/>
        <v>0.46074002316621843</v>
      </c>
      <c r="L353" s="42">
        <f t="shared" ca="1" si="90"/>
        <v>0</v>
      </c>
      <c r="M353" s="42">
        <f t="shared" ca="1" si="91"/>
        <v>7.5562108481523463E-2</v>
      </c>
      <c r="N353" s="42">
        <f t="shared" ca="1" si="92"/>
        <v>3.3076718521238231E-2</v>
      </c>
      <c r="O353" s="42">
        <f t="shared" ca="1" si="93"/>
        <v>2.1729676174084177E-2</v>
      </c>
      <c r="P353" s="42">
        <f t="shared" ca="1" si="94"/>
        <v>0.24346865849674582</v>
      </c>
      <c r="Q353" s="42">
        <f t="shared" ca="1" si="95"/>
        <v>0.13776083656812971</v>
      </c>
      <c r="R353" s="42">
        <f t="shared" ca="1" si="96"/>
        <v>0.14672602598478576</v>
      </c>
      <c r="S353" s="42">
        <f t="shared" ca="1" si="97"/>
        <v>0.21683270540437727</v>
      </c>
      <c r="T353" s="42">
        <f t="shared" ca="1" si="98"/>
        <v>0.12484327036911551</v>
      </c>
      <c r="U353">
        <f ca="1">+(L353^2*Markiwitz!$B$4^2)+(M353^2*Markiwitz!$C$4^2)+(N353^2*Markiwitz!$D$4^2)+(O353^2*Markiwitz!$E$4^2)+(P353^2*Markiwitz!$F$4^2)+(Q353^2*Markiwitz!$G$4^2)+(R353^2*Markiwitz!$H$4^2)+(S353^2*Markiwitz!$I$4^2)+(T353^2*Markiwitz!$J$4^2)+(2*L353*M353*Markiwitz!$B$8)+(2*L353*N353*Markiwitz!$E$8)+(2*L353*O353*Markiwitz!$H$8)+(2*L353*P353*Markiwitz!$B$11)+(2*L353*Q353*Markiwitz!$E$11)+(2*L353*R353*Markiwitz!$H$11)+(2*L353*S353*Markiwitz!$K$8)+(2*L353*T353*Markiwitz!$K$11)</f>
        <v>1.9906846483804266E-2</v>
      </c>
      <c r="V353" s="5">
        <f t="shared" ca="1" si="89"/>
        <v>0.14109162442825679</v>
      </c>
      <c r="W353" s="42">
        <f ca="1">SUMPRODUCT(L353:T353,Markiwitz!$B$3:$J$3)</f>
        <v>0.48588901747868124</v>
      </c>
    </row>
    <row r="354" spans="1:23" x14ac:dyDescent="0.25">
      <c r="A354">
        <v>353</v>
      </c>
      <c r="B354" s="25">
        <f t="shared" ca="1" si="87"/>
        <v>1.0000000000000002</v>
      </c>
      <c r="C354" s="46">
        <v>0</v>
      </c>
      <c r="D354">
        <f t="shared" ca="1" si="101"/>
        <v>0.87669005559835866</v>
      </c>
      <c r="E354">
        <f t="shared" ca="1" si="101"/>
        <v>0.34660571254652217</v>
      </c>
      <c r="F354">
        <f t="shared" ca="1" si="101"/>
        <v>0.53315844833796722</v>
      </c>
      <c r="G354">
        <f t="shared" ca="1" si="101"/>
        <v>7.7037969475273416E-2</v>
      </c>
      <c r="H354">
        <f t="shared" ca="1" si="101"/>
        <v>0.42712952496193568</v>
      </c>
      <c r="I354">
        <f t="shared" ca="1" si="101"/>
        <v>2.1844337163281047E-2</v>
      </c>
      <c r="J354">
        <f t="shared" ca="1" si="101"/>
        <v>0.43442171688234954</v>
      </c>
      <c r="K354">
        <f t="shared" ca="1" si="101"/>
        <v>0.90502629073327512</v>
      </c>
      <c r="L354" s="42">
        <f t="shared" ca="1" si="90"/>
        <v>0</v>
      </c>
      <c r="M354" s="42">
        <f t="shared" ca="1" si="91"/>
        <v>0.24205158988212758</v>
      </c>
      <c r="N354" s="42">
        <f t="shared" ca="1" si="92"/>
        <v>9.5696835213731665E-2</v>
      </c>
      <c r="O354" s="42">
        <f t="shared" ca="1" si="93"/>
        <v>0.14720350625080678</v>
      </c>
      <c r="P354" s="42">
        <f t="shared" ca="1" si="94"/>
        <v>2.1269960659076576E-2</v>
      </c>
      <c r="Q354" s="42">
        <f t="shared" ca="1" si="95"/>
        <v>0.11792922703117746</v>
      </c>
      <c r="R354" s="42">
        <f t="shared" ca="1" si="96"/>
        <v>6.0311583398589205E-3</v>
      </c>
      <c r="S354" s="42">
        <f t="shared" ca="1" si="97"/>
        <v>0.11994258013902932</v>
      </c>
      <c r="T354" s="42">
        <f t="shared" ca="1" si="98"/>
        <v>0.24987514248419176</v>
      </c>
      <c r="U354">
        <f ca="1">+(L354^2*Markiwitz!$B$4^2)+(M354^2*Markiwitz!$C$4^2)+(N354^2*Markiwitz!$D$4^2)+(O354^2*Markiwitz!$E$4^2)+(P354^2*Markiwitz!$F$4^2)+(Q354^2*Markiwitz!$G$4^2)+(R354^2*Markiwitz!$H$4^2)+(S354^2*Markiwitz!$I$4^2)+(T354^2*Markiwitz!$J$4^2)+(2*L354*M354*Markiwitz!$B$8)+(2*L354*N354*Markiwitz!$E$8)+(2*L354*O354*Markiwitz!$H$8)+(2*L354*P354*Markiwitz!$B$11)+(2*L354*Q354*Markiwitz!$E$11)+(2*L354*R354*Markiwitz!$H$11)+(2*L354*S354*Markiwitz!$K$8)+(2*L354*T354*Markiwitz!$K$11)</f>
        <v>1.0925713563176006E-2</v>
      </c>
      <c r="V354" s="5">
        <f t="shared" ca="1" si="89"/>
        <v>0.10452613818168165</v>
      </c>
      <c r="W354" s="42">
        <f ca="1">SUMPRODUCT(L354:T354,Markiwitz!$B$3:$J$3)</f>
        <v>0.43620627253542271</v>
      </c>
    </row>
    <row r="355" spans="1:23" x14ac:dyDescent="0.25">
      <c r="A355">
        <v>354</v>
      </c>
      <c r="B355" s="25">
        <f t="shared" ca="1" si="87"/>
        <v>1.0000000000000002</v>
      </c>
      <c r="C355" s="46">
        <v>0</v>
      </c>
      <c r="D355">
        <f t="shared" ca="1" si="101"/>
        <v>1.192736831038288E-2</v>
      </c>
      <c r="E355">
        <f t="shared" ca="1" si="101"/>
        <v>0.28046460258353501</v>
      </c>
      <c r="F355">
        <f t="shared" ca="1" si="101"/>
        <v>0.15920403066454458</v>
      </c>
      <c r="G355">
        <f t="shared" ca="1" si="101"/>
        <v>0.5912598903919053</v>
      </c>
      <c r="H355">
        <f t="shared" ca="1" si="101"/>
        <v>0.45372106271999535</v>
      </c>
      <c r="I355">
        <f t="shared" ca="1" si="101"/>
        <v>0.30025811708409611</v>
      </c>
      <c r="J355">
        <f t="shared" ca="1" si="101"/>
        <v>0.37299304342918027</v>
      </c>
      <c r="K355">
        <f t="shared" ca="1" si="101"/>
        <v>5.6221799383396887E-3</v>
      </c>
      <c r="L355" s="42">
        <f t="shared" ca="1" si="90"/>
        <v>0</v>
      </c>
      <c r="M355" s="42">
        <f t="shared" ca="1" si="91"/>
        <v>5.4827124007970516E-3</v>
      </c>
      <c r="N355" s="42">
        <f t="shared" ca="1" si="92"/>
        <v>0.12892255144253212</v>
      </c>
      <c r="O355" s="42">
        <f t="shared" ca="1" si="93"/>
        <v>7.3182104422945649E-2</v>
      </c>
      <c r="P355" s="42">
        <f t="shared" ca="1" si="94"/>
        <v>0.27178735902065415</v>
      </c>
      <c r="Q355" s="42">
        <f t="shared" ca="1" si="95"/>
        <v>0.20856420564394229</v>
      </c>
      <c r="R355" s="42">
        <f t="shared" ca="1" si="96"/>
        <v>0.1380211341796069</v>
      </c>
      <c r="S355" s="42">
        <f t="shared" ca="1" si="97"/>
        <v>0.17145555762204454</v>
      </c>
      <c r="T355" s="42">
        <f t="shared" ca="1" si="98"/>
        <v>2.5843752674774164E-3</v>
      </c>
      <c r="U355">
        <f ca="1">+(L355^2*Markiwitz!$B$4^2)+(M355^2*Markiwitz!$C$4^2)+(N355^2*Markiwitz!$D$4^2)+(O355^2*Markiwitz!$E$4^2)+(P355^2*Markiwitz!$F$4^2)+(Q355^2*Markiwitz!$G$4^2)+(R355^2*Markiwitz!$H$4^2)+(S355^2*Markiwitz!$I$4^2)+(T355^2*Markiwitz!$J$4^2)+(2*L355*M355*Markiwitz!$B$8)+(2*L355*N355*Markiwitz!$E$8)+(2*L355*O355*Markiwitz!$H$8)+(2*L355*P355*Markiwitz!$B$11)+(2*L355*Q355*Markiwitz!$E$11)+(2*L355*R355*Markiwitz!$H$11)+(2*L355*S355*Markiwitz!$K$8)+(2*L355*T355*Markiwitz!$K$11)</f>
        <v>2.7156648019793762E-2</v>
      </c>
      <c r="V355" s="5">
        <f t="shared" ca="1" si="89"/>
        <v>0.164792742618702</v>
      </c>
      <c r="W355" s="42">
        <f ca="1">SUMPRODUCT(L355:T355,Markiwitz!$B$3:$J$3)</f>
        <v>0.71030878464434133</v>
      </c>
    </row>
    <row r="356" spans="1:23" x14ac:dyDescent="0.25">
      <c r="A356">
        <v>355</v>
      </c>
      <c r="B356" s="25">
        <f t="shared" ca="1" si="87"/>
        <v>0.99999999999999989</v>
      </c>
      <c r="C356" s="46">
        <v>0</v>
      </c>
      <c r="D356">
        <f t="shared" ca="1" si="101"/>
        <v>0.82299628589023022</v>
      </c>
      <c r="E356">
        <f t="shared" ca="1" si="101"/>
        <v>0.75319935140416949</v>
      </c>
      <c r="F356">
        <f t="shared" ca="1" si="101"/>
        <v>0.22283631973564988</v>
      </c>
      <c r="G356">
        <f t="shared" ca="1" si="101"/>
        <v>0.87765558085442386</v>
      </c>
      <c r="H356">
        <f t="shared" ca="1" si="101"/>
        <v>0.7969756808586872</v>
      </c>
      <c r="I356">
        <f t="shared" ca="1" si="101"/>
        <v>4.8059792413104763E-2</v>
      </c>
      <c r="J356">
        <f t="shared" ca="1" si="101"/>
        <v>0.49682438343403457</v>
      </c>
      <c r="K356">
        <f t="shared" ca="1" si="101"/>
        <v>7.0376301708541256E-3</v>
      </c>
      <c r="L356" s="42">
        <f t="shared" ca="1" si="90"/>
        <v>0</v>
      </c>
      <c r="M356" s="42">
        <f t="shared" ca="1" si="91"/>
        <v>0.20444141182661024</v>
      </c>
      <c r="N356" s="42">
        <f t="shared" ca="1" si="92"/>
        <v>0.18710307862615774</v>
      </c>
      <c r="O356" s="42">
        <f t="shared" ca="1" si="93"/>
        <v>5.5355015076068645E-2</v>
      </c>
      <c r="P356" s="42">
        <f t="shared" ca="1" si="94"/>
        <v>0.21801938735761689</v>
      </c>
      <c r="Q356" s="42">
        <f t="shared" ca="1" si="95"/>
        <v>0.19797760473484802</v>
      </c>
      <c r="R356" s="42">
        <f t="shared" ca="1" si="96"/>
        <v>1.1938585849632189E-2</v>
      </c>
      <c r="S356" s="42">
        <f t="shared" ca="1" si="97"/>
        <v>0.12341669108417654</v>
      </c>
      <c r="T356" s="42">
        <f t="shared" ca="1" si="98"/>
        <v>1.7482254448896359E-3</v>
      </c>
      <c r="U356">
        <f ca="1">+(L356^2*Markiwitz!$B$4^2)+(M356^2*Markiwitz!$C$4^2)+(N356^2*Markiwitz!$D$4^2)+(O356^2*Markiwitz!$E$4^2)+(P356^2*Markiwitz!$F$4^2)+(Q356^2*Markiwitz!$G$4^2)+(R356^2*Markiwitz!$H$4^2)+(S356^2*Markiwitz!$I$4^2)+(T356^2*Markiwitz!$J$4^2)+(2*L356*M356*Markiwitz!$B$8)+(2*L356*N356*Markiwitz!$E$8)+(2*L356*O356*Markiwitz!$H$8)+(2*L356*P356*Markiwitz!$B$11)+(2*L356*Q356*Markiwitz!$E$11)+(2*L356*R356*Markiwitz!$H$11)+(2*L356*S356*Markiwitz!$K$8)+(2*L356*T356*Markiwitz!$K$11)</f>
        <v>2.1887383784839037E-2</v>
      </c>
      <c r="V356" s="5">
        <f t="shared" ca="1" si="89"/>
        <v>0.1479438534878656</v>
      </c>
      <c r="W356" s="42">
        <f ca="1">SUMPRODUCT(L356:T356,Markiwitz!$B$3:$J$3)</f>
        <v>0.6926240168161778</v>
      </c>
    </row>
    <row r="357" spans="1:23" x14ac:dyDescent="0.25">
      <c r="A357">
        <v>356</v>
      </c>
      <c r="B357" s="25">
        <f t="shared" ca="1" si="87"/>
        <v>1.0000000000000002</v>
      </c>
      <c r="C357" s="46">
        <v>0</v>
      </c>
      <c r="D357">
        <f t="shared" ca="1" si="101"/>
        <v>0.95152097460456608</v>
      </c>
      <c r="E357">
        <f t="shared" ca="1" si="101"/>
        <v>0.64320783939384563</v>
      </c>
      <c r="F357">
        <f t="shared" ca="1" si="101"/>
        <v>0.1346942549872483</v>
      </c>
      <c r="G357">
        <f t="shared" ca="1" si="101"/>
        <v>2.5915723764663445E-2</v>
      </c>
      <c r="H357">
        <f t="shared" ca="1" si="101"/>
        <v>0.52646418594034416</v>
      </c>
      <c r="I357">
        <f t="shared" ca="1" si="101"/>
        <v>0.68929804096262326</v>
      </c>
      <c r="J357">
        <f t="shared" ca="1" si="101"/>
        <v>0.58129483277414762</v>
      </c>
      <c r="K357">
        <f t="shared" ca="1" si="101"/>
        <v>0.6980115865781914</v>
      </c>
      <c r="L357" s="42">
        <f t="shared" ca="1" si="90"/>
        <v>0</v>
      </c>
      <c r="M357" s="42">
        <f t="shared" ca="1" si="91"/>
        <v>0.22386582657289245</v>
      </c>
      <c r="N357" s="42">
        <f t="shared" ca="1" si="92"/>
        <v>0.15132851347171608</v>
      </c>
      <c r="O357" s="42">
        <f t="shared" ca="1" si="93"/>
        <v>3.1689727848481189E-2</v>
      </c>
      <c r="P357" s="42">
        <f t="shared" ca="1" si="94"/>
        <v>6.0972328268666769E-3</v>
      </c>
      <c r="Q357" s="42">
        <f t="shared" ca="1" si="95"/>
        <v>0.12386205169627432</v>
      </c>
      <c r="R357" s="42">
        <f t="shared" ca="1" si="96"/>
        <v>0.16217222721685301</v>
      </c>
      <c r="S357" s="42">
        <f t="shared" ca="1" si="97"/>
        <v>0.13676214365701841</v>
      </c>
      <c r="T357" s="42">
        <f t="shared" ca="1" si="98"/>
        <v>0.164222276709898</v>
      </c>
      <c r="U357">
        <f ca="1">+(L357^2*Markiwitz!$B$4^2)+(M357^2*Markiwitz!$C$4^2)+(N357^2*Markiwitz!$D$4^2)+(O357^2*Markiwitz!$E$4^2)+(P357^2*Markiwitz!$F$4^2)+(Q357^2*Markiwitz!$G$4^2)+(R357^2*Markiwitz!$H$4^2)+(S357^2*Markiwitz!$I$4^2)+(T357^2*Markiwitz!$J$4^2)+(2*L357*M357*Markiwitz!$B$8)+(2*L357*N357*Markiwitz!$E$8)+(2*L357*O357*Markiwitz!$H$8)+(2*L357*P357*Markiwitz!$B$11)+(2*L357*Q357*Markiwitz!$E$11)+(2*L357*R357*Markiwitz!$H$11)+(2*L357*S357*Markiwitz!$K$8)+(2*L357*T357*Markiwitz!$K$11)</f>
        <v>1.2335562883745996E-2</v>
      </c>
      <c r="V357" s="5">
        <f t="shared" ca="1" si="89"/>
        <v>0.11106557920321668</v>
      </c>
      <c r="W357" s="42">
        <f ca="1">SUMPRODUCT(L357:T357,Markiwitz!$B$3:$J$3)</f>
        <v>0.42549824130232933</v>
      </c>
    </row>
    <row r="358" spans="1:23" x14ac:dyDescent="0.25">
      <c r="A358">
        <v>357</v>
      </c>
      <c r="B358" s="25">
        <f t="shared" ca="1" si="87"/>
        <v>1</v>
      </c>
      <c r="C358" s="46">
        <v>0</v>
      </c>
      <c r="D358">
        <f t="shared" ca="1" si="101"/>
        <v>0.25328611065984863</v>
      </c>
      <c r="E358">
        <f t="shared" ca="1" si="101"/>
        <v>0.76256776079605715</v>
      </c>
      <c r="F358">
        <f t="shared" ca="1" si="101"/>
        <v>0.26091687974046596</v>
      </c>
      <c r="G358">
        <f t="shared" ca="1" si="101"/>
        <v>0.98070405813921158</v>
      </c>
      <c r="H358">
        <f t="shared" ca="1" si="101"/>
        <v>0.98876426437591536</v>
      </c>
      <c r="I358">
        <f t="shared" ca="1" si="101"/>
        <v>0.43312337797138045</v>
      </c>
      <c r="J358">
        <f t="shared" ca="1" si="101"/>
        <v>3.1504124052013083E-3</v>
      </c>
      <c r="K358">
        <f t="shared" ca="1" si="101"/>
        <v>0.38949175528724134</v>
      </c>
      <c r="L358" s="42">
        <f t="shared" ca="1" si="90"/>
        <v>0</v>
      </c>
      <c r="M358" s="42">
        <f t="shared" ca="1" si="91"/>
        <v>6.2201823017259933E-2</v>
      </c>
      <c r="N358" s="42">
        <f t="shared" ca="1" si="92"/>
        <v>0.18727084865464647</v>
      </c>
      <c r="O358" s="42">
        <f t="shared" ca="1" si="93"/>
        <v>6.4075781864042364E-2</v>
      </c>
      <c r="P358" s="42">
        <f t="shared" ca="1" si="94"/>
        <v>0.24084060550247105</v>
      </c>
      <c r="Q358" s="42">
        <f t="shared" ca="1" si="95"/>
        <v>0.24282002522079649</v>
      </c>
      <c r="R358" s="42">
        <f t="shared" ca="1" si="96"/>
        <v>0.10636613129329531</v>
      </c>
      <c r="S358" s="42">
        <f t="shared" ca="1" si="97"/>
        <v>7.7367603912114594E-4</v>
      </c>
      <c r="T358" s="42">
        <f t="shared" ca="1" si="98"/>
        <v>9.5651108408367311E-2</v>
      </c>
      <c r="U358">
        <f ca="1">+(L358^2*Markiwitz!$B$4^2)+(M358^2*Markiwitz!$C$4^2)+(N358^2*Markiwitz!$D$4^2)+(O358^2*Markiwitz!$E$4^2)+(P358^2*Markiwitz!$F$4^2)+(Q358^2*Markiwitz!$G$4^2)+(R358^2*Markiwitz!$H$4^2)+(S358^2*Markiwitz!$I$4^2)+(T358^2*Markiwitz!$J$4^2)+(2*L358*M358*Markiwitz!$B$8)+(2*L358*N358*Markiwitz!$E$8)+(2*L358*O358*Markiwitz!$H$8)+(2*L358*P358*Markiwitz!$B$11)+(2*L358*Q358*Markiwitz!$E$11)+(2*L358*R358*Markiwitz!$H$11)+(2*L358*S358*Markiwitz!$K$8)+(2*L358*T358*Markiwitz!$K$11)</f>
        <v>2.6990607746573657E-2</v>
      </c>
      <c r="V358" s="5">
        <f t="shared" ca="1" si="89"/>
        <v>0.16428818504863232</v>
      </c>
      <c r="W358" s="42">
        <f ca="1">SUMPRODUCT(L358:T358,Markiwitz!$B$3:$J$3)</f>
        <v>0.82734751205064938</v>
      </c>
    </row>
    <row r="359" spans="1:23" x14ac:dyDescent="0.25">
      <c r="A359">
        <v>358</v>
      </c>
      <c r="B359" s="25">
        <f t="shared" ca="1" si="87"/>
        <v>1</v>
      </c>
      <c r="C359" s="46">
        <v>0</v>
      </c>
      <c r="D359">
        <f t="shared" ca="1" si="101"/>
        <v>0.25225097685579334</v>
      </c>
      <c r="E359">
        <f t="shared" ca="1" si="101"/>
        <v>5.9206205714947724E-2</v>
      </c>
      <c r="F359">
        <f t="shared" ca="1" si="101"/>
        <v>0.21702374222608167</v>
      </c>
      <c r="G359">
        <f t="shared" ca="1" si="101"/>
        <v>0.41746150691711048</v>
      </c>
      <c r="H359">
        <f t="shared" ca="1" si="101"/>
        <v>0.22163589157954833</v>
      </c>
      <c r="I359">
        <f t="shared" ca="1" si="101"/>
        <v>0.77962975444851446</v>
      </c>
      <c r="J359">
        <f t="shared" ca="1" si="101"/>
        <v>0.75427132489786441</v>
      </c>
      <c r="K359">
        <f t="shared" ca="1" si="101"/>
        <v>0.9549172781996883</v>
      </c>
      <c r="L359" s="42">
        <f t="shared" ca="1" si="90"/>
        <v>0</v>
      </c>
      <c r="M359" s="42">
        <f t="shared" ca="1" si="91"/>
        <v>6.8988952478174159E-2</v>
      </c>
      <c r="N359" s="42">
        <f t="shared" ca="1" si="92"/>
        <v>1.6192500672917505E-2</v>
      </c>
      <c r="O359" s="42">
        <f t="shared" ca="1" si="93"/>
        <v>5.9354539775003476E-2</v>
      </c>
      <c r="P359" s="42">
        <f t="shared" ca="1" si="94"/>
        <v>0.11417292579459862</v>
      </c>
      <c r="Q359" s="42">
        <f t="shared" ca="1" si="95"/>
        <v>6.0615931728900459E-2</v>
      </c>
      <c r="R359" s="42">
        <f t="shared" ca="1" si="96"/>
        <v>0.21322351552663124</v>
      </c>
      <c r="S359" s="42">
        <f t="shared" ca="1" si="97"/>
        <v>0.20628815490683453</v>
      </c>
      <c r="T359" s="42">
        <f t="shared" ca="1" si="98"/>
        <v>0.26116347911694004</v>
      </c>
      <c r="U359">
        <f ca="1">+(L359^2*Markiwitz!$B$4^2)+(M359^2*Markiwitz!$C$4^2)+(N359^2*Markiwitz!$D$4^2)+(O359^2*Markiwitz!$E$4^2)+(P359^2*Markiwitz!$F$4^2)+(Q359^2*Markiwitz!$G$4^2)+(R359^2*Markiwitz!$H$4^2)+(S359^2*Markiwitz!$I$4^2)+(T359^2*Markiwitz!$J$4^2)+(2*L359*M359*Markiwitz!$B$8)+(2*L359*N359*Markiwitz!$E$8)+(2*L359*O359*Markiwitz!$H$8)+(2*L359*P359*Markiwitz!$B$11)+(2*L359*Q359*Markiwitz!$E$11)+(2*L359*R359*Markiwitz!$H$11)+(2*L359*S359*Markiwitz!$K$8)+(2*L359*T359*Markiwitz!$K$11)</f>
        <v>1.3253861777744083E-2</v>
      </c>
      <c r="V359" s="5">
        <f t="shared" ca="1" si="89"/>
        <v>0.115125417600737</v>
      </c>
      <c r="W359" s="42">
        <f ca="1">SUMPRODUCT(L359:T359,Markiwitz!$B$3:$J$3)</f>
        <v>0.25070948006829602</v>
      </c>
    </row>
    <row r="360" spans="1:23" x14ac:dyDescent="0.25">
      <c r="A360">
        <v>359</v>
      </c>
      <c r="B360" s="25">
        <f t="shared" ca="1" si="87"/>
        <v>1.0000000000000002</v>
      </c>
      <c r="C360" s="46">
        <v>0</v>
      </c>
      <c r="D360">
        <f t="shared" ca="1" si="101"/>
        <v>0.60952845781124942</v>
      </c>
      <c r="E360">
        <f t="shared" ca="1" si="101"/>
        <v>0.21751180823775285</v>
      </c>
      <c r="F360">
        <f t="shared" ca="1" si="101"/>
        <v>0.20927160688201396</v>
      </c>
      <c r="G360">
        <f t="shared" ca="1" si="101"/>
        <v>0.22319417431124589</v>
      </c>
      <c r="H360">
        <f t="shared" ca="1" si="101"/>
        <v>0.1401450411795887</v>
      </c>
      <c r="I360">
        <f t="shared" ca="1" si="101"/>
        <v>0.71465369661729483</v>
      </c>
      <c r="J360">
        <f t="shared" ca="1" si="101"/>
        <v>0.92735529315762166</v>
      </c>
      <c r="K360">
        <f t="shared" ca="1" si="101"/>
        <v>0.6383418407070881</v>
      </c>
      <c r="L360" s="42">
        <f t="shared" ca="1" si="90"/>
        <v>0</v>
      </c>
      <c r="M360" s="42">
        <f t="shared" ca="1" si="91"/>
        <v>0.16563264673318617</v>
      </c>
      <c r="N360" s="42">
        <f t="shared" ca="1" si="92"/>
        <v>5.9106438809287926E-2</v>
      </c>
      <c r="O360" s="42">
        <f t="shared" ca="1" si="93"/>
        <v>5.6867254825874847E-2</v>
      </c>
      <c r="P360" s="42">
        <f t="shared" ca="1" si="94"/>
        <v>6.0650559219742932E-2</v>
      </c>
      <c r="Q360" s="42">
        <f t="shared" ca="1" si="95"/>
        <v>3.808287176690741E-2</v>
      </c>
      <c r="R360" s="42">
        <f t="shared" ca="1" si="96"/>
        <v>0.19419927281727217</v>
      </c>
      <c r="S360" s="42">
        <f t="shared" ca="1" si="97"/>
        <v>0.25199858956428173</v>
      </c>
      <c r="T360" s="42">
        <f t="shared" ca="1" si="98"/>
        <v>0.17346236626344694</v>
      </c>
      <c r="U360">
        <f ca="1">+(L360^2*Markiwitz!$B$4^2)+(M360^2*Markiwitz!$C$4^2)+(N360^2*Markiwitz!$D$4^2)+(O360^2*Markiwitz!$E$4^2)+(P360^2*Markiwitz!$F$4^2)+(Q360^2*Markiwitz!$G$4^2)+(R360^2*Markiwitz!$H$4^2)+(S360^2*Markiwitz!$I$4^2)+(T360^2*Markiwitz!$J$4^2)+(2*L360*M360*Markiwitz!$B$8)+(2*L360*N360*Markiwitz!$E$8)+(2*L360*O360*Markiwitz!$H$8)+(2*L360*P360*Markiwitz!$B$11)+(2*L360*Q360*Markiwitz!$E$11)+(2*L360*R360*Markiwitz!$H$11)+(2*L360*S360*Markiwitz!$K$8)+(2*L360*T360*Markiwitz!$K$11)</f>
        <v>1.3350990519980519E-2</v>
      </c>
      <c r="V360" s="5">
        <f t="shared" ca="1" si="89"/>
        <v>0.1155464864025753</v>
      </c>
      <c r="W360" s="42">
        <f ca="1">SUMPRODUCT(L360:T360,Markiwitz!$B$3:$J$3)</f>
        <v>0.1821512223860913</v>
      </c>
    </row>
    <row r="361" spans="1:23" x14ac:dyDescent="0.25">
      <c r="A361">
        <v>360</v>
      </c>
      <c r="B361" s="25">
        <f t="shared" ca="1" si="87"/>
        <v>0.99999999999999989</v>
      </c>
      <c r="C361" s="46">
        <v>0</v>
      </c>
      <c r="D361">
        <f t="shared" ca="1" si="101"/>
        <v>0.8579264376580914</v>
      </c>
      <c r="E361">
        <f t="shared" ca="1" si="101"/>
        <v>0.2167288300393182</v>
      </c>
      <c r="F361">
        <f t="shared" ca="1" si="101"/>
        <v>0.71702975505668243</v>
      </c>
      <c r="G361">
        <f t="shared" ca="1" si="101"/>
        <v>0.60056446917307882</v>
      </c>
      <c r="H361">
        <f t="shared" ca="1" si="101"/>
        <v>0.95210091529125485</v>
      </c>
      <c r="I361">
        <f t="shared" ca="1" si="101"/>
        <v>5.1334778362899236E-4</v>
      </c>
      <c r="J361">
        <f t="shared" ca="1" si="101"/>
        <v>0.51075303371264857</v>
      </c>
      <c r="K361">
        <f t="shared" ca="1" si="101"/>
        <v>0.18517984410771482</v>
      </c>
      <c r="L361" s="42">
        <f t="shared" ca="1" si="90"/>
        <v>0</v>
      </c>
      <c r="M361" s="42">
        <f t="shared" ca="1" si="91"/>
        <v>0.21231616327566738</v>
      </c>
      <c r="N361" s="42">
        <f t="shared" ca="1" si="92"/>
        <v>5.3635173885981324E-2</v>
      </c>
      <c r="O361" s="42">
        <f t="shared" ca="1" si="93"/>
        <v>0.17744762239020456</v>
      </c>
      <c r="P361" s="42">
        <f t="shared" ca="1" si="94"/>
        <v>0.14862526470519161</v>
      </c>
      <c r="Q361" s="42">
        <f t="shared" ca="1" si="95"/>
        <v>0.23562208193245074</v>
      </c>
      <c r="R361" s="42">
        <f t="shared" ca="1" si="96"/>
        <v>1.2704123228058349E-4</v>
      </c>
      <c r="S361" s="42">
        <f t="shared" ca="1" si="97"/>
        <v>0.12639909407069008</v>
      </c>
      <c r="T361" s="42">
        <f t="shared" ca="1" si="98"/>
        <v>4.5827558507533776E-2</v>
      </c>
      <c r="U361">
        <f ca="1">+(L361^2*Markiwitz!$B$4^2)+(M361^2*Markiwitz!$C$4^2)+(N361^2*Markiwitz!$D$4^2)+(O361^2*Markiwitz!$E$4^2)+(P361^2*Markiwitz!$F$4^2)+(Q361^2*Markiwitz!$G$4^2)+(R361^2*Markiwitz!$H$4^2)+(S361^2*Markiwitz!$I$4^2)+(T361^2*Markiwitz!$J$4^2)+(2*L361*M361*Markiwitz!$B$8)+(2*L361*N361*Markiwitz!$E$8)+(2*L361*O361*Markiwitz!$H$8)+(2*L361*P361*Markiwitz!$B$11)+(2*L361*Q361*Markiwitz!$E$11)+(2*L361*R361*Markiwitz!$H$11)+(2*L361*S361*Markiwitz!$K$8)+(2*L361*T361*Markiwitz!$K$11)</f>
        <v>2.3833790872894396E-2</v>
      </c>
      <c r="V361" s="5">
        <f t="shared" ca="1" si="89"/>
        <v>0.1543819642085642</v>
      </c>
      <c r="W361" s="42">
        <f ca="1">SUMPRODUCT(L361:T361,Markiwitz!$B$3:$J$3)</f>
        <v>0.78537405453476239</v>
      </c>
    </row>
    <row r="362" spans="1:23" x14ac:dyDescent="0.25">
      <c r="A362">
        <v>361</v>
      </c>
      <c r="B362" s="25">
        <f t="shared" ca="1" si="87"/>
        <v>0.99999999999999989</v>
      </c>
      <c r="C362" s="46">
        <v>0</v>
      </c>
      <c r="D362">
        <f t="shared" ref="D362:K371" ca="1" si="102">RAND()</f>
        <v>0.86869891372262231</v>
      </c>
      <c r="E362">
        <f t="shared" ca="1" si="102"/>
        <v>0.21973101472845835</v>
      </c>
      <c r="F362">
        <f t="shared" ca="1" si="102"/>
        <v>0.3575868378590813</v>
      </c>
      <c r="G362">
        <f t="shared" ca="1" si="102"/>
        <v>0.58608897146757843</v>
      </c>
      <c r="H362">
        <f t="shared" ca="1" si="102"/>
        <v>0.42532029389005621</v>
      </c>
      <c r="I362">
        <f t="shared" ca="1" si="102"/>
        <v>0.46386548644513004</v>
      </c>
      <c r="J362">
        <f t="shared" ca="1" si="102"/>
        <v>0.99980155334243759</v>
      </c>
      <c r="K362">
        <f t="shared" ca="1" si="102"/>
        <v>9.1522959677708071E-2</v>
      </c>
      <c r="L362" s="42">
        <f t="shared" ca="1" si="90"/>
        <v>0</v>
      </c>
      <c r="M362" s="42">
        <f t="shared" ca="1" si="91"/>
        <v>0.21649191125753472</v>
      </c>
      <c r="N362" s="42">
        <f t="shared" ca="1" si="92"/>
        <v>5.4760040089460352E-2</v>
      </c>
      <c r="O362" s="42">
        <f t="shared" ca="1" si="93"/>
        <v>8.9115638048753651E-2</v>
      </c>
      <c r="P362" s="42">
        <f t="shared" ca="1" si="94"/>
        <v>0.14606156355859448</v>
      </c>
      <c r="Q362" s="42">
        <f t="shared" ca="1" si="95"/>
        <v>0.10599576201412805</v>
      </c>
      <c r="R362" s="42">
        <f t="shared" ca="1" si="96"/>
        <v>0.11560176275180381</v>
      </c>
      <c r="S362" s="42">
        <f t="shared" ca="1" si="97"/>
        <v>0.24916452149549831</v>
      </c>
      <c r="T362" s="42">
        <f t="shared" ca="1" si="98"/>
        <v>2.2808800784226556E-2</v>
      </c>
      <c r="U362">
        <f ca="1">+(L362^2*Markiwitz!$B$4^2)+(M362^2*Markiwitz!$C$4^2)+(N362^2*Markiwitz!$D$4^2)+(O362^2*Markiwitz!$E$4^2)+(P362^2*Markiwitz!$F$4^2)+(Q362^2*Markiwitz!$G$4^2)+(R362^2*Markiwitz!$H$4^2)+(S362^2*Markiwitz!$I$4^2)+(T362^2*Markiwitz!$J$4^2)+(2*L362*M362*Markiwitz!$B$8)+(2*L362*N362*Markiwitz!$E$8)+(2*L362*O362*Markiwitz!$H$8)+(2*L362*P362*Markiwitz!$B$11)+(2*L362*Q362*Markiwitz!$E$11)+(2*L362*R362*Markiwitz!$H$11)+(2*L362*S362*Markiwitz!$K$8)+(2*L362*T362*Markiwitz!$K$11)</f>
        <v>1.6046385270901083E-2</v>
      </c>
      <c r="V362" s="5">
        <f t="shared" ca="1" si="89"/>
        <v>0.12667432759206218</v>
      </c>
      <c r="W362" s="42">
        <f ca="1">SUMPRODUCT(L362:T362,Markiwitz!$B$3:$J$3)</f>
        <v>0.39895014181504751</v>
      </c>
    </row>
    <row r="363" spans="1:23" x14ac:dyDescent="0.25">
      <c r="A363">
        <v>362</v>
      </c>
      <c r="B363" s="25">
        <f t="shared" ca="1" si="87"/>
        <v>0.99999999999999978</v>
      </c>
      <c r="C363" s="46">
        <v>0</v>
      </c>
      <c r="D363">
        <f t="shared" ca="1" si="102"/>
        <v>0.66936689821240114</v>
      </c>
      <c r="E363">
        <f t="shared" ca="1" si="102"/>
        <v>0.8664495025888459</v>
      </c>
      <c r="F363">
        <f t="shared" ca="1" si="102"/>
        <v>0.60096998318392181</v>
      </c>
      <c r="G363">
        <f t="shared" ca="1" si="102"/>
        <v>0.17164159999419226</v>
      </c>
      <c r="H363">
        <f t="shared" ca="1" si="102"/>
        <v>0.64806087024025272</v>
      </c>
      <c r="I363">
        <f t="shared" ca="1" si="102"/>
        <v>0.98742882896968021</v>
      </c>
      <c r="J363">
        <f t="shared" ca="1" si="102"/>
        <v>0.80969904899106615</v>
      </c>
      <c r="K363">
        <f t="shared" ca="1" si="102"/>
        <v>0.5921597612574202</v>
      </c>
      <c r="L363" s="42">
        <f t="shared" ca="1" si="90"/>
        <v>0</v>
      </c>
      <c r="M363" s="42">
        <f t="shared" ca="1" si="91"/>
        <v>0.12521415720131282</v>
      </c>
      <c r="N363" s="42">
        <f t="shared" ca="1" si="92"/>
        <v>0.1620811314600335</v>
      </c>
      <c r="O363" s="42">
        <f t="shared" ca="1" si="93"/>
        <v>0.11241958655054952</v>
      </c>
      <c r="P363" s="42">
        <f t="shared" ca="1" si="94"/>
        <v>3.2107889322513065E-2</v>
      </c>
      <c r="Q363" s="42">
        <f t="shared" ca="1" si="95"/>
        <v>0.12122857568695233</v>
      </c>
      <c r="R363" s="42">
        <f t="shared" ca="1" si="96"/>
        <v>0.18471195535050905</v>
      </c>
      <c r="S363" s="42">
        <f t="shared" ca="1" si="97"/>
        <v>0.15146518938549225</v>
      </c>
      <c r="T363" s="42">
        <f t="shared" ca="1" si="98"/>
        <v>0.11077151504263733</v>
      </c>
      <c r="U363">
        <f ca="1">+(L363^2*Markiwitz!$B$4^2)+(M363^2*Markiwitz!$C$4^2)+(N363^2*Markiwitz!$D$4^2)+(O363^2*Markiwitz!$E$4^2)+(P363^2*Markiwitz!$F$4^2)+(Q363^2*Markiwitz!$G$4^2)+(R363^2*Markiwitz!$H$4^2)+(S363^2*Markiwitz!$I$4^2)+(T363^2*Markiwitz!$J$4^2)+(2*L363*M363*Markiwitz!$B$8)+(2*L363*N363*Markiwitz!$E$8)+(2*L363*O363*Markiwitz!$H$8)+(2*L363*P363*Markiwitz!$B$11)+(2*L363*Q363*Markiwitz!$E$11)+(2*L363*R363*Markiwitz!$H$11)+(2*L363*S363*Markiwitz!$K$8)+(2*L363*T363*Markiwitz!$K$11)</f>
        <v>1.3554293633770007E-2</v>
      </c>
      <c r="V363" s="5">
        <f t="shared" ca="1" si="89"/>
        <v>0.1164229085436797</v>
      </c>
      <c r="W363" s="42">
        <f ca="1">SUMPRODUCT(L363:T363,Markiwitz!$B$3:$J$3)</f>
        <v>0.43616204955573862</v>
      </c>
    </row>
    <row r="364" spans="1:23" x14ac:dyDescent="0.25">
      <c r="A364">
        <v>363</v>
      </c>
      <c r="B364" s="25">
        <f t="shared" ca="1" si="87"/>
        <v>0.99999999999999989</v>
      </c>
      <c r="C364" s="46">
        <v>0</v>
      </c>
      <c r="D364">
        <f t="shared" ca="1" si="102"/>
        <v>0.75080369695847682</v>
      </c>
      <c r="E364">
        <f t="shared" ca="1" si="102"/>
        <v>0.59817281610860407</v>
      </c>
      <c r="F364">
        <f t="shared" ca="1" si="102"/>
        <v>0.72304907234865923</v>
      </c>
      <c r="G364">
        <f t="shared" ca="1" si="102"/>
        <v>2.1145118452957523E-2</v>
      </c>
      <c r="H364">
        <f t="shared" ca="1" si="102"/>
        <v>0.73077794468217117</v>
      </c>
      <c r="I364">
        <f t="shared" ca="1" si="102"/>
        <v>3.5498382220872093E-2</v>
      </c>
      <c r="J364">
        <f t="shared" ca="1" si="102"/>
        <v>0.63726937241498105</v>
      </c>
      <c r="K364">
        <f t="shared" ca="1" si="102"/>
        <v>0.67056064816699035</v>
      </c>
      <c r="L364" s="42">
        <f t="shared" ca="1" si="90"/>
        <v>0</v>
      </c>
      <c r="M364" s="42">
        <f t="shared" ca="1" si="91"/>
        <v>0.18016649426142262</v>
      </c>
      <c r="N364" s="42">
        <f t="shared" ca="1" si="92"/>
        <v>0.14354044829207876</v>
      </c>
      <c r="O364" s="42">
        <f t="shared" ca="1" si="93"/>
        <v>0.17350636001361644</v>
      </c>
      <c r="P364" s="42">
        <f t="shared" ca="1" si="94"/>
        <v>5.0740851141847336E-3</v>
      </c>
      <c r="Q364" s="42">
        <f t="shared" ca="1" si="95"/>
        <v>0.17536101768054579</v>
      </c>
      <c r="R364" s="42">
        <f t="shared" ca="1" si="96"/>
        <v>8.5183638580834647E-3</v>
      </c>
      <c r="S364" s="42">
        <f t="shared" ca="1" si="97"/>
        <v>0.15292224744403982</v>
      </c>
      <c r="T364" s="42">
        <f t="shared" ca="1" si="98"/>
        <v>0.1609109833360283</v>
      </c>
      <c r="U364">
        <f ca="1">+(L364^2*Markiwitz!$B$4^2)+(M364^2*Markiwitz!$C$4^2)+(N364^2*Markiwitz!$D$4^2)+(O364^2*Markiwitz!$E$4^2)+(P364^2*Markiwitz!$F$4^2)+(Q364^2*Markiwitz!$G$4^2)+(R364^2*Markiwitz!$H$4^2)+(S364^2*Markiwitz!$I$4^2)+(T364^2*Markiwitz!$J$4^2)+(2*L364*M364*Markiwitz!$B$8)+(2*L364*N364*Markiwitz!$E$8)+(2*L364*O364*Markiwitz!$H$8)+(2*L364*P364*Markiwitz!$B$11)+(2*L364*Q364*Markiwitz!$E$11)+(2*L364*R364*Markiwitz!$H$11)+(2*L364*S364*Markiwitz!$K$8)+(2*L364*T364*Markiwitz!$K$11)</f>
        <v>1.6683622420414334E-2</v>
      </c>
      <c r="V364" s="5">
        <f t="shared" ca="1" si="89"/>
        <v>0.12916509753185779</v>
      </c>
      <c r="W364" s="42">
        <f ca="1">SUMPRODUCT(L364:T364,Markiwitz!$B$3:$J$3)</f>
        <v>0.59043814404663875</v>
      </c>
    </row>
    <row r="365" spans="1:23" x14ac:dyDescent="0.25">
      <c r="A365">
        <v>364</v>
      </c>
      <c r="B365" s="25">
        <f t="shared" ca="1" si="87"/>
        <v>1</v>
      </c>
      <c r="C365" s="46">
        <v>0</v>
      </c>
      <c r="D365">
        <f t="shared" ca="1" si="102"/>
        <v>0.1056775773846711</v>
      </c>
      <c r="E365">
        <f t="shared" ca="1" si="102"/>
        <v>0.89448756457884016</v>
      </c>
      <c r="F365">
        <f t="shared" ca="1" si="102"/>
        <v>0.64821313630431887</v>
      </c>
      <c r="G365">
        <f t="shared" ca="1" si="102"/>
        <v>0.76750435979407239</v>
      </c>
      <c r="H365">
        <f t="shared" ca="1" si="102"/>
        <v>0.71994831461445752</v>
      </c>
      <c r="I365">
        <f t="shared" ca="1" si="102"/>
        <v>9.9067787675189645E-2</v>
      </c>
      <c r="J365">
        <f t="shared" ca="1" si="102"/>
        <v>0.7475485830531059</v>
      </c>
      <c r="K365">
        <f t="shared" ca="1" si="102"/>
        <v>2.5806318553227681E-2</v>
      </c>
      <c r="L365" s="42">
        <f t="shared" ca="1" si="90"/>
        <v>0</v>
      </c>
      <c r="M365" s="42">
        <f t="shared" ca="1" si="91"/>
        <v>2.636499254399767E-2</v>
      </c>
      <c r="N365" s="42">
        <f t="shared" ca="1" si="92"/>
        <v>0.2231614175349233</v>
      </c>
      <c r="O365" s="42">
        <f t="shared" ca="1" si="93"/>
        <v>0.16171959017735485</v>
      </c>
      <c r="P365" s="42">
        <f t="shared" ca="1" si="94"/>
        <v>0.1914809860733202</v>
      </c>
      <c r="Q365" s="42">
        <f t="shared" ca="1" si="95"/>
        <v>0.17961645617386365</v>
      </c>
      <c r="R365" s="42">
        <f t="shared" ca="1" si="96"/>
        <v>2.4715947772905585E-2</v>
      </c>
      <c r="S365" s="42">
        <f t="shared" ca="1" si="97"/>
        <v>0.18650231493033864</v>
      </c>
      <c r="T365" s="42">
        <f t="shared" ca="1" si="98"/>
        <v>6.4382947932961274E-3</v>
      </c>
      <c r="U365">
        <f ca="1">+(L365^2*Markiwitz!$B$4^2)+(M365^2*Markiwitz!$C$4^2)+(N365^2*Markiwitz!$D$4^2)+(O365^2*Markiwitz!$E$4^2)+(P365^2*Markiwitz!$F$4^2)+(Q365^2*Markiwitz!$G$4^2)+(R365^2*Markiwitz!$H$4^2)+(S365^2*Markiwitz!$I$4^2)+(T365^2*Markiwitz!$J$4^2)+(2*L365*M365*Markiwitz!$B$8)+(2*L365*N365*Markiwitz!$E$8)+(2*L365*O365*Markiwitz!$H$8)+(2*L365*P365*Markiwitz!$B$11)+(2*L365*Q365*Markiwitz!$E$11)+(2*L365*R365*Markiwitz!$H$11)+(2*L365*S365*Markiwitz!$K$8)+(2*L365*T365*Markiwitz!$K$11)</f>
        <v>2.309433174357868E-2</v>
      </c>
      <c r="V365" s="5">
        <f t="shared" ca="1" si="89"/>
        <v>0.15196819319705909</v>
      </c>
      <c r="W365" s="42">
        <f ca="1">SUMPRODUCT(L365:T365,Markiwitz!$B$3:$J$3)</f>
        <v>0.64407217681063189</v>
      </c>
    </row>
    <row r="366" spans="1:23" x14ac:dyDescent="0.25">
      <c r="A366">
        <v>365</v>
      </c>
      <c r="B366" s="25">
        <f t="shared" ca="1" si="87"/>
        <v>1</v>
      </c>
      <c r="C366" s="46">
        <v>0</v>
      </c>
      <c r="D366">
        <f t="shared" ca="1" si="102"/>
        <v>6.0824734776827261E-2</v>
      </c>
      <c r="E366">
        <f t="shared" ca="1" si="102"/>
        <v>0.43916360336019167</v>
      </c>
      <c r="F366">
        <f t="shared" ca="1" si="102"/>
        <v>0.39870741918658581</v>
      </c>
      <c r="G366">
        <f t="shared" ca="1" si="102"/>
        <v>0.48777709733982111</v>
      </c>
      <c r="H366">
        <f t="shared" ca="1" si="102"/>
        <v>0.15865000470552904</v>
      </c>
      <c r="I366">
        <f t="shared" ca="1" si="102"/>
        <v>0.44360104909046383</v>
      </c>
      <c r="J366">
        <f t="shared" ca="1" si="102"/>
        <v>0.15811956749629974</v>
      </c>
      <c r="K366">
        <f t="shared" ca="1" si="102"/>
        <v>0.4403568166952434</v>
      </c>
      <c r="L366" s="42">
        <f t="shared" ca="1" si="90"/>
        <v>0</v>
      </c>
      <c r="M366" s="42">
        <f t="shared" ca="1" si="91"/>
        <v>2.3509866997774454E-2</v>
      </c>
      <c r="N366" s="42">
        <f t="shared" ca="1" si="92"/>
        <v>0.16974472544999789</v>
      </c>
      <c r="O366" s="42">
        <f t="shared" ca="1" si="93"/>
        <v>0.15410767396676978</v>
      </c>
      <c r="P366" s="42">
        <f t="shared" ca="1" si="94"/>
        <v>0.18853472563580409</v>
      </c>
      <c r="Q366" s="42">
        <f t="shared" ca="1" si="95"/>
        <v>6.1321114239272563E-2</v>
      </c>
      <c r="R366" s="42">
        <f t="shared" ca="1" si="96"/>
        <v>0.17145987898599463</v>
      </c>
      <c r="S366" s="42">
        <f t="shared" ca="1" si="97"/>
        <v>6.1116090603979996E-2</v>
      </c>
      <c r="T366" s="42">
        <f t="shared" ca="1" si="98"/>
        <v>0.17020592412040661</v>
      </c>
      <c r="U366">
        <f ca="1">+(L366^2*Markiwitz!$B$4^2)+(M366^2*Markiwitz!$C$4^2)+(N366^2*Markiwitz!$D$4^2)+(O366^2*Markiwitz!$E$4^2)+(P366^2*Markiwitz!$F$4^2)+(Q366^2*Markiwitz!$G$4^2)+(R366^2*Markiwitz!$H$4^2)+(S366^2*Markiwitz!$I$4^2)+(T366^2*Markiwitz!$J$4^2)+(2*L366*M366*Markiwitz!$B$8)+(2*L366*N366*Markiwitz!$E$8)+(2*L366*O366*Markiwitz!$H$8)+(2*L366*P366*Markiwitz!$B$11)+(2*L366*Q366*Markiwitz!$E$11)+(2*L366*R366*Markiwitz!$H$11)+(2*L366*S366*Markiwitz!$K$8)+(2*L366*T366*Markiwitz!$K$11)</f>
        <v>1.3060980449608196E-2</v>
      </c>
      <c r="V366" s="5">
        <f t="shared" ca="1" si="89"/>
        <v>0.11428464660490575</v>
      </c>
      <c r="W366" s="42">
        <f ca="1">SUMPRODUCT(L366:T366,Markiwitz!$B$3:$J$3)</f>
        <v>0.33158287632935324</v>
      </c>
    </row>
    <row r="367" spans="1:23" x14ac:dyDescent="0.25">
      <c r="A367">
        <v>366</v>
      </c>
      <c r="B367" s="25">
        <f t="shared" ca="1" si="87"/>
        <v>1</v>
      </c>
      <c r="C367" s="46">
        <v>0</v>
      </c>
      <c r="D367">
        <f t="shared" ca="1" si="102"/>
        <v>0.74252434791994026</v>
      </c>
      <c r="E367">
        <f t="shared" ca="1" si="102"/>
        <v>1.2959433573530577E-3</v>
      </c>
      <c r="F367">
        <f t="shared" ca="1" si="102"/>
        <v>0.75158925384694686</v>
      </c>
      <c r="G367">
        <f t="shared" ca="1" si="102"/>
        <v>0.57015253157549872</v>
      </c>
      <c r="H367">
        <f t="shared" ca="1" si="102"/>
        <v>0.8222506979680192</v>
      </c>
      <c r="I367">
        <f t="shared" ca="1" si="102"/>
        <v>0.66287096672099788</v>
      </c>
      <c r="J367">
        <f t="shared" ca="1" si="102"/>
        <v>0.24956875661857891</v>
      </c>
      <c r="K367">
        <f t="shared" ca="1" si="102"/>
        <v>0.76212432941123398</v>
      </c>
      <c r="L367" s="42">
        <f t="shared" ca="1" si="90"/>
        <v>0</v>
      </c>
      <c r="M367" s="42">
        <f t="shared" ca="1" si="91"/>
        <v>0.16274945626095222</v>
      </c>
      <c r="N367" s="42">
        <f t="shared" ca="1" si="92"/>
        <v>2.8405004811632651E-4</v>
      </c>
      <c r="O367" s="42">
        <f t="shared" ca="1" si="93"/>
        <v>0.16473633859660874</v>
      </c>
      <c r="P367" s="42">
        <f t="shared" ca="1" si="94"/>
        <v>0.12496831216331068</v>
      </c>
      <c r="Q367" s="42">
        <f t="shared" ca="1" si="95"/>
        <v>0.18022419652548857</v>
      </c>
      <c r="R367" s="42">
        <f t="shared" ca="1" si="96"/>
        <v>0.14529070960060436</v>
      </c>
      <c r="S367" s="42">
        <f t="shared" ca="1" si="97"/>
        <v>5.4701478211694979E-2</v>
      </c>
      <c r="T367" s="42">
        <f t="shared" ca="1" si="98"/>
        <v>0.16704545859322417</v>
      </c>
      <c r="U367">
        <f ca="1">+(L367^2*Markiwitz!$B$4^2)+(M367^2*Markiwitz!$C$4^2)+(N367^2*Markiwitz!$D$4^2)+(O367^2*Markiwitz!$E$4^2)+(P367^2*Markiwitz!$F$4^2)+(Q367^2*Markiwitz!$G$4^2)+(R367^2*Markiwitz!$H$4^2)+(S367^2*Markiwitz!$I$4^2)+(T367^2*Markiwitz!$J$4^2)+(2*L367*M367*Markiwitz!$B$8)+(2*L367*N367*Markiwitz!$E$8)+(2*L367*O367*Markiwitz!$H$8)+(2*L367*P367*Markiwitz!$B$11)+(2*L367*Q367*Markiwitz!$E$11)+(2*L367*R367*Markiwitz!$H$11)+(2*L367*S367*Markiwitz!$K$8)+(2*L367*T367*Markiwitz!$K$11)</f>
        <v>1.6624449022144997E-2</v>
      </c>
      <c r="V367" s="5">
        <f t="shared" ca="1" si="89"/>
        <v>0.12893583296409497</v>
      </c>
      <c r="W367" s="42">
        <f ca="1">SUMPRODUCT(L367:T367,Markiwitz!$B$3:$J$3)</f>
        <v>0.62514737082317728</v>
      </c>
    </row>
    <row r="368" spans="1:23" x14ac:dyDescent="0.25">
      <c r="A368">
        <v>367</v>
      </c>
      <c r="B368" s="25">
        <f t="shared" ca="1" si="87"/>
        <v>1</v>
      </c>
      <c r="C368" s="46">
        <v>0</v>
      </c>
      <c r="D368">
        <f t="shared" ca="1" si="102"/>
        <v>0.36000011060439541</v>
      </c>
      <c r="E368">
        <f t="shared" ca="1" si="102"/>
        <v>1.6473973506982098E-2</v>
      </c>
      <c r="F368">
        <f t="shared" ca="1" si="102"/>
        <v>0.28158046647626711</v>
      </c>
      <c r="G368">
        <f t="shared" ca="1" si="102"/>
        <v>0.79127673916920649</v>
      </c>
      <c r="H368">
        <f t="shared" ca="1" si="102"/>
        <v>0.9654503232929772</v>
      </c>
      <c r="I368">
        <f t="shared" ca="1" si="102"/>
        <v>0.84751890057536106</v>
      </c>
      <c r="J368">
        <f t="shared" ca="1" si="102"/>
        <v>9.7045461612980777E-2</v>
      </c>
      <c r="K368">
        <f t="shared" ca="1" si="102"/>
        <v>0.38301283000845088</v>
      </c>
      <c r="L368" s="42">
        <f t="shared" ca="1" si="90"/>
        <v>0</v>
      </c>
      <c r="M368" s="42">
        <f t="shared" ca="1" si="91"/>
        <v>9.6196043548708171E-2</v>
      </c>
      <c r="N368" s="42">
        <f t="shared" ca="1" si="92"/>
        <v>4.40202940559476E-3</v>
      </c>
      <c r="O368" s="42">
        <f t="shared" ca="1" si="93"/>
        <v>7.5241440259951511E-2</v>
      </c>
      <c r="P368" s="42">
        <f t="shared" ca="1" si="94"/>
        <v>0.21143796742842286</v>
      </c>
      <c r="Q368" s="42">
        <f t="shared" ca="1" si="95"/>
        <v>0.25797909113884504</v>
      </c>
      <c r="R368" s="42">
        <f t="shared" ca="1" si="96"/>
        <v>0.22646650005530661</v>
      </c>
      <c r="S368" s="42">
        <f t="shared" ca="1" si="97"/>
        <v>2.5931629398262761E-2</v>
      </c>
      <c r="T368" s="42">
        <f t="shared" ca="1" si="98"/>
        <v>0.10234529876490835</v>
      </c>
      <c r="U368">
        <f ca="1">+(L368^2*Markiwitz!$B$4^2)+(M368^2*Markiwitz!$C$4^2)+(N368^2*Markiwitz!$D$4^2)+(O368^2*Markiwitz!$E$4^2)+(P368^2*Markiwitz!$F$4^2)+(Q368^2*Markiwitz!$G$4^2)+(R368^2*Markiwitz!$H$4^2)+(S368^2*Markiwitz!$I$4^2)+(T368^2*Markiwitz!$J$4^2)+(2*L368*M368*Markiwitz!$B$8)+(2*L368*N368*Markiwitz!$E$8)+(2*L368*O368*Markiwitz!$H$8)+(2*L368*P368*Markiwitz!$B$11)+(2*L368*Q368*Markiwitz!$E$11)+(2*L368*R368*Markiwitz!$H$11)+(2*L368*S368*Markiwitz!$K$8)+(2*L368*T368*Markiwitz!$K$11)</f>
        <v>2.8952406749708733E-2</v>
      </c>
      <c r="V368" s="5">
        <f t="shared" ca="1" si="89"/>
        <v>0.17015406768487415</v>
      </c>
      <c r="W368" s="42">
        <f ca="1">SUMPRODUCT(L368:T368,Markiwitz!$B$3:$J$3)</f>
        <v>0.83652413133600023</v>
      </c>
    </row>
    <row r="369" spans="1:23" x14ac:dyDescent="0.25">
      <c r="A369">
        <v>368</v>
      </c>
      <c r="B369" s="25">
        <f t="shared" ca="1" si="87"/>
        <v>1</v>
      </c>
      <c r="C369" s="46">
        <v>0</v>
      </c>
      <c r="D369">
        <f t="shared" ca="1" si="102"/>
        <v>0.86250241540670247</v>
      </c>
      <c r="E369">
        <f t="shared" ca="1" si="102"/>
        <v>0.90906174090769365</v>
      </c>
      <c r="F369">
        <f t="shared" ca="1" si="102"/>
        <v>0.41898752106010917</v>
      </c>
      <c r="G369">
        <f t="shared" ca="1" si="102"/>
        <v>0.67566556060420768</v>
      </c>
      <c r="H369">
        <f t="shared" ca="1" si="102"/>
        <v>0.25627122451279594</v>
      </c>
      <c r="I369">
        <f t="shared" ca="1" si="102"/>
        <v>0.55362054104221337</v>
      </c>
      <c r="J369">
        <f t="shared" ca="1" si="102"/>
        <v>0.7383866016470414</v>
      </c>
      <c r="K369">
        <f t="shared" ca="1" si="102"/>
        <v>0.15043923010579219</v>
      </c>
      <c r="L369" s="42">
        <f t="shared" ca="1" si="90"/>
        <v>0</v>
      </c>
      <c r="M369" s="42">
        <f t="shared" ca="1" si="91"/>
        <v>0.1889407946723867</v>
      </c>
      <c r="N369" s="42">
        <f t="shared" ca="1" si="92"/>
        <v>0.19914013533790761</v>
      </c>
      <c r="O369" s="42">
        <f t="shared" ca="1" si="93"/>
        <v>9.1783899700247959E-2</v>
      </c>
      <c r="P369" s="42">
        <f t="shared" ca="1" si="94"/>
        <v>0.14801209326831366</v>
      </c>
      <c r="Q369" s="42">
        <f t="shared" ca="1" si="95"/>
        <v>5.6139076188304222E-2</v>
      </c>
      <c r="R369" s="42">
        <f t="shared" ca="1" si="96"/>
        <v>0.12127676758116544</v>
      </c>
      <c r="S369" s="42">
        <f t="shared" ca="1" si="97"/>
        <v>0.16175183837004117</v>
      </c>
      <c r="T369" s="42">
        <f t="shared" ca="1" si="98"/>
        <v>3.2955394881633321E-2</v>
      </c>
      <c r="U369">
        <f ca="1">+(L369^2*Markiwitz!$B$4^2)+(M369^2*Markiwitz!$C$4^2)+(N369^2*Markiwitz!$D$4^2)+(O369^2*Markiwitz!$E$4^2)+(P369^2*Markiwitz!$F$4^2)+(Q369^2*Markiwitz!$G$4^2)+(R369^2*Markiwitz!$H$4^2)+(S369^2*Markiwitz!$I$4^2)+(T369^2*Markiwitz!$J$4^2)+(2*L369*M369*Markiwitz!$B$8)+(2*L369*N369*Markiwitz!$E$8)+(2*L369*O369*Markiwitz!$H$8)+(2*L369*P369*Markiwitz!$B$11)+(2*L369*Q369*Markiwitz!$E$11)+(2*L369*R369*Markiwitz!$H$11)+(2*L369*S369*Markiwitz!$K$8)+(2*L369*T369*Markiwitz!$K$11)</f>
        <v>1.2365625476358803E-2</v>
      </c>
      <c r="V369" s="5">
        <f t="shared" ca="1" si="89"/>
        <v>0.11120083397330617</v>
      </c>
      <c r="W369" s="42">
        <f ca="1">SUMPRODUCT(L369:T369,Markiwitz!$B$3:$J$3)</f>
        <v>0.29537574526221266</v>
      </c>
    </row>
    <row r="370" spans="1:23" x14ac:dyDescent="0.25">
      <c r="A370">
        <v>369</v>
      </c>
      <c r="B370" s="25">
        <f t="shared" ca="1" si="87"/>
        <v>1.0000000000000002</v>
      </c>
      <c r="C370" s="46">
        <v>0</v>
      </c>
      <c r="D370">
        <f t="shared" ca="1" si="102"/>
        <v>7.2218443470640437E-2</v>
      </c>
      <c r="E370">
        <f t="shared" ca="1" si="102"/>
        <v>2.7345569322868912E-2</v>
      </c>
      <c r="F370">
        <f t="shared" ca="1" si="102"/>
        <v>0.20000130853127451</v>
      </c>
      <c r="G370">
        <f t="shared" ca="1" si="102"/>
        <v>0.92618028111174977</v>
      </c>
      <c r="H370">
        <f t="shared" ca="1" si="102"/>
        <v>0.40966053347528886</v>
      </c>
      <c r="I370">
        <f t="shared" ca="1" si="102"/>
        <v>0.28002962099936091</v>
      </c>
      <c r="J370">
        <f t="shared" ca="1" si="102"/>
        <v>0.27319630426468766</v>
      </c>
      <c r="K370">
        <f t="shared" ca="1" si="102"/>
        <v>0.44795129028280434</v>
      </c>
      <c r="L370" s="42">
        <f t="shared" ca="1" si="90"/>
        <v>0</v>
      </c>
      <c r="M370" s="42">
        <f t="shared" ca="1" si="91"/>
        <v>2.7390919930783145E-2</v>
      </c>
      <c r="N370" s="42">
        <f t="shared" ca="1" si="92"/>
        <v>1.0371592958644805E-2</v>
      </c>
      <c r="O370" s="42">
        <f t="shared" ca="1" si="93"/>
        <v>7.585624342982554E-2</v>
      </c>
      <c r="P370" s="42">
        <f t="shared" ca="1" si="94"/>
        <v>0.35128048601207534</v>
      </c>
      <c r="Q370" s="42">
        <f t="shared" ca="1" si="95"/>
        <v>0.15537552918577235</v>
      </c>
      <c r="R370" s="42">
        <f t="shared" ca="1" si="96"/>
        <v>0.10620928059962</v>
      </c>
      <c r="S370" s="42">
        <f t="shared" ca="1" si="97"/>
        <v>0.10361754886813775</v>
      </c>
      <c r="T370" s="42">
        <f t="shared" ca="1" si="98"/>
        <v>0.16989839901514125</v>
      </c>
      <c r="U370">
        <f ca="1">+(L370^2*Markiwitz!$B$4^2)+(M370^2*Markiwitz!$C$4^2)+(N370^2*Markiwitz!$D$4^2)+(O370^2*Markiwitz!$E$4^2)+(P370^2*Markiwitz!$F$4^2)+(Q370^2*Markiwitz!$G$4^2)+(R370^2*Markiwitz!$H$4^2)+(S370^2*Markiwitz!$I$4^2)+(T370^2*Markiwitz!$J$4^2)+(2*L370*M370*Markiwitz!$B$8)+(2*L370*N370*Markiwitz!$E$8)+(2*L370*O370*Markiwitz!$H$8)+(2*L370*P370*Markiwitz!$B$11)+(2*L370*Q370*Markiwitz!$E$11)+(2*L370*R370*Markiwitz!$H$11)+(2*L370*S370*Markiwitz!$K$8)+(2*L370*T370*Markiwitz!$K$11)</f>
        <v>2.418780906309622E-2</v>
      </c>
      <c r="V370" s="5">
        <f t="shared" ca="1" si="89"/>
        <v>0.15552430376984885</v>
      </c>
      <c r="W370" s="42">
        <f ca="1">SUMPRODUCT(L370:T370,Markiwitz!$B$3:$J$3)</f>
        <v>0.58296147630288964</v>
      </c>
    </row>
    <row r="371" spans="1:23" x14ac:dyDescent="0.25">
      <c r="A371">
        <v>370</v>
      </c>
      <c r="B371" s="25">
        <f t="shared" ca="1" si="87"/>
        <v>1.0000000000000002</v>
      </c>
      <c r="C371" s="46">
        <v>0</v>
      </c>
      <c r="D371">
        <f t="shared" ca="1" si="102"/>
        <v>5.5273348918807974E-2</v>
      </c>
      <c r="E371">
        <f t="shared" ca="1" si="102"/>
        <v>0.83290136601032971</v>
      </c>
      <c r="F371">
        <f t="shared" ca="1" si="102"/>
        <v>0.70053820127141264</v>
      </c>
      <c r="G371">
        <f t="shared" ca="1" si="102"/>
        <v>0.74305708750996846</v>
      </c>
      <c r="H371">
        <f t="shared" ca="1" si="102"/>
        <v>0.34989121539330559</v>
      </c>
      <c r="I371">
        <f t="shared" ca="1" si="102"/>
        <v>0.11173457574195145</v>
      </c>
      <c r="J371">
        <f t="shared" ca="1" si="102"/>
        <v>0.25826807997469459</v>
      </c>
      <c r="K371">
        <f t="shared" ca="1" si="102"/>
        <v>6.5027126478201525E-2</v>
      </c>
      <c r="L371" s="42">
        <f t="shared" ca="1" si="90"/>
        <v>0</v>
      </c>
      <c r="M371" s="42">
        <f t="shared" ca="1" si="91"/>
        <v>1.7734625888731519E-2</v>
      </c>
      <c r="N371" s="42">
        <f t="shared" ca="1" si="92"/>
        <v>0.26723899342709112</v>
      </c>
      <c r="O371" s="42">
        <f t="shared" ca="1" si="93"/>
        <v>0.22476986039986335</v>
      </c>
      <c r="P371" s="42">
        <f t="shared" ca="1" si="94"/>
        <v>0.23841217727402217</v>
      </c>
      <c r="Q371" s="42">
        <f t="shared" ca="1" si="95"/>
        <v>0.11226368454476622</v>
      </c>
      <c r="R371" s="42">
        <f t="shared" ca="1" si="96"/>
        <v>3.5850386097111837E-2</v>
      </c>
      <c r="S371" s="42">
        <f t="shared" ca="1" si="97"/>
        <v>8.2866116617617447E-2</v>
      </c>
      <c r="T371" s="42">
        <f t="shared" ca="1" si="98"/>
        <v>2.0864155750796549E-2</v>
      </c>
      <c r="U371">
        <f ca="1">+(L371^2*Markiwitz!$B$4^2)+(M371^2*Markiwitz!$C$4^2)+(N371^2*Markiwitz!$D$4^2)+(O371^2*Markiwitz!$E$4^2)+(P371^2*Markiwitz!$F$4^2)+(Q371^2*Markiwitz!$G$4^2)+(R371^2*Markiwitz!$H$4^2)+(S371^2*Markiwitz!$I$4^2)+(T371^2*Markiwitz!$J$4^2)+(2*L371*M371*Markiwitz!$B$8)+(2*L371*N371*Markiwitz!$E$8)+(2*L371*O371*Markiwitz!$H$8)+(2*L371*P371*Markiwitz!$B$11)+(2*L371*Q371*Markiwitz!$E$11)+(2*L371*R371*Markiwitz!$H$11)+(2*L371*S371*Markiwitz!$K$8)+(2*L371*T371*Markiwitz!$K$11)</f>
        <v>2.075375005545976E-2</v>
      </c>
      <c r="V371" s="5">
        <f t="shared" ca="1" si="89"/>
        <v>0.14406161895334843</v>
      </c>
      <c r="W371" s="42">
        <f ca="1">SUMPRODUCT(L371:T371,Markiwitz!$B$3:$J$3)</f>
        <v>0.50882242601732253</v>
      </c>
    </row>
    <row r="372" spans="1:23" x14ac:dyDescent="0.25">
      <c r="A372">
        <v>371</v>
      </c>
      <c r="B372" s="25">
        <f t="shared" ca="1" si="87"/>
        <v>1</v>
      </c>
      <c r="C372" s="46">
        <v>0</v>
      </c>
      <c r="D372">
        <f t="shared" ref="D372:K381" ca="1" si="103">RAND()</f>
        <v>0.50787982460476966</v>
      </c>
      <c r="E372">
        <f t="shared" ca="1" si="103"/>
        <v>0.4463094860354857</v>
      </c>
      <c r="F372">
        <f t="shared" ca="1" si="103"/>
        <v>0.78976991900778037</v>
      </c>
      <c r="G372">
        <f t="shared" ca="1" si="103"/>
        <v>0.33578939339555636</v>
      </c>
      <c r="H372">
        <f t="shared" ca="1" si="103"/>
        <v>0.44724831783834251</v>
      </c>
      <c r="I372">
        <f t="shared" ca="1" si="103"/>
        <v>0.40855696709190936</v>
      </c>
      <c r="J372">
        <f t="shared" ca="1" si="103"/>
        <v>0.16674343947350001</v>
      </c>
      <c r="K372">
        <f t="shared" ca="1" si="103"/>
        <v>0.47307633996355603</v>
      </c>
      <c r="L372" s="42">
        <f t="shared" ca="1" si="90"/>
        <v>0</v>
      </c>
      <c r="M372" s="42">
        <f t="shared" ca="1" si="91"/>
        <v>0.14204943846654244</v>
      </c>
      <c r="N372" s="42">
        <f t="shared" ca="1" si="92"/>
        <v>0.12482876618099178</v>
      </c>
      <c r="O372" s="42">
        <f t="shared" ca="1" si="93"/>
        <v>0.22089157331682738</v>
      </c>
      <c r="P372" s="42">
        <f t="shared" ca="1" si="94"/>
        <v>9.3917286066597855E-2</v>
      </c>
      <c r="Q372" s="42">
        <f t="shared" ca="1" si="95"/>
        <v>0.12509134902825123</v>
      </c>
      <c r="R372" s="42">
        <f t="shared" ca="1" si="96"/>
        <v>0.11426972473687499</v>
      </c>
      <c r="S372" s="42">
        <f t="shared" ca="1" si="97"/>
        <v>4.6636646698109734E-2</v>
      </c>
      <c r="T372" s="42">
        <f t="shared" ca="1" si="98"/>
        <v>0.13231521550580444</v>
      </c>
      <c r="U372">
        <f ca="1">+(L372^2*Markiwitz!$B$4^2)+(M372^2*Markiwitz!$C$4^2)+(N372^2*Markiwitz!$D$4^2)+(O372^2*Markiwitz!$E$4^2)+(P372^2*Markiwitz!$F$4^2)+(Q372^2*Markiwitz!$G$4^2)+(R372^2*Markiwitz!$H$4^2)+(S372^2*Markiwitz!$I$4^2)+(T372^2*Markiwitz!$J$4^2)+(2*L372*M372*Markiwitz!$B$8)+(2*L372*N372*Markiwitz!$E$8)+(2*L372*O372*Markiwitz!$H$8)+(2*L372*P372*Markiwitz!$B$11)+(2*L372*Q372*Markiwitz!$E$11)+(2*L372*R372*Markiwitz!$H$11)+(2*L372*S372*Markiwitz!$K$8)+(2*L372*T372*Markiwitz!$K$11)</f>
        <v>1.3183991581199324E-2</v>
      </c>
      <c r="V372" s="5">
        <f t="shared" ca="1" si="89"/>
        <v>0.11482156409490041</v>
      </c>
      <c r="W372" s="42">
        <f ca="1">SUMPRODUCT(L372:T372,Markiwitz!$B$3:$J$3)</f>
        <v>0.49811037770966382</v>
      </c>
    </row>
    <row r="373" spans="1:23" x14ac:dyDescent="0.25">
      <c r="A373">
        <v>372</v>
      </c>
      <c r="B373" s="25">
        <f t="shared" ca="1" si="87"/>
        <v>1</v>
      </c>
      <c r="C373" s="46">
        <v>0</v>
      </c>
      <c r="D373">
        <f t="shared" ca="1" si="103"/>
        <v>5.5987678777272176E-2</v>
      </c>
      <c r="E373">
        <f t="shared" ca="1" si="103"/>
        <v>0.90768145805247735</v>
      </c>
      <c r="F373">
        <f t="shared" ca="1" si="103"/>
        <v>0.40852473305681447</v>
      </c>
      <c r="G373">
        <f t="shared" ca="1" si="103"/>
        <v>3.5788160934530855E-2</v>
      </c>
      <c r="H373">
        <f t="shared" ca="1" si="103"/>
        <v>0.87387324866799154</v>
      </c>
      <c r="I373">
        <f t="shared" ca="1" si="103"/>
        <v>0.52710854988975087</v>
      </c>
      <c r="J373">
        <f t="shared" ca="1" si="103"/>
        <v>9.042183978957441E-2</v>
      </c>
      <c r="K373">
        <f t="shared" ca="1" si="103"/>
        <v>0.99378707115061282</v>
      </c>
      <c r="L373" s="42">
        <f t="shared" ca="1" si="90"/>
        <v>0</v>
      </c>
      <c r="M373" s="42">
        <f t="shared" ca="1" si="91"/>
        <v>1.4380990136256912E-2</v>
      </c>
      <c r="N373" s="42">
        <f t="shared" ca="1" si="92"/>
        <v>0.23314697769565135</v>
      </c>
      <c r="O373" s="42">
        <f t="shared" ca="1" si="93"/>
        <v>0.10493362619798322</v>
      </c>
      <c r="P373" s="42">
        <f t="shared" ca="1" si="94"/>
        <v>9.1925437995330796E-3</v>
      </c>
      <c r="Q373" s="42">
        <f t="shared" ca="1" si="95"/>
        <v>0.22446300407322342</v>
      </c>
      <c r="R373" s="42">
        <f t="shared" ca="1" si="96"/>
        <v>0.13539305472650495</v>
      </c>
      <c r="S373" s="42">
        <f t="shared" ca="1" si="97"/>
        <v>2.3225745637519498E-2</v>
      </c>
      <c r="T373" s="42">
        <f t="shared" ca="1" si="98"/>
        <v>0.25526405773332767</v>
      </c>
      <c r="U373">
        <f ca="1">+(L373^2*Markiwitz!$B$4^2)+(M373^2*Markiwitz!$C$4^2)+(N373^2*Markiwitz!$D$4^2)+(O373^2*Markiwitz!$E$4^2)+(P373^2*Markiwitz!$F$4^2)+(Q373^2*Markiwitz!$G$4^2)+(R373^2*Markiwitz!$H$4^2)+(S373^2*Markiwitz!$I$4^2)+(T373^2*Markiwitz!$J$4^2)+(2*L373*M373*Markiwitz!$B$8)+(2*L373*N373*Markiwitz!$E$8)+(2*L373*O373*Markiwitz!$H$8)+(2*L373*P373*Markiwitz!$B$11)+(2*L373*Q373*Markiwitz!$E$11)+(2*L373*R373*Markiwitz!$H$11)+(2*L373*S373*Markiwitz!$K$8)+(2*L373*T373*Markiwitz!$K$11)</f>
        <v>2.1677363213484884E-2</v>
      </c>
      <c r="V373" s="5">
        <f t="shared" ca="1" si="89"/>
        <v>0.1472323443183762</v>
      </c>
      <c r="W373" s="42">
        <f ca="1">SUMPRODUCT(L373:T373,Markiwitz!$B$3:$J$3)</f>
        <v>0.72546225242847151</v>
      </c>
    </row>
    <row r="374" spans="1:23" x14ac:dyDescent="0.25">
      <c r="A374">
        <v>373</v>
      </c>
      <c r="B374" s="25">
        <f t="shared" ca="1" si="87"/>
        <v>1</v>
      </c>
      <c r="C374" s="46">
        <v>0</v>
      </c>
      <c r="D374">
        <f t="shared" ca="1" si="103"/>
        <v>0.59396657632868566</v>
      </c>
      <c r="E374">
        <f t="shared" ca="1" si="103"/>
        <v>0.63188482882769781</v>
      </c>
      <c r="F374">
        <f t="shared" ca="1" si="103"/>
        <v>0.64952003493434285</v>
      </c>
      <c r="G374">
        <f t="shared" ca="1" si="103"/>
        <v>0.4879476928363935</v>
      </c>
      <c r="H374">
        <f t="shared" ca="1" si="103"/>
        <v>0.93199883577941034</v>
      </c>
      <c r="I374">
        <f t="shared" ca="1" si="103"/>
        <v>7.0838435573434611E-2</v>
      </c>
      <c r="J374">
        <f t="shared" ca="1" si="103"/>
        <v>0.80979544693497918</v>
      </c>
      <c r="K374">
        <f t="shared" ca="1" si="103"/>
        <v>0.88217958609763958</v>
      </c>
      <c r="L374" s="42">
        <f t="shared" ca="1" si="90"/>
        <v>0</v>
      </c>
      <c r="M374" s="42">
        <f t="shared" ca="1" si="91"/>
        <v>0.11742806285086649</v>
      </c>
      <c r="N374" s="42">
        <f t="shared" ca="1" si="92"/>
        <v>0.1249245569552503</v>
      </c>
      <c r="O374" s="42">
        <f t="shared" ca="1" si="93"/>
        <v>0.12841106305443042</v>
      </c>
      <c r="P374" s="42">
        <f t="shared" ca="1" si="94"/>
        <v>9.6467974168667148E-2</v>
      </c>
      <c r="Q374" s="42">
        <f t="shared" ca="1" si="95"/>
        <v>0.1842575360743467</v>
      </c>
      <c r="R374" s="42">
        <f t="shared" ca="1" si="96"/>
        <v>1.4004862556729352E-2</v>
      </c>
      <c r="S374" s="42">
        <f t="shared" ca="1" si="97"/>
        <v>0.16009774695875215</v>
      </c>
      <c r="T374" s="42">
        <f t="shared" ca="1" si="98"/>
        <v>0.17440819738095756</v>
      </c>
      <c r="U374">
        <f ca="1">+(L374^2*Markiwitz!$B$4^2)+(M374^2*Markiwitz!$C$4^2)+(N374^2*Markiwitz!$D$4^2)+(O374^2*Markiwitz!$E$4^2)+(P374^2*Markiwitz!$F$4^2)+(Q374^2*Markiwitz!$G$4^2)+(R374^2*Markiwitz!$H$4^2)+(S374^2*Markiwitz!$I$4^2)+(T374^2*Markiwitz!$J$4^2)+(2*L374*M374*Markiwitz!$B$8)+(2*L374*N374*Markiwitz!$E$8)+(2*L374*O374*Markiwitz!$H$8)+(2*L374*P374*Markiwitz!$B$11)+(2*L374*Q374*Markiwitz!$E$11)+(2*L374*R374*Markiwitz!$H$11)+(2*L374*S374*Markiwitz!$K$8)+(2*L374*T374*Markiwitz!$K$11)</f>
        <v>1.6866139459775983E-2</v>
      </c>
      <c r="V374" s="5">
        <f t="shared" ca="1" si="89"/>
        <v>0.12986970185449717</v>
      </c>
      <c r="W374" s="42">
        <f ca="1">SUMPRODUCT(L374:T374,Markiwitz!$B$3:$J$3)</f>
        <v>0.62020837610797774</v>
      </c>
    </row>
    <row r="375" spans="1:23" x14ac:dyDescent="0.25">
      <c r="A375">
        <v>374</v>
      </c>
      <c r="B375" s="25">
        <f t="shared" ca="1" si="87"/>
        <v>1</v>
      </c>
      <c r="C375" s="46">
        <v>0</v>
      </c>
      <c r="D375">
        <f t="shared" ca="1" si="103"/>
        <v>0.54113858794358227</v>
      </c>
      <c r="E375">
        <f t="shared" ca="1" si="103"/>
        <v>0.69077770130801719</v>
      </c>
      <c r="F375">
        <f t="shared" ca="1" si="103"/>
        <v>0.18968951507895671</v>
      </c>
      <c r="G375">
        <f t="shared" ca="1" si="103"/>
        <v>0.53367489193399353</v>
      </c>
      <c r="H375">
        <f t="shared" ca="1" si="103"/>
        <v>0.10541540199049515</v>
      </c>
      <c r="I375">
        <f t="shared" ca="1" si="103"/>
        <v>4.0960585617543011E-2</v>
      </c>
      <c r="J375">
        <f t="shared" ca="1" si="103"/>
        <v>0.31201805515606751</v>
      </c>
      <c r="K375">
        <f t="shared" ca="1" si="103"/>
        <v>9.0664642918889093E-2</v>
      </c>
      <c r="L375" s="42">
        <f t="shared" ca="1" si="90"/>
        <v>0</v>
      </c>
      <c r="M375" s="42">
        <f t="shared" ca="1" si="91"/>
        <v>0.21608037306938652</v>
      </c>
      <c r="N375" s="42">
        <f t="shared" ca="1" si="92"/>
        <v>0.2758323038352819</v>
      </c>
      <c r="O375" s="42">
        <f t="shared" ca="1" si="93"/>
        <v>7.5744332595784697E-2</v>
      </c>
      <c r="P375" s="42">
        <f t="shared" ca="1" si="94"/>
        <v>0.21310006773881088</v>
      </c>
      <c r="Q375" s="42">
        <f t="shared" ca="1" si="95"/>
        <v>4.2093097585087273E-2</v>
      </c>
      <c r="R375" s="42">
        <f t="shared" ca="1" si="96"/>
        <v>1.6355844544396085E-2</v>
      </c>
      <c r="S375" s="42">
        <f t="shared" ca="1" si="97"/>
        <v>0.12459096295224215</v>
      </c>
      <c r="T375" s="42">
        <f t="shared" ca="1" si="98"/>
        <v>3.6203017679010463E-2</v>
      </c>
      <c r="U375">
        <f ca="1">+(L375^2*Markiwitz!$B$4^2)+(M375^2*Markiwitz!$C$4^2)+(N375^2*Markiwitz!$D$4^2)+(O375^2*Markiwitz!$E$4^2)+(P375^2*Markiwitz!$F$4^2)+(Q375^2*Markiwitz!$G$4^2)+(R375^2*Markiwitz!$H$4^2)+(S375^2*Markiwitz!$I$4^2)+(T375^2*Markiwitz!$J$4^2)+(2*L375*M375*Markiwitz!$B$8)+(2*L375*N375*Markiwitz!$E$8)+(2*L375*O375*Markiwitz!$H$8)+(2*L375*P375*Markiwitz!$B$11)+(2*L375*Q375*Markiwitz!$E$11)+(2*L375*R375*Markiwitz!$H$11)+(2*L375*S375*Markiwitz!$K$8)+(2*L375*T375*Markiwitz!$K$11)</f>
        <v>1.4911237247954571E-2</v>
      </c>
      <c r="V375" s="5">
        <f t="shared" ca="1" si="89"/>
        <v>0.12211157704310666</v>
      </c>
      <c r="W375" s="42">
        <f ca="1">SUMPRODUCT(L375:T375,Markiwitz!$B$3:$J$3)</f>
        <v>0.2888930947372953</v>
      </c>
    </row>
    <row r="376" spans="1:23" x14ac:dyDescent="0.25">
      <c r="A376">
        <v>375</v>
      </c>
      <c r="B376" s="25">
        <f t="shared" ca="1" si="87"/>
        <v>0.99999999999999989</v>
      </c>
      <c r="C376" s="46">
        <v>0</v>
      </c>
      <c r="D376">
        <f t="shared" ca="1" si="103"/>
        <v>0.26035439498231905</v>
      </c>
      <c r="E376">
        <f t="shared" ca="1" si="103"/>
        <v>0.58268350827451953</v>
      </c>
      <c r="F376">
        <f t="shared" ca="1" si="103"/>
        <v>0.63064946451699466</v>
      </c>
      <c r="G376">
        <f t="shared" ca="1" si="103"/>
        <v>0.30722411893478296</v>
      </c>
      <c r="H376">
        <f t="shared" ca="1" si="103"/>
        <v>0.82672081954952825</v>
      </c>
      <c r="I376">
        <f t="shared" ca="1" si="103"/>
        <v>0.89559420792569455</v>
      </c>
      <c r="J376">
        <f t="shared" ca="1" si="103"/>
        <v>5.3696941821468558E-2</v>
      </c>
      <c r="K376">
        <f t="shared" ca="1" si="103"/>
        <v>0.41836476836948822</v>
      </c>
      <c r="L376" s="42">
        <f t="shared" ca="1" si="90"/>
        <v>0</v>
      </c>
      <c r="M376" s="42">
        <f t="shared" ca="1" si="91"/>
        <v>6.5493212136401927E-2</v>
      </c>
      <c r="N376" s="42">
        <f t="shared" ca="1" si="92"/>
        <v>0.14657641795675325</v>
      </c>
      <c r="O376" s="42">
        <f t="shared" ca="1" si="93"/>
        <v>0.15864245028828786</v>
      </c>
      <c r="P376" s="42">
        <f t="shared" ca="1" si="94"/>
        <v>7.7283482755039962E-2</v>
      </c>
      <c r="Q376" s="42">
        <f t="shared" ca="1" si="95"/>
        <v>0.20796500099802168</v>
      </c>
      <c r="R376" s="42">
        <f t="shared" ca="1" si="96"/>
        <v>0.22529038333227952</v>
      </c>
      <c r="S376" s="42">
        <f t="shared" ca="1" si="97"/>
        <v>1.3507685176692721E-2</v>
      </c>
      <c r="T376" s="42">
        <f t="shared" ca="1" si="98"/>
        <v>0.10524136735652308</v>
      </c>
      <c r="U376">
        <f ca="1">+(L376^2*Markiwitz!$B$4^2)+(M376^2*Markiwitz!$C$4^2)+(N376^2*Markiwitz!$D$4^2)+(O376^2*Markiwitz!$E$4^2)+(P376^2*Markiwitz!$F$4^2)+(Q376^2*Markiwitz!$G$4^2)+(R376^2*Markiwitz!$H$4^2)+(S376^2*Markiwitz!$I$4^2)+(T376^2*Markiwitz!$J$4^2)+(2*L376*M376*Markiwitz!$B$8)+(2*L376*N376*Markiwitz!$E$8)+(2*L376*O376*Markiwitz!$H$8)+(2*L376*P376*Markiwitz!$B$11)+(2*L376*Q376*Markiwitz!$E$11)+(2*L376*R376*Markiwitz!$H$11)+(2*L376*S376*Markiwitz!$K$8)+(2*L376*T376*Markiwitz!$K$11)</f>
        <v>2.1258033360919394E-2</v>
      </c>
      <c r="V376" s="5">
        <f t="shared" ca="1" si="89"/>
        <v>0.1458013489681059</v>
      </c>
      <c r="W376" s="42">
        <f ca="1">SUMPRODUCT(L376:T376,Markiwitz!$B$3:$J$3)</f>
        <v>0.70436696446781821</v>
      </c>
    </row>
    <row r="377" spans="1:23" x14ac:dyDescent="0.25">
      <c r="A377">
        <v>376</v>
      </c>
      <c r="B377" s="25">
        <f t="shared" ca="1" si="87"/>
        <v>0.99999999999999978</v>
      </c>
      <c r="C377" s="46">
        <v>0</v>
      </c>
      <c r="D377">
        <f t="shared" ca="1" si="103"/>
        <v>0.43237404184372696</v>
      </c>
      <c r="E377">
        <f t="shared" ca="1" si="103"/>
        <v>0.80434977619609715</v>
      </c>
      <c r="F377">
        <f t="shared" ca="1" si="103"/>
        <v>0.69955928644661081</v>
      </c>
      <c r="G377">
        <f t="shared" ca="1" si="103"/>
        <v>0.92900427839064093</v>
      </c>
      <c r="H377">
        <f t="shared" ca="1" si="103"/>
        <v>0.5062843632066788</v>
      </c>
      <c r="I377">
        <f t="shared" ca="1" si="103"/>
        <v>0.16636779782318001</v>
      </c>
      <c r="J377">
        <f t="shared" ca="1" si="103"/>
        <v>0.81156052997144523</v>
      </c>
      <c r="K377">
        <f t="shared" ca="1" si="103"/>
        <v>0.77246037411128576</v>
      </c>
      <c r="L377" s="42">
        <f t="shared" ca="1" si="90"/>
        <v>0</v>
      </c>
      <c r="M377" s="42">
        <f t="shared" ca="1" si="91"/>
        <v>8.4415732263889459E-2</v>
      </c>
      <c r="N377" s="42">
        <f t="shared" ca="1" si="92"/>
        <v>0.15703943526385464</v>
      </c>
      <c r="O377" s="42">
        <f t="shared" ca="1" si="93"/>
        <v>0.13658037650821434</v>
      </c>
      <c r="P377" s="42">
        <f t="shared" ca="1" si="94"/>
        <v>0.18137669898549658</v>
      </c>
      <c r="Q377" s="42">
        <f t="shared" ca="1" si="95"/>
        <v>9.8845816625817928E-2</v>
      </c>
      <c r="R377" s="42">
        <f t="shared" ca="1" si="96"/>
        <v>3.2481273432807982E-2</v>
      </c>
      <c r="S377" s="42">
        <f t="shared" ca="1" si="97"/>
        <v>0.15844724655966</v>
      </c>
      <c r="T377" s="42">
        <f t="shared" ca="1" si="98"/>
        <v>0.15081342036025894</v>
      </c>
      <c r="U377">
        <f ca="1">+(L377^2*Markiwitz!$B$4^2)+(M377^2*Markiwitz!$C$4^2)+(N377^2*Markiwitz!$D$4^2)+(O377^2*Markiwitz!$E$4^2)+(P377^2*Markiwitz!$F$4^2)+(Q377^2*Markiwitz!$G$4^2)+(R377^2*Markiwitz!$H$4^2)+(S377^2*Markiwitz!$I$4^2)+(T377^2*Markiwitz!$J$4^2)+(2*L377*M377*Markiwitz!$B$8)+(2*L377*N377*Markiwitz!$E$8)+(2*L377*O377*Markiwitz!$H$8)+(2*L377*P377*Markiwitz!$B$11)+(2*L377*Q377*Markiwitz!$E$11)+(2*L377*R377*Markiwitz!$H$11)+(2*L377*S377*Markiwitz!$K$8)+(2*L377*T377*Markiwitz!$K$11)</f>
        <v>1.3562833157544817E-2</v>
      </c>
      <c r="V377" s="5">
        <f t="shared" ca="1" si="89"/>
        <v>0.1164595773543113</v>
      </c>
      <c r="W377" s="42">
        <f ca="1">SUMPRODUCT(L377:T377,Markiwitz!$B$3:$J$3)</f>
        <v>0.41671946962473011</v>
      </c>
    </row>
    <row r="378" spans="1:23" x14ac:dyDescent="0.25">
      <c r="A378">
        <v>377</v>
      </c>
      <c r="B378" s="25">
        <f t="shared" ca="1" si="87"/>
        <v>1</v>
      </c>
      <c r="C378" s="46">
        <v>0</v>
      </c>
      <c r="D378">
        <f t="shared" ca="1" si="103"/>
        <v>0.37360441201523598</v>
      </c>
      <c r="E378">
        <f t="shared" ca="1" si="103"/>
        <v>0.3838271937393688</v>
      </c>
      <c r="F378">
        <f t="shared" ca="1" si="103"/>
        <v>0.20561141503162417</v>
      </c>
      <c r="G378">
        <f t="shared" ca="1" si="103"/>
        <v>0.36653861693943324</v>
      </c>
      <c r="H378">
        <f t="shared" ca="1" si="103"/>
        <v>0.2142225842997979</v>
      </c>
      <c r="I378">
        <f t="shared" ca="1" si="103"/>
        <v>0.80433931454270935</v>
      </c>
      <c r="J378">
        <f t="shared" ca="1" si="103"/>
        <v>0.9489459187852276</v>
      </c>
      <c r="K378">
        <f t="shared" ca="1" si="103"/>
        <v>0.50185948877857245</v>
      </c>
      <c r="L378" s="42">
        <f t="shared" ca="1" si="90"/>
        <v>0</v>
      </c>
      <c r="M378" s="42">
        <f t="shared" ca="1" si="91"/>
        <v>9.8344151898203974E-2</v>
      </c>
      <c r="N378" s="42">
        <f t="shared" ca="1" si="92"/>
        <v>0.10103510191476668</v>
      </c>
      <c r="O378" s="42">
        <f t="shared" ca="1" si="93"/>
        <v>5.4123237257300075E-2</v>
      </c>
      <c r="P378" s="42">
        <f t="shared" ca="1" si="94"/>
        <v>9.648421769542484E-2</v>
      </c>
      <c r="Q378" s="42">
        <f t="shared" ca="1" si="95"/>
        <v>5.6389961394636777E-2</v>
      </c>
      <c r="R378" s="42">
        <f t="shared" ca="1" si="96"/>
        <v>0.21172680295825738</v>
      </c>
      <c r="S378" s="42">
        <f t="shared" ca="1" si="97"/>
        <v>0.24979170100483003</v>
      </c>
      <c r="T378" s="42">
        <f t="shared" ca="1" si="98"/>
        <v>0.13210482587658032</v>
      </c>
      <c r="U378">
        <f ca="1">+(L378^2*Markiwitz!$B$4^2)+(M378^2*Markiwitz!$C$4^2)+(N378^2*Markiwitz!$D$4^2)+(O378^2*Markiwitz!$E$4^2)+(P378^2*Markiwitz!$F$4^2)+(Q378^2*Markiwitz!$G$4^2)+(R378^2*Markiwitz!$H$4^2)+(S378^2*Markiwitz!$I$4^2)+(T378^2*Markiwitz!$J$4^2)+(2*L378*M378*Markiwitz!$B$8)+(2*L378*N378*Markiwitz!$E$8)+(2*L378*O378*Markiwitz!$H$8)+(2*L378*P378*Markiwitz!$B$11)+(2*L378*Q378*Markiwitz!$E$11)+(2*L378*R378*Markiwitz!$H$11)+(2*L378*S378*Markiwitz!$K$8)+(2*L378*T378*Markiwitz!$K$11)</f>
        <v>1.4725307450916469E-2</v>
      </c>
      <c r="V378" s="5">
        <f t="shared" ca="1" si="89"/>
        <v>0.12134787781793495</v>
      </c>
      <c r="W378" s="42">
        <f ca="1">SUMPRODUCT(L378:T378,Markiwitz!$B$3:$J$3)</f>
        <v>0.24154797125343069</v>
      </c>
    </row>
    <row r="379" spans="1:23" x14ac:dyDescent="0.25">
      <c r="A379">
        <v>378</v>
      </c>
      <c r="B379" s="25">
        <f t="shared" ca="1" si="87"/>
        <v>0.99999999999999978</v>
      </c>
      <c r="C379" s="46">
        <v>0</v>
      </c>
      <c r="D379">
        <f t="shared" ca="1" si="103"/>
        <v>9.958628226618238E-2</v>
      </c>
      <c r="E379">
        <f t="shared" ca="1" si="103"/>
        <v>0.48485713401238406</v>
      </c>
      <c r="F379">
        <f t="shared" ca="1" si="103"/>
        <v>0.91928409524255628</v>
      </c>
      <c r="G379">
        <f t="shared" ca="1" si="103"/>
        <v>0.82686260240568721</v>
      </c>
      <c r="H379">
        <f t="shared" ca="1" si="103"/>
        <v>0.41004745853374913</v>
      </c>
      <c r="I379">
        <f t="shared" ca="1" si="103"/>
        <v>0.85431716059434559</v>
      </c>
      <c r="J379">
        <f t="shared" ca="1" si="103"/>
        <v>2.4419056827996499E-2</v>
      </c>
      <c r="K379">
        <f t="shared" ca="1" si="103"/>
        <v>0.42711674323607651</v>
      </c>
      <c r="L379" s="42">
        <f t="shared" ca="1" si="90"/>
        <v>0</v>
      </c>
      <c r="M379" s="42">
        <f t="shared" ca="1" si="91"/>
        <v>2.4610531385433058E-2</v>
      </c>
      <c r="N379" s="42">
        <f t="shared" ca="1" si="92"/>
        <v>0.11982164051639654</v>
      </c>
      <c r="O379" s="42">
        <f t="shared" ca="1" si="93"/>
        <v>0.22718058715782657</v>
      </c>
      <c r="P379" s="42">
        <f t="shared" ca="1" si="94"/>
        <v>0.20434067388472377</v>
      </c>
      <c r="Q379" s="42">
        <f t="shared" ca="1" si="95"/>
        <v>0.10133409560152616</v>
      </c>
      <c r="R379" s="42">
        <f t="shared" ca="1" si="96"/>
        <v>0.21112545639291286</v>
      </c>
      <c r="S379" s="42">
        <f t="shared" ca="1" si="97"/>
        <v>6.0346259624570603E-3</v>
      </c>
      <c r="T379" s="42">
        <f t="shared" ca="1" si="98"/>
        <v>0.10555238909872375</v>
      </c>
      <c r="U379">
        <f ca="1">+(L379^2*Markiwitz!$B$4^2)+(M379^2*Markiwitz!$C$4^2)+(N379^2*Markiwitz!$D$4^2)+(O379^2*Markiwitz!$E$4^2)+(P379^2*Markiwitz!$F$4^2)+(Q379^2*Markiwitz!$G$4^2)+(R379^2*Markiwitz!$H$4^2)+(S379^2*Markiwitz!$I$4^2)+(T379^2*Markiwitz!$J$4^2)+(2*L379*M379*Markiwitz!$B$8)+(2*L379*N379*Markiwitz!$E$8)+(2*L379*O379*Markiwitz!$H$8)+(2*L379*P379*Markiwitz!$B$11)+(2*L379*Q379*Markiwitz!$E$11)+(2*L379*R379*Markiwitz!$H$11)+(2*L379*S379*Markiwitz!$K$8)+(2*L379*T379*Markiwitz!$K$11)</f>
        <v>1.7640661654644403E-2</v>
      </c>
      <c r="V379" s="5">
        <f t="shared" ca="1" si="89"/>
        <v>0.13281815257954915</v>
      </c>
      <c r="W379" s="42">
        <f ca="1">SUMPRODUCT(L379:T379,Markiwitz!$B$3:$J$3)</f>
        <v>0.46086976750926545</v>
      </c>
    </row>
    <row r="380" spans="1:23" x14ac:dyDescent="0.25">
      <c r="A380">
        <v>379</v>
      </c>
      <c r="B380" s="25">
        <f t="shared" ca="1" si="87"/>
        <v>1</v>
      </c>
      <c r="C380" s="46">
        <v>0</v>
      </c>
      <c r="D380">
        <f t="shared" ca="1" si="103"/>
        <v>0.44304323555671765</v>
      </c>
      <c r="E380">
        <f t="shared" ca="1" si="103"/>
        <v>0.60427358327398406</v>
      </c>
      <c r="F380">
        <f t="shared" ca="1" si="103"/>
        <v>5.7204501854456691E-2</v>
      </c>
      <c r="G380">
        <f t="shared" ca="1" si="103"/>
        <v>0.18548696264389231</v>
      </c>
      <c r="H380">
        <f t="shared" ca="1" si="103"/>
        <v>0.49507530182345516</v>
      </c>
      <c r="I380">
        <f t="shared" ca="1" si="103"/>
        <v>0.32435115608667486</v>
      </c>
      <c r="J380">
        <f t="shared" ca="1" si="103"/>
        <v>0.24250137722712095</v>
      </c>
      <c r="K380">
        <f t="shared" ca="1" si="103"/>
        <v>0.98505960463964937</v>
      </c>
      <c r="L380" s="42">
        <f t="shared" ca="1" si="90"/>
        <v>0</v>
      </c>
      <c r="M380" s="42">
        <f t="shared" ca="1" si="91"/>
        <v>0.13276709720932742</v>
      </c>
      <c r="N380" s="42">
        <f t="shared" ca="1" si="92"/>
        <v>0.18108311589669907</v>
      </c>
      <c r="O380" s="42">
        <f t="shared" ca="1" si="93"/>
        <v>1.714251578399174E-2</v>
      </c>
      <c r="P380" s="42">
        <f t="shared" ca="1" si="94"/>
        <v>5.5585016594281986E-2</v>
      </c>
      <c r="Q380" s="42">
        <f t="shared" ca="1" si="95"/>
        <v>0.14835958535861041</v>
      </c>
      <c r="R380" s="42">
        <f t="shared" ca="1" si="96"/>
        <v>9.7198553129933571E-2</v>
      </c>
      <c r="S380" s="42">
        <f t="shared" ca="1" si="97"/>
        <v>7.2670568783771081E-2</v>
      </c>
      <c r="T380" s="42">
        <f t="shared" ca="1" si="98"/>
        <v>0.29519354724338476</v>
      </c>
      <c r="U380">
        <f ca="1">+(L380^2*Markiwitz!$B$4^2)+(M380^2*Markiwitz!$C$4^2)+(N380^2*Markiwitz!$D$4^2)+(O380^2*Markiwitz!$E$4^2)+(P380^2*Markiwitz!$F$4^2)+(Q380^2*Markiwitz!$G$4^2)+(R380^2*Markiwitz!$H$4^2)+(S380^2*Markiwitz!$I$4^2)+(T380^2*Markiwitz!$J$4^2)+(2*L380*M380*Markiwitz!$B$8)+(2*L380*N380*Markiwitz!$E$8)+(2*L380*O380*Markiwitz!$H$8)+(2*L380*P380*Markiwitz!$B$11)+(2*L380*Q380*Markiwitz!$E$11)+(2*L380*R380*Markiwitz!$H$11)+(2*L380*S380*Markiwitz!$K$8)+(2*L380*T380*Markiwitz!$K$11)</f>
        <v>1.2385618013246946E-2</v>
      </c>
      <c r="V380" s="5">
        <f t="shared" ca="1" si="89"/>
        <v>0.11129069149415394</v>
      </c>
      <c r="W380" s="42">
        <f ca="1">SUMPRODUCT(L380:T380,Markiwitz!$B$3:$J$3)</f>
        <v>0.50742617562760772</v>
      </c>
    </row>
    <row r="381" spans="1:23" x14ac:dyDescent="0.25">
      <c r="A381">
        <v>380</v>
      </c>
      <c r="B381" s="25">
        <f t="shared" ca="1" si="87"/>
        <v>1</v>
      </c>
      <c r="C381" s="46">
        <v>0</v>
      </c>
      <c r="D381">
        <f t="shared" ca="1" si="103"/>
        <v>0.78192889439607616</v>
      </c>
      <c r="E381">
        <f t="shared" ca="1" si="103"/>
        <v>0.56779727255072343</v>
      </c>
      <c r="F381">
        <f t="shared" ca="1" si="103"/>
        <v>0.32893134483567077</v>
      </c>
      <c r="G381">
        <f t="shared" ca="1" si="103"/>
        <v>0.36030063250587196</v>
      </c>
      <c r="H381">
        <f t="shared" ca="1" si="103"/>
        <v>0.80066237002843377</v>
      </c>
      <c r="I381">
        <f t="shared" ca="1" si="103"/>
        <v>0.78874723647269185</v>
      </c>
      <c r="J381">
        <f t="shared" ca="1" si="103"/>
        <v>0.60628013112671597</v>
      </c>
      <c r="K381">
        <f t="shared" ca="1" si="103"/>
        <v>0.3990584970967177</v>
      </c>
      <c r="L381" s="42">
        <f t="shared" ca="1" si="90"/>
        <v>0</v>
      </c>
      <c r="M381" s="42">
        <f t="shared" ca="1" si="91"/>
        <v>0.16874804539571348</v>
      </c>
      <c r="N381" s="42">
        <f t="shared" ca="1" si="92"/>
        <v>0.12253630811015671</v>
      </c>
      <c r="O381" s="42">
        <f t="shared" ca="1" si="93"/>
        <v>7.0986661201813489E-2</v>
      </c>
      <c r="P381" s="42">
        <f t="shared" ca="1" si="94"/>
        <v>7.7756465998310681E-2</v>
      </c>
      <c r="Q381" s="42">
        <f t="shared" ca="1" si="95"/>
        <v>0.17279091606986877</v>
      </c>
      <c r="R381" s="42">
        <f t="shared" ca="1" si="96"/>
        <v>0.17021951154374079</v>
      </c>
      <c r="S381" s="42">
        <f t="shared" ca="1" si="97"/>
        <v>0.13084129237724149</v>
      </c>
      <c r="T381" s="42">
        <f t="shared" ca="1" si="98"/>
        <v>8.6120799303154694E-2</v>
      </c>
      <c r="U381">
        <f ca="1">+(L381^2*Markiwitz!$B$4^2)+(M381^2*Markiwitz!$C$4^2)+(N381^2*Markiwitz!$D$4^2)+(O381^2*Markiwitz!$E$4^2)+(P381^2*Markiwitz!$F$4^2)+(Q381^2*Markiwitz!$G$4^2)+(R381^2*Markiwitz!$H$4^2)+(S381^2*Markiwitz!$I$4^2)+(T381^2*Markiwitz!$J$4^2)+(2*L381*M381*Markiwitz!$B$8)+(2*L381*N381*Markiwitz!$E$8)+(2*L381*O381*Markiwitz!$H$8)+(2*L381*P381*Markiwitz!$B$11)+(2*L381*Q381*Markiwitz!$E$11)+(2*L381*R381*Markiwitz!$H$11)+(2*L381*S381*Markiwitz!$K$8)+(2*L381*T381*Markiwitz!$K$11)</f>
        <v>1.5866826420915154E-2</v>
      </c>
      <c r="V381" s="5">
        <f t="shared" ca="1" si="89"/>
        <v>0.12596359164820267</v>
      </c>
      <c r="W381" s="42">
        <f ca="1">SUMPRODUCT(L381:T381,Markiwitz!$B$3:$J$3)</f>
        <v>0.57821257538532089</v>
      </c>
    </row>
    <row r="382" spans="1:23" x14ac:dyDescent="0.25">
      <c r="A382">
        <v>381</v>
      </c>
      <c r="B382" s="25">
        <f t="shared" ca="1" si="87"/>
        <v>1.0000000000000002</v>
      </c>
      <c r="C382" s="46">
        <v>0</v>
      </c>
      <c r="D382">
        <f t="shared" ref="D382:K391" ca="1" si="104">RAND()</f>
        <v>0.6769918574153726</v>
      </c>
      <c r="E382">
        <f t="shared" ca="1" si="104"/>
        <v>0.24833241890686597</v>
      </c>
      <c r="F382">
        <f t="shared" ca="1" si="104"/>
        <v>0.63178853841672367</v>
      </c>
      <c r="G382">
        <f t="shared" ca="1" si="104"/>
        <v>0.50904010386868748</v>
      </c>
      <c r="H382">
        <f t="shared" ca="1" si="104"/>
        <v>0.85775052521539341</v>
      </c>
      <c r="I382">
        <f t="shared" ca="1" si="104"/>
        <v>2.2560875989987794E-2</v>
      </c>
      <c r="J382">
        <f t="shared" ca="1" si="104"/>
        <v>6.696175555163375E-2</v>
      </c>
      <c r="K382">
        <f t="shared" ca="1" si="104"/>
        <v>0.14173611840248046</v>
      </c>
      <c r="L382" s="42">
        <f t="shared" ca="1" si="90"/>
        <v>0</v>
      </c>
      <c r="M382" s="42">
        <f t="shared" ca="1" si="91"/>
        <v>0.21456642031041509</v>
      </c>
      <c r="N382" s="42">
        <f t="shared" ca="1" si="92"/>
        <v>7.8706704649743026E-2</v>
      </c>
      <c r="O382" s="42">
        <f t="shared" ca="1" si="93"/>
        <v>0.20023963892087332</v>
      </c>
      <c r="P382" s="42">
        <f t="shared" ca="1" si="94"/>
        <v>0.16133563747507784</v>
      </c>
      <c r="Q382" s="42">
        <f t="shared" ca="1" si="95"/>
        <v>0.27185623829730016</v>
      </c>
      <c r="R382" s="42">
        <f t="shared" ca="1" si="96"/>
        <v>7.1504647319100114E-3</v>
      </c>
      <c r="S382" s="42">
        <f t="shared" ca="1" si="97"/>
        <v>2.1222920230190744E-2</v>
      </c>
      <c r="T382" s="42">
        <f t="shared" ca="1" si="98"/>
        <v>4.4921975384489776E-2</v>
      </c>
      <c r="U382">
        <f ca="1">+(L382^2*Markiwitz!$B$4^2)+(M382^2*Markiwitz!$C$4^2)+(N382^2*Markiwitz!$D$4^2)+(O382^2*Markiwitz!$E$4^2)+(P382^2*Markiwitz!$F$4^2)+(Q382^2*Markiwitz!$G$4^2)+(R382^2*Markiwitz!$H$4^2)+(S382^2*Markiwitz!$I$4^2)+(T382^2*Markiwitz!$J$4^2)+(2*L382*M382*Markiwitz!$B$8)+(2*L382*N382*Markiwitz!$E$8)+(2*L382*O382*Markiwitz!$H$8)+(2*L382*P382*Markiwitz!$B$11)+(2*L382*Q382*Markiwitz!$E$11)+(2*L382*R382*Markiwitz!$H$11)+(2*L382*S382*Markiwitz!$K$8)+(2*L382*T382*Markiwitz!$K$11)</f>
        <v>2.8576976883810678E-2</v>
      </c>
      <c r="V382" s="5">
        <f t="shared" ca="1" si="89"/>
        <v>0.16904726227836603</v>
      </c>
      <c r="W382" s="42">
        <f ca="1">SUMPRODUCT(L382:T382,Markiwitz!$B$3:$J$3)</f>
        <v>0.90930189839913034</v>
      </c>
    </row>
    <row r="383" spans="1:23" x14ac:dyDescent="0.25">
      <c r="A383">
        <v>382</v>
      </c>
      <c r="B383" s="25">
        <f t="shared" ca="1" si="87"/>
        <v>1</v>
      </c>
      <c r="C383" s="46">
        <v>0</v>
      </c>
      <c r="D383">
        <f t="shared" ca="1" si="104"/>
        <v>0.83544910520264604</v>
      </c>
      <c r="E383">
        <f t="shared" ca="1" si="104"/>
        <v>0.86823429401589691</v>
      </c>
      <c r="F383">
        <f t="shared" ca="1" si="104"/>
        <v>0.76851163954583479</v>
      </c>
      <c r="G383">
        <f t="shared" ca="1" si="104"/>
        <v>0.44156362581328523</v>
      </c>
      <c r="H383">
        <f t="shared" ca="1" si="104"/>
        <v>0.11045462710351817</v>
      </c>
      <c r="I383">
        <f t="shared" ca="1" si="104"/>
        <v>0.1580701524233934</v>
      </c>
      <c r="J383">
        <f t="shared" ca="1" si="104"/>
        <v>0.35628711861424522</v>
      </c>
      <c r="K383">
        <f t="shared" ca="1" si="104"/>
        <v>0.60364451680062226</v>
      </c>
      <c r="L383" s="42">
        <f t="shared" ca="1" si="90"/>
        <v>0</v>
      </c>
      <c r="M383" s="42">
        <f t="shared" ca="1" si="91"/>
        <v>0.20169138713568935</v>
      </c>
      <c r="N383" s="42">
        <f t="shared" ca="1" si="92"/>
        <v>0.20960628005743848</v>
      </c>
      <c r="O383" s="42">
        <f t="shared" ca="1" si="93"/>
        <v>0.18553156337671231</v>
      </c>
      <c r="P383" s="42">
        <f t="shared" ca="1" si="94"/>
        <v>0.10660084455694491</v>
      </c>
      <c r="Q383" s="42">
        <f t="shared" ca="1" si="95"/>
        <v>2.6665594369940957E-2</v>
      </c>
      <c r="R383" s="42">
        <f t="shared" ca="1" si="96"/>
        <v>3.8160778566266984E-2</v>
      </c>
      <c r="S383" s="42">
        <f t="shared" ca="1" si="97"/>
        <v>8.6013669443639751E-2</v>
      </c>
      <c r="T383" s="42">
        <f t="shared" ca="1" si="98"/>
        <v>0.14572988249336727</v>
      </c>
      <c r="U383">
        <f ca="1">+(L383^2*Markiwitz!$B$4^2)+(M383^2*Markiwitz!$C$4^2)+(N383^2*Markiwitz!$D$4^2)+(O383^2*Markiwitz!$E$4^2)+(P383^2*Markiwitz!$F$4^2)+(Q383^2*Markiwitz!$G$4^2)+(R383^2*Markiwitz!$H$4^2)+(S383^2*Markiwitz!$I$4^2)+(T383^2*Markiwitz!$J$4^2)+(2*L383*M383*Markiwitz!$B$8)+(2*L383*N383*Markiwitz!$E$8)+(2*L383*O383*Markiwitz!$H$8)+(2*L383*P383*Markiwitz!$B$11)+(2*L383*Q383*Markiwitz!$E$11)+(2*L383*R383*Markiwitz!$H$11)+(2*L383*S383*Markiwitz!$K$8)+(2*L383*T383*Markiwitz!$K$11)</f>
        <v>1.0354198575082104E-2</v>
      </c>
      <c r="V383" s="5">
        <f t="shared" ca="1" si="89"/>
        <v>0.10175558252539318</v>
      </c>
      <c r="W383" s="42">
        <f ca="1">SUMPRODUCT(L383:T383,Markiwitz!$B$3:$J$3)</f>
        <v>0.23909420094385939</v>
      </c>
    </row>
    <row r="384" spans="1:23" x14ac:dyDescent="0.25">
      <c r="A384">
        <v>383</v>
      </c>
      <c r="B384" s="25">
        <f t="shared" ca="1" si="87"/>
        <v>0.99999999999999989</v>
      </c>
      <c r="C384" s="46">
        <v>0</v>
      </c>
      <c r="D384">
        <f t="shared" ca="1" si="104"/>
        <v>0.33600667642511117</v>
      </c>
      <c r="E384">
        <f t="shared" ca="1" si="104"/>
        <v>0.60760535206164779</v>
      </c>
      <c r="F384">
        <f t="shared" ca="1" si="104"/>
        <v>1.9823056215282242E-2</v>
      </c>
      <c r="G384">
        <f t="shared" ca="1" si="104"/>
        <v>0.59059317721080562</v>
      </c>
      <c r="H384">
        <f t="shared" ca="1" si="104"/>
        <v>6.1020011260290441E-2</v>
      </c>
      <c r="I384">
        <f t="shared" ca="1" si="104"/>
        <v>0.4588208582740706</v>
      </c>
      <c r="J384">
        <f t="shared" ca="1" si="104"/>
        <v>0.51581422739831906</v>
      </c>
      <c r="K384">
        <f t="shared" ca="1" si="104"/>
        <v>0.55491830444993251</v>
      </c>
      <c r="L384" s="42">
        <f t="shared" ca="1" si="90"/>
        <v>0</v>
      </c>
      <c r="M384" s="42">
        <f t="shared" ca="1" si="91"/>
        <v>0.10685190443898228</v>
      </c>
      <c r="N384" s="42">
        <f t="shared" ca="1" si="92"/>
        <v>0.19322172316887137</v>
      </c>
      <c r="O384" s="42">
        <f t="shared" ca="1" si="93"/>
        <v>6.3038369681800025E-3</v>
      </c>
      <c r="P384" s="42">
        <f t="shared" ca="1" si="94"/>
        <v>0.18781176137644076</v>
      </c>
      <c r="Q384" s="42">
        <f t="shared" ca="1" si="95"/>
        <v>1.9404687077708621E-2</v>
      </c>
      <c r="R384" s="42">
        <f t="shared" ca="1" si="96"/>
        <v>0.14590746536502128</v>
      </c>
      <c r="S384" s="42">
        <f t="shared" ca="1" si="97"/>
        <v>0.16403165889626839</v>
      </c>
      <c r="T384" s="42">
        <f t="shared" ca="1" si="98"/>
        <v>0.17646696270852721</v>
      </c>
      <c r="U384">
        <f ca="1">+(L384^2*Markiwitz!$B$4^2)+(M384^2*Markiwitz!$C$4^2)+(N384^2*Markiwitz!$D$4^2)+(O384^2*Markiwitz!$E$4^2)+(P384^2*Markiwitz!$F$4^2)+(Q384^2*Markiwitz!$G$4^2)+(R384^2*Markiwitz!$H$4^2)+(S384^2*Markiwitz!$I$4^2)+(T384^2*Markiwitz!$J$4^2)+(2*L384*M384*Markiwitz!$B$8)+(2*L384*N384*Markiwitz!$E$8)+(2*L384*O384*Markiwitz!$H$8)+(2*L384*P384*Markiwitz!$B$11)+(2*L384*Q384*Markiwitz!$E$11)+(2*L384*R384*Markiwitz!$H$11)+(2*L384*S384*Markiwitz!$K$8)+(2*L384*T384*Markiwitz!$K$11)</f>
        <v>1.2818884359034043E-2</v>
      </c>
      <c r="V384" s="5">
        <f t="shared" ca="1" si="89"/>
        <v>0.11322051209491168</v>
      </c>
      <c r="W384" s="42">
        <f ca="1">SUMPRODUCT(L384:T384,Markiwitz!$B$3:$J$3)</f>
        <v>0.18011330169042861</v>
      </c>
    </row>
    <row r="385" spans="1:23" x14ac:dyDescent="0.25">
      <c r="A385">
        <v>384</v>
      </c>
      <c r="B385" s="25">
        <f t="shared" ca="1" si="87"/>
        <v>0.99999999999999978</v>
      </c>
      <c r="C385" s="46">
        <v>0</v>
      </c>
      <c r="D385">
        <f t="shared" ca="1" si="104"/>
        <v>0.81064576747161032</v>
      </c>
      <c r="E385">
        <f t="shared" ca="1" si="104"/>
        <v>0.94402908616003456</v>
      </c>
      <c r="F385">
        <f t="shared" ca="1" si="104"/>
        <v>0.30519906196281854</v>
      </c>
      <c r="G385">
        <f t="shared" ca="1" si="104"/>
        <v>0.79177637578352078</v>
      </c>
      <c r="H385">
        <f t="shared" ca="1" si="104"/>
        <v>0.47574057011674831</v>
      </c>
      <c r="I385">
        <f t="shared" ca="1" si="104"/>
        <v>0.49279177687793874</v>
      </c>
      <c r="J385">
        <f t="shared" ca="1" si="104"/>
        <v>0.3576217587256475</v>
      </c>
      <c r="K385">
        <f t="shared" ca="1" si="104"/>
        <v>0.24536869144590923</v>
      </c>
      <c r="L385" s="42">
        <f t="shared" ca="1" si="90"/>
        <v>0</v>
      </c>
      <c r="M385" s="42">
        <f t="shared" ca="1" si="91"/>
        <v>0.18327244971966791</v>
      </c>
      <c r="N385" s="42">
        <f t="shared" ca="1" si="92"/>
        <v>0.21342802265753907</v>
      </c>
      <c r="O385" s="42">
        <f t="shared" ca="1" si="93"/>
        <v>6.9000026870589148E-2</v>
      </c>
      <c r="P385" s="42">
        <f t="shared" ca="1" si="94"/>
        <v>0.17900641913249507</v>
      </c>
      <c r="Q385" s="42">
        <f t="shared" ca="1" si="95"/>
        <v>0.10755639912643027</v>
      </c>
      <c r="R385" s="42">
        <f t="shared" ca="1" si="96"/>
        <v>0.11141137075423116</v>
      </c>
      <c r="S385" s="42">
        <f t="shared" ca="1" si="97"/>
        <v>8.0851857154735349E-2</v>
      </c>
      <c r="T385" s="42">
        <f t="shared" ca="1" si="98"/>
        <v>5.5473454584311986E-2</v>
      </c>
      <c r="U385">
        <f ca="1">+(L385^2*Markiwitz!$B$4^2)+(M385^2*Markiwitz!$C$4^2)+(N385^2*Markiwitz!$D$4^2)+(O385^2*Markiwitz!$E$4^2)+(P385^2*Markiwitz!$F$4^2)+(Q385^2*Markiwitz!$G$4^2)+(R385^2*Markiwitz!$H$4^2)+(S385^2*Markiwitz!$I$4^2)+(T385^2*Markiwitz!$J$4^2)+(2*L385*M385*Markiwitz!$B$8)+(2*L385*N385*Markiwitz!$E$8)+(2*L385*O385*Markiwitz!$H$8)+(2*L385*P385*Markiwitz!$B$11)+(2*L385*Q385*Markiwitz!$E$11)+(2*L385*R385*Markiwitz!$H$11)+(2*L385*S385*Markiwitz!$K$8)+(2*L385*T385*Markiwitz!$K$11)</f>
        <v>1.3456716093412374E-2</v>
      </c>
      <c r="V385" s="5">
        <f t="shared" ca="1" si="89"/>
        <v>0.11600308656847184</v>
      </c>
      <c r="W385" s="42">
        <f ca="1">SUMPRODUCT(L385:T385,Markiwitz!$B$3:$J$3)</f>
        <v>0.44931522938182072</v>
      </c>
    </row>
    <row r="386" spans="1:23" x14ac:dyDescent="0.25">
      <c r="A386">
        <v>385</v>
      </c>
      <c r="B386" s="25">
        <f t="shared" ref="B386:B449" ca="1" si="105">SUM(L386:T386)</f>
        <v>1</v>
      </c>
      <c r="C386" s="46">
        <v>0</v>
      </c>
      <c r="D386">
        <f t="shared" ca="1" si="104"/>
        <v>0.8387287409230566</v>
      </c>
      <c r="E386">
        <f t="shared" ca="1" si="104"/>
        <v>0.58394586964014528</v>
      </c>
      <c r="F386">
        <f t="shared" ca="1" si="104"/>
        <v>0.66150104468768334</v>
      </c>
      <c r="G386">
        <f t="shared" ca="1" si="104"/>
        <v>0.53102211577840608</v>
      </c>
      <c r="H386">
        <f t="shared" ca="1" si="104"/>
        <v>0.66881043806514229</v>
      </c>
      <c r="I386">
        <f t="shared" ca="1" si="104"/>
        <v>0.98293939421435061</v>
      </c>
      <c r="J386">
        <f t="shared" ca="1" si="104"/>
        <v>0.63806423684681879</v>
      </c>
      <c r="K386">
        <f t="shared" ca="1" si="104"/>
        <v>0.6217690266217677</v>
      </c>
      <c r="L386" s="42">
        <f t="shared" ca="1" si="90"/>
        <v>0</v>
      </c>
      <c r="M386" s="42">
        <f t="shared" ca="1" si="91"/>
        <v>0.15175719123673412</v>
      </c>
      <c r="N386" s="42">
        <f t="shared" ca="1" si="92"/>
        <v>0.10565750365648933</v>
      </c>
      <c r="O386" s="42">
        <f t="shared" ca="1" si="93"/>
        <v>0.11969011629610715</v>
      </c>
      <c r="P386" s="42">
        <f t="shared" ca="1" si="94"/>
        <v>9.6081630261567005E-2</v>
      </c>
      <c r="Q386" s="42">
        <f t="shared" ca="1" si="95"/>
        <v>0.12101265713021137</v>
      </c>
      <c r="R386" s="42">
        <f t="shared" ca="1" si="96"/>
        <v>0.17785025639844051</v>
      </c>
      <c r="S386" s="42">
        <f t="shared" ca="1" si="97"/>
        <v>0.11544952698999804</v>
      </c>
      <c r="T386" s="42">
        <f t="shared" ca="1" si="98"/>
        <v>0.11250111803045253</v>
      </c>
      <c r="U386">
        <f ca="1">+(L386^2*Markiwitz!$B$4^2)+(M386^2*Markiwitz!$C$4^2)+(N386^2*Markiwitz!$D$4^2)+(O386^2*Markiwitz!$E$4^2)+(P386^2*Markiwitz!$F$4^2)+(Q386^2*Markiwitz!$G$4^2)+(R386^2*Markiwitz!$H$4^2)+(S386^2*Markiwitz!$I$4^2)+(T386^2*Markiwitz!$J$4^2)+(2*L386*M386*Markiwitz!$B$8)+(2*L386*N386*Markiwitz!$E$8)+(2*L386*O386*Markiwitz!$H$8)+(2*L386*P386*Markiwitz!$B$11)+(2*L386*Q386*Markiwitz!$E$11)+(2*L386*R386*Markiwitz!$H$11)+(2*L386*S386*Markiwitz!$K$8)+(2*L386*T386*Markiwitz!$K$11)</f>
        <v>1.2421938660057608E-2</v>
      </c>
      <c r="V386" s="5">
        <f t="shared" ref="V386:V449" ca="1" si="106">SQRT(U386)</f>
        <v>0.11145375121572898</v>
      </c>
      <c r="W386" s="42">
        <f ca="1">SUMPRODUCT(L386:T386,Markiwitz!$B$3:$J$3)</f>
        <v>0.45319768928623849</v>
      </c>
    </row>
    <row r="387" spans="1:23" x14ac:dyDescent="0.25">
      <c r="A387">
        <v>386</v>
      </c>
      <c r="B387" s="25">
        <f t="shared" ca="1" si="105"/>
        <v>1</v>
      </c>
      <c r="C387" s="46">
        <v>0</v>
      </c>
      <c r="D387">
        <f t="shared" ca="1" si="104"/>
        <v>0.15571515658020618</v>
      </c>
      <c r="E387">
        <f t="shared" ca="1" si="104"/>
        <v>0.39986301616539477</v>
      </c>
      <c r="F387">
        <f t="shared" ca="1" si="104"/>
        <v>3.631127473004836E-2</v>
      </c>
      <c r="G387">
        <f t="shared" ca="1" si="104"/>
        <v>0.27168132603938833</v>
      </c>
      <c r="H387">
        <f t="shared" ca="1" si="104"/>
        <v>0.89436265229471079</v>
      </c>
      <c r="I387">
        <f t="shared" ca="1" si="104"/>
        <v>0.25797967078204687</v>
      </c>
      <c r="J387">
        <f t="shared" ca="1" si="104"/>
        <v>0.18650675528715299</v>
      </c>
      <c r="K387">
        <f t="shared" ca="1" si="104"/>
        <v>1.9934306042939109E-3</v>
      </c>
      <c r="L387" s="42">
        <f t="shared" ref="L387:L450" ca="1" si="107">C387/SUM($C387:$K387)</f>
        <v>0</v>
      </c>
      <c r="M387" s="42">
        <f t="shared" ref="M387:M450" ca="1" si="108">D387/SUM($C387:$K387)</f>
        <v>7.0637914322851089E-2</v>
      </c>
      <c r="N387" s="42">
        <f t="shared" ref="N387:N450" ca="1" si="109">E387/SUM($C387:$K387)</f>
        <v>0.18139203721135017</v>
      </c>
      <c r="O387" s="42">
        <f t="shared" ref="O387:O450" ca="1" si="110">F387/SUM($C387:$K387)</f>
        <v>1.6472081264700147E-2</v>
      </c>
      <c r="P387" s="42">
        <f t="shared" ref="P387:P450" ca="1" si="111">G387/SUM($C387:$K387)</f>
        <v>0.12324427919130616</v>
      </c>
      <c r="Q387" s="42">
        <f t="shared" ref="Q387:Q450" ca="1" si="112">H387/SUM($C387:$K387)</f>
        <v>0.40571459961773743</v>
      </c>
      <c r="R387" s="42">
        <f t="shared" ref="R387:R450" ca="1" si="113">I387/SUM($C387:$K387)</f>
        <v>0.11702872271366295</v>
      </c>
      <c r="S387" s="42">
        <f t="shared" ref="S387:S450" ca="1" si="114">J387/SUM($C387:$K387)</f>
        <v>8.4606074899465145E-2</v>
      </c>
      <c r="T387" s="42">
        <f t="shared" ref="T387:T450" ca="1" si="115">K387/SUM($C387:$K387)</f>
        <v>9.0429077892705228E-4</v>
      </c>
      <c r="U387">
        <f ca="1">+(L387^2*Markiwitz!$B$4^2)+(M387^2*Markiwitz!$C$4^2)+(N387^2*Markiwitz!$D$4^2)+(O387^2*Markiwitz!$E$4^2)+(P387^2*Markiwitz!$F$4^2)+(Q387^2*Markiwitz!$G$4^2)+(R387^2*Markiwitz!$H$4^2)+(S387^2*Markiwitz!$I$4^2)+(T387^2*Markiwitz!$J$4^2)+(2*L387*M387*Markiwitz!$B$8)+(2*L387*N387*Markiwitz!$E$8)+(2*L387*O387*Markiwitz!$H$8)+(2*L387*P387*Markiwitz!$B$11)+(2*L387*Q387*Markiwitz!$E$11)+(2*L387*R387*Markiwitz!$H$11)+(2*L387*S387*Markiwitz!$K$8)+(2*L387*T387*Markiwitz!$K$11)</f>
        <v>5.1162688391653104E-2</v>
      </c>
      <c r="V387" s="5">
        <f t="shared" ca="1" si="106"/>
        <v>0.22619170716817427</v>
      </c>
      <c r="W387" s="42">
        <f ca="1">SUMPRODUCT(L387:T387,Markiwitz!$B$3:$J$3)</f>
        <v>1.2127363529017869</v>
      </c>
    </row>
    <row r="388" spans="1:23" x14ac:dyDescent="0.25">
      <c r="A388">
        <v>387</v>
      </c>
      <c r="B388" s="25">
        <f t="shared" ca="1" si="105"/>
        <v>0.99999999999999989</v>
      </c>
      <c r="C388" s="46">
        <v>0</v>
      </c>
      <c r="D388">
        <f t="shared" ca="1" si="104"/>
        <v>0.57133345271555724</v>
      </c>
      <c r="E388">
        <f t="shared" ca="1" si="104"/>
        <v>0.77100789407947656</v>
      </c>
      <c r="F388">
        <f t="shared" ca="1" si="104"/>
        <v>0.54571139390308765</v>
      </c>
      <c r="G388">
        <f t="shared" ca="1" si="104"/>
        <v>0.68647186629103629</v>
      </c>
      <c r="H388">
        <f t="shared" ca="1" si="104"/>
        <v>0.78779611273025019</v>
      </c>
      <c r="I388">
        <f t="shared" ca="1" si="104"/>
        <v>0.53471852197330039</v>
      </c>
      <c r="J388">
        <f t="shared" ca="1" si="104"/>
        <v>0.62779883169197026</v>
      </c>
      <c r="K388">
        <f t="shared" ca="1" si="104"/>
        <v>0.54739129398813324</v>
      </c>
      <c r="L388" s="42">
        <f t="shared" ca="1" si="107"/>
        <v>0</v>
      </c>
      <c r="M388" s="42">
        <f t="shared" ca="1" si="108"/>
        <v>0.11263951437028219</v>
      </c>
      <c r="N388" s="42">
        <f t="shared" ca="1" si="109"/>
        <v>0.15200572336870172</v>
      </c>
      <c r="O388" s="42">
        <f t="shared" ca="1" si="110"/>
        <v>0.10758807506091581</v>
      </c>
      <c r="P388" s="42">
        <f t="shared" ca="1" si="111"/>
        <v>0.13533927915539001</v>
      </c>
      <c r="Q388" s="42">
        <f t="shared" ca="1" si="112"/>
        <v>0.1553155537085448</v>
      </c>
      <c r="R388" s="42">
        <f t="shared" ca="1" si="113"/>
        <v>0.10542080873015816</v>
      </c>
      <c r="S388" s="42">
        <f t="shared" ca="1" si="114"/>
        <v>0.12377177493791885</v>
      </c>
      <c r="T388" s="42">
        <f t="shared" ca="1" si="115"/>
        <v>0.10791927066808839</v>
      </c>
      <c r="U388">
        <f ca="1">+(L388^2*Markiwitz!$B$4^2)+(M388^2*Markiwitz!$C$4^2)+(N388^2*Markiwitz!$D$4^2)+(O388^2*Markiwitz!$E$4^2)+(P388^2*Markiwitz!$F$4^2)+(Q388^2*Markiwitz!$G$4^2)+(R388^2*Markiwitz!$H$4^2)+(S388^2*Markiwitz!$I$4^2)+(T388^2*Markiwitz!$J$4^2)+(2*L388*M388*Markiwitz!$B$8)+(2*L388*N388*Markiwitz!$E$8)+(2*L388*O388*Markiwitz!$H$8)+(2*L388*P388*Markiwitz!$B$11)+(2*L388*Q388*Markiwitz!$E$11)+(2*L388*R388*Markiwitz!$H$11)+(2*L388*S388*Markiwitz!$K$8)+(2*L388*T388*Markiwitz!$K$11)</f>
        <v>1.474934701069113E-2</v>
      </c>
      <c r="V388" s="5">
        <f t="shared" ca="1" si="106"/>
        <v>0.12144688967071626</v>
      </c>
      <c r="W388" s="42">
        <f ca="1">SUMPRODUCT(L388:T388,Markiwitz!$B$3:$J$3)</f>
        <v>0.5558724034225081</v>
      </c>
    </row>
    <row r="389" spans="1:23" x14ac:dyDescent="0.25">
      <c r="A389">
        <v>388</v>
      </c>
      <c r="B389" s="25">
        <f t="shared" ca="1" si="105"/>
        <v>1</v>
      </c>
      <c r="C389" s="46">
        <v>0</v>
      </c>
      <c r="D389">
        <f t="shared" ca="1" si="104"/>
        <v>0.70373753764905067</v>
      </c>
      <c r="E389">
        <f t="shared" ca="1" si="104"/>
        <v>0.54667082217871454</v>
      </c>
      <c r="F389">
        <f t="shared" ca="1" si="104"/>
        <v>0.42861879123331736</v>
      </c>
      <c r="G389">
        <f t="shared" ca="1" si="104"/>
        <v>0.51907437863486516</v>
      </c>
      <c r="H389">
        <f t="shared" ca="1" si="104"/>
        <v>0.20171131592675196</v>
      </c>
      <c r="I389">
        <f t="shared" ca="1" si="104"/>
        <v>0.98270035759629382</v>
      </c>
      <c r="J389">
        <f t="shared" ca="1" si="104"/>
        <v>0.84052855969373985</v>
      </c>
      <c r="K389">
        <f t="shared" ca="1" si="104"/>
        <v>0.35807524947833946</v>
      </c>
      <c r="L389" s="42">
        <f t="shared" ca="1" si="107"/>
        <v>0</v>
      </c>
      <c r="M389" s="42">
        <f t="shared" ca="1" si="108"/>
        <v>0.1536170186759192</v>
      </c>
      <c r="N389" s="42">
        <f t="shared" ca="1" si="109"/>
        <v>0.11933133790297677</v>
      </c>
      <c r="O389" s="42">
        <f t="shared" ca="1" si="110"/>
        <v>9.3562070140095294E-2</v>
      </c>
      <c r="P389" s="42">
        <f t="shared" ca="1" si="111"/>
        <v>0.11330738272584287</v>
      </c>
      <c r="Q389" s="42">
        <f t="shared" ca="1" si="112"/>
        <v>4.4031033344304506E-2</v>
      </c>
      <c r="R389" s="42">
        <f t="shared" ca="1" si="113"/>
        <v>0.21451107992619953</v>
      </c>
      <c r="S389" s="42">
        <f t="shared" ca="1" si="114"/>
        <v>0.18347677158655101</v>
      </c>
      <c r="T389" s="42">
        <f t="shared" ca="1" si="115"/>
        <v>7.8163305698110794E-2</v>
      </c>
      <c r="U389">
        <f ca="1">+(L389^2*Markiwitz!$B$4^2)+(M389^2*Markiwitz!$C$4^2)+(N389^2*Markiwitz!$D$4^2)+(O389^2*Markiwitz!$E$4^2)+(P389^2*Markiwitz!$F$4^2)+(Q389^2*Markiwitz!$G$4^2)+(R389^2*Markiwitz!$H$4^2)+(S389^2*Markiwitz!$I$4^2)+(T389^2*Markiwitz!$J$4^2)+(2*L389*M389*Markiwitz!$B$8)+(2*L389*N389*Markiwitz!$E$8)+(2*L389*O389*Markiwitz!$H$8)+(2*L389*P389*Markiwitz!$B$11)+(2*L389*Q389*Markiwitz!$E$11)+(2*L389*R389*Markiwitz!$H$11)+(2*L389*S389*Markiwitz!$K$8)+(2*L389*T389*Markiwitz!$K$11)</f>
        <v>1.2607743558657059E-2</v>
      </c>
      <c r="V389" s="5">
        <f t="shared" ca="1" si="106"/>
        <v>0.11228420885706529</v>
      </c>
      <c r="W389" s="42">
        <f ca="1">SUMPRODUCT(L389:T389,Markiwitz!$B$3:$J$3)</f>
        <v>0.23721518398022692</v>
      </c>
    </row>
    <row r="390" spans="1:23" x14ac:dyDescent="0.25">
      <c r="A390">
        <v>389</v>
      </c>
      <c r="B390" s="25">
        <f t="shared" ca="1" si="105"/>
        <v>1</v>
      </c>
      <c r="C390" s="46">
        <v>0</v>
      </c>
      <c r="D390">
        <f t="shared" ca="1" si="104"/>
        <v>0.52635164240178323</v>
      </c>
      <c r="E390">
        <f t="shared" ca="1" si="104"/>
        <v>4.334510381296397E-2</v>
      </c>
      <c r="F390">
        <f t="shared" ca="1" si="104"/>
        <v>0.16499786090851087</v>
      </c>
      <c r="G390">
        <f t="shared" ca="1" si="104"/>
        <v>0.10069936957097858</v>
      </c>
      <c r="H390">
        <f t="shared" ca="1" si="104"/>
        <v>0.91719394261421938</v>
      </c>
      <c r="I390">
        <f t="shared" ca="1" si="104"/>
        <v>0.17047506560289782</v>
      </c>
      <c r="J390">
        <f t="shared" ca="1" si="104"/>
        <v>0.26579435467173596</v>
      </c>
      <c r="K390">
        <f t="shared" ca="1" si="104"/>
        <v>0.87793097900232919</v>
      </c>
      <c r="L390" s="42">
        <f t="shared" ca="1" si="107"/>
        <v>0</v>
      </c>
      <c r="M390" s="42">
        <f t="shared" ca="1" si="108"/>
        <v>0.17162959673870387</v>
      </c>
      <c r="N390" s="42">
        <f t="shared" ca="1" si="109"/>
        <v>1.4133712310785522E-2</v>
      </c>
      <c r="O390" s="42">
        <f t="shared" ca="1" si="110"/>
        <v>5.3801516038321638E-2</v>
      </c>
      <c r="P390" s="42">
        <f t="shared" ca="1" si="111"/>
        <v>3.2835448394242933E-2</v>
      </c>
      <c r="Q390" s="42">
        <f t="shared" ca="1" si="112"/>
        <v>0.29907311732466835</v>
      </c>
      <c r="R390" s="42">
        <f t="shared" ca="1" si="113"/>
        <v>5.5587490199366228E-2</v>
      </c>
      <c r="S390" s="42">
        <f t="shared" ca="1" si="114"/>
        <v>8.6668634108511194E-2</v>
      </c>
      <c r="T390" s="42">
        <f t="shared" ca="1" si="115"/>
        <v>0.28627048488540019</v>
      </c>
      <c r="U390">
        <f ca="1">+(L390^2*Markiwitz!$B$4^2)+(M390^2*Markiwitz!$C$4^2)+(N390^2*Markiwitz!$D$4^2)+(O390^2*Markiwitz!$E$4^2)+(P390^2*Markiwitz!$F$4^2)+(Q390^2*Markiwitz!$G$4^2)+(R390^2*Markiwitz!$H$4^2)+(S390^2*Markiwitz!$I$4^2)+(T390^2*Markiwitz!$J$4^2)+(2*L390*M390*Markiwitz!$B$8)+(2*L390*N390*Markiwitz!$E$8)+(2*L390*O390*Markiwitz!$H$8)+(2*L390*P390*Markiwitz!$B$11)+(2*L390*Q390*Markiwitz!$E$11)+(2*L390*R390*Markiwitz!$H$11)+(2*L390*S390*Markiwitz!$K$8)+(2*L390*T390*Markiwitz!$K$11)</f>
        <v>2.8256687355794084E-2</v>
      </c>
      <c r="V390" s="5">
        <f t="shared" ca="1" si="106"/>
        <v>0.16809725564623024</v>
      </c>
      <c r="W390" s="42">
        <f ca="1">SUMPRODUCT(L390:T390,Markiwitz!$B$3:$J$3)</f>
        <v>0.8938627583671831</v>
      </c>
    </row>
    <row r="391" spans="1:23" x14ac:dyDescent="0.25">
      <c r="A391">
        <v>390</v>
      </c>
      <c r="B391" s="25">
        <f t="shared" ca="1" si="105"/>
        <v>1</v>
      </c>
      <c r="C391" s="46">
        <v>0</v>
      </c>
      <c r="D391">
        <f t="shared" ca="1" si="104"/>
        <v>6.3248270048142263E-2</v>
      </c>
      <c r="E391">
        <f t="shared" ca="1" si="104"/>
        <v>0.53066992539292679</v>
      </c>
      <c r="F391">
        <f t="shared" ca="1" si="104"/>
        <v>0.22878821712154174</v>
      </c>
      <c r="G391">
        <f t="shared" ca="1" si="104"/>
        <v>0.3443419417569854</v>
      </c>
      <c r="H391">
        <f t="shared" ca="1" si="104"/>
        <v>0.66445419009441087</v>
      </c>
      <c r="I391">
        <f t="shared" ca="1" si="104"/>
        <v>0.88410256263493647</v>
      </c>
      <c r="J391">
        <f t="shared" ca="1" si="104"/>
        <v>0.40417493855958486</v>
      </c>
      <c r="K391">
        <f t="shared" ca="1" si="104"/>
        <v>0.17252916910666827</v>
      </c>
      <c r="L391" s="42">
        <f t="shared" ca="1" si="107"/>
        <v>0</v>
      </c>
      <c r="M391" s="42">
        <f t="shared" ca="1" si="108"/>
        <v>1.9210914262077779E-2</v>
      </c>
      <c r="N391" s="42">
        <f t="shared" ca="1" si="109"/>
        <v>0.16118471588909752</v>
      </c>
      <c r="O391" s="42">
        <f t="shared" ca="1" si="110"/>
        <v>6.9491716057215241E-2</v>
      </c>
      <c r="P391" s="42">
        <f t="shared" ca="1" si="111"/>
        <v>0.10458979375871684</v>
      </c>
      <c r="Q391" s="42">
        <f t="shared" ca="1" si="112"/>
        <v>0.20182010460153266</v>
      </c>
      <c r="R391" s="42">
        <f t="shared" ca="1" si="113"/>
        <v>0.26853570092486478</v>
      </c>
      <c r="S391" s="42">
        <f t="shared" ca="1" si="114"/>
        <v>0.12276335915019704</v>
      </c>
      <c r="T391" s="42">
        <f t="shared" ca="1" si="115"/>
        <v>5.2403695356298123E-2</v>
      </c>
      <c r="U391">
        <f ca="1">+(L391^2*Markiwitz!$B$4^2)+(M391^2*Markiwitz!$C$4^2)+(N391^2*Markiwitz!$D$4^2)+(O391^2*Markiwitz!$E$4^2)+(P391^2*Markiwitz!$F$4^2)+(Q391^2*Markiwitz!$G$4^2)+(R391^2*Markiwitz!$H$4^2)+(S391^2*Markiwitz!$I$4^2)+(T391^2*Markiwitz!$J$4^2)+(2*L391*M391*Markiwitz!$B$8)+(2*L391*N391*Markiwitz!$E$8)+(2*L391*O391*Markiwitz!$H$8)+(2*L391*P391*Markiwitz!$B$11)+(2*L391*Q391*Markiwitz!$E$11)+(2*L391*R391*Markiwitz!$H$11)+(2*L391*S391*Markiwitz!$K$8)+(2*L391*T391*Markiwitz!$K$11)</f>
        <v>2.2979188906358184E-2</v>
      </c>
      <c r="V391" s="5">
        <f t="shared" ca="1" si="106"/>
        <v>0.15158888120953393</v>
      </c>
      <c r="W391" s="42">
        <f ca="1">SUMPRODUCT(L391:T391,Markiwitz!$B$3:$J$3)</f>
        <v>0.65857364836195631</v>
      </c>
    </row>
    <row r="392" spans="1:23" x14ac:dyDescent="0.25">
      <c r="A392">
        <v>391</v>
      </c>
      <c r="B392" s="25">
        <f t="shared" ca="1" si="105"/>
        <v>1.0000000000000002</v>
      </c>
      <c r="C392" s="46">
        <v>0</v>
      </c>
      <c r="D392">
        <f t="shared" ref="D392:K401" ca="1" si="116">RAND()</f>
        <v>0.38129228748967858</v>
      </c>
      <c r="E392">
        <f t="shared" ca="1" si="116"/>
        <v>0.20677838219860201</v>
      </c>
      <c r="F392">
        <f t="shared" ca="1" si="116"/>
        <v>0.39962005802242173</v>
      </c>
      <c r="G392">
        <f t="shared" ca="1" si="116"/>
        <v>0.64557273883514599</v>
      </c>
      <c r="H392">
        <f t="shared" ca="1" si="116"/>
        <v>0.74152996896175827</v>
      </c>
      <c r="I392">
        <f t="shared" ca="1" si="116"/>
        <v>4.3562601963297753E-2</v>
      </c>
      <c r="J392">
        <f t="shared" ca="1" si="116"/>
        <v>0.1589186018803217</v>
      </c>
      <c r="K392">
        <f t="shared" ca="1" si="116"/>
        <v>0.72586009122785478</v>
      </c>
      <c r="L392" s="42">
        <f t="shared" ca="1" si="107"/>
        <v>0</v>
      </c>
      <c r="M392" s="42">
        <f t="shared" ca="1" si="108"/>
        <v>0.1154334650536139</v>
      </c>
      <c r="N392" s="42">
        <f t="shared" ca="1" si="109"/>
        <v>6.2600650310849187E-2</v>
      </c>
      <c r="O392" s="42">
        <f t="shared" ca="1" si="110"/>
        <v>0.12098206419583843</v>
      </c>
      <c r="P392" s="42">
        <f t="shared" ca="1" si="111"/>
        <v>0.19544244830787424</v>
      </c>
      <c r="Q392" s="42">
        <f t="shared" ca="1" si="112"/>
        <v>0.22449280136743285</v>
      </c>
      <c r="R392" s="42">
        <f t="shared" ca="1" si="113"/>
        <v>1.3188260702784199E-2</v>
      </c>
      <c r="S392" s="42">
        <f t="shared" ca="1" si="114"/>
        <v>4.8111450135266305E-2</v>
      </c>
      <c r="T392" s="42">
        <f t="shared" ca="1" si="115"/>
        <v>0.21974885992634113</v>
      </c>
      <c r="U392">
        <f ca="1">+(L392^2*Markiwitz!$B$4^2)+(M392^2*Markiwitz!$C$4^2)+(N392^2*Markiwitz!$D$4^2)+(O392^2*Markiwitz!$E$4^2)+(P392^2*Markiwitz!$F$4^2)+(Q392^2*Markiwitz!$G$4^2)+(R392^2*Markiwitz!$H$4^2)+(S392^2*Markiwitz!$I$4^2)+(T392^2*Markiwitz!$J$4^2)+(2*L392*M392*Markiwitz!$B$8)+(2*L392*N392*Markiwitz!$E$8)+(2*L392*O392*Markiwitz!$H$8)+(2*L392*P392*Markiwitz!$B$11)+(2*L392*Q392*Markiwitz!$E$11)+(2*L392*R392*Markiwitz!$H$11)+(2*L392*S392*Markiwitz!$K$8)+(2*L392*T392*Markiwitz!$K$11)</f>
        <v>2.1323930887847942E-2</v>
      </c>
      <c r="V392" s="5">
        <f t="shared" ca="1" si="106"/>
        <v>0.1460271580489326</v>
      </c>
      <c r="W392" s="42">
        <f ca="1">SUMPRODUCT(L392:T392,Markiwitz!$B$3:$J$3)</f>
        <v>0.75939467657861504</v>
      </c>
    </row>
    <row r="393" spans="1:23" x14ac:dyDescent="0.25">
      <c r="A393">
        <v>392</v>
      </c>
      <c r="B393" s="25">
        <f t="shared" ca="1" si="105"/>
        <v>1</v>
      </c>
      <c r="C393" s="46">
        <v>0</v>
      </c>
      <c r="D393">
        <f t="shared" ca="1" si="116"/>
        <v>0.7379514530471093</v>
      </c>
      <c r="E393">
        <f t="shared" ca="1" si="116"/>
        <v>0.83982201137373935</v>
      </c>
      <c r="F393">
        <f t="shared" ca="1" si="116"/>
        <v>0.41760065366573729</v>
      </c>
      <c r="G393">
        <f t="shared" ca="1" si="116"/>
        <v>0.54899421411858107</v>
      </c>
      <c r="H393">
        <f t="shared" ca="1" si="116"/>
        <v>0.53455175090537088</v>
      </c>
      <c r="I393">
        <f t="shared" ca="1" si="116"/>
        <v>0.66830680787085928</v>
      </c>
      <c r="J393">
        <f t="shared" ca="1" si="116"/>
        <v>0.31321239867998174</v>
      </c>
      <c r="K393">
        <f t="shared" ca="1" si="116"/>
        <v>0.97544807831271185</v>
      </c>
      <c r="L393" s="42">
        <f t="shared" ca="1" si="107"/>
        <v>0</v>
      </c>
      <c r="M393" s="42">
        <f t="shared" ca="1" si="108"/>
        <v>0.14653851429246381</v>
      </c>
      <c r="N393" s="42">
        <f t="shared" ca="1" si="109"/>
        <v>0.1667674334248653</v>
      </c>
      <c r="O393" s="42">
        <f t="shared" ca="1" si="110"/>
        <v>8.2924939171889311E-2</v>
      </c>
      <c r="P393" s="42">
        <f t="shared" ca="1" si="111"/>
        <v>0.1090163806303393</v>
      </c>
      <c r="Q393" s="42">
        <f t="shared" ca="1" si="112"/>
        <v>0.10614847232383953</v>
      </c>
      <c r="R393" s="42">
        <f t="shared" ca="1" si="113"/>
        <v>0.13270884732668581</v>
      </c>
      <c r="S393" s="42">
        <f t="shared" ca="1" si="114"/>
        <v>6.2196069092384274E-2</v>
      </c>
      <c r="T393" s="42">
        <f t="shared" ca="1" si="115"/>
        <v>0.19369934373753261</v>
      </c>
      <c r="U393">
        <f ca="1">+(L393^2*Markiwitz!$B$4^2)+(M393^2*Markiwitz!$C$4^2)+(N393^2*Markiwitz!$D$4^2)+(O393^2*Markiwitz!$E$4^2)+(P393^2*Markiwitz!$F$4^2)+(Q393^2*Markiwitz!$G$4^2)+(R393^2*Markiwitz!$H$4^2)+(S393^2*Markiwitz!$I$4^2)+(T393^2*Markiwitz!$J$4^2)+(2*L393*M393*Markiwitz!$B$8)+(2*L393*N393*Markiwitz!$E$8)+(2*L393*O393*Markiwitz!$H$8)+(2*L393*P393*Markiwitz!$B$11)+(2*L393*Q393*Markiwitz!$E$11)+(2*L393*R393*Markiwitz!$H$11)+(2*L393*S393*Markiwitz!$K$8)+(2*L393*T393*Markiwitz!$K$11)</f>
        <v>1.0439248870834925E-2</v>
      </c>
      <c r="V393" s="5">
        <f t="shared" ca="1" si="106"/>
        <v>0.10217264247749945</v>
      </c>
      <c r="W393" s="42">
        <f ca="1">SUMPRODUCT(L393:T393,Markiwitz!$B$3:$J$3)</f>
        <v>0.42338256801296315</v>
      </c>
    </row>
    <row r="394" spans="1:23" x14ac:dyDescent="0.25">
      <c r="A394">
        <v>393</v>
      </c>
      <c r="B394" s="25">
        <f t="shared" ca="1" si="105"/>
        <v>0.99999999999999978</v>
      </c>
      <c r="C394" s="46">
        <v>0</v>
      </c>
      <c r="D394">
        <f t="shared" ca="1" si="116"/>
        <v>0.55120275252316753</v>
      </c>
      <c r="E394">
        <f t="shared" ca="1" si="116"/>
        <v>0.17838436699104576</v>
      </c>
      <c r="F394">
        <f t="shared" ca="1" si="116"/>
        <v>0.30285384818161454</v>
      </c>
      <c r="G394">
        <f t="shared" ca="1" si="116"/>
        <v>0.53018042568252088</v>
      </c>
      <c r="H394">
        <f t="shared" ca="1" si="116"/>
        <v>0.24409636977446059</v>
      </c>
      <c r="I394">
        <f t="shared" ca="1" si="116"/>
        <v>0.42533957235565611</v>
      </c>
      <c r="J394">
        <f t="shared" ca="1" si="116"/>
        <v>0.2610028972023456</v>
      </c>
      <c r="K394">
        <f t="shared" ca="1" si="116"/>
        <v>0.34327211689890746</v>
      </c>
      <c r="L394" s="42">
        <f t="shared" ca="1" si="107"/>
        <v>0</v>
      </c>
      <c r="M394" s="42">
        <f t="shared" ca="1" si="108"/>
        <v>0.19433644741915151</v>
      </c>
      <c r="N394" s="42">
        <f t="shared" ca="1" si="109"/>
        <v>6.2892618002115153E-2</v>
      </c>
      <c r="O394" s="42">
        <f t="shared" ca="1" si="110"/>
        <v>0.10677657300044102</v>
      </c>
      <c r="P394" s="42">
        <f t="shared" ca="1" si="111"/>
        <v>0.18692464786627494</v>
      </c>
      <c r="Q394" s="42">
        <f t="shared" ca="1" si="112"/>
        <v>8.6060566847199135E-2</v>
      </c>
      <c r="R394" s="42">
        <f t="shared" ca="1" si="113"/>
        <v>0.1499611187716359</v>
      </c>
      <c r="S394" s="42">
        <f t="shared" ca="1" si="114"/>
        <v>9.2021267267307291E-2</v>
      </c>
      <c r="T394" s="42">
        <f t="shared" ca="1" si="115"/>
        <v>0.12102676082587499</v>
      </c>
      <c r="U394">
        <f ca="1">+(L394^2*Markiwitz!$B$4^2)+(M394^2*Markiwitz!$C$4^2)+(N394^2*Markiwitz!$D$4^2)+(O394^2*Markiwitz!$E$4^2)+(P394^2*Markiwitz!$F$4^2)+(Q394^2*Markiwitz!$G$4^2)+(R394^2*Markiwitz!$H$4^2)+(S394^2*Markiwitz!$I$4^2)+(T394^2*Markiwitz!$J$4^2)+(2*L394*M394*Markiwitz!$B$8)+(2*L394*N394*Markiwitz!$E$8)+(2*L394*O394*Markiwitz!$H$8)+(2*L394*P394*Markiwitz!$B$11)+(2*L394*Q394*Markiwitz!$E$11)+(2*L394*R394*Markiwitz!$H$11)+(2*L394*S394*Markiwitz!$K$8)+(2*L394*T394*Markiwitz!$K$11)</f>
        <v>1.1689060636815225E-2</v>
      </c>
      <c r="V394" s="5">
        <f t="shared" ca="1" si="106"/>
        <v>0.10811595921424008</v>
      </c>
      <c r="W394" s="42">
        <f ca="1">SUMPRODUCT(L394:T394,Markiwitz!$B$3:$J$3)</f>
        <v>0.38054851068401452</v>
      </c>
    </row>
    <row r="395" spans="1:23" x14ac:dyDescent="0.25">
      <c r="A395">
        <v>394</v>
      </c>
      <c r="B395" s="25">
        <f t="shared" ca="1" si="105"/>
        <v>0.99999999999999989</v>
      </c>
      <c r="C395" s="46">
        <v>0</v>
      </c>
      <c r="D395">
        <f t="shared" ca="1" si="116"/>
        <v>0.61158589771678995</v>
      </c>
      <c r="E395">
        <f t="shared" ca="1" si="116"/>
        <v>7.2938418779743608E-2</v>
      </c>
      <c r="F395">
        <f t="shared" ca="1" si="116"/>
        <v>8.5448685447056638E-2</v>
      </c>
      <c r="G395">
        <f t="shared" ca="1" si="116"/>
        <v>0.37250352532034758</v>
      </c>
      <c r="H395">
        <f t="shared" ca="1" si="116"/>
        <v>6.9354667390422065E-2</v>
      </c>
      <c r="I395">
        <f t="shared" ca="1" si="116"/>
        <v>0.87338059504239474</v>
      </c>
      <c r="J395">
        <f t="shared" ca="1" si="116"/>
        <v>0.96329629459048927</v>
      </c>
      <c r="K395">
        <f t="shared" ca="1" si="116"/>
        <v>0.4619457449601112</v>
      </c>
      <c r="L395" s="42">
        <f t="shared" ca="1" si="107"/>
        <v>0</v>
      </c>
      <c r="M395" s="42">
        <f t="shared" ca="1" si="108"/>
        <v>0.17421847073485497</v>
      </c>
      <c r="N395" s="42">
        <f t="shared" ca="1" si="109"/>
        <v>2.0777489842497564E-2</v>
      </c>
      <c r="O395" s="42">
        <f t="shared" ca="1" si="110"/>
        <v>2.4341207605449954E-2</v>
      </c>
      <c r="P395" s="42">
        <f t="shared" ca="1" si="111"/>
        <v>0.10611264054146888</v>
      </c>
      <c r="Q395" s="42">
        <f t="shared" ca="1" si="112"/>
        <v>1.9756610046425756E-2</v>
      </c>
      <c r="R395" s="42">
        <f t="shared" ca="1" si="113"/>
        <v>0.24879421223712503</v>
      </c>
      <c r="S395" s="42">
        <f t="shared" ca="1" si="114"/>
        <v>0.2744079089047643</v>
      </c>
      <c r="T395" s="42">
        <f t="shared" ca="1" si="115"/>
        <v>0.13159146008741349</v>
      </c>
      <c r="U395">
        <f ca="1">+(L395^2*Markiwitz!$B$4^2)+(M395^2*Markiwitz!$C$4^2)+(N395^2*Markiwitz!$D$4^2)+(O395^2*Markiwitz!$E$4^2)+(P395^2*Markiwitz!$F$4^2)+(Q395^2*Markiwitz!$G$4^2)+(R395^2*Markiwitz!$H$4^2)+(S395^2*Markiwitz!$I$4^2)+(T395^2*Markiwitz!$J$4^2)+(2*L395*M395*Markiwitz!$B$8)+(2*L395*N395*Markiwitz!$E$8)+(2*L395*O395*Markiwitz!$H$8)+(2*L395*P395*Markiwitz!$B$11)+(2*L395*Q395*Markiwitz!$E$11)+(2*L395*R395*Markiwitz!$H$11)+(2*L395*S395*Markiwitz!$K$8)+(2*L395*T395*Markiwitz!$K$11)</f>
        <v>1.6836358843023775E-2</v>
      </c>
      <c r="V395" s="5">
        <f t="shared" ca="1" si="106"/>
        <v>0.12975499544535377</v>
      </c>
      <c r="W395" s="42">
        <f ca="1">SUMPRODUCT(L395:T395,Markiwitz!$B$3:$J$3)</f>
        <v>0.1296160304926606</v>
      </c>
    </row>
    <row r="396" spans="1:23" x14ac:dyDescent="0.25">
      <c r="A396">
        <v>395</v>
      </c>
      <c r="B396" s="25">
        <f t="shared" ca="1" si="105"/>
        <v>1</v>
      </c>
      <c r="C396" s="46">
        <v>0</v>
      </c>
      <c r="D396">
        <f t="shared" ca="1" si="116"/>
        <v>0.4089301239543639</v>
      </c>
      <c r="E396">
        <f t="shared" ca="1" si="116"/>
        <v>0.86814057977594239</v>
      </c>
      <c r="F396">
        <f t="shared" ca="1" si="116"/>
        <v>0.82277866574868219</v>
      </c>
      <c r="G396">
        <f t="shared" ca="1" si="116"/>
        <v>0.78637786240336571</v>
      </c>
      <c r="H396">
        <f t="shared" ca="1" si="116"/>
        <v>4.7315233912173515E-2</v>
      </c>
      <c r="I396">
        <f t="shared" ca="1" si="116"/>
        <v>0.22340551084117932</v>
      </c>
      <c r="J396">
        <f t="shared" ca="1" si="116"/>
        <v>0.23840883473135421</v>
      </c>
      <c r="K396">
        <f t="shared" ca="1" si="116"/>
        <v>0.95719850059907652</v>
      </c>
      <c r="L396" s="42">
        <f t="shared" ca="1" si="107"/>
        <v>0</v>
      </c>
      <c r="M396" s="42">
        <f t="shared" ca="1" si="108"/>
        <v>9.3951735163508313E-2</v>
      </c>
      <c r="N396" s="42">
        <f t="shared" ca="1" si="109"/>
        <v>0.19945538139153149</v>
      </c>
      <c r="O396" s="42">
        <f t="shared" ca="1" si="110"/>
        <v>0.18903347729704467</v>
      </c>
      <c r="P396" s="42">
        <f t="shared" ca="1" si="111"/>
        <v>0.18067038924041676</v>
      </c>
      <c r="Q396" s="42">
        <f t="shared" ca="1" si="112"/>
        <v>1.0870679525219005E-2</v>
      </c>
      <c r="R396" s="42">
        <f t="shared" ca="1" si="113"/>
        <v>5.1327437523191979E-2</v>
      </c>
      <c r="S396" s="42">
        <f t="shared" ca="1" si="114"/>
        <v>5.4774452624626171E-2</v>
      </c>
      <c r="T396" s="42">
        <f t="shared" ca="1" si="115"/>
        <v>0.21991644723446155</v>
      </c>
      <c r="U396">
        <f ca="1">+(L396^2*Markiwitz!$B$4^2)+(M396^2*Markiwitz!$C$4^2)+(N396^2*Markiwitz!$D$4^2)+(O396^2*Markiwitz!$E$4^2)+(P396^2*Markiwitz!$F$4^2)+(Q396^2*Markiwitz!$G$4^2)+(R396^2*Markiwitz!$H$4^2)+(S396^2*Markiwitz!$I$4^2)+(T396^2*Markiwitz!$J$4^2)+(2*L396*M396*Markiwitz!$B$8)+(2*L396*N396*Markiwitz!$E$8)+(2*L396*O396*Markiwitz!$H$8)+(2*L396*P396*Markiwitz!$B$11)+(2*L396*Q396*Markiwitz!$E$11)+(2*L396*R396*Markiwitz!$H$11)+(2*L396*S396*Markiwitz!$K$8)+(2*L396*T396*Markiwitz!$K$11)</f>
        <v>1.1730599714682056E-2</v>
      </c>
      <c r="V396" s="5">
        <f t="shared" ca="1" si="106"/>
        <v>0.10830789313195072</v>
      </c>
      <c r="W396" s="42">
        <f ca="1">SUMPRODUCT(L396:T396,Markiwitz!$B$3:$J$3)</f>
        <v>0.21187157945061827</v>
      </c>
    </row>
    <row r="397" spans="1:23" x14ac:dyDescent="0.25">
      <c r="A397">
        <v>396</v>
      </c>
      <c r="B397" s="25">
        <f t="shared" ca="1" si="105"/>
        <v>1</v>
      </c>
      <c r="C397" s="46">
        <v>0</v>
      </c>
      <c r="D397">
        <f t="shared" ca="1" si="116"/>
        <v>0.50800146089085918</v>
      </c>
      <c r="E397">
        <f t="shared" ca="1" si="116"/>
        <v>0.4699722472794311</v>
      </c>
      <c r="F397">
        <f t="shared" ca="1" si="116"/>
        <v>0.77258477339091491</v>
      </c>
      <c r="G397">
        <f t="shared" ca="1" si="116"/>
        <v>0.45293484774598347</v>
      </c>
      <c r="H397">
        <f t="shared" ca="1" si="116"/>
        <v>0.37325977566777901</v>
      </c>
      <c r="I397">
        <f t="shared" ca="1" si="116"/>
        <v>0.49133341443527412</v>
      </c>
      <c r="J397">
        <f t="shared" ca="1" si="116"/>
        <v>0.23495396550429382</v>
      </c>
      <c r="K397">
        <f t="shared" ca="1" si="116"/>
        <v>0.34273321904106768</v>
      </c>
      <c r="L397" s="42">
        <f t="shared" ca="1" si="107"/>
        <v>0</v>
      </c>
      <c r="M397" s="42">
        <f t="shared" ca="1" si="108"/>
        <v>0.13933982252921681</v>
      </c>
      <c r="N397" s="42">
        <f t="shared" ca="1" si="109"/>
        <v>0.12890878190533853</v>
      </c>
      <c r="O397" s="42">
        <f t="shared" ca="1" si="110"/>
        <v>0.21191243234671242</v>
      </c>
      <c r="P397" s="42">
        <f t="shared" ca="1" si="111"/>
        <v>0.12423559017241162</v>
      </c>
      <c r="Q397" s="42">
        <f t="shared" ca="1" si="112"/>
        <v>0.10238149868237802</v>
      </c>
      <c r="R397" s="42">
        <f t="shared" ca="1" si="113"/>
        <v>0.13476794072604825</v>
      </c>
      <c r="S397" s="42">
        <f t="shared" ca="1" si="114"/>
        <v>6.4445570291258802E-2</v>
      </c>
      <c r="T397" s="42">
        <f t="shared" ca="1" si="115"/>
        <v>9.4008363346635551E-2</v>
      </c>
      <c r="U397">
        <f ca="1">+(L397^2*Markiwitz!$B$4^2)+(M397^2*Markiwitz!$C$4^2)+(N397^2*Markiwitz!$D$4^2)+(O397^2*Markiwitz!$E$4^2)+(P397^2*Markiwitz!$F$4^2)+(Q397^2*Markiwitz!$G$4^2)+(R397^2*Markiwitz!$H$4^2)+(S397^2*Markiwitz!$I$4^2)+(T397^2*Markiwitz!$J$4^2)+(2*L397*M397*Markiwitz!$B$8)+(2*L397*N397*Markiwitz!$E$8)+(2*L397*O397*Markiwitz!$H$8)+(2*L397*P397*Markiwitz!$B$11)+(2*L397*Q397*Markiwitz!$E$11)+(2*L397*R397*Markiwitz!$H$11)+(2*L397*S397*Markiwitz!$K$8)+(2*L397*T397*Markiwitz!$K$11)</f>
        <v>1.276264348975872E-2</v>
      </c>
      <c r="V397" s="5">
        <f t="shared" ca="1" si="106"/>
        <v>0.11297187034726264</v>
      </c>
      <c r="W397" s="42">
        <f ca="1">SUMPRODUCT(L397:T397,Markiwitz!$B$3:$J$3)</f>
        <v>0.44087169565565743</v>
      </c>
    </row>
    <row r="398" spans="1:23" x14ac:dyDescent="0.25">
      <c r="A398">
        <v>397</v>
      </c>
      <c r="B398" s="25">
        <f t="shared" ca="1" si="105"/>
        <v>1.0000000000000002</v>
      </c>
      <c r="C398" s="46">
        <v>0</v>
      </c>
      <c r="D398">
        <f t="shared" ca="1" si="116"/>
        <v>0.58031397950287389</v>
      </c>
      <c r="E398">
        <f t="shared" ca="1" si="116"/>
        <v>9.8091769794227623E-2</v>
      </c>
      <c r="F398">
        <f t="shared" ca="1" si="116"/>
        <v>0.70927814242206333</v>
      </c>
      <c r="G398">
        <f t="shared" ca="1" si="116"/>
        <v>0.73299942667900508</v>
      </c>
      <c r="H398">
        <f t="shared" ca="1" si="116"/>
        <v>0.41265649749124178</v>
      </c>
      <c r="I398">
        <f t="shared" ca="1" si="116"/>
        <v>0.5571642419071432</v>
      </c>
      <c r="J398">
        <f t="shared" ca="1" si="116"/>
        <v>0.11221655664608587</v>
      </c>
      <c r="K398">
        <f t="shared" ca="1" si="116"/>
        <v>0.65954842979153594</v>
      </c>
      <c r="L398" s="42">
        <f t="shared" ca="1" si="107"/>
        <v>0</v>
      </c>
      <c r="M398" s="42">
        <f t="shared" ca="1" si="108"/>
        <v>0.15025208571867901</v>
      </c>
      <c r="N398" s="42">
        <f t="shared" ca="1" si="109"/>
        <v>2.5397446079181055E-2</v>
      </c>
      <c r="O398" s="42">
        <f t="shared" ca="1" si="110"/>
        <v>0.18364286234303531</v>
      </c>
      <c r="P398" s="42">
        <f t="shared" ca="1" si="111"/>
        <v>0.18978466240545053</v>
      </c>
      <c r="Q398" s="42">
        <f t="shared" ca="1" si="112"/>
        <v>0.10684302226621935</v>
      </c>
      <c r="R398" s="42">
        <f t="shared" ca="1" si="113"/>
        <v>0.14425826775038134</v>
      </c>
      <c r="S398" s="42">
        <f t="shared" ca="1" si="114"/>
        <v>2.905456749928113E-2</v>
      </c>
      <c r="T398" s="42">
        <f t="shared" ca="1" si="115"/>
        <v>0.17076708593777248</v>
      </c>
      <c r="U398">
        <f ca="1">+(L398^2*Markiwitz!$B$4^2)+(M398^2*Markiwitz!$C$4^2)+(N398^2*Markiwitz!$D$4^2)+(O398^2*Markiwitz!$E$4^2)+(P398^2*Markiwitz!$F$4^2)+(Q398^2*Markiwitz!$G$4^2)+(R398^2*Markiwitz!$H$4^2)+(S398^2*Markiwitz!$I$4^2)+(T398^2*Markiwitz!$J$4^2)+(2*L398*M398*Markiwitz!$B$8)+(2*L398*N398*Markiwitz!$E$8)+(2*L398*O398*Markiwitz!$H$8)+(2*L398*P398*Markiwitz!$B$11)+(2*L398*Q398*Markiwitz!$E$11)+(2*L398*R398*Markiwitz!$H$11)+(2*L398*S398*Markiwitz!$K$8)+(2*L398*T398*Markiwitz!$K$11)</f>
        <v>1.3545561058475751E-2</v>
      </c>
      <c r="V398" s="5">
        <f t="shared" ca="1" si="106"/>
        <v>0.11638539881993683</v>
      </c>
      <c r="W398" s="42">
        <f ca="1">SUMPRODUCT(L398:T398,Markiwitz!$B$3:$J$3)</f>
        <v>0.45496425224588016</v>
      </c>
    </row>
    <row r="399" spans="1:23" x14ac:dyDescent="0.25">
      <c r="A399">
        <v>398</v>
      </c>
      <c r="B399" s="25">
        <f t="shared" ca="1" si="105"/>
        <v>0.99999999999999989</v>
      </c>
      <c r="C399" s="46">
        <v>0</v>
      </c>
      <c r="D399">
        <f t="shared" ca="1" si="116"/>
        <v>0.90175961196109922</v>
      </c>
      <c r="E399">
        <f t="shared" ca="1" si="116"/>
        <v>0.84929219450376625</v>
      </c>
      <c r="F399">
        <f t="shared" ca="1" si="116"/>
        <v>7.3078513406602985E-2</v>
      </c>
      <c r="G399">
        <f t="shared" ca="1" si="116"/>
        <v>0.37031620554264044</v>
      </c>
      <c r="H399">
        <f t="shared" ca="1" si="116"/>
        <v>0.85465728480404402</v>
      </c>
      <c r="I399">
        <f t="shared" ca="1" si="116"/>
        <v>0.48091882157983978</v>
      </c>
      <c r="J399">
        <f t="shared" ca="1" si="116"/>
        <v>0.61810503397067962</v>
      </c>
      <c r="K399">
        <f t="shared" ca="1" si="116"/>
        <v>0.62145036351523297</v>
      </c>
      <c r="L399" s="42">
        <f t="shared" ca="1" si="107"/>
        <v>0</v>
      </c>
      <c r="M399" s="42">
        <f t="shared" ca="1" si="108"/>
        <v>0.18906486201180517</v>
      </c>
      <c r="N399" s="42">
        <f t="shared" ca="1" si="109"/>
        <v>0.17806443028908309</v>
      </c>
      <c r="O399" s="42">
        <f t="shared" ca="1" si="110"/>
        <v>1.5321798481526226E-2</v>
      </c>
      <c r="P399" s="42">
        <f t="shared" ca="1" si="111"/>
        <v>7.7641293059679525E-2</v>
      </c>
      <c r="Q399" s="42">
        <f t="shared" ca="1" si="112"/>
        <v>0.17918928667414222</v>
      </c>
      <c r="R399" s="42">
        <f t="shared" ca="1" si="113"/>
        <v>0.10083047569976415</v>
      </c>
      <c r="S399" s="42">
        <f t="shared" ca="1" si="114"/>
        <v>0.12959323239407841</v>
      </c>
      <c r="T399" s="42">
        <f t="shared" ca="1" si="115"/>
        <v>0.13029462138992121</v>
      </c>
      <c r="U399">
        <f ca="1">+(L399^2*Markiwitz!$B$4^2)+(M399^2*Markiwitz!$C$4^2)+(N399^2*Markiwitz!$D$4^2)+(O399^2*Markiwitz!$E$4^2)+(P399^2*Markiwitz!$F$4^2)+(Q399^2*Markiwitz!$G$4^2)+(R399^2*Markiwitz!$H$4^2)+(S399^2*Markiwitz!$I$4^2)+(T399^2*Markiwitz!$J$4^2)+(2*L399*M399*Markiwitz!$B$8)+(2*L399*N399*Markiwitz!$E$8)+(2*L399*O399*Markiwitz!$H$8)+(2*L399*P399*Markiwitz!$B$11)+(2*L399*Q399*Markiwitz!$E$11)+(2*L399*R399*Markiwitz!$H$11)+(2*L399*S399*Markiwitz!$K$8)+(2*L399*T399*Markiwitz!$K$11)</f>
        <v>1.590739393618934E-2</v>
      </c>
      <c r="V399" s="5">
        <f t="shared" ca="1" si="106"/>
        <v>0.12612451758555646</v>
      </c>
      <c r="W399" s="42">
        <f ca="1">SUMPRODUCT(L399:T399,Markiwitz!$B$3:$J$3)</f>
        <v>0.59208626277040144</v>
      </c>
    </row>
    <row r="400" spans="1:23" x14ac:dyDescent="0.25">
      <c r="A400">
        <v>399</v>
      </c>
      <c r="B400" s="25">
        <f t="shared" ca="1" si="105"/>
        <v>1.0000000000000002</v>
      </c>
      <c r="C400" s="46">
        <v>0</v>
      </c>
      <c r="D400">
        <f t="shared" ca="1" si="116"/>
        <v>0.72384904272148964</v>
      </c>
      <c r="E400">
        <f t="shared" ca="1" si="116"/>
        <v>0.60875596461550807</v>
      </c>
      <c r="F400">
        <f t="shared" ca="1" si="116"/>
        <v>0.21325409321336508</v>
      </c>
      <c r="G400">
        <f t="shared" ca="1" si="116"/>
        <v>0.63987197595653711</v>
      </c>
      <c r="H400">
        <f t="shared" ca="1" si="116"/>
        <v>0.11589885427882241</v>
      </c>
      <c r="I400">
        <f t="shared" ca="1" si="116"/>
        <v>0.43830070859620673</v>
      </c>
      <c r="J400">
        <f t="shared" ca="1" si="116"/>
        <v>0.35169545562107918</v>
      </c>
      <c r="K400">
        <f t="shared" ca="1" si="116"/>
        <v>0.33136301247564826</v>
      </c>
      <c r="L400" s="42">
        <f t="shared" ca="1" si="107"/>
        <v>0</v>
      </c>
      <c r="M400" s="42">
        <f t="shared" ca="1" si="108"/>
        <v>0.21146694307031277</v>
      </c>
      <c r="N400" s="42">
        <f t="shared" ca="1" si="109"/>
        <v>0.17784338351690299</v>
      </c>
      <c r="O400" s="42">
        <f t="shared" ca="1" si="110"/>
        <v>6.2300546837102323E-2</v>
      </c>
      <c r="P400" s="42">
        <f t="shared" ca="1" si="111"/>
        <v>0.18693368744835454</v>
      </c>
      <c r="Q400" s="42">
        <f t="shared" ca="1" si="112"/>
        <v>3.385896087884209E-2</v>
      </c>
      <c r="R400" s="42">
        <f t="shared" ca="1" si="113"/>
        <v>0.12804618853112718</v>
      </c>
      <c r="S400" s="42">
        <f t="shared" ca="1" si="114"/>
        <v>0.10274512847636111</v>
      </c>
      <c r="T400" s="42">
        <f t="shared" ca="1" si="115"/>
        <v>9.6805161240997153E-2</v>
      </c>
      <c r="U400">
        <f ca="1">+(L400^2*Markiwitz!$B$4^2)+(M400^2*Markiwitz!$C$4^2)+(N400^2*Markiwitz!$D$4^2)+(O400^2*Markiwitz!$E$4^2)+(P400^2*Markiwitz!$F$4^2)+(Q400^2*Markiwitz!$G$4^2)+(R400^2*Markiwitz!$H$4^2)+(S400^2*Markiwitz!$I$4^2)+(T400^2*Markiwitz!$J$4^2)+(2*L400*M400*Markiwitz!$B$8)+(2*L400*N400*Markiwitz!$E$8)+(2*L400*O400*Markiwitz!$H$8)+(2*L400*P400*Markiwitz!$B$11)+(2*L400*Q400*Markiwitz!$E$11)+(2*L400*R400*Markiwitz!$H$11)+(2*L400*S400*Markiwitz!$K$8)+(2*L400*T400*Markiwitz!$K$11)</f>
        <v>1.109971821718937E-2</v>
      </c>
      <c r="V400" s="5">
        <f t="shared" ca="1" si="106"/>
        <v>0.10535520023800141</v>
      </c>
      <c r="W400" s="42">
        <f ca="1">SUMPRODUCT(L400:T400,Markiwitz!$B$3:$J$3)</f>
        <v>0.24544854370280514</v>
      </c>
    </row>
    <row r="401" spans="1:23" x14ac:dyDescent="0.25">
      <c r="A401">
        <v>400</v>
      </c>
      <c r="B401" s="25">
        <f t="shared" ca="1" si="105"/>
        <v>0.99999999999999989</v>
      </c>
      <c r="C401" s="46">
        <v>0</v>
      </c>
      <c r="D401">
        <f t="shared" ca="1" si="116"/>
        <v>0.23865363124052119</v>
      </c>
      <c r="E401">
        <f t="shared" ca="1" si="116"/>
        <v>0.3483172699982805</v>
      </c>
      <c r="F401">
        <f t="shared" ca="1" si="116"/>
        <v>0.31594521448530011</v>
      </c>
      <c r="G401">
        <f t="shared" ca="1" si="116"/>
        <v>0.94220284442335756</v>
      </c>
      <c r="H401">
        <f t="shared" ca="1" si="116"/>
        <v>0.99280218698343037</v>
      </c>
      <c r="I401">
        <f t="shared" ca="1" si="116"/>
        <v>0.7233438335376805</v>
      </c>
      <c r="J401">
        <f t="shared" ca="1" si="116"/>
        <v>0.20153469665011492</v>
      </c>
      <c r="K401">
        <f t="shared" ca="1" si="116"/>
        <v>9.5140670739996436E-2</v>
      </c>
      <c r="L401" s="42">
        <f t="shared" ca="1" si="107"/>
        <v>0</v>
      </c>
      <c r="M401" s="42">
        <f t="shared" ca="1" si="108"/>
        <v>6.1860373595618676E-2</v>
      </c>
      <c r="N401" s="42">
        <f t="shared" ca="1" si="109"/>
        <v>9.0285810192361843E-2</v>
      </c>
      <c r="O401" s="42">
        <f t="shared" ca="1" si="110"/>
        <v>8.1894789960732281E-2</v>
      </c>
      <c r="P401" s="42">
        <f t="shared" ca="1" si="111"/>
        <v>0.24422431645359025</v>
      </c>
      <c r="Q401" s="42">
        <f t="shared" ca="1" si="112"/>
        <v>0.25733995277635879</v>
      </c>
      <c r="R401" s="42">
        <f t="shared" ca="1" si="113"/>
        <v>0.18749482062408446</v>
      </c>
      <c r="S401" s="42">
        <f t="shared" ca="1" si="114"/>
        <v>5.2238935407989739E-2</v>
      </c>
      <c r="T401" s="42">
        <f t="shared" ca="1" si="115"/>
        <v>2.4661000989263944E-2</v>
      </c>
      <c r="U401">
        <f ca="1">+(L401^2*Markiwitz!$B$4^2)+(M401^2*Markiwitz!$C$4^2)+(N401^2*Markiwitz!$D$4^2)+(O401^2*Markiwitz!$E$4^2)+(P401^2*Markiwitz!$F$4^2)+(Q401^2*Markiwitz!$G$4^2)+(R401^2*Markiwitz!$H$4^2)+(S401^2*Markiwitz!$I$4^2)+(T401^2*Markiwitz!$J$4^2)+(2*L401*M401*Markiwitz!$B$8)+(2*L401*N401*Markiwitz!$E$8)+(2*L401*O401*Markiwitz!$H$8)+(2*L401*P401*Markiwitz!$B$11)+(2*L401*Q401*Markiwitz!$E$11)+(2*L401*R401*Markiwitz!$H$11)+(2*L401*S401*Markiwitz!$K$8)+(2*L401*T401*Markiwitz!$K$11)</f>
        <v>2.9721687386528022E-2</v>
      </c>
      <c r="V401" s="5">
        <f t="shared" ca="1" si="106"/>
        <v>0.17239978940395495</v>
      </c>
      <c r="W401" s="42">
        <f ca="1">SUMPRODUCT(L401:T401,Markiwitz!$B$3:$J$3)</f>
        <v>0.85101446144755499</v>
      </c>
    </row>
    <row r="402" spans="1:23" x14ac:dyDescent="0.25">
      <c r="A402">
        <v>401</v>
      </c>
      <c r="B402" s="25">
        <f t="shared" ca="1" si="105"/>
        <v>1.0000000000000002</v>
      </c>
      <c r="C402" s="46">
        <v>0</v>
      </c>
      <c r="D402">
        <f t="shared" ref="D402:K411" ca="1" si="117">RAND()</f>
        <v>0.19786587494927799</v>
      </c>
      <c r="E402">
        <f t="shared" ca="1" si="117"/>
        <v>0.10810595160399672</v>
      </c>
      <c r="F402">
        <f t="shared" ca="1" si="117"/>
        <v>0.61283248265626589</v>
      </c>
      <c r="G402">
        <f t="shared" ca="1" si="117"/>
        <v>0.15125567633118997</v>
      </c>
      <c r="H402">
        <f t="shared" ca="1" si="117"/>
        <v>0.19311817776640283</v>
      </c>
      <c r="I402">
        <f t="shared" ca="1" si="117"/>
        <v>0.48988200915044211</v>
      </c>
      <c r="J402">
        <f t="shared" ca="1" si="117"/>
        <v>0.49146617850938157</v>
      </c>
      <c r="K402">
        <f t="shared" ca="1" si="117"/>
        <v>0.19718792343329083</v>
      </c>
      <c r="L402" s="42">
        <f t="shared" ca="1" si="107"/>
        <v>0</v>
      </c>
      <c r="M402" s="42">
        <f t="shared" ca="1" si="108"/>
        <v>8.1035638372503396E-2</v>
      </c>
      <c r="N402" s="42">
        <f t="shared" ca="1" si="109"/>
        <v>4.4274611791156653E-2</v>
      </c>
      <c r="O402" s="42">
        <f t="shared" ca="1" si="110"/>
        <v>0.25098451898381702</v>
      </c>
      <c r="P402" s="42">
        <f t="shared" ca="1" si="111"/>
        <v>6.1946509432739646E-2</v>
      </c>
      <c r="Q402" s="42">
        <f t="shared" ca="1" si="112"/>
        <v>7.9091226926556749E-2</v>
      </c>
      <c r="R402" s="42">
        <f t="shared" ca="1" si="113"/>
        <v>0.20063035805889723</v>
      </c>
      <c r="S402" s="42">
        <f t="shared" ca="1" si="114"/>
        <v>0.20127915197207061</v>
      </c>
      <c r="T402" s="42">
        <f t="shared" ca="1" si="115"/>
        <v>8.0757984462258847E-2</v>
      </c>
      <c r="U402">
        <f ca="1">+(L402^2*Markiwitz!$B$4^2)+(M402^2*Markiwitz!$C$4^2)+(N402^2*Markiwitz!$D$4^2)+(O402^2*Markiwitz!$E$4^2)+(P402^2*Markiwitz!$F$4^2)+(Q402^2*Markiwitz!$G$4^2)+(R402^2*Markiwitz!$H$4^2)+(S402^2*Markiwitz!$I$4^2)+(T402^2*Markiwitz!$J$4^2)+(2*L402*M402*Markiwitz!$B$8)+(2*L402*N402*Markiwitz!$E$8)+(2*L402*O402*Markiwitz!$H$8)+(2*L402*P402*Markiwitz!$B$11)+(2*L402*Q402*Markiwitz!$E$11)+(2*L402*R402*Markiwitz!$H$11)+(2*L402*S402*Markiwitz!$K$8)+(2*L402*T402*Markiwitz!$K$11)</f>
        <v>1.6603147934063575E-2</v>
      </c>
      <c r="V402" s="5">
        <f t="shared" ca="1" si="106"/>
        <v>0.12885320304153705</v>
      </c>
      <c r="W402" s="42">
        <f ca="1">SUMPRODUCT(L402:T402,Markiwitz!$B$3:$J$3)</f>
        <v>0.33616472269211045</v>
      </c>
    </row>
    <row r="403" spans="1:23" x14ac:dyDescent="0.25">
      <c r="A403">
        <v>402</v>
      </c>
      <c r="B403" s="25">
        <f t="shared" ca="1" si="105"/>
        <v>1</v>
      </c>
      <c r="C403" s="46">
        <v>0</v>
      </c>
      <c r="D403">
        <f t="shared" ca="1" si="117"/>
        <v>8.6925872823969685E-2</v>
      </c>
      <c r="E403">
        <f t="shared" ca="1" si="117"/>
        <v>0.92810566036867259</v>
      </c>
      <c r="F403">
        <f t="shared" ca="1" si="117"/>
        <v>0.50348229404411571</v>
      </c>
      <c r="G403">
        <f t="shared" ca="1" si="117"/>
        <v>0.53825125782687655</v>
      </c>
      <c r="H403">
        <f t="shared" ca="1" si="117"/>
        <v>0.86991988653716201</v>
      </c>
      <c r="I403">
        <f t="shared" ca="1" si="117"/>
        <v>0.79912278970498607</v>
      </c>
      <c r="J403">
        <f t="shared" ca="1" si="117"/>
        <v>0.99706416660137043</v>
      </c>
      <c r="K403">
        <f t="shared" ca="1" si="117"/>
        <v>0.82922421713213634</v>
      </c>
      <c r="L403" s="42">
        <f t="shared" ca="1" si="107"/>
        <v>0</v>
      </c>
      <c r="M403" s="42">
        <f t="shared" ca="1" si="108"/>
        <v>1.5656406256875897E-2</v>
      </c>
      <c r="N403" s="42">
        <f t="shared" ca="1" si="109"/>
        <v>0.16716311031427658</v>
      </c>
      <c r="O403" s="42">
        <f t="shared" ca="1" si="110"/>
        <v>9.0683280853118733E-2</v>
      </c>
      <c r="P403" s="42">
        <f t="shared" ca="1" si="111"/>
        <v>9.6945593838067015E-2</v>
      </c>
      <c r="Q403" s="42">
        <f t="shared" ca="1" si="112"/>
        <v>0.15668314521433885</v>
      </c>
      <c r="R403" s="42">
        <f t="shared" ca="1" si="113"/>
        <v>0.14393172755464434</v>
      </c>
      <c r="S403" s="42">
        <f t="shared" ca="1" si="114"/>
        <v>0.17958337545941663</v>
      </c>
      <c r="T403" s="42">
        <f t="shared" ca="1" si="115"/>
        <v>0.1493533605092619</v>
      </c>
      <c r="U403">
        <f ca="1">+(L403^2*Markiwitz!$B$4^2)+(M403^2*Markiwitz!$C$4^2)+(N403^2*Markiwitz!$D$4^2)+(O403^2*Markiwitz!$E$4^2)+(P403^2*Markiwitz!$F$4^2)+(Q403^2*Markiwitz!$G$4^2)+(R403^2*Markiwitz!$H$4^2)+(S403^2*Markiwitz!$I$4^2)+(T403^2*Markiwitz!$J$4^2)+(2*L403*M403*Markiwitz!$B$8)+(2*L403*N403*Markiwitz!$E$8)+(2*L403*O403*Markiwitz!$H$8)+(2*L403*P403*Markiwitz!$B$11)+(2*L403*Q403*Markiwitz!$E$11)+(2*L403*R403*Markiwitz!$H$11)+(2*L403*S403*Markiwitz!$K$8)+(2*L403*T403*Markiwitz!$K$11)</f>
        <v>1.6549895423401632E-2</v>
      </c>
      <c r="V403" s="5">
        <f t="shared" ca="1" si="106"/>
        <v>0.12864639685355214</v>
      </c>
      <c r="W403" s="42">
        <f ca="1">SUMPRODUCT(L403:T403,Markiwitz!$B$3:$J$3)</f>
        <v>0.53295105387097907</v>
      </c>
    </row>
    <row r="404" spans="1:23" x14ac:dyDescent="0.25">
      <c r="A404">
        <v>403</v>
      </c>
      <c r="B404" s="25">
        <f t="shared" ca="1" si="105"/>
        <v>0.99999999999999989</v>
      </c>
      <c r="C404" s="46">
        <v>0</v>
      </c>
      <c r="D404">
        <f t="shared" ca="1" si="117"/>
        <v>0.78552733192131574</v>
      </c>
      <c r="E404">
        <f t="shared" ca="1" si="117"/>
        <v>0.58566301538047882</v>
      </c>
      <c r="F404">
        <f t="shared" ca="1" si="117"/>
        <v>0.7492762573076075</v>
      </c>
      <c r="G404">
        <f t="shared" ca="1" si="117"/>
        <v>0.69680459207264112</v>
      </c>
      <c r="H404">
        <f t="shared" ca="1" si="117"/>
        <v>0.74153888695169601</v>
      </c>
      <c r="I404">
        <f t="shared" ca="1" si="117"/>
        <v>0.48748250336490162</v>
      </c>
      <c r="J404">
        <f t="shared" ca="1" si="117"/>
        <v>0.56783174489679744</v>
      </c>
      <c r="K404">
        <f t="shared" ca="1" si="117"/>
        <v>0.79039283461309984</v>
      </c>
      <c r="L404" s="42">
        <f t="shared" ca="1" si="107"/>
        <v>0</v>
      </c>
      <c r="M404" s="42">
        <f t="shared" ca="1" si="108"/>
        <v>0.14534644034238259</v>
      </c>
      <c r="N404" s="42">
        <f t="shared" ca="1" si="109"/>
        <v>0.10836546491327601</v>
      </c>
      <c r="O404" s="42">
        <f t="shared" ca="1" si="110"/>
        <v>0.13863888932591917</v>
      </c>
      <c r="P404" s="42">
        <f t="shared" ca="1" si="111"/>
        <v>0.12893003585791096</v>
      </c>
      <c r="Q404" s="42">
        <f t="shared" ca="1" si="112"/>
        <v>0.13720724055554251</v>
      </c>
      <c r="R404" s="42">
        <f t="shared" ca="1" si="113"/>
        <v>9.0199085014624591E-2</v>
      </c>
      <c r="S404" s="42">
        <f t="shared" ca="1" si="114"/>
        <v>0.10506613771450593</v>
      </c>
      <c r="T404" s="42">
        <f t="shared" ca="1" si="115"/>
        <v>0.14624670627583827</v>
      </c>
      <c r="U404">
        <f ca="1">+(L404^2*Markiwitz!$B$4^2)+(M404^2*Markiwitz!$C$4^2)+(N404^2*Markiwitz!$D$4^2)+(O404^2*Markiwitz!$E$4^2)+(P404^2*Markiwitz!$F$4^2)+(Q404^2*Markiwitz!$G$4^2)+(R404^2*Markiwitz!$H$4^2)+(S404^2*Markiwitz!$I$4^2)+(T404^2*Markiwitz!$J$4^2)+(2*L404*M404*Markiwitz!$B$8)+(2*L404*N404*Markiwitz!$E$8)+(2*L404*O404*Markiwitz!$H$8)+(2*L404*P404*Markiwitz!$B$11)+(2*L404*Q404*Markiwitz!$E$11)+(2*L404*R404*Markiwitz!$H$11)+(2*L404*S404*Markiwitz!$K$8)+(2*L404*T404*Markiwitz!$K$11)</f>
        <v>1.2638609615538837E-2</v>
      </c>
      <c r="V404" s="5">
        <f t="shared" ca="1" si="106"/>
        <v>0.11242157095299299</v>
      </c>
      <c r="W404" s="42">
        <f ca="1">SUMPRODUCT(L404:T404,Markiwitz!$B$3:$J$3)</f>
        <v>0.51136266924626606</v>
      </c>
    </row>
    <row r="405" spans="1:23" x14ac:dyDescent="0.25">
      <c r="A405">
        <v>404</v>
      </c>
      <c r="B405" s="25">
        <f t="shared" ca="1" si="105"/>
        <v>0.99999999999999989</v>
      </c>
      <c r="C405" s="46">
        <v>0</v>
      </c>
      <c r="D405">
        <f t="shared" ca="1" si="117"/>
        <v>0.9398210064632796</v>
      </c>
      <c r="E405">
        <f t="shared" ca="1" si="117"/>
        <v>9.1599724514857206E-2</v>
      </c>
      <c r="F405">
        <f t="shared" ca="1" si="117"/>
        <v>0.68038777838624254</v>
      </c>
      <c r="G405">
        <f t="shared" ca="1" si="117"/>
        <v>0.90302122236673499</v>
      </c>
      <c r="H405">
        <f t="shared" ca="1" si="117"/>
        <v>0.71164209475781082</v>
      </c>
      <c r="I405">
        <f t="shared" ca="1" si="117"/>
        <v>0.35066086101232841</v>
      </c>
      <c r="J405">
        <f t="shared" ca="1" si="117"/>
        <v>0.29317426417279335</v>
      </c>
      <c r="K405">
        <f t="shared" ca="1" si="117"/>
        <v>3.5026450790321961E-3</v>
      </c>
      <c r="L405" s="42">
        <f t="shared" ca="1" si="107"/>
        <v>0</v>
      </c>
      <c r="M405" s="42">
        <f t="shared" ca="1" si="108"/>
        <v>0.23650378398380953</v>
      </c>
      <c r="N405" s="42">
        <f t="shared" ca="1" si="109"/>
        <v>2.3050858951496195E-2</v>
      </c>
      <c r="O405" s="42">
        <f t="shared" ca="1" si="110"/>
        <v>0.17121801178953663</v>
      </c>
      <c r="P405" s="42">
        <f t="shared" ca="1" si="111"/>
        <v>0.22724320337455917</v>
      </c>
      <c r="Q405" s="42">
        <f t="shared" ca="1" si="112"/>
        <v>0.17908308826353417</v>
      </c>
      <c r="R405" s="42">
        <f t="shared" ca="1" si="113"/>
        <v>8.8242995159820037E-2</v>
      </c>
      <c r="S405" s="42">
        <f t="shared" ca="1" si="114"/>
        <v>7.3776625939083795E-2</v>
      </c>
      <c r="T405" s="42">
        <f t="shared" ca="1" si="115"/>
        <v>8.8143253816039334E-4</v>
      </c>
      <c r="U405">
        <f ca="1">+(L405^2*Markiwitz!$B$4^2)+(M405^2*Markiwitz!$C$4^2)+(N405^2*Markiwitz!$D$4^2)+(O405^2*Markiwitz!$E$4^2)+(P405^2*Markiwitz!$F$4^2)+(Q405^2*Markiwitz!$G$4^2)+(R405^2*Markiwitz!$H$4^2)+(S405^2*Markiwitz!$I$4^2)+(T405^2*Markiwitz!$J$4^2)+(2*L405*M405*Markiwitz!$B$8)+(2*L405*N405*Markiwitz!$E$8)+(2*L405*O405*Markiwitz!$H$8)+(2*L405*P405*Markiwitz!$B$11)+(2*L405*Q405*Markiwitz!$E$11)+(2*L405*R405*Markiwitz!$H$11)+(2*L405*S405*Markiwitz!$K$8)+(2*L405*T405*Markiwitz!$K$11)</f>
        <v>2.0254431471100572E-2</v>
      </c>
      <c r="V405" s="5">
        <f t="shared" ca="1" si="106"/>
        <v>0.14231806445810233</v>
      </c>
      <c r="W405" s="42">
        <f ca="1">SUMPRODUCT(L405:T405,Markiwitz!$B$3:$J$3)</f>
        <v>0.65689125175287066</v>
      </c>
    </row>
    <row r="406" spans="1:23" x14ac:dyDescent="0.25">
      <c r="A406">
        <v>405</v>
      </c>
      <c r="B406" s="25">
        <f t="shared" ca="1" si="105"/>
        <v>0.99999999999999978</v>
      </c>
      <c r="C406" s="46">
        <v>0</v>
      </c>
      <c r="D406">
        <f t="shared" ca="1" si="117"/>
        <v>0.4116317264131224</v>
      </c>
      <c r="E406">
        <f t="shared" ca="1" si="117"/>
        <v>0.90568155712541087</v>
      </c>
      <c r="F406">
        <f t="shared" ca="1" si="117"/>
        <v>0.44247334041239639</v>
      </c>
      <c r="G406">
        <f t="shared" ca="1" si="117"/>
        <v>0.57061905358403031</v>
      </c>
      <c r="H406">
        <f t="shared" ca="1" si="117"/>
        <v>0.24472482682632202</v>
      </c>
      <c r="I406">
        <f t="shared" ca="1" si="117"/>
        <v>0.48561842385371834</v>
      </c>
      <c r="J406">
        <f t="shared" ca="1" si="117"/>
        <v>0.19164422453985119</v>
      </c>
      <c r="K406">
        <f t="shared" ca="1" si="117"/>
        <v>0.64651153670411887</v>
      </c>
      <c r="L406" s="42">
        <f t="shared" ca="1" si="107"/>
        <v>0</v>
      </c>
      <c r="M406" s="42">
        <f t="shared" ca="1" si="108"/>
        <v>0.10557624748458322</v>
      </c>
      <c r="N406" s="42">
        <f t="shared" ca="1" si="109"/>
        <v>0.23229127902869748</v>
      </c>
      <c r="O406" s="42">
        <f t="shared" ca="1" si="110"/>
        <v>0.11348657524475059</v>
      </c>
      <c r="P406" s="42">
        <f t="shared" ca="1" si="111"/>
        <v>0.14635368110606775</v>
      </c>
      <c r="Q406" s="42">
        <f t="shared" ca="1" si="112"/>
        <v>6.2767583800639432E-2</v>
      </c>
      <c r="R406" s="42">
        <f t="shared" ca="1" si="113"/>
        <v>0.12455252501212204</v>
      </c>
      <c r="S406" s="42">
        <f t="shared" ca="1" si="114"/>
        <v>4.9153349415793128E-2</v>
      </c>
      <c r="T406" s="42">
        <f t="shared" ca="1" si="115"/>
        <v>0.16581875890734626</v>
      </c>
      <c r="U406">
        <f ca="1">+(L406^2*Markiwitz!$B$4^2)+(M406^2*Markiwitz!$C$4^2)+(N406^2*Markiwitz!$D$4^2)+(O406^2*Markiwitz!$E$4^2)+(P406^2*Markiwitz!$F$4^2)+(Q406^2*Markiwitz!$G$4^2)+(R406^2*Markiwitz!$H$4^2)+(S406^2*Markiwitz!$I$4^2)+(T406^2*Markiwitz!$J$4^2)+(2*L406*M406*Markiwitz!$B$8)+(2*L406*N406*Markiwitz!$E$8)+(2*L406*O406*Markiwitz!$H$8)+(2*L406*P406*Markiwitz!$B$11)+(2*L406*Q406*Markiwitz!$E$11)+(2*L406*R406*Markiwitz!$H$11)+(2*L406*S406*Markiwitz!$K$8)+(2*L406*T406*Markiwitz!$K$11)</f>
        <v>1.1179529603894485E-2</v>
      </c>
      <c r="V406" s="5">
        <f t="shared" ca="1" si="106"/>
        <v>0.10573329468003201</v>
      </c>
      <c r="W406" s="42">
        <f ca="1">SUMPRODUCT(L406:T406,Markiwitz!$B$3:$J$3)</f>
        <v>0.33127634793987792</v>
      </c>
    </row>
    <row r="407" spans="1:23" x14ac:dyDescent="0.25">
      <c r="A407">
        <v>406</v>
      </c>
      <c r="B407" s="25">
        <f t="shared" ca="1" si="105"/>
        <v>0.99999999999999989</v>
      </c>
      <c r="C407" s="46">
        <v>0</v>
      </c>
      <c r="D407">
        <f t="shared" ca="1" si="117"/>
        <v>0.39384887874263064</v>
      </c>
      <c r="E407">
        <f t="shared" ca="1" si="117"/>
        <v>0.47476946089088556</v>
      </c>
      <c r="F407">
        <f t="shared" ca="1" si="117"/>
        <v>2.3425374157348133E-2</v>
      </c>
      <c r="G407">
        <f t="shared" ca="1" si="117"/>
        <v>0.47671991596170782</v>
      </c>
      <c r="H407">
        <f t="shared" ca="1" si="117"/>
        <v>4.866788190508653E-2</v>
      </c>
      <c r="I407">
        <f t="shared" ca="1" si="117"/>
        <v>4.2989666713550534E-2</v>
      </c>
      <c r="J407">
        <f t="shared" ca="1" si="117"/>
        <v>0.34316792517432759</v>
      </c>
      <c r="K407">
        <f t="shared" ca="1" si="117"/>
        <v>5.8211183943707612E-2</v>
      </c>
      <c r="L407" s="42">
        <f t="shared" ca="1" si="107"/>
        <v>0</v>
      </c>
      <c r="M407" s="42">
        <f t="shared" ca="1" si="108"/>
        <v>0.21154195828047742</v>
      </c>
      <c r="N407" s="42">
        <f t="shared" ca="1" si="109"/>
        <v>0.25500557932083157</v>
      </c>
      <c r="O407" s="42">
        <f t="shared" ca="1" si="110"/>
        <v>1.2582109002109314E-2</v>
      </c>
      <c r="P407" s="42">
        <f t="shared" ca="1" si="111"/>
        <v>0.25605319709376284</v>
      </c>
      <c r="Q407" s="42">
        <f t="shared" ca="1" si="112"/>
        <v>2.6140226871872625E-2</v>
      </c>
      <c r="R407" s="42">
        <f t="shared" ca="1" si="113"/>
        <v>2.3090374946458311E-2</v>
      </c>
      <c r="S407" s="42">
        <f t="shared" ca="1" si="114"/>
        <v>0.18432048135362103</v>
      </c>
      <c r="T407" s="42">
        <f t="shared" ca="1" si="115"/>
        <v>3.126607313086683E-2</v>
      </c>
      <c r="U407">
        <f ca="1">+(L407^2*Markiwitz!$B$4^2)+(M407^2*Markiwitz!$C$4^2)+(N407^2*Markiwitz!$D$4^2)+(O407^2*Markiwitz!$E$4^2)+(P407^2*Markiwitz!$F$4^2)+(Q407^2*Markiwitz!$G$4^2)+(R407^2*Markiwitz!$H$4^2)+(S407^2*Markiwitz!$I$4^2)+(T407^2*Markiwitz!$J$4^2)+(2*L407*M407*Markiwitz!$B$8)+(2*L407*N407*Markiwitz!$E$8)+(2*L407*O407*Markiwitz!$H$8)+(2*L407*P407*Markiwitz!$B$11)+(2*L407*Q407*Markiwitz!$E$11)+(2*L407*R407*Markiwitz!$H$11)+(2*L407*S407*Markiwitz!$K$8)+(2*L407*T407*Markiwitz!$K$11)</f>
        <v>1.7698587000166219E-2</v>
      </c>
      <c r="V407" s="5">
        <f t="shared" ca="1" si="106"/>
        <v>0.13303603647195078</v>
      </c>
      <c r="W407" s="42">
        <f ca="1">SUMPRODUCT(L407:T407,Markiwitz!$B$3:$J$3)</f>
        <v>0.23160380872786451</v>
      </c>
    </row>
    <row r="408" spans="1:23" x14ac:dyDescent="0.25">
      <c r="A408">
        <v>407</v>
      </c>
      <c r="B408" s="25">
        <f t="shared" ca="1" si="105"/>
        <v>0.99999999999999989</v>
      </c>
      <c r="C408" s="46">
        <v>0</v>
      </c>
      <c r="D408">
        <f t="shared" ca="1" si="117"/>
        <v>0.87849000627242346</v>
      </c>
      <c r="E408">
        <f t="shared" ca="1" si="117"/>
        <v>0.332734477728586</v>
      </c>
      <c r="F408">
        <f t="shared" ca="1" si="117"/>
        <v>0.74890992965757242</v>
      </c>
      <c r="G408">
        <f t="shared" ca="1" si="117"/>
        <v>0.15375495657869953</v>
      </c>
      <c r="H408">
        <f t="shared" ca="1" si="117"/>
        <v>0.35360281224052126</v>
      </c>
      <c r="I408">
        <f t="shared" ca="1" si="117"/>
        <v>0.30072952956793919</v>
      </c>
      <c r="J408">
        <f t="shared" ca="1" si="117"/>
        <v>0.37335898490310626</v>
      </c>
      <c r="K408">
        <f t="shared" ca="1" si="117"/>
        <v>0.35359094962093784</v>
      </c>
      <c r="L408" s="42">
        <f t="shared" ca="1" si="107"/>
        <v>0</v>
      </c>
      <c r="M408" s="42">
        <f t="shared" ca="1" si="108"/>
        <v>0.25134388096063515</v>
      </c>
      <c r="N408" s="42">
        <f t="shared" ca="1" si="109"/>
        <v>9.5198322535929414E-2</v>
      </c>
      <c r="O408" s="42">
        <f t="shared" ca="1" si="110"/>
        <v>0.21426985721647285</v>
      </c>
      <c r="P408" s="42">
        <f t="shared" ca="1" si="111"/>
        <v>4.399067402872673E-2</v>
      </c>
      <c r="Q408" s="42">
        <f t="shared" ca="1" si="112"/>
        <v>0.101168940468933</v>
      </c>
      <c r="R408" s="42">
        <f t="shared" ca="1" si="113"/>
        <v>8.6041419414431233E-2</v>
      </c>
      <c r="S408" s="42">
        <f t="shared" ca="1" si="114"/>
        <v>0.10682135890794558</v>
      </c>
      <c r="T408" s="42">
        <f t="shared" ca="1" si="115"/>
        <v>0.10116554646692597</v>
      </c>
      <c r="U408">
        <f ca="1">+(L408^2*Markiwitz!$B$4^2)+(M408^2*Markiwitz!$C$4^2)+(N408^2*Markiwitz!$D$4^2)+(O408^2*Markiwitz!$E$4^2)+(P408^2*Markiwitz!$F$4^2)+(Q408^2*Markiwitz!$G$4^2)+(R408^2*Markiwitz!$H$4^2)+(S408^2*Markiwitz!$I$4^2)+(T408^2*Markiwitz!$J$4^2)+(2*L408*M408*Markiwitz!$B$8)+(2*L408*N408*Markiwitz!$E$8)+(2*L408*O408*Markiwitz!$H$8)+(2*L408*P408*Markiwitz!$B$11)+(2*L408*Q408*Markiwitz!$E$11)+(2*L408*R408*Markiwitz!$H$11)+(2*L408*S408*Markiwitz!$K$8)+(2*L408*T408*Markiwitz!$K$11)</f>
        <v>1.174742699733305E-2</v>
      </c>
      <c r="V408" s="5">
        <f t="shared" ca="1" si="106"/>
        <v>0.10838554791729868</v>
      </c>
      <c r="W408" s="42">
        <f ca="1">SUMPRODUCT(L408:T408,Markiwitz!$B$3:$J$3)</f>
        <v>0.41475497279723567</v>
      </c>
    </row>
    <row r="409" spans="1:23" x14ac:dyDescent="0.25">
      <c r="A409">
        <v>408</v>
      </c>
      <c r="B409" s="25">
        <f t="shared" ca="1" si="105"/>
        <v>1</v>
      </c>
      <c r="C409" s="46">
        <v>0</v>
      </c>
      <c r="D409">
        <f t="shared" ca="1" si="117"/>
        <v>6.7603587670903686E-2</v>
      </c>
      <c r="E409">
        <f t="shared" ca="1" si="117"/>
        <v>0.24058236337449135</v>
      </c>
      <c r="F409">
        <f t="shared" ca="1" si="117"/>
        <v>0.10750214537004255</v>
      </c>
      <c r="G409">
        <f t="shared" ca="1" si="117"/>
        <v>0.27452005112280797</v>
      </c>
      <c r="H409">
        <f t="shared" ca="1" si="117"/>
        <v>0.20644043007065294</v>
      </c>
      <c r="I409">
        <f t="shared" ca="1" si="117"/>
        <v>2.4382365538375694E-2</v>
      </c>
      <c r="J409">
        <f t="shared" ca="1" si="117"/>
        <v>0.23714090895331263</v>
      </c>
      <c r="K409">
        <f t="shared" ca="1" si="117"/>
        <v>2.9451614866833231E-2</v>
      </c>
      <c r="L409" s="42">
        <f t="shared" ca="1" si="107"/>
        <v>0</v>
      </c>
      <c r="M409" s="42">
        <f t="shared" ca="1" si="108"/>
        <v>5.6923418533930202E-2</v>
      </c>
      <c r="N409" s="42">
        <f t="shared" ca="1" si="109"/>
        <v>0.20257461229594514</v>
      </c>
      <c r="O409" s="42">
        <f t="shared" ca="1" si="110"/>
        <v>9.0518710988885864E-2</v>
      </c>
      <c r="P409" s="42">
        <f t="shared" ca="1" si="111"/>
        <v>0.23115074664513918</v>
      </c>
      <c r="Q409" s="42">
        <f t="shared" ca="1" si="112"/>
        <v>0.1738264995704368</v>
      </c>
      <c r="R409" s="42">
        <f t="shared" ca="1" si="113"/>
        <v>2.0530383759286706E-2</v>
      </c>
      <c r="S409" s="42">
        <f t="shared" ca="1" si="114"/>
        <v>0.19967684670196742</v>
      </c>
      <c r="T409" s="42">
        <f t="shared" ca="1" si="115"/>
        <v>2.4798781504408562E-2</v>
      </c>
      <c r="U409">
        <f ca="1">+(L409^2*Markiwitz!$B$4^2)+(M409^2*Markiwitz!$C$4^2)+(N409^2*Markiwitz!$D$4^2)+(O409^2*Markiwitz!$E$4^2)+(P409^2*Markiwitz!$F$4^2)+(Q409^2*Markiwitz!$G$4^2)+(R409^2*Markiwitz!$H$4^2)+(S409^2*Markiwitz!$I$4^2)+(T409^2*Markiwitz!$J$4^2)+(2*L409*M409*Markiwitz!$B$8)+(2*L409*N409*Markiwitz!$E$8)+(2*L409*O409*Markiwitz!$H$8)+(2*L409*P409*Markiwitz!$B$11)+(2*L409*Q409*Markiwitz!$E$11)+(2*L409*R409*Markiwitz!$H$11)+(2*L409*S409*Markiwitz!$K$8)+(2*L409*T409*Markiwitz!$K$11)</f>
        <v>2.2838995939171495E-2</v>
      </c>
      <c r="V409" s="5">
        <f t="shared" ca="1" si="106"/>
        <v>0.15112576199699207</v>
      </c>
      <c r="W409" s="42">
        <f ca="1">SUMPRODUCT(L409:T409,Markiwitz!$B$3:$J$3)</f>
        <v>0.62027541054777791</v>
      </c>
    </row>
    <row r="410" spans="1:23" x14ac:dyDescent="0.25">
      <c r="A410">
        <v>409</v>
      </c>
      <c r="B410" s="25">
        <f t="shared" ca="1" si="105"/>
        <v>1</v>
      </c>
      <c r="C410" s="46">
        <v>0</v>
      </c>
      <c r="D410">
        <f t="shared" ca="1" si="117"/>
        <v>0.99632903287152852</v>
      </c>
      <c r="E410">
        <f t="shared" ca="1" si="117"/>
        <v>0.35567908014688743</v>
      </c>
      <c r="F410">
        <f t="shared" ca="1" si="117"/>
        <v>0.69386533213527135</v>
      </c>
      <c r="G410">
        <f t="shared" ca="1" si="117"/>
        <v>0.69735166040124419</v>
      </c>
      <c r="H410">
        <f t="shared" ca="1" si="117"/>
        <v>0.48964550990972056</v>
      </c>
      <c r="I410">
        <f t="shared" ca="1" si="117"/>
        <v>0.20362322024996893</v>
      </c>
      <c r="J410">
        <f t="shared" ca="1" si="117"/>
        <v>0.55524500868169235</v>
      </c>
      <c r="K410">
        <f t="shared" ca="1" si="117"/>
        <v>0.99231584923782901</v>
      </c>
      <c r="L410" s="42">
        <f t="shared" ca="1" si="107"/>
        <v>0</v>
      </c>
      <c r="M410" s="42">
        <f t="shared" ca="1" si="108"/>
        <v>0.19990331048013668</v>
      </c>
      <c r="N410" s="42">
        <f t="shared" ca="1" si="109"/>
        <v>7.1363398279151447E-2</v>
      </c>
      <c r="O410" s="42">
        <f t="shared" ca="1" si="110"/>
        <v>0.13921703809179847</v>
      </c>
      <c r="P410" s="42">
        <f t="shared" ca="1" si="111"/>
        <v>0.13991653448184124</v>
      </c>
      <c r="Q410" s="42">
        <f t="shared" ca="1" si="112"/>
        <v>9.8242403024813851E-2</v>
      </c>
      <c r="R410" s="42">
        <f t="shared" ca="1" si="113"/>
        <v>4.0854932934433007E-2</v>
      </c>
      <c r="S410" s="42">
        <f t="shared" ca="1" si="114"/>
        <v>0.1114042768011507</v>
      </c>
      <c r="T410" s="42">
        <f t="shared" ca="1" si="115"/>
        <v>0.19909810590667457</v>
      </c>
      <c r="U410">
        <f ca="1">+(L410^2*Markiwitz!$B$4^2)+(M410^2*Markiwitz!$C$4^2)+(N410^2*Markiwitz!$D$4^2)+(O410^2*Markiwitz!$E$4^2)+(P410^2*Markiwitz!$F$4^2)+(Q410^2*Markiwitz!$G$4^2)+(R410^2*Markiwitz!$H$4^2)+(S410^2*Markiwitz!$I$4^2)+(T410^2*Markiwitz!$J$4^2)+(2*L410*M410*Markiwitz!$B$8)+(2*L410*N410*Markiwitz!$E$8)+(2*L410*O410*Markiwitz!$H$8)+(2*L410*P410*Markiwitz!$B$11)+(2*L410*Q410*Markiwitz!$E$11)+(2*L410*R410*Markiwitz!$H$11)+(2*L410*S410*Markiwitz!$K$8)+(2*L410*T410*Markiwitz!$K$11)</f>
        <v>1.0448715961052591E-2</v>
      </c>
      <c r="V410" s="5">
        <f t="shared" ca="1" si="106"/>
        <v>0.10221896086858147</v>
      </c>
      <c r="W410" s="42">
        <f ca="1">SUMPRODUCT(L410:T410,Markiwitz!$B$3:$J$3)</f>
        <v>0.40749845705369075</v>
      </c>
    </row>
    <row r="411" spans="1:23" x14ac:dyDescent="0.25">
      <c r="A411">
        <v>410</v>
      </c>
      <c r="B411" s="25">
        <f t="shared" ca="1" si="105"/>
        <v>1</v>
      </c>
      <c r="C411" s="46">
        <v>0</v>
      </c>
      <c r="D411">
        <f t="shared" ca="1" si="117"/>
        <v>0.25809312180881494</v>
      </c>
      <c r="E411">
        <f t="shared" ca="1" si="117"/>
        <v>0.24690592446514548</v>
      </c>
      <c r="F411">
        <f t="shared" ca="1" si="117"/>
        <v>0.92897623152422548</v>
      </c>
      <c r="G411">
        <f t="shared" ca="1" si="117"/>
        <v>0.94992064935234288</v>
      </c>
      <c r="H411">
        <f t="shared" ca="1" si="117"/>
        <v>0.62828521107761004</v>
      </c>
      <c r="I411">
        <f t="shared" ca="1" si="117"/>
        <v>0.91427969904970385</v>
      </c>
      <c r="J411">
        <f t="shared" ca="1" si="117"/>
        <v>0.92015970413287473</v>
      </c>
      <c r="K411">
        <f t="shared" ca="1" si="117"/>
        <v>0.66570550620012403</v>
      </c>
      <c r="L411" s="42">
        <f t="shared" ca="1" si="107"/>
        <v>0</v>
      </c>
      <c r="M411" s="42">
        <f t="shared" ca="1" si="108"/>
        <v>4.6821091419415942E-2</v>
      </c>
      <c r="N411" s="42">
        <f t="shared" ca="1" si="109"/>
        <v>4.4791603822520572E-2</v>
      </c>
      <c r="O411" s="42">
        <f t="shared" ca="1" si="110"/>
        <v>0.16852708339465214</v>
      </c>
      <c r="P411" s="42">
        <f t="shared" ca="1" si="111"/>
        <v>0.17232664416939897</v>
      </c>
      <c r="Q411" s="42">
        <f t="shared" ca="1" si="112"/>
        <v>0.11397823816135152</v>
      </c>
      <c r="R411" s="42">
        <f t="shared" ca="1" si="113"/>
        <v>0.16586096162544159</v>
      </c>
      <c r="S411" s="42">
        <f t="shared" ca="1" si="114"/>
        <v>0.16692766287503827</v>
      </c>
      <c r="T411" s="42">
        <f t="shared" ca="1" si="115"/>
        <v>0.12076671453218099</v>
      </c>
      <c r="U411">
        <f ca="1">+(L411^2*Markiwitz!$B$4^2)+(M411^2*Markiwitz!$C$4^2)+(N411^2*Markiwitz!$D$4^2)+(O411^2*Markiwitz!$E$4^2)+(P411^2*Markiwitz!$F$4^2)+(Q411^2*Markiwitz!$G$4^2)+(R411^2*Markiwitz!$H$4^2)+(S411^2*Markiwitz!$I$4^2)+(T411^2*Markiwitz!$J$4^2)+(2*L411*M411*Markiwitz!$B$8)+(2*L411*N411*Markiwitz!$E$8)+(2*L411*O411*Markiwitz!$H$8)+(2*L411*P411*Markiwitz!$B$11)+(2*L411*Q411*Markiwitz!$E$11)+(2*L411*R411*Markiwitz!$H$11)+(2*L411*S411*Markiwitz!$K$8)+(2*L411*T411*Markiwitz!$K$11)</f>
        <v>1.5712676457447936E-2</v>
      </c>
      <c r="V411" s="5">
        <f t="shared" ca="1" si="106"/>
        <v>0.12535021522697093</v>
      </c>
      <c r="W411" s="42">
        <f ca="1">SUMPRODUCT(L411:T411,Markiwitz!$B$3:$J$3)</f>
        <v>0.44277732807529457</v>
      </c>
    </row>
    <row r="412" spans="1:23" x14ac:dyDescent="0.25">
      <c r="A412">
        <v>411</v>
      </c>
      <c r="B412" s="25">
        <f t="shared" ca="1" si="105"/>
        <v>1</v>
      </c>
      <c r="C412" s="46">
        <v>0</v>
      </c>
      <c r="D412">
        <f t="shared" ref="D412:K421" ca="1" si="118">RAND()</f>
        <v>0.49951388640399186</v>
      </c>
      <c r="E412">
        <f t="shared" ca="1" si="118"/>
        <v>4.6125453846466158E-2</v>
      </c>
      <c r="F412">
        <f t="shared" ca="1" si="118"/>
        <v>0.50209006803772593</v>
      </c>
      <c r="G412">
        <f t="shared" ca="1" si="118"/>
        <v>0.51824339853578594</v>
      </c>
      <c r="H412">
        <f t="shared" ca="1" si="118"/>
        <v>5.7959315833692404E-2</v>
      </c>
      <c r="I412">
        <f t="shared" ca="1" si="118"/>
        <v>0.51641414326760771</v>
      </c>
      <c r="J412">
        <f t="shared" ca="1" si="118"/>
        <v>0.87700704291427334</v>
      </c>
      <c r="K412">
        <f t="shared" ca="1" si="118"/>
        <v>0.66318744322819856</v>
      </c>
      <c r="L412" s="42">
        <f t="shared" ca="1" si="107"/>
        <v>0</v>
      </c>
      <c r="M412" s="42">
        <f t="shared" ca="1" si="108"/>
        <v>0.13571752632364226</v>
      </c>
      <c r="N412" s="42">
        <f t="shared" ca="1" si="109"/>
        <v>1.2532249186631801E-2</v>
      </c>
      <c r="O412" s="42">
        <f t="shared" ca="1" si="110"/>
        <v>0.13641747282804836</v>
      </c>
      <c r="P412" s="42">
        <f t="shared" ca="1" si="111"/>
        <v>0.14080631989868195</v>
      </c>
      <c r="Q412" s="42">
        <f t="shared" ca="1" si="112"/>
        <v>1.5747500092515111E-2</v>
      </c>
      <c r="R412" s="42">
        <f t="shared" ca="1" si="113"/>
        <v>0.14030931269474037</v>
      </c>
      <c r="S412" s="42">
        <f t="shared" ca="1" si="114"/>
        <v>0.23828211721920683</v>
      </c>
      <c r="T412" s="42">
        <f t="shared" ca="1" si="115"/>
        <v>0.18018750175653328</v>
      </c>
      <c r="U412">
        <f ca="1">+(L412^2*Markiwitz!$B$4^2)+(M412^2*Markiwitz!$C$4^2)+(N412^2*Markiwitz!$D$4^2)+(O412^2*Markiwitz!$E$4^2)+(P412^2*Markiwitz!$F$4^2)+(Q412^2*Markiwitz!$G$4^2)+(R412^2*Markiwitz!$H$4^2)+(S412^2*Markiwitz!$I$4^2)+(T412^2*Markiwitz!$J$4^2)+(2*L412*M412*Markiwitz!$B$8)+(2*L412*N412*Markiwitz!$E$8)+(2*L412*O412*Markiwitz!$H$8)+(2*L412*P412*Markiwitz!$B$11)+(2*L412*Q412*Markiwitz!$E$11)+(2*L412*R412*Markiwitz!$H$11)+(2*L412*S412*Markiwitz!$K$8)+(2*L412*T412*Markiwitz!$K$11)</f>
        <v>1.3456775512146078E-2</v>
      </c>
      <c r="V412" s="5">
        <f t="shared" ca="1" si="106"/>
        <v>0.116003342676606</v>
      </c>
      <c r="W412" s="42">
        <f ca="1">SUMPRODUCT(L412:T412,Markiwitz!$B$3:$J$3)</f>
        <v>0.1548347517689731</v>
      </c>
    </row>
    <row r="413" spans="1:23" x14ac:dyDescent="0.25">
      <c r="A413">
        <v>412</v>
      </c>
      <c r="B413" s="25">
        <f t="shared" ca="1" si="105"/>
        <v>1.0000000000000002</v>
      </c>
      <c r="C413" s="46">
        <v>0</v>
      </c>
      <c r="D413">
        <f t="shared" ca="1" si="118"/>
        <v>0.45712590249410834</v>
      </c>
      <c r="E413">
        <f t="shared" ca="1" si="118"/>
        <v>0.84237971899359554</v>
      </c>
      <c r="F413">
        <f t="shared" ca="1" si="118"/>
        <v>0.56483825992837911</v>
      </c>
      <c r="G413">
        <f t="shared" ca="1" si="118"/>
        <v>0.18218228937222058</v>
      </c>
      <c r="H413">
        <f t="shared" ca="1" si="118"/>
        <v>0.44336274529095143</v>
      </c>
      <c r="I413">
        <f t="shared" ca="1" si="118"/>
        <v>0.23379633218545881</v>
      </c>
      <c r="J413">
        <f t="shared" ca="1" si="118"/>
        <v>0.85190436931758839</v>
      </c>
      <c r="K413">
        <f t="shared" ca="1" si="118"/>
        <v>0.1110265622698654</v>
      </c>
      <c r="L413" s="42">
        <f t="shared" ca="1" si="107"/>
        <v>0</v>
      </c>
      <c r="M413" s="42">
        <f t="shared" ca="1" si="108"/>
        <v>0.12399606582110728</v>
      </c>
      <c r="N413" s="42">
        <f t="shared" ca="1" si="109"/>
        <v>0.22849672379709865</v>
      </c>
      <c r="O413" s="42">
        <f t="shared" ca="1" si="110"/>
        <v>0.15321319941449102</v>
      </c>
      <c r="P413" s="42">
        <f t="shared" ca="1" si="111"/>
        <v>4.9417210928512249E-2</v>
      </c>
      <c r="Q413" s="42">
        <f t="shared" ca="1" si="112"/>
        <v>0.12026278941485312</v>
      </c>
      <c r="R413" s="42">
        <f t="shared" ca="1" si="113"/>
        <v>6.3417595100674143E-2</v>
      </c>
      <c r="S413" s="42">
        <f t="shared" ca="1" si="114"/>
        <v>0.23108029904858438</v>
      </c>
      <c r="T413" s="42">
        <f t="shared" ca="1" si="115"/>
        <v>3.0116116474679381E-2</v>
      </c>
      <c r="U413">
        <f ca="1">+(L413^2*Markiwitz!$B$4^2)+(M413^2*Markiwitz!$C$4^2)+(N413^2*Markiwitz!$D$4^2)+(O413^2*Markiwitz!$E$4^2)+(P413^2*Markiwitz!$F$4^2)+(Q413^2*Markiwitz!$G$4^2)+(R413^2*Markiwitz!$H$4^2)+(S413^2*Markiwitz!$I$4^2)+(T413^2*Markiwitz!$J$4^2)+(2*L413*M413*Markiwitz!$B$8)+(2*L413*N413*Markiwitz!$E$8)+(2*L413*O413*Markiwitz!$H$8)+(2*L413*P413*Markiwitz!$B$11)+(2*L413*Q413*Markiwitz!$E$11)+(2*L413*R413*Markiwitz!$H$11)+(2*L413*S413*Markiwitz!$K$8)+(2*L413*T413*Markiwitz!$K$11)</f>
        <v>1.7075946678700663E-2</v>
      </c>
      <c r="V413" s="5">
        <f t="shared" ca="1" si="106"/>
        <v>0.13067496576889034</v>
      </c>
      <c r="W413" s="42">
        <f ca="1">SUMPRODUCT(L413:T413,Markiwitz!$B$3:$J$3)</f>
        <v>0.4462549340428289</v>
      </c>
    </row>
    <row r="414" spans="1:23" x14ac:dyDescent="0.25">
      <c r="A414">
        <v>413</v>
      </c>
      <c r="B414" s="25">
        <f t="shared" ca="1" si="105"/>
        <v>1</v>
      </c>
      <c r="C414" s="46">
        <v>0</v>
      </c>
      <c r="D414">
        <f t="shared" ca="1" si="118"/>
        <v>3.4476135736012603E-2</v>
      </c>
      <c r="E414">
        <f t="shared" ca="1" si="118"/>
        <v>0.11436847925441518</v>
      </c>
      <c r="F414">
        <f t="shared" ca="1" si="118"/>
        <v>0.23662780110816861</v>
      </c>
      <c r="G414">
        <f t="shared" ca="1" si="118"/>
        <v>0.49792879609571705</v>
      </c>
      <c r="H414">
        <f t="shared" ca="1" si="118"/>
        <v>8.4164738310943954E-2</v>
      </c>
      <c r="I414">
        <f t="shared" ca="1" si="118"/>
        <v>8.9292730036103829E-2</v>
      </c>
      <c r="J414">
        <f t="shared" ca="1" si="118"/>
        <v>0.60982748169929291</v>
      </c>
      <c r="K414">
        <f t="shared" ca="1" si="118"/>
        <v>0.5910588783822861</v>
      </c>
      <c r="L414" s="42">
        <f t="shared" ca="1" si="107"/>
        <v>0</v>
      </c>
      <c r="M414" s="42">
        <f t="shared" ca="1" si="108"/>
        <v>1.5270163422217152E-2</v>
      </c>
      <c r="N414" s="42">
        <f t="shared" ca="1" si="109"/>
        <v>5.0656064877396191E-2</v>
      </c>
      <c r="O414" s="42">
        <f t="shared" ca="1" si="110"/>
        <v>0.10480714024417921</v>
      </c>
      <c r="P414" s="42">
        <f t="shared" ca="1" si="111"/>
        <v>0.22054252678519104</v>
      </c>
      <c r="Q414" s="42">
        <f t="shared" ca="1" si="112"/>
        <v>3.7278229736570183E-2</v>
      </c>
      <c r="R414" s="42">
        <f t="shared" ca="1" si="113"/>
        <v>3.9549518847117847E-2</v>
      </c>
      <c r="S414" s="42">
        <f t="shared" ca="1" si="114"/>
        <v>0.27010467113285463</v>
      </c>
      <c r="T414" s="42">
        <f t="shared" ca="1" si="115"/>
        <v>0.26179168495447364</v>
      </c>
      <c r="U414">
        <f ca="1">+(L414^2*Markiwitz!$B$4^2)+(M414^2*Markiwitz!$C$4^2)+(N414^2*Markiwitz!$D$4^2)+(O414^2*Markiwitz!$E$4^2)+(P414^2*Markiwitz!$F$4^2)+(Q414^2*Markiwitz!$G$4^2)+(R414^2*Markiwitz!$H$4^2)+(S414^2*Markiwitz!$I$4^2)+(T414^2*Markiwitz!$J$4^2)+(2*L414*M414*Markiwitz!$B$8)+(2*L414*N414*Markiwitz!$E$8)+(2*L414*O414*Markiwitz!$H$8)+(2*L414*P414*Markiwitz!$B$11)+(2*L414*Q414*Markiwitz!$E$11)+(2*L414*R414*Markiwitz!$H$11)+(2*L414*S414*Markiwitz!$K$8)+(2*L414*T414*Markiwitz!$K$11)</f>
        <v>1.6991985051942167E-2</v>
      </c>
      <c r="V414" s="5">
        <f t="shared" ca="1" si="106"/>
        <v>0.13035330855771235</v>
      </c>
      <c r="W414" s="42">
        <f ca="1">SUMPRODUCT(L414:T414,Markiwitz!$B$3:$J$3)</f>
        <v>0.21917392983392608</v>
      </c>
    </row>
    <row r="415" spans="1:23" x14ac:dyDescent="0.25">
      <c r="A415">
        <v>414</v>
      </c>
      <c r="B415" s="25">
        <f t="shared" ca="1" si="105"/>
        <v>0.99999999999999989</v>
      </c>
      <c r="C415" s="46">
        <v>0</v>
      </c>
      <c r="D415">
        <f t="shared" ca="1" si="118"/>
        <v>3.2928924673426896E-2</v>
      </c>
      <c r="E415">
        <f t="shared" ca="1" si="118"/>
        <v>0.1389719027829952</v>
      </c>
      <c r="F415">
        <f t="shared" ca="1" si="118"/>
        <v>0.38616586089026561</v>
      </c>
      <c r="G415">
        <f t="shared" ca="1" si="118"/>
        <v>0.80817095046597975</v>
      </c>
      <c r="H415">
        <f t="shared" ca="1" si="118"/>
        <v>0.49045851923667283</v>
      </c>
      <c r="I415">
        <f t="shared" ca="1" si="118"/>
        <v>0.32825148948292271</v>
      </c>
      <c r="J415">
        <f t="shared" ca="1" si="118"/>
        <v>0.73503262858434137</v>
      </c>
      <c r="K415">
        <f t="shared" ca="1" si="118"/>
        <v>0.22282374526943582</v>
      </c>
      <c r="L415" s="42">
        <f t="shared" ca="1" si="107"/>
        <v>0</v>
      </c>
      <c r="M415" s="42">
        <f t="shared" ca="1" si="108"/>
        <v>1.0477562218119019E-2</v>
      </c>
      <c r="N415" s="42">
        <f t="shared" ca="1" si="109"/>
        <v>4.4219080107230413E-2</v>
      </c>
      <c r="O415" s="42">
        <f t="shared" ca="1" si="110"/>
        <v>0.12287303257298195</v>
      </c>
      <c r="P415" s="42">
        <f t="shared" ca="1" si="111"/>
        <v>0.25714964883796987</v>
      </c>
      <c r="Q415" s="42">
        <f t="shared" ca="1" si="112"/>
        <v>0.15605762112407209</v>
      </c>
      <c r="R415" s="42">
        <f t="shared" ca="1" si="113"/>
        <v>0.10444542111097246</v>
      </c>
      <c r="S415" s="42">
        <f t="shared" ca="1" si="114"/>
        <v>0.23387797125834689</v>
      </c>
      <c r="T415" s="42">
        <f t="shared" ca="1" si="115"/>
        <v>7.0899662770307265E-2</v>
      </c>
      <c r="U415">
        <f ca="1">+(L415^2*Markiwitz!$B$4^2)+(M415^2*Markiwitz!$C$4^2)+(N415^2*Markiwitz!$D$4^2)+(O415^2*Markiwitz!$E$4^2)+(P415^2*Markiwitz!$F$4^2)+(Q415^2*Markiwitz!$G$4^2)+(R415^2*Markiwitz!$H$4^2)+(S415^2*Markiwitz!$I$4^2)+(T415^2*Markiwitz!$J$4^2)+(2*L415*M415*Markiwitz!$B$8)+(2*L415*N415*Markiwitz!$E$8)+(2*L415*O415*Markiwitz!$H$8)+(2*L415*P415*Markiwitz!$B$11)+(2*L415*Q415*Markiwitz!$E$11)+(2*L415*R415*Markiwitz!$H$11)+(2*L415*S415*Markiwitz!$K$8)+(2*L415*T415*Markiwitz!$K$11)</f>
        <v>2.3123086343166035E-2</v>
      </c>
      <c r="V415" s="5">
        <f t="shared" ca="1" si="106"/>
        <v>0.15206277106236765</v>
      </c>
      <c r="W415" s="42">
        <f ca="1">SUMPRODUCT(L415:T415,Markiwitz!$B$3:$J$3)</f>
        <v>0.5566775711801023</v>
      </c>
    </row>
    <row r="416" spans="1:23" x14ac:dyDescent="0.25">
      <c r="A416">
        <v>415</v>
      </c>
      <c r="B416" s="25">
        <f t="shared" ca="1" si="105"/>
        <v>1</v>
      </c>
      <c r="C416" s="46">
        <v>0</v>
      </c>
      <c r="D416">
        <f t="shared" ca="1" si="118"/>
        <v>9.07838549457054E-2</v>
      </c>
      <c r="E416">
        <f t="shared" ca="1" si="118"/>
        <v>0.48094666298264199</v>
      </c>
      <c r="F416">
        <f t="shared" ca="1" si="118"/>
        <v>0.17249788590744952</v>
      </c>
      <c r="G416">
        <f t="shared" ca="1" si="118"/>
        <v>0.92723770714147891</v>
      </c>
      <c r="H416">
        <f t="shared" ca="1" si="118"/>
        <v>0.16075520839160584</v>
      </c>
      <c r="I416">
        <f t="shared" ca="1" si="118"/>
        <v>0.11076102476771554</v>
      </c>
      <c r="J416">
        <f t="shared" ca="1" si="118"/>
        <v>0.704136285523003</v>
      </c>
      <c r="K416">
        <f t="shared" ca="1" si="118"/>
        <v>0.32210052363857788</v>
      </c>
      <c r="L416" s="42">
        <f t="shared" ca="1" si="107"/>
        <v>0</v>
      </c>
      <c r="M416" s="42">
        <f t="shared" ca="1" si="108"/>
        <v>3.0574993039790822E-2</v>
      </c>
      <c r="N416" s="42">
        <f t="shared" ca="1" si="109"/>
        <v>0.16197748908106407</v>
      </c>
      <c r="O416" s="42">
        <f t="shared" ca="1" si="110"/>
        <v>5.8095370197191618E-2</v>
      </c>
      <c r="P416" s="42">
        <f t="shared" ca="1" si="111"/>
        <v>0.31228335103237925</v>
      </c>
      <c r="Q416" s="42">
        <f t="shared" ca="1" si="112"/>
        <v>5.4140566961196041E-2</v>
      </c>
      <c r="R416" s="42">
        <f t="shared" ca="1" si="113"/>
        <v>3.7303081736046101E-2</v>
      </c>
      <c r="S416" s="42">
        <f t="shared" ca="1" si="114"/>
        <v>0.23714527260167226</v>
      </c>
      <c r="T416" s="42">
        <f t="shared" ca="1" si="115"/>
        <v>0.10847987535065975</v>
      </c>
      <c r="U416">
        <f ca="1">+(L416^2*Markiwitz!$B$4^2)+(M416^2*Markiwitz!$C$4^2)+(N416^2*Markiwitz!$D$4^2)+(O416^2*Markiwitz!$E$4^2)+(P416^2*Markiwitz!$F$4^2)+(Q416^2*Markiwitz!$G$4^2)+(R416^2*Markiwitz!$H$4^2)+(S416^2*Markiwitz!$I$4^2)+(T416^2*Markiwitz!$J$4^2)+(2*L416*M416*Markiwitz!$B$8)+(2*L416*N416*Markiwitz!$E$8)+(2*L416*O416*Markiwitz!$H$8)+(2*L416*P416*Markiwitz!$B$11)+(2*L416*Q416*Markiwitz!$E$11)+(2*L416*R416*Markiwitz!$H$11)+(2*L416*S416*Markiwitz!$K$8)+(2*L416*T416*Markiwitz!$K$11)</f>
        <v>2.1098815402227342E-2</v>
      </c>
      <c r="V416" s="5">
        <f t="shared" ca="1" si="106"/>
        <v>0.1452543128524153</v>
      </c>
      <c r="W416" s="42">
        <f ca="1">SUMPRODUCT(L416:T416,Markiwitz!$B$3:$J$3)</f>
        <v>0.29925489211494904</v>
      </c>
    </row>
    <row r="417" spans="1:23" x14ac:dyDescent="0.25">
      <c r="A417">
        <v>416</v>
      </c>
      <c r="B417" s="25">
        <f t="shared" ca="1" si="105"/>
        <v>1</v>
      </c>
      <c r="C417" s="46">
        <v>0</v>
      </c>
      <c r="D417">
        <f t="shared" ca="1" si="118"/>
        <v>0.24159061401229964</v>
      </c>
      <c r="E417">
        <f t="shared" ca="1" si="118"/>
        <v>0.22207528142592659</v>
      </c>
      <c r="F417">
        <f t="shared" ca="1" si="118"/>
        <v>0.72509210556766612</v>
      </c>
      <c r="G417">
        <f t="shared" ca="1" si="118"/>
        <v>0.49150282952658353</v>
      </c>
      <c r="H417">
        <f t="shared" ca="1" si="118"/>
        <v>0.51990785746334633</v>
      </c>
      <c r="I417">
        <f t="shared" ca="1" si="118"/>
        <v>0.67838486230139283</v>
      </c>
      <c r="J417">
        <f t="shared" ca="1" si="118"/>
        <v>0.61123053440185893</v>
      </c>
      <c r="K417">
        <f t="shared" ca="1" si="118"/>
        <v>0.89803646612349797</v>
      </c>
      <c r="L417" s="42">
        <f t="shared" ca="1" si="107"/>
        <v>0</v>
      </c>
      <c r="M417" s="42">
        <f t="shared" ca="1" si="108"/>
        <v>5.5059365170941038E-2</v>
      </c>
      <c r="N417" s="42">
        <f t="shared" ca="1" si="109"/>
        <v>5.0611751062676152E-2</v>
      </c>
      <c r="O417" s="42">
        <f t="shared" ca="1" si="110"/>
        <v>0.16525108471715763</v>
      </c>
      <c r="P417" s="42">
        <f t="shared" ca="1" si="111"/>
        <v>0.11201525309289208</v>
      </c>
      <c r="Q417" s="42">
        <f t="shared" ca="1" si="112"/>
        <v>0.11848886057244996</v>
      </c>
      <c r="R417" s="42">
        <f t="shared" ca="1" si="113"/>
        <v>0.15460633689183528</v>
      </c>
      <c r="S417" s="42">
        <f t="shared" ca="1" si="114"/>
        <v>0.13930162533362339</v>
      </c>
      <c r="T417" s="42">
        <f t="shared" ca="1" si="115"/>
        <v>0.20466572315842443</v>
      </c>
      <c r="U417">
        <f ca="1">+(L417^2*Markiwitz!$B$4^2)+(M417^2*Markiwitz!$C$4^2)+(N417^2*Markiwitz!$D$4^2)+(O417^2*Markiwitz!$E$4^2)+(P417^2*Markiwitz!$F$4^2)+(Q417^2*Markiwitz!$G$4^2)+(R417^2*Markiwitz!$H$4^2)+(S417^2*Markiwitz!$I$4^2)+(T417^2*Markiwitz!$J$4^2)+(2*L417*M417*Markiwitz!$B$8)+(2*L417*N417*Markiwitz!$E$8)+(2*L417*O417*Markiwitz!$H$8)+(2*L417*P417*Markiwitz!$B$11)+(2*L417*Q417*Markiwitz!$E$11)+(2*L417*R417*Markiwitz!$H$11)+(2*L417*S417*Markiwitz!$K$8)+(2*L417*T417*Markiwitz!$K$11)</f>
        <v>1.3213870354097351E-2</v>
      </c>
      <c r="V417" s="5">
        <f t="shared" ca="1" si="106"/>
        <v>0.11495160005018351</v>
      </c>
      <c r="W417" s="42">
        <f ca="1">SUMPRODUCT(L417:T417,Markiwitz!$B$3:$J$3)</f>
        <v>0.44324096920128164</v>
      </c>
    </row>
    <row r="418" spans="1:23" x14ac:dyDescent="0.25">
      <c r="A418">
        <v>417</v>
      </c>
      <c r="B418" s="25">
        <f t="shared" ca="1" si="105"/>
        <v>1</v>
      </c>
      <c r="C418" s="46">
        <v>0</v>
      </c>
      <c r="D418">
        <f t="shared" ca="1" si="118"/>
        <v>0.14826280612675757</v>
      </c>
      <c r="E418">
        <f t="shared" ca="1" si="118"/>
        <v>0.51775799172236037</v>
      </c>
      <c r="F418">
        <f t="shared" ca="1" si="118"/>
        <v>0.81875869424709191</v>
      </c>
      <c r="G418">
        <f t="shared" ca="1" si="118"/>
        <v>2.3618855028315733E-2</v>
      </c>
      <c r="H418">
        <f t="shared" ca="1" si="118"/>
        <v>0.45768010867854381</v>
      </c>
      <c r="I418">
        <f t="shared" ca="1" si="118"/>
        <v>0.50697975149662355</v>
      </c>
      <c r="J418">
        <f t="shared" ca="1" si="118"/>
        <v>0.38348813941514559</v>
      </c>
      <c r="K418">
        <f t="shared" ca="1" si="118"/>
        <v>0.24348354507315972</v>
      </c>
      <c r="L418" s="42">
        <f t="shared" ca="1" si="107"/>
        <v>0</v>
      </c>
      <c r="M418" s="42">
        <f t="shared" ca="1" si="108"/>
        <v>4.78262504885862E-2</v>
      </c>
      <c r="N418" s="42">
        <f t="shared" ca="1" si="109"/>
        <v>0.16701709654281238</v>
      </c>
      <c r="O418" s="42">
        <f t="shared" ca="1" si="110"/>
        <v>0.26411316110724919</v>
      </c>
      <c r="P418" s="42">
        <f t="shared" ca="1" si="111"/>
        <v>7.6189120275524606E-3</v>
      </c>
      <c r="Q418" s="42">
        <f t="shared" ca="1" si="112"/>
        <v>0.14763732114033537</v>
      </c>
      <c r="R418" s="42">
        <f t="shared" ca="1" si="113"/>
        <v>0.16354027838235258</v>
      </c>
      <c r="S418" s="42">
        <f t="shared" ca="1" si="114"/>
        <v>0.12370465860055364</v>
      </c>
      <c r="T418" s="42">
        <f t="shared" ca="1" si="115"/>
        <v>7.8542321710558152E-2</v>
      </c>
      <c r="U418">
        <f ca="1">+(L418^2*Markiwitz!$B$4^2)+(M418^2*Markiwitz!$C$4^2)+(N418^2*Markiwitz!$D$4^2)+(O418^2*Markiwitz!$E$4^2)+(P418^2*Markiwitz!$F$4^2)+(Q418^2*Markiwitz!$G$4^2)+(R418^2*Markiwitz!$H$4^2)+(S418^2*Markiwitz!$I$4^2)+(T418^2*Markiwitz!$J$4^2)+(2*L418*M418*Markiwitz!$B$8)+(2*L418*N418*Markiwitz!$E$8)+(2*L418*O418*Markiwitz!$H$8)+(2*L418*P418*Markiwitz!$B$11)+(2*L418*Q418*Markiwitz!$E$11)+(2*L418*R418*Markiwitz!$H$11)+(2*L418*S418*Markiwitz!$K$8)+(2*L418*T418*Markiwitz!$K$11)</f>
        <v>1.8688407785609928E-2</v>
      </c>
      <c r="V418" s="5">
        <f t="shared" ca="1" si="106"/>
        <v>0.13670555140743162</v>
      </c>
      <c r="W418" s="42">
        <f ca="1">SUMPRODUCT(L418:T418,Markiwitz!$B$3:$J$3)</f>
        <v>0.53446122895905024</v>
      </c>
    </row>
    <row r="419" spans="1:23" x14ac:dyDescent="0.25">
      <c r="A419">
        <v>418</v>
      </c>
      <c r="B419" s="25">
        <f t="shared" ca="1" si="105"/>
        <v>1</v>
      </c>
      <c r="C419" s="46">
        <v>0</v>
      </c>
      <c r="D419">
        <f t="shared" ca="1" si="118"/>
        <v>0.74730028376420043</v>
      </c>
      <c r="E419">
        <f t="shared" ca="1" si="118"/>
        <v>0.67970157361485262</v>
      </c>
      <c r="F419">
        <f t="shared" ca="1" si="118"/>
        <v>0.2491158911915784</v>
      </c>
      <c r="G419">
        <f t="shared" ca="1" si="118"/>
        <v>0.36488401081328214</v>
      </c>
      <c r="H419">
        <f t="shared" ca="1" si="118"/>
        <v>0.67095025277522036</v>
      </c>
      <c r="I419">
        <f t="shared" ca="1" si="118"/>
        <v>0.59024913074242191</v>
      </c>
      <c r="J419">
        <f t="shared" ca="1" si="118"/>
        <v>9.2639157384827531E-2</v>
      </c>
      <c r="K419">
        <f t="shared" ca="1" si="118"/>
        <v>0.51691929754795174</v>
      </c>
      <c r="L419" s="42">
        <f t="shared" ca="1" si="107"/>
        <v>0</v>
      </c>
      <c r="M419" s="42">
        <f t="shared" ca="1" si="108"/>
        <v>0.19103941974806626</v>
      </c>
      <c r="N419" s="42">
        <f t="shared" ca="1" si="109"/>
        <v>0.17375852391112057</v>
      </c>
      <c r="O419" s="42">
        <f t="shared" ca="1" si="110"/>
        <v>6.3683844817431084E-2</v>
      </c>
      <c r="P419" s="42">
        <f t="shared" ca="1" si="111"/>
        <v>9.3278741110597044E-2</v>
      </c>
      <c r="Q419" s="42">
        <f t="shared" ca="1" si="112"/>
        <v>0.17152134122625484</v>
      </c>
      <c r="R419" s="42">
        <f t="shared" ca="1" si="113"/>
        <v>0.15089095226332447</v>
      </c>
      <c r="S419" s="42">
        <f t="shared" ca="1" si="114"/>
        <v>2.3682221534297582E-2</v>
      </c>
      <c r="T419" s="42">
        <f t="shared" ca="1" si="115"/>
        <v>0.13214495538890822</v>
      </c>
      <c r="U419">
        <f ca="1">+(L419^2*Markiwitz!$B$4^2)+(M419^2*Markiwitz!$C$4^2)+(N419^2*Markiwitz!$D$4^2)+(O419^2*Markiwitz!$E$4^2)+(P419^2*Markiwitz!$F$4^2)+(Q419^2*Markiwitz!$G$4^2)+(R419^2*Markiwitz!$H$4^2)+(S419^2*Markiwitz!$I$4^2)+(T419^2*Markiwitz!$J$4^2)+(2*L419*M419*Markiwitz!$B$8)+(2*L419*N419*Markiwitz!$E$8)+(2*L419*O419*Markiwitz!$H$8)+(2*L419*P419*Markiwitz!$B$11)+(2*L419*Q419*Markiwitz!$E$11)+(2*L419*R419*Markiwitz!$H$11)+(2*L419*S419*Markiwitz!$K$8)+(2*L419*T419*Markiwitz!$K$11)</f>
        <v>1.5035603012537223E-2</v>
      </c>
      <c r="V419" s="5">
        <f t="shared" ca="1" si="106"/>
        <v>0.12261974968387931</v>
      </c>
      <c r="W419" s="42">
        <f ca="1">SUMPRODUCT(L419:T419,Markiwitz!$B$3:$J$3)</f>
        <v>0.60029193250048085</v>
      </c>
    </row>
    <row r="420" spans="1:23" x14ac:dyDescent="0.25">
      <c r="A420">
        <v>419</v>
      </c>
      <c r="B420" s="25">
        <f t="shared" ca="1" si="105"/>
        <v>1</v>
      </c>
      <c r="C420" s="46">
        <v>0</v>
      </c>
      <c r="D420">
        <f t="shared" ca="1" si="118"/>
        <v>6.8313038224288136E-2</v>
      </c>
      <c r="E420">
        <f t="shared" ca="1" si="118"/>
        <v>0.79350407818477875</v>
      </c>
      <c r="F420">
        <f t="shared" ca="1" si="118"/>
        <v>0.30604273866351395</v>
      </c>
      <c r="G420">
        <f t="shared" ca="1" si="118"/>
        <v>0.21259076099530039</v>
      </c>
      <c r="H420">
        <f t="shared" ca="1" si="118"/>
        <v>0.28894610181396507</v>
      </c>
      <c r="I420">
        <f t="shared" ca="1" si="118"/>
        <v>0.62691398388832364</v>
      </c>
      <c r="J420">
        <f t="shared" ca="1" si="118"/>
        <v>0.85888058983582893</v>
      </c>
      <c r="K420">
        <f t="shared" ca="1" si="118"/>
        <v>0.40113237258657553</v>
      </c>
      <c r="L420" s="42">
        <f t="shared" ca="1" si="107"/>
        <v>0</v>
      </c>
      <c r="M420" s="42">
        <f t="shared" ca="1" si="108"/>
        <v>1.9208892292934165E-2</v>
      </c>
      <c r="N420" s="42">
        <f t="shared" ca="1" si="109"/>
        <v>0.22312482021091165</v>
      </c>
      <c r="O420" s="42">
        <f t="shared" ca="1" si="110"/>
        <v>8.6055929538966097E-2</v>
      </c>
      <c r="P420" s="42">
        <f t="shared" ca="1" si="111"/>
        <v>5.9778237604131812E-2</v>
      </c>
      <c r="Q420" s="42">
        <f t="shared" ca="1" si="112"/>
        <v>8.1248538968279535E-2</v>
      </c>
      <c r="R420" s="42">
        <f t="shared" ca="1" si="113"/>
        <v>0.17628147578368905</v>
      </c>
      <c r="S420" s="42">
        <f t="shared" ca="1" si="114"/>
        <v>0.24150799278581092</v>
      </c>
      <c r="T420" s="42">
        <f t="shared" ca="1" si="115"/>
        <v>0.11279411281527671</v>
      </c>
      <c r="U420">
        <f ca="1">+(L420^2*Markiwitz!$B$4^2)+(M420^2*Markiwitz!$C$4^2)+(N420^2*Markiwitz!$D$4^2)+(O420^2*Markiwitz!$E$4^2)+(P420^2*Markiwitz!$F$4^2)+(Q420^2*Markiwitz!$G$4^2)+(R420^2*Markiwitz!$H$4^2)+(S420^2*Markiwitz!$I$4^2)+(T420^2*Markiwitz!$J$4^2)+(2*L420*M420*Markiwitz!$B$8)+(2*L420*N420*Markiwitz!$E$8)+(2*L420*O420*Markiwitz!$H$8)+(2*L420*P420*Markiwitz!$B$11)+(2*L420*Q420*Markiwitz!$E$11)+(2*L420*R420*Markiwitz!$H$11)+(2*L420*S420*Markiwitz!$K$8)+(2*L420*T420*Markiwitz!$K$11)</f>
        <v>1.624723252451736E-2</v>
      </c>
      <c r="V420" s="5">
        <f t="shared" ca="1" si="106"/>
        <v>0.12746463244569986</v>
      </c>
      <c r="W420" s="42">
        <f ca="1">SUMPRODUCT(L420:T420,Markiwitz!$B$3:$J$3)</f>
        <v>0.31842570778579743</v>
      </c>
    </row>
    <row r="421" spans="1:23" x14ac:dyDescent="0.25">
      <c r="A421">
        <v>420</v>
      </c>
      <c r="B421" s="25">
        <f t="shared" ca="1" si="105"/>
        <v>0.99999999999999989</v>
      </c>
      <c r="C421" s="46">
        <v>0</v>
      </c>
      <c r="D421">
        <f t="shared" ca="1" si="118"/>
        <v>0.22860039289653789</v>
      </c>
      <c r="E421">
        <f t="shared" ca="1" si="118"/>
        <v>0.85753765728758102</v>
      </c>
      <c r="F421">
        <f t="shared" ca="1" si="118"/>
        <v>0.80597341886251217</v>
      </c>
      <c r="G421">
        <f t="shared" ca="1" si="118"/>
        <v>7.9076383051379651E-4</v>
      </c>
      <c r="H421">
        <f t="shared" ca="1" si="118"/>
        <v>0.41512670874561086</v>
      </c>
      <c r="I421">
        <f t="shared" ca="1" si="118"/>
        <v>0.94946553065966499</v>
      </c>
      <c r="J421">
        <f t="shared" ca="1" si="118"/>
        <v>0.1986229060203617</v>
      </c>
      <c r="K421">
        <f t="shared" ca="1" si="118"/>
        <v>0.33658996757066983</v>
      </c>
      <c r="L421" s="42">
        <f t="shared" ca="1" si="107"/>
        <v>0</v>
      </c>
      <c r="M421" s="42">
        <f t="shared" ca="1" si="108"/>
        <v>6.0273670507496456E-2</v>
      </c>
      <c r="N421" s="42">
        <f t="shared" ca="1" si="109"/>
        <v>0.22610172077226062</v>
      </c>
      <c r="O421" s="42">
        <f t="shared" ca="1" si="110"/>
        <v>0.21250609270958609</v>
      </c>
      <c r="P421" s="42">
        <f t="shared" ca="1" si="111"/>
        <v>2.0849587336976174E-4</v>
      </c>
      <c r="Q421" s="42">
        <f t="shared" ca="1" si="112"/>
        <v>0.10945392588681478</v>
      </c>
      <c r="R421" s="42">
        <f t="shared" ca="1" si="113"/>
        <v>0.2503397821328619</v>
      </c>
      <c r="S421" s="42">
        <f t="shared" ca="1" si="114"/>
        <v>5.2369689487502299E-2</v>
      </c>
      <c r="T421" s="42">
        <f t="shared" ca="1" si="115"/>
        <v>8.8746622630108005E-2</v>
      </c>
      <c r="U421">
        <f ca="1">+(L421^2*Markiwitz!$B$4^2)+(M421^2*Markiwitz!$C$4^2)+(N421^2*Markiwitz!$D$4^2)+(O421^2*Markiwitz!$E$4^2)+(P421^2*Markiwitz!$F$4^2)+(Q421^2*Markiwitz!$G$4^2)+(R421^2*Markiwitz!$H$4^2)+(S421^2*Markiwitz!$I$4^2)+(T421^2*Markiwitz!$J$4^2)+(2*L421*M421*Markiwitz!$B$8)+(2*L421*N421*Markiwitz!$E$8)+(2*L421*O421*Markiwitz!$H$8)+(2*L421*P421*Markiwitz!$B$11)+(2*L421*Q421*Markiwitz!$E$11)+(2*L421*R421*Markiwitz!$H$11)+(2*L421*S421*Markiwitz!$K$8)+(2*L421*T421*Markiwitz!$K$11)</f>
        <v>1.7340707240994423E-2</v>
      </c>
      <c r="V421" s="5">
        <f t="shared" ca="1" si="106"/>
        <v>0.13168411916778128</v>
      </c>
      <c r="W421" s="42">
        <f ca="1">SUMPRODUCT(L421:T421,Markiwitz!$B$3:$J$3)</f>
        <v>0.43619867065438489</v>
      </c>
    </row>
    <row r="422" spans="1:23" x14ac:dyDescent="0.25">
      <c r="A422">
        <v>421</v>
      </c>
      <c r="B422" s="25">
        <f t="shared" ca="1" si="105"/>
        <v>1</v>
      </c>
      <c r="C422" s="46">
        <v>0</v>
      </c>
      <c r="D422">
        <f t="shared" ref="D422:K431" ca="1" si="119">RAND()</f>
        <v>0.54846046296779283</v>
      </c>
      <c r="E422">
        <f t="shared" ca="1" si="119"/>
        <v>0.31916812476416434</v>
      </c>
      <c r="F422">
        <f t="shared" ca="1" si="119"/>
        <v>0.22961028026807739</v>
      </c>
      <c r="G422">
        <f t="shared" ca="1" si="119"/>
        <v>0.46643429620192767</v>
      </c>
      <c r="H422">
        <f t="shared" ca="1" si="119"/>
        <v>0.88340450047661867</v>
      </c>
      <c r="I422">
        <f t="shared" ca="1" si="119"/>
        <v>0.79833205485541814</v>
      </c>
      <c r="J422">
        <f t="shared" ca="1" si="119"/>
        <v>0.67743153697145408</v>
      </c>
      <c r="K422">
        <f t="shared" ca="1" si="119"/>
        <v>0.20549219255746509</v>
      </c>
      <c r="L422" s="42">
        <f t="shared" ca="1" si="107"/>
        <v>0</v>
      </c>
      <c r="M422" s="42">
        <f t="shared" ca="1" si="108"/>
        <v>0.13285275274754921</v>
      </c>
      <c r="N422" s="42">
        <f t="shared" ca="1" si="109"/>
        <v>7.7311614650849403E-2</v>
      </c>
      <c r="O422" s="42">
        <f t="shared" ca="1" si="110"/>
        <v>5.5618152724605172E-2</v>
      </c>
      <c r="P422" s="42">
        <f t="shared" ca="1" si="111"/>
        <v>0.1129836777859605</v>
      </c>
      <c r="Q422" s="42">
        <f t="shared" ca="1" si="112"/>
        <v>0.21398574300657347</v>
      </c>
      <c r="R422" s="42">
        <f t="shared" ca="1" si="113"/>
        <v>0.19337877250119656</v>
      </c>
      <c r="S422" s="42">
        <f t="shared" ca="1" si="114"/>
        <v>0.16409322195745182</v>
      </c>
      <c r="T422" s="42">
        <f t="shared" ca="1" si="115"/>
        <v>4.9776064625813923E-2</v>
      </c>
      <c r="U422">
        <f ca="1">+(L422^2*Markiwitz!$B$4^2)+(M422^2*Markiwitz!$C$4^2)+(N422^2*Markiwitz!$D$4^2)+(O422^2*Markiwitz!$E$4^2)+(P422^2*Markiwitz!$F$4^2)+(Q422^2*Markiwitz!$G$4^2)+(R422^2*Markiwitz!$H$4^2)+(S422^2*Markiwitz!$I$4^2)+(T422^2*Markiwitz!$J$4^2)+(2*L422*M422*Markiwitz!$B$8)+(2*L422*N422*Markiwitz!$E$8)+(2*L422*O422*Markiwitz!$H$8)+(2*L422*P422*Markiwitz!$B$11)+(2*L422*Q422*Markiwitz!$E$11)+(2*L422*R422*Markiwitz!$H$11)+(2*L422*S422*Markiwitz!$K$8)+(2*L422*T422*Markiwitz!$K$11)</f>
        <v>2.1630570258833345E-2</v>
      </c>
      <c r="V422" s="5">
        <f t="shared" ca="1" si="106"/>
        <v>0.14707334992728405</v>
      </c>
      <c r="W422" s="42">
        <f ca="1">SUMPRODUCT(L422:T422,Markiwitz!$B$3:$J$3)</f>
        <v>0.68169833496835164</v>
      </c>
    </row>
    <row r="423" spans="1:23" x14ac:dyDescent="0.25">
      <c r="A423">
        <v>422</v>
      </c>
      <c r="B423" s="25">
        <f t="shared" ca="1" si="105"/>
        <v>1</v>
      </c>
      <c r="C423" s="46">
        <v>0</v>
      </c>
      <c r="D423">
        <f t="shared" ca="1" si="119"/>
        <v>2.0665357084533431E-2</v>
      </c>
      <c r="E423">
        <f t="shared" ca="1" si="119"/>
        <v>0.97581150572339859</v>
      </c>
      <c r="F423">
        <f t="shared" ca="1" si="119"/>
        <v>0.42996490657051134</v>
      </c>
      <c r="G423">
        <f t="shared" ca="1" si="119"/>
        <v>0.61176120684225688</v>
      </c>
      <c r="H423">
        <f t="shared" ca="1" si="119"/>
        <v>0.79746290657805552</v>
      </c>
      <c r="I423">
        <f t="shared" ca="1" si="119"/>
        <v>0.27354292381897438</v>
      </c>
      <c r="J423">
        <f t="shared" ca="1" si="119"/>
        <v>5.5507904214033954E-2</v>
      </c>
      <c r="K423">
        <f t="shared" ca="1" si="119"/>
        <v>0.20291869439005705</v>
      </c>
      <c r="L423" s="42">
        <f t="shared" ca="1" si="107"/>
        <v>0</v>
      </c>
      <c r="M423" s="42">
        <f t="shared" ca="1" si="108"/>
        <v>6.1364591465245741E-3</v>
      </c>
      <c r="N423" s="42">
        <f t="shared" ca="1" si="109"/>
        <v>0.28976162449483556</v>
      </c>
      <c r="O423" s="42">
        <f t="shared" ca="1" si="110"/>
        <v>0.12767561057940305</v>
      </c>
      <c r="P423" s="42">
        <f t="shared" ca="1" si="111"/>
        <v>0.18165897825330685</v>
      </c>
      <c r="Q423" s="42">
        <f t="shared" ca="1" si="112"/>
        <v>0.23680203187717941</v>
      </c>
      <c r="R423" s="42">
        <f t="shared" ca="1" si="113"/>
        <v>8.1227000819275613E-2</v>
      </c>
      <c r="S423" s="42">
        <f t="shared" ca="1" si="114"/>
        <v>1.6482753485714034E-2</v>
      </c>
      <c r="T423" s="42">
        <f t="shared" ca="1" si="115"/>
        <v>6.0255541343761092E-2</v>
      </c>
      <c r="U423">
        <f ca="1">+(L423^2*Markiwitz!$B$4^2)+(M423^2*Markiwitz!$C$4^2)+(N423^2*Markiwitz!$D$4^2)+(O423^2*Markiwitz!$E$4^2)+(P423^2*Markiwitz!$F$4^2)+(Q423^2*Markiwitz!$G$4^2)+(R423^2*Markiwitz!$H$4^2)+(S423^2*Markiwitz!$I$4^2)+(T423^2*Markiwitz!$J$4^2)+(2*L423*M423*Markiwitz!$B$8)+(2*L423*N423*Markiwitz!$E$8)+(2*L423*O423*Markiwitz!$H$8)+(2*L423*P423*Markiwitz!$B$11)+(2*L423*Q423*Markiwitz!$E$11)+(2*L423*R423*Markiwitz!$H$11)+(2*L423*S423*Markiwitz!$K$8)+(2*L423*T423*Markiwitz!$K$11)</f>
        <v>2.7399443712891335E-2</v>
      </c>
      <c r="V423" s="5">
        <f t="shared" ca="1" si="106"/>
        <v>0.16552777323727683</v>
      </c>
      <c r="W423" s="42">
        <f ca="1">SUMPRODUCT(L423:T423,Markiwitz!$B$3:$J$3)</f>
        <v>0.81807528775169913</v>
      </c>
    </row>
    <row r="424" spans="1:23" x14ac:dyDescent="0.25">
      <c r="A424">
        <v>423</v>
      </c>
      <c r="B424" s="25">
        <f t="shared" ca="1" si="105"/>
        <v>1</v>
      </c>
      <c r="C424" s="46">
        <v>0</v>
      </c>
      <c r="D424">
        <f t="shared" ca="1" si="119"/>
        <v>0.58379819944348144</v>
      </c>
      <c r="E424">
        <f t="shared" ca="1" si="119"/>
        <v>9.3452243140702773E-2</v>
      </c>
      <c r="F424">
        <f t="shared" ca="1" si="119"/>
        <v>0.10577964725740063</v>
      </c>
      <c r="G424">
        <f t="shared" ca="1" si="119"/>
        <v>8.3434281723461234E-2</v>
      </c>
      <c r="H424">
        <f t="shared" ca="1" si="119"/>
        <v>0.34906348150340105</v>
      </c>
      <c r="I424">
        <f t="shared" ca="1" si="119"/>
        <v>0.83950677263623186</v>
      </c>
      <c r="J424">
        <f t="shared" ca="1" si="119"/>
        <v>0.23268949798743277</v>
      </c>
      <c r="K424">
        <f t="shared" ca="1" si="119"/>
        <v>0.63861451851181028</v>
      </c>
      <c r="L424" s="42">
        <f t="shared" ca="1" si="107"/>
        <v>0</v>
      </c>
      <c r="M424" s="42">
        <f t="shared" ca="1" si="108"/>
        <v>0.19949782674632752</v>
      </c>
      <c r="N424" s="42">
        <f t="shared" ca="1" si="109"/>
        <v>3.1934869667141735E-2</v>
      </c>
      <c r="O424" s="42">
        <f t="shared" ca="1" si="110"/>
        <v>3.6147438895771301E-2</v>
      </c>
      <c r="P424" s="42">
        <f t="shared" ca="1" si="111"/>
        <v>2.8511492320186196E-2</v>
      </c>
      <c r="Q424" s="42">
        <f t="shared" ca="1" si="112"/>
        <v>0.11928335171780044</v>
      </c>
      <c r="R424" s="42">
        <f t="shared" ca="1" si="113"/>
        <v>0.28687957043958917</v>
      </c>
      <c r="S424" s="42">
        <f t="shared" ca="1" si="114"/>
        <v>7.9515574387585788E-2</v>
      </c>
      <c r="T424" s="42">
        <f t="shared" ca="1" si="115"/>
        <v>0.21822987582559775</v>
      </c>
      <c r="U424">
        <f ca="1">+(L424^2*Markiwitz!$B$4^2)+(M424^2*Markiwitz!$C$4^2)+(N424^2*Markiwitz!$D$4^2)+(O424^2*Markiwitz!$E$4^2)+(P424^2*Markiwitz!$F$4^2)+(Q424^2*Markiwitz!$G$4^2)+(R424^2*Markiwitz!$H$4^2)+(S424^2*Markiwitz!$I$4^2)+(T424^2*Markiwitz!$J$4^2)+(2*L424*M424*Markiwitz!$B$8)+(2*L424*N424*Markiwitz!$E$8)+(2*L424*O424*Markiwitz!$H$8)+(2*L424*P424*Markiwitz!$B$11)+(2*L424*Q424*Markiwitz!$E$11)+(2*L424*R424*Markiwitz!$H$11)+(2*L424*S424*Markiwitz!$K$8)+(2*L424*T424*Markiwitz!$K$11)</f>
        <v>1.4306522100720425E-2</v>
      </c>
      <c r="V424" s="5">
        <f t="shared" ca="1" si="106"/>
        <v>0.1196098745953712</v>
      </c>
      <c r="W424" s="42">
        <f ca="1">SUMPRODUCT(L424:T424,Markiwitz!$B$3:$J$3)</f>
        <v>0.40922773583878502</v>
      </c>
    </row>
    <row r="425" spans="1:23" x14ac:dyDescent="0.25">
      <c r="A425">
        <v>424</v>
      </c>
      <c r="B425" s="25">
        <f t="shared" ca="1" si="105"/>
        <v>0.99999999999999978</v>
      </c>
      <c r="C425" s="46">
        <v>0</v>
      </c>
      <c r="D425">
        <f t="shared" ca="1" si="119"/>
        <v>0.75428762691612006</v>
      </c>
      <c r="E425">
        <f t="shared" ca="1" si="119"/>
        <v>0.67319804788394855</v>
      </c>
      <c r="F425">
        <f t="shared" ca="1" si="119"/>
        <v>0.34361904116966091</v>
      </c>
      <c r="G425">
        <f t="shared" ca="1" si="119"/>
        <v>6.9695076926836963E-2</v>
      </c>
      <c r="H425">
        <f t="shared" ca="1" si="119"/>
        <v>0.60713472239445354</v>
      </c>
      <c r="I425">
        <f t="shared" ca="1" si="119"/>
        <v>0.78719632580455823</v>
      </c>
      <c r="J425">
        <f t="shared" ca="1" si="119"/>
        <v>0.15899822523393969</v>
      </c>
      <c r="K425">
        <f t="shared" ca="1" si="119"/>
        <v>0.83873530727906942</v>
      </c>
      <c r="L425" s="42">
        <f t="shared" ca="1" si="107"/>
        <v>0</v>
      </c>
      <c r="M425" s="42">
        <f t="shared" ca="1" si="108"/>
        <v>0.17819791997565876</v>
      </c>
      <c r="N425" s="42">
        <f t="shared" ca="1" si="109"/>
        <v>0.15904077911904271</v>
      </c>
      <c r="O425" s="42">
        <f t="shared" ca="1" si="110"/>
        <v>8.1178845065786959E-2</v>
      </c>
      <c r="P425" s="42">
        <f t="shared" ca="1" si="111"/>
        <v>1.6465227981642308E-2</v>
      </c>
      <c r="Q425" s="42">
        <f t="shared" ca="1" si="112"/>
        <v>0.14343354022393612</v>
      </c>
      <c r="R425" s="42">
        <f t="shared" ca="1" si="113"/>
        <v>0.1859724896249062</v>
      </c>
      <c r="S425" s="42">
        <f t="shared" ca="1" si="114"/>
        <v>3.7562797009343118E-2</v>
      </c>
      <c r="T425" s="42">
        <f t="shared" ca="1" si="115"/>
        <v>0.1981484009996837</v>
      </c>
      <c r="U425">
        <f ca="1">+(L425^2*Markiwitz!$B$4^2)+(M425^2*Markiwitz!$C$4^2)+(N425^2*Markiwitz!$D$4^2)+(O425^2*Markiwitz!$E$4^2)+(P425^2*Markiwitz!$F$4^2)+(Q425^2*Markiwitz!$G$4^2)+(R425^2*Markiwitz!$H$4^2)+(S425^2*Markiwitz!$I$4^2)+(T425^2*Markiwitz!$J$4^2)+(2*L425*M425*Markiwitz!$B$8)+(2*L425*N425*Markiwitz!$E$8)+(2*L425*O425*Markiwitz!$H$8)+(2*L425*P425*Markiwitz!$B$11)+(2*L425*Q425*Markiwitz!$E$11)+(2*L425*R425*Markiwitz!$H$11)+(2*L425*S425*Markiwitz!$K$8)+(2*L425*T425*Markiwitz!$K$11)</f>
        <v>1.2982154759451405E-2</v>
      </c>
      <c r="V425" s="5">
        <f t="shared" ca="1" si="106"/>
        <v>0.11393925907891189</v>
      </c>
      <c r="W425" s="42">
        <f ca="1">SUMPRODUCT(L425:T425,Markiwitz!$B$3:$J$3)</f>
        <v>0.50329251048249668</v>
      </c>
    </row>
    <row r="426" spans="1:23" x14ac:dyDescent="0.25">
      <c r="A426">
        <v>425</v>
      </c>
      <c r="B426" s="25">
        <f t="shared" ca="1" si="105"/>
        <v>1</v>
      </c>
      <c r="C426" s="46">
        <v>0</v>
      </c>
      <c r="D426">
        <f t="shared" ca="1" si="119"/>
        <v>0.45849556072436271</v>
      </c>
      <c r="E426">
        <f t="shared" ca="1" si="119"/>
        <v>0.9390205075257112</v>
      </c>
      <c r="F426">
        <f t="shared" ca="1" si="119"/>
        <v>0.20192969926812643</v>
      </c>
      <c r="G426">
        <f t="shared" ca="1" si="119"/>
        <v>0.22152648208874759</v>
      </c>
      <c r="H426">
        <f t="shared" ca="1" si="119"/>
        <v>0.85690583494279582</v>
      </c>
      <c r="I426">
        <f t="shared" ca="1" si="119"/>
        <v>0.38490056963750019</v>
      </c>
      <c r="J426">
        <f t="shared" ca="1" si="119"/>
        <v>0.45086860404296281</v>
      </c>
      <c r="K426">
        <f t="shared" ca="1" si="119"/>
        <v>0.68056832567752767</v>
      </c>
      <c r="L426" s="42">
        <f t="shared" ca="1" si="107"/>
        <v>0</v>
      </c>
      <c r="M426" s="42">
        <f t="shared" ca="1" si="108"/>
        <v>0.10931616450129733</v>
      </c>
      <c r="N426" s="42">
        <f t="shared" ca="1" si="109"/>
        <v>0.22388465464877927</v>
      </c>
      <c r="O426" s="42">
        <f t="shared" ca="1" si="110"/>
        <v>4.8144806872323267E-2</v>
      </c>
      <c r="P426" s="42">
        <f t="shared" ca="1" si="111"/>
        <v>5.2817142480394923E-2</v>
      </c>
      <c r="Q426" s="42">
        <f t="shared" ca="1" si="112"/>
        <v>0.20430657838155758</v>
      </c>
      <c r="R426" s="42">
        <f t="shared" ca="1" si="113"/>
        <v>9.1769381410501991E-2</v>
      </c>
      <c r="S426" s="42">
        <f t="shared" ca="1" si="114"/>
        <v>0.10749771799352532</v>
      </c>
      <c r="T426" s="42">
        <f t="shared" ca="1" si="115"/>
        <v>0.16226355371162032</v>
      </c>
      <c r="U426">
        <f ca="1">+(L426^2*Markiwitz!$B$4^2)+(M426^2*Markiwitz!$C$4^2)+(N426^2*Markiwitz!$D$4^2)+(O426^2*Markiwitz!$E$4^2)+(P426^2*Markiwitz!$F$4^2)+(Q426^2*Markiwitz!$G$4^2)+(R426^2*Markiwitz!$H$4^2)+(S426^2*Markiwitz!$I$4^2)+(T426^2*Markiwitz!$J$4^2)+(2*L426*M426*Markiwitz!$B$8)+(2*L426*N426*Markiwitz!$E$8)+(2*L426*O426*Markiwitz!$H$8)+(2*L426*P426*Markiwitz!$B$11)+(2*L426*Q426*Markiwitz!$E$11)+(2*L426*R426*Markiwitz!$H$11)+(2*L426*S426*Markiwitz!$K$8)+(2*L426*T426*Markiwitz!$K$11)</f>
        <v>1.8469522771445031E-2</v>
      </c>
      <c r="V426" s="5">
        <f t="shared" ca="1" si="106"/>
        <v>0.13590262238619619</v>
      </c>
      <c r="W426" s="42">
        <f ca="1">SUMPRODUCT(L426:T426,Markiwitz!$B$3:$J$3)</f>
        <v>0.66419529790297427</v>
      </c>
    </row>
    <row r="427" spans="1:23" x14ac:dyDescent="0.25">
      <c r="A427">
        <v>426</v>
      </c>
      <c r="B427" s="25">
        <f t="shared" ca="1" si="105"/>
        <v>0.99999999999999989</v>
      </c>
      <c r="C427" s="46">
        <v>0</v>
      </c>
      <c r="D427">
        <f t="shared" ca="1" si="119"/>
        <v>0.88344502164846672</v>
      </c>
      <c r="E427">
        <f t="shared" ca="1" si="119"/>
        <v>0.25390231319145051</v>
      </c>
      <c r="F427">
        <f t="shared" ca="1" si="119"/>
        <v>0.65599282152748339</v>
      </c>
      <c r="G427">
        <f t="shared" ca="1" si="119"/>
        <v>0.8387931314065169</v>
      </c>
      <c r="H427">
        <f t="shared" ca="1" si="119"/>
        <v>1.8908119469876139E-2</v>
      </c>
      <c r="I427">
        <f t="shared" ca="1" si="119"/>
        <v>7.8337515381279976E-2</v>
      </c>
      <c r="J427">
        <f t="shared" ca="1" si="119"/>
        <v>0.24019338869371987</v>
      </c>
      <c r="K427">
        <f t="shared" ca="1" si="119"/>
        <v>0.70844158779906785</v>
      </c>
      <c r="L427" s="42">
        <f t="shared" ca="1" si="107"/>
        <v>0</v>
      </c>
      <c r="M427" s="42">
        <f t="shared" ca="1" si="108"/>
        <v>0.24019621618622841</v>
      </c>
      <c r="N427" s="42">
        <f t="shared" ca="1" si="109"/>
        <v>6.9032450707254445E-2</v>
      </c>
      <c r="O427" s="42">
        <f t="shared" ca="1" si="110"/>
        <v>0.17835517741920914</v>
      </c>
      <c r="P427" s="42">
        <f t="shared" ca="1" si="111"/>
        <v>0.22805599826789505</v>
      </c>
      <c r="Q427" s="42">
        <f t="shared" ca="1" si="112"/>
        <v>5.1408504667182151E-3</v>
      </c>
      <c r="R427" s="42">
        <f t="shared" ca="1" si="113"/>
        <v>2.1298863334928812E-2</v>
      </c>
      <c r="S427" s="42">
        <f t="shared" ca="1" si="114"/>
        <v>6.5305187876350354E-2</v>
      </c>
      <c r="T427" s="42">
        <f t="shared" ca="1" si="115"/>
        <v>0.19261525574141555</v>
      </c>
      <c r="U427">
        <f ca="1">+(L427^2*Markiwitz!$B$4^2)+(M427^2*Markiwitz!$C$4^2)+(N427^2*Markiwitz!$D$4^2)+(O427^2*Markiwitz!$E$4^2)+(P427^2*Markiwitz!$F$4^2)+(Q427^2*Markiwitz!$G$4^2)+(R427^2*Markiwitz!$H$4^2)+(S427^2*Markiwitz!$I$4^2)+(T427^2*Markiwitz!$J$4^2)+(2*L427*M427*Markiwitz!$B$8)+(2*L427*N427*Markiwitz!$E$8)+(2*L427*O427*Markiwitz!$H$8)+(2*L427*P427*Markiwitz!$B$11)+(2*L427*Q427*Markiwitz!$E$11)+(2*L427*R427*Markiwitz!$H$11)+(2*L427*S427*Markiwitz!$K$8)+(2*L427*T427*Markiwitz!$K$11)</f>
        <v>1.2082730409882867E-2</v>
      </c>
      <c r="V427" s="5">
        <f t="shared" ca="1" si="106"/>
        <v>0.10992147383420069</v>
      </c>
      <c r="W427" s="42">
        <f ca="1">SUMPRODUCT(L427:T427,Markiwitz!$B$3:$J$3)</f>
        <v>0.1978422302015318</v>
      </c>
    </row>
    <row r="428" spans="1:23" x14ac:dyDescent="0.25">
      <c r="A428">
        <v>427</v>
      </c>
      <c r="B428" s="25">
        <f t="shared" ca="1" si="105"/>
        <v>1</v>
      </c>
      <c r="C428" s="46">
        <v>0</v>
      </c>
      <c r="D428">
        <f t="shared" ca="1" si="119"/>
        <v>0.45970090110608008</v>
      </c>
      <c r="E428">
        <f t="shared" ca="1" si="119"/>
        <v>4.2265943857066612E-2</v>
      </c>
      <c r="F428">
        <f t="shared" ca="1" si="119"/>
        <v>0.32543255722673536</v>
      </c>
      <c r="G428">
        <f t="shared" ca="1" si="119"/>
        <v>0.52342252019801816</v>
      </c>
      <c r="H428">
        <f t="shared" ca="1" si="119"/>
        <v>0.98903135357523109</v>
      </c>
      <c r="I428">
        <f t="shared" ca="1" si="119"/>
        <v>0.38580367945968619</v>
      </c>
      <c r="J428">
        <f t="shared" ca="1" si="119"/>
        <v>0.25634484769255395</v>
      </c>
      <c r="K428">
        <f t="shared" ca="1" si="119"/>
        <v>0.68753204565233506</v>
      </c>
      <c r="L428" s="42">
        <f t="shared" ca="1" si="107"/>
        <v>0</v>
      </c>
      <c r="M428" s="42">
        <f t="shared" ca="1" si="108"/>
        <v>0.12527501313564821</v>
      </c>
      <c r="N428" s="42">
        <f t="shared" ca="1" si="109"/>
        <v>1.1518068942533466E-2</v>
      </c>
      <c r="O428" s="42">
        <f t="shared" ca="1" si="110"/>
        <v>8.8684985788050799E-2</v>
      </c>
      <c r="P428" s="42">
        <f t="shared" ca="1" si="111"/>
        <v>0.14264005777567432</v>
      </c>
      <c r="Q428" s="42">
        <f t="shared" ca="1" si="112"/>
        <v>0.26952506621716138</v>
      </c>
      <c r="R428" s="42">
        <f t="shared" ca="1" si="113"/>
        <v>0.10513697253106026</v>
      </c>
      <c r="S428" s="42">
        <f t="shared" ca="1" si="114"/>
        <v>6.9857605422726662E-2</v>
      </c>
      <c r="T428" s="42">
        <f t="shared" ca="1" si="115"/>
        <v>0.18736223018714498</v>
      </c>
      <c r="U428">
        <f ca="1">+(L428^2*Markiwitz!$B$4^2)+(M428^2*Markiwitz!$C$4^2)+(N428^2*Markiwitz!$D$4^2)+(O428^2*Markiwitz!$E$4^2)+(P428^2*Markiwitz!$F$4^2)+(Q428^2*Markiwitz!$G$4^2)+(R428^2*Markiwitz!$H$4^2)+(S428^2*Markiwitz!$I$4^2)+(T428^2*Markiwitz!$J$4^2)+(2*L428*M428*Markiwitz!$B$8)+(2*L428*N428*Markiwitz!$E$8)+(2*L428*O428*Markiwitz!$H$8)+(2*L428*P428*Markiwitz!$B$11)+(2*L428*Q428*Markiwitz!$E$11)+(2*L428*R428*Markiwitz!$H$11)+(2*L428*S428*Markiwitz!$K$8)+(2*L428*T428*Markiwitz!$K$11)</f>
        <v>2.5502884925920257E-2</v>
      </c>
      <c r="V428" s="5">
        <f t="shared" ca="1" si="106"/>
        <v>0.15969622702468664</v>
      </c>
      <c r="W428" s="42">
        <f ca="1">SUMPRODUCT(L428:T428,Markiwitz!$B$3:$J$3)</f>
        <v>0.84987608346517851</v>
      </c>
    </row>
    <row r="429" spans="1:23" x14ac:dyDescent="0.25">
      <c r="A429">
        <v>428</v>
      </c>
      <c r="B429" s="25">
        <f t="shared" ca="1" si="105"/>
        <v>1</v>
      </c>
      <c r="C429" s="46">
        <v>0</v>
      </c>
      <c r="D429">
        <f t="shared" ca="1" si="119"/>
        <v>0.21965481677583576</v>
      </c>
      <c r="E429">
        <f t="shared" ca="1" si="119"/>
        <v>0.4850373486461077</v>
      </c>
      <c r="F429">
        <f t="shared" ca="1" si="119"/>
        <v>0.36184420884791269</v>
      </c>
      <c r="G429">
        <f t="shared" ca="1" si="119"/>
        <v>0.38813500476464435</v>
      </c>
      <c r="H429">
        <f t="shared" ca="1" si="119"/>
        <v>0.36815753605101209</v>
      </c>
      <c r="I429">
        <f t="shared" ca="1" si="119"/>
        <v>0.87346811211260833</v>
      </c>
      <c r="J429">
        <f t="shared" ca="1" si="119"/>
        <v>0.13473612774625499</v>
      </c>
      <c r="K429">
        <f t="shared" ca="1" si="119"/>
        <v>0.70782451105761368</v>
      </c>
      <c r="L429" s="42">
        <f t="shared" ca="1" si="107"/>
        <v>0</v>
      </c>
      <c r="M429" s="42">
        <f t="shared" ca="1" si="108"/>
        <v>6.2069412648627351E-2</v>
      </c>
      <c r="N429" s="42">
        <f t="shared" ca="1" si="109"/>
        <v>0.13706042865354251</v>
      </c>
      <c r="O429" s="42">
        <f t="shared" ca="1" si="110"/>
        <v>0.10224887322374418</v>
      </c>
      <c r="P429" s="42">
        <f t="shared" ca="1" si="111"/>
        <v>0.10967804907597155</v>
      </c>
      <c r="Q429" s="42">
        <f t="shared" ca="1" si="112"/>
        <v>0.10403287467250318</v>
      </c>
      <c r="R429" s="42">
        <f t="shared" ca="1" si="113"/>
        <v>0.24682205235437046</v>
      </c>
      <c r="S429" s="42">
        <f t="shared" ca="1" si="114"/>
        <v>3.8073339044029028E-2</v>
      </c>
      <c r="T429" s="42">
        <f t="shared" ca="1" si="115"/>
        <v>0.20001497032721172</v>
      </c>
      <c r="U429">
        <f ca="1">+(L429^2*Markiwitz!$B$4^2)+(M429^2*Markiwitz!$C$4^2)+(N429^2*Markiwitz!$D$4^2)+(O429^2*Markiwitz!$E$4^2)+(P429^2*Markiwitz!$F$4^2)+(Q429^2*Markiwitz!$G$4^2)+(R429^2*Markiwitz!$H$4^2)+(S429^2*Markiwitz!$I$4^2)+(T429^2*Markiwitz!$J$4^2)+(2*L429*M429*Markiwitz!$B$8)+(2*L429*N429*Markiwitz!$E$8)+(2*L429*O429*Markiwitz!$H$8)+(2*L429*P429*Markiwitz!$B$11)+(2*L429*Q429*Markiwitz!$E$11)+(2*L429*R429*Markiwitz!$H$11)+(2*L429*S429*Markiwitz!$K$8)+(2*L429*T429*Markiwitz!$K$11)</f>
        <v>1.3202526940245905E-2</v>
      </c>
      <c r="V429" s="5">
        <f t="shared" ca="1" si="106"/>
        <v>0.11490224950037273</v>
      </c>
      <c r="W429" s="42">
        <f ca="1">SUMPRODUCT(L429:T429,Markiwitz!$B$3:$J$3)</f>
        <v>0.41502858364253725</v>
      </c>
    </row>
    <row r="430" spans="1:23" x14ac:dyDescent="0.25">
      <c r="A430">
        <v>429</v>
      </c>
      <c r="B430" s="25">
        <f t="shared" ca="1" si="105"/>
        <v>0.99999999999999989</v>
      </c>
      <c r="C430" s="46">
        <v>0</v>
      </c>
      <c r="D430">
        <f t="shared" ca="1" si="119"/>
        <v>0.13586382774906569</v>
      </c>
      <c r="E430">
        <f t="shared" ca="1" si="119"/>
        <v>0.58459150617612654</v>
      </c>
      <c r="F430">
        <f t="shared" ca="1" si="119"/>
        <v>9.6158129924440394E-2</v>
      </c>
      <c r="G430">
        <f t="shared" ca="1" si="119"/>
        <v>0.32838495073808993</v>
      </c>
      <c r="H430">
        <f t="shared" ca="1" si="119"/>
        <v>0.8401404781446834</v>
      </c>
      <c r="I430">
        <f t="shared" ca="1" si="119"/>
        <v>0.12402199915247203</v>
      </c>
      <c r="J430">
        <f t="shared" ca="1" si="119"/>
        <v>0.69557326955226784</v>
      </c>
      <c r="K430">
        <f t="shared" ca="1" si="119"/>
        <v>0.83284488604539419</v>
      </c>
      <c r="L430" s="42">
        <f t="shared" ca="1" si="107"/>
        <v>0</v>
      </c>
      <c r="M430" s="42">
        <f t="shared" ca="1" si="108"/>
        <v>3.7350068816536915E-2</v>
      </c>
      <c r="N430" s="42">
        <f t="shared" ca="1" si="109"/>
        <v>0.16070894915141565</v>
      </c>
      <c r="O430" s="42">
        <f t="shared" ca="1" si="110"/>
        <v>2.6434650263061243E-2</v>
      </c>
      <c r="P430" s="42">
        <f t="shared" ca="1" si="111"/>
        <v>9.0275687882399522E-2</v>
      </c>
      <c r="Q430" s="42">
        <f t="shared" ca="1" si="112"/>
        <v>0.2309614353882205</v>
      </c>
      <c r="R430" s="42">
        <f t="shared" ca="1" si="113"/>
        <v>3.4094654035986917E-2</v>
      </c>
      <c r="S430" s="42">
        <f t="shared" ca="1" si="114"/>
        <v>0.19121873654777435</v>
      </c>
      <c r="T430" s="42">
        <f t="shared" ca="1" si="115"/>
        <v>0.22895581791460484</v>
      </c>
      <c r="U430">
        <f ca="1">+(L430^2*Markiwitz!$B$4^2)+(M430^2*Markiwitz!$C$4^2)+(N430^2*Markiwitz!$D$4^2)+(O430^2*Markiwitz!$E$4^2)+(P430^2*Markiwitz!$F$4^2)+(Q430^2*Markiwitz!$G$4^2)+(R430^2*Markiwitz!$H$4^2)+(S430^2*Markiwitz!$I$4^2)+(T430^2*Markiwitz!$J$4^2)+(2*L430*M430*Markiwitz!$B$8)+(2*L430*N430*Markiwitz!$E$8)+(2*L430*O430*Markiwitz!$H$8)+(2*L430*P430*Markiwitz!$B$11)+(2*L430*Q430*Markiwitz!$E$11)+(2*L430*R430*Markiwitz!$H$11)+(2*L430*S430*Markiwitz!$K$8)+(2*L430*T430*Markiwitz!$K$11)</f>
        <v>2.2738154193889432E-2</v>
      </c>
      <c r="V430" s="5">
        <f t="shared" ca="1" si="106"/>
        <v>0.15079175771204947</v>
      </c>
      <c r="W430" s="42">
        <f ca="1">SUMPRODUCT(L430:T430,Markiwitz!$B$3:$J$3)</f>
        <v>0.71588714941622911</v>
      </c>
    </row>
    <row r="431" spans="1:23" x14ac:dyDescent="0.25">
      <c r="A431">
        <v>430</v>
      </c>
      <c r="B431" s="25">
        <f t="shared" ca="1" si="105"/>
        <v>1</v>
      </c>
      <c r="C431" s="46">
        <v>0</v>
      </c>
      <c r="D431">
        <f t="shared" ca="1" si="119"/>
        <v>0.60112462310710868</v>
      </c>
      <c r="E431">
        <f t="shared" ca="1" si="119"/>
        <v>0.69789082278725112</v>
      </c>
      <c r="F431">
        <f t="shared" ca="1" si="119"/>
        <v>0.97105303322620096</v>
      </c>
      <c r="G431">
        <f t="shared" ca="1" si="119"/>
        <v>2.0813657105338224E-2</v>
      </c>
      <c r="H431">
        <f t="shared" ca="1" si="119"/>
        <v>0.80013020208329433</v>
      </c>
      <c r="I431">
        <f t="shared" ca="1" si="119"/>
        <v>0.21976987334999298</v>
      </c>
      <c r="J431">
        <f t="shared" ca="1" si="119"/>
        <v>0.4585131945485853</v>
      </c>
      <c r="K431">
        <f t="shared" ca="1" si="119"/>
        <v>0.48424925589020718</v>
      </c>
      <c r="L431" s="42">
        <f t="shared" ca="1" si="107"/>
        <v>0</v>
      </c>
      <c r="M431" s="42">
        <f t="shared" ca="1" si="108"/>
        <v>0.14132321883523272</v>
      </c>
      <c r="N431" s="42">
        <f t="shared" ca="1" si="109"/>
        <v>0.16407276241999771</v>
      </c>
      <c r="O431" s="42">
        <f t="shared" ca="1" si="110"/>
        <v>0.22829266185423047</v>
      </c>
      <c r="P431" s="42">
        <f t="shared" ca="1" si="111"/>
        <v>4.8932499265382789E-3</v>
      </c>
      <c r="Q431" s="42">
        <f t="shared" ca="1" si="112"/>
        <v>0.18810903978815766</v>
      </c>
      <c r="R431" s="42">
        <f t="shared" ca="1" si="113"/>
        <v>5.1667465798183425E-2</v>
      </c>
      <c r="S431" s="42">
        <f t="shared" ca="1" si="114"/>
        <v>0.10779555193912846</v>
      </c>
      <c r="T431" s="42">
        <f t="shared" ca="1" si="115"/>
        <v>0.11384604943853124</v>
      </c>
      <c r="U431">
        <f ca="1">+(L431^2*Markiwitz!$B$4^2)+(M431^2*Markiwitz!$C$4^2)+(N431^2*Markiwitz!$D$4^2)+(O431^2*Markiwitz!$E$4^2)+(P431^2*Markiwitz!$F$4^2)+(Q431^2*Markiwitz!$G$4^2)+(R431^2*Markiwitz!$H$4^2)+(S431^2*Markiwitz!$I$4^2)+(T431^2*Markiwitz!$J$4^2)+(2*L431*M431*Markiwitz!$B$8)+(2*L431*N431*Markiwitz!$E$8)+(2*L431*O431*Markiwitz!$H$8)+(2*L431*P431*Markiwitz!$B$11)+(2*L431*Q431*Markiwitz!$E$11)+(2*L431*R431*Markiwitz!$H$11)+(2*L431*S431*Markiwitz!$K$8)+(2*L431*T431*Markiwitz!$K$11)</f>
        <v>1.8718172680137153E-2</v>
      </c>
      <c r="V431" s="5">
        <f t="shared" ca="1" si="106"/>
        <v>0.13681437307584737</v>
      </c>
      <c r="W431" s="42">
        <f ca="1">SUMPRODUCT(L431:T431,Markiwitz!$B$3:$J$3)</f>
        <v>0.64330244658011659</v>
      </c>
    </row>
    <row r="432" spans="1:23" x14ac:dyDescent="0.25">
      <c r="A432">
        <v>431</v>
      </c>
      <c r="B432" s="25">
        <f t="shared" ca="1" si="105"/>
        <v>0.99999999999999989</v>
      </c>
      <c r="C432" s="46">
        <v>0</v>
      </c>
      <c r="D432">
        <f t="shared" ref="D432:K441" ca="1" si="120">RAND()</f>
        <v>0.99872553392554009</v>
      </c>
      <c r="E432">
        <f t="shared" ca="1" si="120"/>
        <v>0.88758436934211993</v>
      </c>
      <c r="F432">
        <f t="shared" ca="1" si="120"/>
        <v>0.27578655427043852</v>
      </c>
      <c r="G432">
        <f t="shared" ca="1" si="120"/>
        <v>0.9130512626469236</v>
      </c>
      <c r="H432">
        <f t="shared" ca="1" si="120"/>
        <v>0.59202059143442276</v>
      </c>
      <c r="I432">
        <f t="shared" ca="1" si="120"/>
        <v>9.4017660574363893E-2</v>
      </c>
      <c r="J432">
        <f t="shared" ca="1" si="120"/>
        <v>0.43960176358501601</v>
      </c>
      <c r="K432">
        <f t="shared" ca="1" si="120"/>
        <v>0.37846913764322376</v>
      </c>
      <c r="L432" s="42">
        <f t="shared" ca="1" si="107"/>
        <v>0</v>
      </c>
      <c r="M432" s="42">
        <f t="shared" ca="1" si="108"/>
        <v>0.21809773103625849</v>
      </c>
      <c r="N432" s="42">
        <f t="shared" ca="1" si="109"/>
        <v>0.19382716320057272</v>
      </c>
      <c r="O432" s="42">
        <f t="shared" ca="1" si="110"/>
        <v>6.0225176681199144E-2</v>
      </c>
      <c r="P432" s="42">
        <f t="shared" ca="1" si="111"/>
        <v>0.19938852261078907</v>
      </c>
      <c r="Q432" s="42">
        <f t="shared" ca="1" si="112"/>
        <v>0.12928311466222894</v>
      </c>
      <c r="R432" s="42">
        <f t="shared" ca="1" si="113"/>
        <v>2.0531204772556273E-2</v>
      </c>
      <c r="S432" s="42">
        <f t="shared" ca="1" si="114"/>
        <v>9.5998494021259054E-2</v>
      </c>
      <c r="T432" s="42">
        <f t="shared" ca="1" si="115"/>
        <v>8.2648593015136149E-2</v>
      </c>
      <c r="U432">
        <f ca="1">+(L432^2*Markiwitz!$B$4^2)+(M432^2*Markiwitz!$C$4^2)+(N432^2*Markiwitz!$D$4^2)+(O432^2*Markiwitz!$E$4^2)+(P432^2*Markiwitz!$F$4^2)+(Q432^2*Markiwitz!$G$4^2)+(R432^2*Markiwitz!$H$4^2)+(S432^2*Markiwitz!$I$4^2)+(T432^2*Markiwitz!$J$4^2)+(2*L432*M432*Markiwitz!$B$8)+(2*L432*N432*Markiwitz!$E$8)+(2*L432*O432*Markiwitz!$H$8)+(2*L432*P432*Markiwitz!$B$11)+(2*L432*Q432*Markiwitz!$E$11)+(2*L432*R432*Markiwitz!$H$11)+(2*L432*S432*Markiwitz!$K$8)+(2*L432*T432*Markiwitz!$K$11)</f>
        <v>1.4736877507245056E-2</v>
      </c>
      <c r="V432" s="5">
        <f t="shared" ca="1" si="106"/>
        <v>0.12139554154599359</v>
      </c>
      <c r="W432" s="42">
        <f ca="1">SUMPRODUCT(L432:T432,Markiwitz!$B$3:$J$3)</f>
        <v>0.50922460603669439</v>
      </c>
    </row>
    <row r="433" spans="1:23" x14ac:dyDescent="0.25">
      <c r="A433">
        <v>432</v>
      </c>
      <c r="B433" s="25">
        <f t="shared" ca="1" si="105"/>
        <v>1</v>
      </c>
      <c r="C433" s="46">
        <v>0</v>
      </c>
      <c r="D433">
        <f t="shared" ca="1" si="120"/>
        <v>0.5854133685659938</v>
      </c>
      <c r="E433">
        <f t="shared" ca="1" si="120"/>
        <v>7.2132167475800313E-2</v>
      </c>
      <c r="F433">
        <f t="shared" ca="1" si="120"/>
        <v>0.30559338020610272</v>
      </c>
      <c r="G433">
        <f t="shared" ca="1" si="120"/>
        <v>0.97958120970452578</v>
      </c>
      <c r="H433">
        <f t="shared" ca="1" si="120"/>
        <v>0.4384489522392685</v>
      </c>
      <c r="I433">
        <f t="shared" ca="1" si="120"/>
        <v>0.63026518908778739</v>
      </c>
      <c r="J433">
        <f t="shared" ca="1" si="120"/>
        <v>0.41148827439393121</v>
      </c>
      <c r="K433">
        <f t="shared" ca="1" si="120"/>
        <v>0.28896551964179429</v>
      </c>
      <c r="L433" s="42">
        <f t="shared" ca="1" si="107"/>
        <v>0</v>
      </c>
      <c r="M433" s="42">
        <f t="shared" ca="1" si="108"/>
        <v>0.15771309880464685</v>
      </c>
      <c r="N433" s="42">
        <f t="shared" ca="1" si="109"/>
        <v>1.9432743198145443E-2</v>
      </c>
      <c r="O433" s="42">
        <f t="shared" ca="1" si="110"/>
        <v>8.2328285540438473E-2</v>
      </c>
      <c r="P433" s="42">
        <f t="shared" ca="1" si="111"/>
        <v>0.26390375828236545</v>
      </c>
      <c r="Q433" s="42">
        <f t="shared" ca="1" si="112"/>
        <v>0.11812019786068557</v>
      </c>
      <c r="R433" s="42">
        <f t="shared" ca="1" si="113"/>
        <v>0.16979638897420588</v>
      </c>
      <c r="S433" s="42">
        <f t="shared" ca="1" si="114"/>
        <v>0.11085686518470382</v>
      </c>
      <c r="T433" s="42">
        <f t="shared" ca="1" si="115"/>
        <v>7.7848662154808471E-2</v>
      </c>
      <c r="U433">
        <f ca="1">+(L433^2*Markiwitz!$B$4^2)+(M433^2*Markiwitz!$C$4^2)+(N433^2*Markiwitz!$D$4^2)+(O433^2*Markiwitz!$E$4^2)+(P433^2*Markiwitz!$F$4^2)+(Q433^2*Markiwitz!$G$4^2)+(R433^2*Markiwitz!$H$4^2)+(S433^2*Markiwitz!$I$4^2)+(T433^2*Markiwitz!$J$4^2)+(2*L433*M433*Markiwitz!$B$8)+(2*L433*N433*Markiwitz!$E$8)+(2*L433*O433*Markiwitz!$H$8)+(2*L433*P433*Markiwitz!$B$11)+(2*L433*Q433*Markiwitz!$E$11)+(2*L433*R433*Markiwitz!$H$11)+(2*L433*S433*Markiwitz!$K$8)+(2*L433*T433*Markiwitz!$K$11)</f>
        <v>1.7291200342611984E-2</v>
      </c>
      <c r="V433" s="5">
        <f t="shared" ca="1" si="106"/>
        <v>0.13149600884670221</v>
      </c>
      <c r="W433" s="42">
        <f ca="1">SUMPRODUCT(L433:T433,Markiwitz!$B$3:$J$3)</f>
        <v>0.47055198987868857</v>
      </c>
    </row>
    <row r="434" spans="1:23" x14ac:dyDescent="0.25">
      <c r="A434">
        <v>433</v>
      </c>
      <c r="B434" s="25">
        <f t="shared" ca="1" si="105"/>
        <v>1</v>
      </c>
      <c r="C434" s="46">
        <v>0</v>
      </c>
      <c r="D434">
        <f t="shared" ca="1" si="120"/>
        <v>0.53833569432869055</v>
      </c>
      <c r="E434">
        <f t="shared" ca="1" si="120"/>
        <v>0.29030453629620101</v>
      </c>
      <c r="F434">
        <f t="shared" ca="1" si="120"/>
        <v>0.20118720168739757</v>
      </c>
      <c r="G434">
        <f t="shared" ca="1" si="120"/>
        <v>0.79213565711021572</v>
      </c>
      <c r="H434">
        <f t="shared" ca="1" si="120"/>
        <v>0.22303055067919209</v>
      </c>
      <c r="I434">
        <f t="shared" ca="1" si="120"/>
        <v>0.23242794071099648</v>
      </c>
      <c r="J434">
        <f t="shared" ca="1" si="120"/>
        <v>0.61952361617457219</v>
      </c>
      <c r="K434">
        <f t="shared" ca="1" si="120"/>
        <v>0.75490658784356657</v>
      </c>
      <c r="L434" s="42">
        <f t="shared" ca="1" si="107"/>
        <v>0</v>
      </c>
      <c r="M434" s="42">
        <f t="shared" ca="1" si="108"/>
        <v>0.14741444232891515</v>
      </c>
      <c r="N434" s="42">
        <f t="shared" ca="1" si="109"/>
        <v>7.94951584568893E-2</v>
      </c>
      <c r="O434" s="42">
        <f t="shared" ca="1" si="110"/>
        <v>5.5091831087749725E-2</v>
      </c>
      <c r="P434" s="42">
        <f t="shared" ca="1" si="111"/>
        <v>0.21691341921394833</v>
      </c>
      <c r="Q434" s="42">
        <f t="shared" ca="1" si="112"/>
        <v>6.107327564761058E-2</v>
      </c>
      <c r="R434" s="42">
        <f t="shared" ca="1" si="113"/>
        <v>6.3646597508820707E-2</v>
      </c>
      <c r="S434" s="42">
        <f t="shared" ca="1" si="114"/>
        <v>0.16964642944929129</v>
      </c>
      <c r="T434" s="42">
        <f t="shared" ca="1" si="115"/>
        <v>0.20671884630677495</v>
      </c>
      <c r="U434">
        <f ca="1">+(L434^2*Markiwitz!$B$4^2)+(M434^2*Markiwitz!$C$4^2)+(N434^2*Markiwitz!$D$4^2)+(O434^2*Markiwitz!$E$4^2)+(P434^2*Markiwitz!$F$4^2)+(Q434^2*Markiwitz!$G$4^2)+(R434^2*Markiwitz!$H$4^2)+(S434^2*Markiwitz!$I$4^2)+(T434^2*Markiwitz!$J$4^2)+(2*L434*M434*Markiwitz!$B$8)+(2*L434*N434*Markiwitz!$E$8)+(2*L434*O434*Markiwitz!$H$8)+(2*L434*P434*Markiwitz!$B$11)+(2*L434*Q434*Markiwitz!$E$11)+(2*L434*R434*Markiwitz!$H$11)+(2*L434*S434*Markiwitz!$K$8)+(2*L434*T434*Markiwitz!$K$11)</f>
        <v>1.2259781022531684E-2</v>
      </c>
      <c r="V434" s="5">
        <f t="shared" ca="1" si="106"/>
        <v>0.11072389544507402</v>
      </c>
      <c r="W434" s="42">
        <f ca="1">SUMPRODUCT(L434:T434,Markiwitz!$B$3:$J$3)</f>
        <v>0.29794283153293416</v>
      </c>
    </row>
    <row r="435" spans="1:23" x14ac:dyDescent="0.25">
      <c r="A435">
        <v>434</v>
      </c>
      <c r="B435" s="25">
        <f t="shared" ca="1" si="105"/>
        <v>1.0000000000000002</v>
      </c>
      <c r="C435" s="46">
        <v>0</v>
      </c>
      <c r="D435">
        <f t="shared" ca="1" si="120"/>
        <v>0.5545667080595772</v>
      </c>
      <c r="E435">
        <f t="shared" ca="1" si="120"/>
        <v>0.66693679596497413</v>
      </c>
      <c r="F435">
        <f t="shared" ca="1" si="120"/>
        <v>0.73609050146258592</v>
      </c>
      <c r="G435">
        <f t="shared" ca="1" si="120"/>
        <v>0.96344170724845002</v>
      </c>
      <c r="H435">
        <f t="shared" ca="1" si="120"/>
        <v>0.97368989865431455</v>
      </c>
      <c r="I435">
        <f t="shared" ca="1" si="120"/>
        <v>0.51887447521919505</v>
      </c>
      <c r="J435">
        <f t="shared" ca="1" si="120"/>
        <v>0.8412765032524786</v>
      </c>
      <c r="K435">
        <f t="shared" ca="1" si="120"/>
        <v>0.78575558581803318</v>
      </c>
      <c r="L435" s="42">
        <f t="shared" ca="1" si="107"/>
        <v>0</v>
      </c>
      <c r="M435" s="42">
        <f t="shared" ca="1" si="108"/>
        <v>9.1806071273853887E-2</v>
      </c>
      <c r="N435" s="42">
        <f t="shared" ca="1" si="109"/>
        <v>0.11040844344904011</v>
      </c>
      <c r="O435" s="42">
        <f t="shared" ca="1" si="110"/>
        <v>0.12185653422603425</v>
      </c>
      <c r="P435" s="42">
        <f t="shared" ca="1" si="111"/>
        <v>0.15949352306657488</v>
      </c>
      <c r="Q435" s="42">
        <f t="shared" ca="1" si="112"/>
        <v>0.16119006592960916</v>
      </c>
      <c r="R435" s="42">
        <f t="shared" ca="1" si="113"/>
        <v>8.5897379633253113E-2</v>
      </c>
      <c r="S435" s="42">
        <f t="shared" ca="1" si="114"/>
        <v>0.13926961264742624</v>
      </c>
      <c r="T435" s="42">
        <f t="shared" ca="1" si="115"/>
        <v>0.13007836977420842</v>
      </c>
      <c r="U435">
        <f ca="1">+(L435^2*Markiwitz!$B$4^2)+(M435^2*Markiwitz!$C$4^2)+(N435^2*Markiwitz!$D$4^2)+(O435^2*Markiwitz!$E$4^2)+(P435^2*Markiwitz!$F$4^2)+(Q435^2*Markiwitz!$G$4^2)+(R435^2*Markiwitz!$H$4^2)+(S435^2*Markiwitz!$I$4^2)+(T435^2*Markiwitz!$J$4^2)+(2*L435*M435*Markiwitz!$B$8)+(2*L435*N435*Markiwitz!$E$8)+(2*L435*O435*Markiwitz!$H$8)+(2*L435*P435*Markiwitz!$B$11)+(2*L435*Q435*Markiwitz!$E$11)+(2*L435*R435*Markiwitz!$H$11)+(2*L435*S435*Markiwitz!$K$8)+(2*L435*T435*Markiwitz!$K$11)</f>
        <v>1.5693441109335203E-2</v>
      </c>
      <c r="V435" s="5">
        <f t="shared" ca="1" si="106"/>
        <v>0.12527346530425029</v>
      </c>
      <c r="W435" s="42">
        <f ca="1">SUMPRODUCT(L435:T435,Markiwitz!$B$3:$J$3)</f>
        <v>0.57207613348651032</v>
      </c>
    </row>
    <row r="436" spans="1:23" x14ac:dyDescent="0.25">
      <c r="A436">
        <v>435</v>
      </c>
      <c r="B436" s="25">
        <f t="shared" ca="1" si="105"/>
        <v>0.99999999999999978</v>
      </c>
      <c r="C436" s="46">
        <v>0</v>
      </c>
      <c r="D436">
        <f t="shared" ca="1" si="120"/>
        <v>2.8852224759813527E-2</v>
      </c>
      <c r="E436">
        <f t="shared" ca="1" si="120"/>
        <v>0.29699814538848823</v>
      </c>
      <c r="F436">
        <f t="shared" ca="1" si="120"/>
        <v>0.17270765854617587</v>
      </c>
      <c r="G436">
        <f t="shared" ca="1" si="120"/>
        <v>0.33694029530138803</v>
      </c>
      <c r="H436">
        <f t="shared" ca="1" si="120"/>
        <v>0.7930744127772591</v>
      </c>
      <c r="I436">
        <f t="shared" ca="1" si="120"/>
        <v>0.87768049161023443</v>
      </c>
      <c r="J436">
        <f t="shared" ca="1" si="120"/>
        <v>0.62855048093393839</v>
      </c>
      <c r="K436">
        <f t="shared" ca="1" si="120"/>
        <v>0.36504554809834111</v>
      </c>
      <c r="L436" s="42">
        <f t="shared" ca="1" si="107"/>
        <v>0</v>
      </c>
      <c r="M436" s="42">
        <f t="shared" ca="1" si="108"/>
        <v>8.2438478453550901E-3</v>
      </c>
      <c r="N436" s="42">
        <f t="shared" ca="1" si="109"/>
        <v>8.4860267841306333E-2</v>
      </c>
      <c r="O436" s="42">
        <f t="shared" ca="1" si="110"/>
        <v>4.9347170647488621E-2</v>
      </c>
      <c r="P436" s="42">
        <f t="shared" ca="1" si="111"/>
        <v>9.6272802203541674E-2</v>
      </c>
      <c r="Q436" s="42">
        <f t="shared" ca="1" si="112"/>
        <v>0.22660244897601148</v>
      </c>
      <c r="R436" s="42">
        <f t="shared" ca="1" si="113"/>
        <v>0.25077665552325296</v>
      </c>
      <c r="S436" s="42">
        <f t="shared" ca="1" si="114"/>
        <v>0.17959358666723635</v>
      </c>
      <c r="T436" s="42">
        <f t="shared" ca="1" si="115"/>
        <v>0.10430322029580733</v>
      </c>
      <c r="U436">
        <f ca="1">+(L436^2*Markiwitz!$B$4^2)+(M436^2*Markiwitz!$C$4^2)+(N436^2*Markiwitz!$D$4^2)+(O436^2*Markiwitz!$E$4^2)+(P436^2*Markiwitz!$F$4^2)+(Q436^2*Markiwitz!$G$4^2)+(R436^2*Markiwitz!$H$4^2)+(S436^2*Markiwitz!$I$4^2)+(T436^2*Markiwitz!$J$4^2)+(2*L436*M436*Markiwitz!$B$8)+(2*L436*N436*Markiwitz!$E$8)+(2*L436*O436*Markiwitz!$H$8)+(2*L436*P436*Markiwitz!$B$11)+(2*L436*Q436*Markiwitz!$E$11)+(2*L436*R436*Markiwitz!$H$11)+(2*L436*S436*Markiwitz!$K$8)+(2*L436*T436*Markiwitz!$K$11)</f>
        <v>2.5361416065200718E-2</v>
      </c>
      <c r="V436" s="5">
        <f t="shared" ca="1" si="106"/>
        <v>0.15925267993098488</v>
      </c>
      <c r="W436" s="42">
        <f ca="1">SUMPRODUCT(L436:T436,Markiwitz!$B$3:$J$3)</f>
        <v>0.69957064336663033</v>
      </c>
    </row>
    <row r="437" spans="1:23" x14ac:dyDescent="0.25">
      <c r="A437">
        <v>436</v>
      </c>
      <c r="B437" s="25">
        <f t="shared" ca="1" si="105"/>
        <v>0.99999999999999978</v>
      </c>
      <c r="C437" s="46">
        <v>0</v>
      </c>
      <c r="D437">
        <f t="shared" ca="1" si="120"/>
        <v>0.44381638758542408</v>
      </c>
      <c r="E437">
        <f t="shared" ca="1" si="120"/>
        <v>2.3666575381556476E-2</v>
      </c>
      <c r="F437">
        <f t="shared" ca="1" si="120"/>
        <v>0.34114970440098291</v>
      </c>
      <c r="G437">
        <f t="shared" ca="1" si="120"/>
        <v>0.39848069958212029</v>
      </c>
      <c r="H437">
        <f t="shared" ca="1" si="120"/>
        <v>0.7166376280093314</v>
      </c>
      <c r="I437">
        <f t="shared" ca="1" si="120"/>
        <v>6.2449745468137974E-2</v>
      </c>
      <c r="J437">
        <f t="shared" ca="1" si="120"/>
        <v>0.14046106208911968</v>
      </c>
      <c r="K437">
        <f t="shared" ca="1" si="120"/>
        <v>0.12838835591087505</v>
      </c>
      <c r="L437" s="42">
        <f t="shared" ca="1" si="107"/>
        <v>0</v>
      </c>
      <c r="M437" s="42">
        <f t="shared" ca="1" si="108"/>
        <v>0.19680998488073467</v>
      </c>
      <c r="N437" s="42">
        <f t="shared" ca="1" si="109"/>
        <v>1.0494921939146239E-2</v>
      </c>
      <c r="O437" s="42">
        <f t="shared" ca="1" si="110"/>
        <v>0.15128253494763388</v>
      </c>
      <c r="P437" s="42">
        <f t="shared" ca="1" si="111"/>
        <v>0.17670591409815106</v>
      </c>
      <c r="Q437" s="42">
        <f t="shared" ca="1" si="112"/>
        <v>0.31779232285859421</v>
      </c>
      <c r="R437" s="42">
        <f t="shared" ca="1" si="113"/>
        <v>2.769328444192316E-2</v>
      </c>
      <c r="S437" s="42">
        <f t="shared" ca="1" si="114"/>
        <v>6.2287333860043058E-2</v>
      </c>
      <c r="T437" s="42">
        <f t="shared" ca="1" si="115"/>
        <v>5.6933702973773564E-2</v>
      </c>
      <c r="U437">
        <f ca="1">+(L437^2*Markiwitz!$B$4^2)+(M437^2*Markiwitz!$C$4^2)+(N437^2*Markiwitz!$D$4^2)+(O437^2*Markiwitz!$E$4^2)+(P437^2*Markiwitz!$F$4^2)+(Q437^2*Markiwitz!$G$4^2)+(R437^2*Markiwitz!$H$4^2)+(S437^2*Markiwitz!$I$4^2)+(T437^2*Markiwitz!$J$4^2)+(2*L437*M437*Markiwitz!$B$8)+(2*L437*N437*Markiwitz!$E$8)+(2*L437*O437*Markiwitz!$H$8)+(2*L437*P437*Markiwitz!$B$11)+(2*L437*Q437*Markiwitz!$E$11)+(2*L437*R437*Markiwitz!$H$11)+(2*L437*S437*Markiwitz!$K$8)+(2*L437*T437*Markiwitz!$K$11)</f>
        <v>3.4812472130765923E-2</v>
      </c>
      <c r="V437" s="5">
        <f t="shared" ca="1" si="106"/>
        <v>0.18658100688646184</v>
      </c>
      <c r="W437" s="42">
        <f ca="1">SUMPRODUCT(L437:T437,Markiwitz!$B$3:$J$3)</f>
        <v>1.0096557895590672</v>
      </c>
    </row>
    <row r="438" spans="1:23" x14ac:dyDescent="0.25">
      <c r="A438">
        <v>437</v>
      </c>
      <c r="B438" s="25">
        <f t="shared" ca="1" si="105"/>
        <v>0.99999999999999989</v>
      </c>
      <c r="C438" s="46">
        <v>0</v>
      </c>
      <c r="D438">
        <f t="shared" ca="1" si="120"/>
        <v>0.55699340393097885</v>
      </c>
      <c r="E438">
        <f t="shared" ca="1" si="120"/>
        <v>0.57117058687211075</v>
      </c>
      <c r="F438">
        <f t="shared" ca="1" si="120"/>
        <v>0.32610119694821205</v>
      </c>
      <c r="G438">
        <f t="shared" ca="1" si="120"/>
        <v>0.76172758848494126</v>
      </c>
      <c r="H438">
        <f t="shared" ca="1" si="120"/>
        <v>0.55797467816427548</v>
      </c>
      <c r="I438">
        <f t="shared" ca="1" si="120"/>
        <v>0.77983153666139016</v>
      </c>
      <c r="J438">
        <f t="shared" ca="1" si="120"/>
        <v>0.77035047314864746</v>
      </c>
      <c r="K438">
        <f t="shared" ca="1" si="120"/>
        <v>5.7877710249690351E-2</v>
      </c>
      <c r="L438" s="42">
        <f t="shared" ca="1" si="107"/>
        <v>0</v>
      </c>
      <c r="M438" s="42">
        <f t="shared" ca="1" si="108"/>
        <v>0.12710861474737115</v>
      </c>
      <c r="N438" s="42">
        <f t="shared" ca="1" si="109"/>
        <v>0.13034391712608773</v>
      </c>
      <c r="O438" s="42">
        <f t="shared" ca="1" si="110"/>
        <v>7.4417885596152047E-2</v>
      </c>
      <c r="P438" s="42">
        <f t="shared" ca="1" si="111"/>
        <v>0.173829955442658</v>
      </c>
      <c r="Q438" s="42">
        <f t="shared" ca="1" si="112"/>
        <v>0.12733254631927371</v>
      </c>
      <c r="R438" s="42">
        <f t="shared" ca="1" si="113"/>
        <v>0.17796136482367783</v>
      </c>
      <c r="S438" s="42">
        <f t="shared" ca="1" si="114"/>
        <v>0.17579773983111704</v>
      </c>
      <c r="T438" s="42">
        <f t="shared" ca="1" si="115"/>
        <v>1.3207976113662371E-2</v>
      </c>
      <c r="U438">
        <f ca="1">+(L438^2*Markiwitz!$B$4^2)+(M438^2*Markiwitz!$C$4^2)+(N438^2*Markiwitz!$D$4^2)+(O438^2*Markiwitz!$E$4^2)+(P438^2*Markiwitz!$F$4^2)+(Q438^2*Markiwitz!$G$4^2)+(R438^2*Markiwitz!$H$4^2)+(S438^2*Markiwitz!$I$4^2)+(T438^2*Markiwitz!$J$4^2)+(2*L438*M438*Markiwitz!$B$8)+(2*L438*N438*Markiwitz!$E$8)+(2*L438*O438*Markiwitz!$H$8)+(2*L438*P438*Markiwitz!$B$11)+(2*L438*Q438*Markiwitz!$E$11)+(2*L438*R438*Markiwitz!$H$11)+(2*L438*S438*Markiwitz!$K$8)+(2*L438*T438*Markiwitz!$K$11)</f>
        <v>1.6482250584025169E-2</v>
      </c>
      <c r="V438" s="5">
        <f t="shared" ca="1" si="106"/>
        <v>0.12838321768839248</v>
      </c>
      <c r="W438" s="42">
        <f ca="1">SUMPRODUCT(L438:T438,Markiwitz!$B$3:$J$3)</f>
        <v>0.47408146120591904</v>
      </c>
    </row>
    <row r="439" spans="1:23" x14ac:dyDescent="0.25">
      <c r="A439">
        <v>438</v>
      </c>
      <c r="B439" s="25">
        <f t="shared" ca="1" si="105"/>
        <v>1</v>
      </c>
      <c r="C439" s="46">
        <v>0</v>
      </c>
      <c r="D439">
        <f t="shared" ca="1" si="120"/>
        <v>0.88708969528991222</v>
      </c>
      <c r="E439">
        <f t="shared" ca="1" si="120"/>
        <v>0.81905226889914295</v>
      </c>
      <c r="F439">
        <f t="shared" ca="1" si="120"/>
        <v>0.70019425961411152</v>
      </c>
      <c r="G439">
        <f t="shared" ca="1" si="120"/>
        <v>0.87814282865402571</v>
      </c>
      <c r="H439">
        <f t="shared" ca="1" si="120"/>
        <v>0.46917830526693172</v>
      </c>
      <c r="I439">
        <f t="shared" ca="1" si="120"/>
        <v>0.35090106411063793</v>
      </c>
      <c r="J439">
        <f t="shared" ca="1" si="120"/>
        <v>0.55357291966866151</v>
      </c>
      <c r="K439">
        <f t="shared" ca="1" si="120"/>
        <v>0.85872852301094416</v>
      </c>
      <c r="L439" s="42">
        <f t="shared" ca="1" si="107"/>
        <v>0</v>
      </c>
      <c r="M439" s="42">
        <f t="shared" ca="1" si="108"/>
        <v>0.16079612625215742</v>
      </c>
      <c r="N439" s="42">
        <f t="shared" ca="1" si="109"/>
        <v>0.14846348992249447</v>
      </c>
      <c r="O439" s="42">
        <f t="shared" ca="1" si="110"/>
        <v>0.12691898594668174</v>
      </c>
      <c r="P439" s="42">
        <f t="shared" ca="1" si="111"/>
        <v>0.15917439453237336</v>
      </c>
      <c r="Q439" s="42">
        <f t="shared" ca="1" si="112"/>
        <v>8.5044448615558974E-2</v>
      </c>
      <c r="R439" s="42">
        <f t="shared" ca="1" si="113"/>
        <v>6.3605216142557708E-2</v>
      </c>
      <c r="S439" s="42">
        <f t="shared" ca="1" si="114"/>
        <v>0.10034203029686543</v>
      </c>
      <c r="T439" s="42">
        <f t="shared" ca="1" si="115"/>
        <v>0.15565530829131102</v>
      </c>
      <c r="U439">
        <f ca="1">+(L439^2*Markiwitz!$B$4^2)+(M439^2*Markiwitz!$C$4^2)+(N439^2*Markiwitz!$D$4^2)+(O439^2*Markiwitz!$E$4^2)+(P439^2*Markiwitz!$F$4^2)+(Q439^2*Markiwitz!$G$4^2)+(R439^2*Markiwitz!$H$4^2)+(S439^2*Markiwitz!$I$4^2)+(T439^2*Markiwitz!$J$4^2)+(2*L439*M439*Markiwitz!$B$8)+(2*L439*N439*Markiwitz!$E$8)+(2*L439*O439*Markiwitz!$H$8)+(2*L439*P439*Markiwitz!$B$11)+(2*L439*Q439*Markiwitz!$E$11)+(2*L439*R439*Markiwitz!$H$11)+(2*L439*S439*Markiwitz!$K$8)+(2*L439*T439*Markiwitz!$K$11)</f>
        <v>1.0664042638089864E-2</v>
      </c>
      <c r="V439" s="5">
        <f t="shared" ca="1" si="106"/>
        <v>0.10326685159377071</v>
      </c>
      <c r="W439" s="42">
        <f ca="1">SUMPRODUCT(L439:T439,Markiwitz!$B$3:$J$3)</f>
        <v>0.38349927859534072</v>
      </c>
    </row>
    <row r="440" spans="1:23" x14ac:dyDescent="0.25">
      <c r="A440">
        <v>439</v>
      </c>
      <c r="B440" s="25">
        <f t="shared" ca="1" si="105"/>
        <v>0.99999999999999978</v>
      </c>
      <c r="C440" s="46">
        <v>0</v>
      </c>
      <c r="D440">
        <f t="shared" ca="1" si="120"/>
        <v>0.82206815431347324</v>
      </c>
      <c r="E440">
        <f t="shared" ca="1" si="120"/>
        <v>9.6708819652691624E-2</v>
      </c>
      <c r="F440">
        <f t="shared" ca="1" si="120"/>
        <v>0.37069868341452339</v>
      </c>
      <c r="G440">
        <f t="shared" ca="1" si="120"/>
        <v>0.61054115765942563</v>
      </c>
      <c r="H440">
        <f t="shared" ca="1" si="120"/>
        <v>0.33958655891714129</v>
      </c>
      <c r="I440">
        <f t="shared" ca="1" si="120"/>
        <v>0.33788710159139723</v>
      </c>
      <c r="J440">
        <f t="shared" ca="1" si="120"/>
        <v>0.80880501569358398</v>
      </c>
      <c r="K440">
        <f t="shared" ca="1" si="120"/>
        <v>0.12582245266079439</v>
      </c>
      <c r="L440" s="42">
        <f t="shared" ca="1" si="107"/>
        <v>0</v>
      </c>
      <c r="M440" s="42">
        <f t="shared" ca="1" si="108"/>
        <v>0.23406621515674542</v>
      </c>
      <c r="N440" s="42">
        <f t="shared" ca="1" si="109"/>
        <v>2.7535755119094524E-2</v>
      </c>
      <c r="O440" s="42">
        <f t="shared" ca="1" si="110"/>
        <v>0.10554847227099794</v>
      </c>
      <c r="P440" s="42">
        <f t="shared" ca="1" si="111"/>
        <v>0.17383845514622118</v>
      </c>
      <c r="Q440" s="42">
        <f t="shared" ca="1" si="112"/>
        <v>9.6689964386491342E-2</v>
      </c>
      <c r="R440" s="42">
        <f t="shared" ca="1" si="113"/>
        <v>9.6206080487121079E-2</v>
      </c>
      <c r="S440" s="42">
        <f t="shared" ca="1" si="114"/>
        <v>0.23028982187162986</v>
      </c>
      <c r="T440" s="42">
        <f t="shared" ca="1" si="115"/>
        <v>3.5825235561698532E-2</v>
      </c>
      <c r="U440">
        <f ca="1">+(L440^2*Markiwitz!$B$4^2)+(M440^2*Markiwitz!$C$4^2)+(N440^2*Markiwitz!$D$4^2)+(O440^2*Markiwitz!$E$4^2)+(P440^2*Markiwitz!$F$4^2)+(Q440^2*Markiwitz!$G$4^2)+(R440^2*Markiwitz!$H$4^2)+(S440^2*Markiwitz!$I$4^2)+(T440^2*Markiwitz!$J$4^2)+(2*L440*M440*Markiwitz!$B$8)+(2*L440*N440*Markiwitz!$E$8)+(2*L440*O440*Markiwitz!$H$8)+(2*L440*P440*Markiwitz!$B$11)+(2*L440*Q440*Markiwitz!$E$11)+(2*L440*R440*Markiwitz!$H$11)+(2*L440*S440*Markiwitz!$K$8)+(2*L440*T440*Markiwitz!$K$11)</f>
        <v>1.5514201543287219E-2</v>
      </c>
      <c r="V440" s="5">
        <f t="shared" ca="1" si="106"/>
        <v>0.12455601769198957</v>
      </c>
      <c r="W440" s="42">
        <f ca="1">SUMPRODUCT(L440:T440,Markiwitz!$B$3:$J$3)</f>
        <v>0.38509506283187506</v>
      </c>
    </row>
    <row r="441" spans="1:23" x14ac:dyDescent="0.25">
      <c r="A441">
        <v>440</v>
      </c>
      <c r="B441" s="25">
        <f t="shared" ca="1" si="105"/>
        <v>1</v>
      </c>
      <c r="C441" s="46">
        <v>0</v>
      </c>
      <c r="D441">
        <f t="shared" ca="1" si="120"/>
        <v>0.53157313603286982</v>
      </c>
      <c r="E441">
        <f t="shared" ca="1" si="120"/>
        <v>0.74067734757379966</v>
      </c>
      <c r="F441">
        <f t="shared" ca="1" si="120"/>
        <v>0.63651755972123414</v>
      </c>
      <c r="G441">
        <f t="shared" ca="1" si="120"/>
        <v>0.18059503147261746</v>
      </c>
      <c r="H441">
        <f t="shared" ca="1" si="120"/>
        <v>5.7098899931952163E-3</v>
      </c>
      <c r="I441">
        <f t="shared" ca="1" si="120"/>
        <v>0.13894331456721465</v>
      </c>
      <c r="J441">
        <f t="shared" ca="1" si="120"/>
        <v>0.96305159474800506</v>
      </c>
      <c r="K441">
        <f t="shared" ca="1" si="120"/>
        <v>0.16160275111810762</v>
      </c>
      <c r="L441" s="42">
        <f t="shared" ca="1" si="107"/>
        <v>0</v>
      </c>
      <c r="M441" s="42">
        <f t="shared" ca="1" si="108"/>
        <v>0.15826890914524727</v>
      </c>
      <c r="N441" s="42">
        <f t="shared" ca="1" si="109"/>
        <v>0.22052693765520115</v>
      </c>
      <c r="O441" s="42">
        <f t="shared" ca="1" si="110"/>
        <v>0.18951473089987977</v>
      </c>
      <c r="P441" s="42">
        <f t="shared" ca="1" si="111"/>
        <v>5.3769795143401231E-2</v>
      </c>
      <c r="Q441" s="42">
        <f t="shared" ca="1" si="112"/>
        <v>1.7000446397774512E-3</v>
      </c>
      <c r="R441" s="42">
        <f t="shared" ca="1" si="113"/>
        <v>4.1368544305478656E-2</v>
      </c>
      <c r="S441" s="42">
        <f t="shared" ca="1" si="114"/>
        <v>0.28673594472601893</v>
      </c>
      <c r="T441" s="42">
        <f t="shared" ca="1" si="115"/>
        <v>4.8115093484995541E-2</v>
      </c>
      <c r="U441">
        <f ca="1">+(L441^2*Markiwitz!$B$4^2)+(M441^2*Markiwitz!$C$4^2)+(N441^2*Markiwitz!$D$4^2)+(O441^2*Markiwitz!$E$4^2)+(P441^2*Markiwitz!$F$4^2)+(Q441^2*Markiwitz!$G$4^2)+(R441^2*Markiwitz!$H$4^2)+(S441^2*Markiwitz!$I$4^2)+(T441^2*Markiwitz!$J$4^2)+(2*L441*M441*Markiwitz!$B$8)+(2*L441*N441*Markiwitz!$E$8)+(2*L441*O441*Markiwitz!$H$8)+(2*L441*P441*Markiwitz!$B$11)+(2*L441*Q441*Markiwitz!$E$11)+(2*L441*R441*Markiwitz!$H$11)+(2*L441*S441*Markiwitz!$K$8)+(2*L441*T441*Markiwitz!$K$11)</f>
        <v>1.7440225854227945E-2</v>
      </c>
      <c r="V441" s="5">
        <f t="shared" ca="1" si="106"/>
        <v>0.132061447266899</v>
      </c>
      <c r="W441" s="42">
        <f ca="1">SUMPRODUCT(L441:T441,Markiwitz!$B$3:$J$3)</f>
        <v>0.13025395125759709</v>
      </c>
    </row>
    <row r="442" spans="1:23" x14ac:dyDescent="0.25">
      <c r="A442">
        <v>441</v>
      </c>
      <c r="B442" s="25">
        <f t="shared" ca="1" si="105"/>
        <v>0.99999999999999989</v>
      </c>
      <c r="C442" s="46">
        <v>0</v>
      </c>
      <c r="D442">
        <f t="shared" ref="D442:K451" ca="1" si="121">RAND()</f>
        <v>0.72058848123385477</v>
      </c>
      <c r="E442">
        <f t="shared" ca="1" si="121"/>
        <v>0.46625449775134176</v>
      </c>
      <c r="F442">
        <f t="shared" ca="1" si="121"/>
        <v>0.72086857159257955</v>
      </c>
      <c r="G442">
        <f t="shared" ca="1" si="121"/>
        <v>0.50121579471265953</v>
      </c>
      <c r="H442">
        <f t="shared" ca="1" si="121"/>
        <v>0.38790121356018503</v>
      </c>
      <c r="I442">
        <f t="shared" ca="1" si="121"/>
        <v>0.95629740731224477</v>
      </c>
      <c r="J442">
        <f t="shared" ca="1" si="121"/>
        <v>0.55216512847184485</v>
      </c>
      <c r="K442">
        <f t="shared" ca="1" si="121"/>
        <v>9.8268832508191739E-2</v>
      </c>
      <c r="L442" s="42">
        <f t="shared" ca="1" si="107"/>
        <v>0</v>
      </c>
      <c r="M442" s="42">
        <f t="shared" ca="1" si="108"/>
        <v>0.16363771429389487</v>
      </c>
      <c r="N442" s="42">
        <f t="shared" ca="1" si="109"/>
        <v>0.10588126549099898</v>
      </c>
      <c r="O442" s="42">
        <f t="shared" ca="1" si="110"/>
        <v>0.16370131973207644</v>
      </c>
      <c r="P442" s="42">
        <f t="shared" ca="1" si="111"/>
        <v>0.11382059129551941</v>
      </c>
      <c r="Q442" s="42">
        <f t="shared" ca="1" si="112"/>
        <v>8.8088096898424936E-2</v>
      </c>
      <c r="R442" s="42">
        <f t="shared" ca="1" si="113"/>
        <v>0.21716461752178431</v>
      </c>
      <c r="S442" s="42">
        <f t="shared" ca="1" si="114"/>
        <v>0.12539062431474576</v>
      </c>
      <c r="T442" s="42">
        <f t="shared" ca="1" si="115"/>
        <v>2.2315770452555207E-2</v>
      </c>
      <c r="U442">
        <f ca="1">+(L442^2*Markiwitz!$B$4^2)+(M442^2*Markiwitz!$C$4^2)+(N442^2*Markiwitz!$D$4^2)+(O442^2*Markiwitz!$E$4^2)+(P442^2*Markiwitz!$F$4^2)+(Q442^2*Markiwitz!$G$4^2)+(R442^2*Markiwitz!$H$4^2)+(S442^2*Markiwitz!$I$4^2)+(T442^2*Markiwitz!$J$4^2)+(2*L442*M442*Markiwitz!$B$8)+(2*L442*N442*Markiwitz!$E$8)+(2*L442*O442*Markiwitz!$H$8)+(2*L442*P442*Markiwitz!$B$11)+(2*L442*Q442*Markiwitz!$E$11)+(2*L442*R442*Markiwitz!$H$11)+(2*L442*S442*Markiwitz!$K$8)+(2*L442*T442*Markiwitz!$K$11)</f>
        <v>1.3663473358762338E-2</v>
      </c>
      <c r="V442" s="5">
        <f t="shared" ca="1" si="106"/>
        <v>0.1168908608863941</v>
      </c>
      <c r="W442" s="42">
        <f ca="1">SUMPRODUCT(L442:T442,Markiwitz!$B$3:$J$3)</f>
        <v>0.37882974098811228</v>
      </c>
    </row>
    <row r="443" spans="1:23" x14ac:dyDescent="0.25">
      <c r="A443">
        <v>442</v>
      </c>
      <c r="B443" s="25">
        <f t="shared" ca="1" si="105"/>
        <v>0.99999999999999989</v>
      </c>
      <c r="C443" s="46">
        <v>0</v>
      </c>
      <c r="D443">
        <f t="shared" ca="1" si="121"/>
        <v>6.7627548167135676E-2</v>
      </c>
      <c r="E443">
        <f t="shared" ca="1" si="121"/>
        <v>9.9641713675000743E-2</v>
      </c>
      <c r="F443">
        <f t="shared" ca="1" si="121"/>
        <v>0.7951810203602685</v>
      </c>
      <c r="G443">
        <f t="shared" ca="1" si="121"/>
        <v>0.85247056281530031</v>
      </c>
      <c r="H443">
        <f t="shared" ca="1" si="121"/>
        <v>0.2409285209968981</v>
      </c>
      <c r="I443">
        <f t="shared" ca="1" si="121"/>
        <v>0.40089117610736857</v>
      </c>
      <c r="J443">
        <f t="shared" ca="1" si="121"/>
        <v>0.30514661212322114</v>
      </c>
      <c r="K443">
        <f t="shared" ca="1" si="121"/>
        <v>0.76446239942461403</v>
      </c>
      <c r="L443" s="42">
        <f t="shared" ca="1" si="107"/>
        <v>0</v>
      </c>
      <c r="M443" s="42">
        <f t="shared" ca="1" si="108"/>
        <v>1.9177777794818135E-2</v>
      </c>
      <c r="N443" s="42">
        <f t="shared" ca="1" si="109"/>
        <v>2.8256334818340806E-2</v>
      </c>
      <c r="O443" s="42">
        <f t="shared" ca="1" si="110"/>
        <v>0.22549693621063124</v>
      </c>
      <c r="P443" s="42">
        <f t="shared" ca="1" si="111"/>
        <v>0.24174306881407992</v>
      </c>
      <c r="Q443" s="42">
        <f t="shared" ca="1" si="112"/>
        <v>6.8322359235818864E-2</v>
      </c>
      <c r="R443" s="42">
        <f t="shared" ca="1" si="113"/>
        <v>0.11368446888374083</v>
      </c>
      <c r="S443" s="42">
        <f t="shared" ca="1" si="114"/>
        <v>8.6533285336293633E-2</v>
      </c>
      <c r="T443" s="42">
        <f t="shared" ca="1" si="115"/>
        <v>0.21678576890627646</v>
      </c>
      <c r="U443">
        <f ca="1">+(L443^2*Markiwitz!$B$4^2)+(M443^2*Markiwitz!$C$4^2)+(N443^2*Markiwitz!$D$4^2)+(O443^2*Markiwitz!$E$4^2)+(P443^2*Markiwitz!$F$4^2)+(Q443^2*Markiwitz!$G$4^2)+(R443^2*Markiwitz!$H$4^2)+(S443^2*Markiwitz!$I$4^2)+(T443^2*Markiwitz!$J$4^2)+(2*L443*M443*Markiwitz!$B$8)+(2*L443*N443*Markiwitz!$E$8)+(2*L443*O443*Markiwitz!$H$8)+(2*L443*P443*Markiwitz!$B$11)+(2*L443*Q443*Markiwitz!$E$11)+(2*L443*R443*Markiwitz!$H$11)+(2*L443*S443*Markiwitz!$K$8)+(2*L443*T443*Markiwitz!$K$11)</f>
        <v>1.5664115923274744E-2</v>
      </c>
      <c r="V443" s="5">
        <f t="shared" ca="1" si="106"/>
        <v>0.12515636589193033</v>
      </c>
      <c r="W443" s="42">
        <f ca="1">SUMPRODUCT(L443:T443,Markiwitz!$B$3:$J$3)</f>
        <v>0.35777445212744996</v>
      </c>
    </row>
    <row r="444" spans="1:23" x14ac:dyDescent="0.25">
      <c r="A444">
        <v>443</v>
      </c>
      <c r="B444" s="25">
        <f t="shared" ca="1" si="105"/>
        <v>0.99999999999999989</v>
      </c>
      <c r="C444" s="46">
        <v>0</v>
      </c>
      <c r="D444">
        <f t="shared" ca="1" si="121"/>
        <v>0.48932820102768104</v>
      </c>
      <c r="E444">
        <f t="shared" ca="1" si="121"/>
        <v>0.59040487477603099</v>
      </c>
      <c r="F444">
        <f t="shared" ca="1" si="121"/>
        <v>0.73532647981980315</v>
      </c>
      <c r="G444">
        <f t="shared" ca="1" si="121"/>
        <v>0.17501664827419117</v>
      </c>
      <c r="H444">
        <f t="shared" ca="1" si="121"/>
        <v>0.91878751326178287</v>
      </c>
      <c r="I444">
        <f t="shared" ca="1" si="121"/>
        <v>0.67611575372081378</v>
      </c>
      <c r="J444">
        <f t="shared" ca="1" si="121"/>
        <v>0.7622143981926579</v>
      </c>
      <c r="K444">
        <f t="shared" ca="1" si="121"/>
        <v>0.45067489663775395</v>
      </c>
      <c r="L444" s="42">
        <f t="shared" ca="1" si="107"/>
        <v>0</v>
      </c>
      <c r="M444" s="42">
        <f t="shared" ca="1" si="108"/>
        <v>0.10198865890722132</v>
      </c>
      <c r="N444" s="42">
        <f t="shared" ca="1" si="109"/>
        <v>0.12305565316740662</v>
      </c>
      <c r="O444" s="42">
        <f t="shared" ca="1" si="110"/>
        <v>0.15326106563710445</v>
      </c>
      <c r="P444" s="42">
        <f t="shared" ca="1" si="111"/>
        <v>3.6477998215581814E-2</v>
      </c>
      <c r="Q444" s="42">
        <f t="shared" ca="1" si="112"/>
        <v>0.19149909222781372</v>
      </c>
      <c r="R444" s="42">
        <f t="shared" ca="1" si="113"/>
        <v>0.14092001818658745</v>
      </c>
      <c r="S444" s="42">
        <f t="shared" ca="1" si="114"/>
        <v>0.15886520357539419</v>
      </c>
      <c r="T444" s="42">
        <f t="shared" ca="1" si="115"/>
        <v>9.3932310082890505E-2</v>
      </c>
      <c r="U444">
        <f ca="1">+(L444^2*Markiwitz!$B$4^2)+(M444^2*Markiwitz!$C$4^2)+(N444^2*Markiwitz!$D$4^2)+(O444^2*Markiwitz!$E$4^2)+(P444^2*Markiwitz!$F$4^2)+(Q444^2*Markiwitz!$G$4^2)+(R444^2*Markiwitz!$H$4^2)+(S444^2*Markiwitz!$I$4^2)+(T444^2*Markiwitz!$J$4^2)+(2*L444*M444*Markiwitz!$B$8)+(2*L444*N444*Markiwitz!$E$8)+(2*L444*O444*Markiwitz!$H$8)+(2*L444*P444*Markiwitz!$B$11)+(2*L444*Q444*Markiwitz!$E$11)+(2*L444*R444*Markiwitz!$H$11)+(2*L444*S444*Markiwitz!$K$8)+(2*L444*T444*Markiwitz!$K$11)</f>
        <v>1.8510633580099953E-2</v>
      </c>
      <c r="V444" s="5">
        <f t="shared" ca="1" si="106"/>
        <v>0.13605378928975095</v>
      </c>
      <c r="W444" s="42">
        <f ca="1">SUMPRODUCT(L444:T444,Markiwitz!$B$3:$J$3)</f>
        <v>0.62806458859229219</v>
      </c>
    </row>
    <row r="445" spans="1:23" x14ac:dyDescent="0.25">
      <c r="A445">
        <v>444</v>
      </c>
      <c r="B445" s="25">
        <f t="shared" ca="1" si="105"/>
        <v>1</v>
      </c>
      <c r="C445" s="46">
        <v>0</v>
      </c>
      <c r="D445">
        <f t="shared" ca="1" si="121"/>
        <v>0.36731081732177817</v>
      </c>
      <c r="E445">
        <f t="shared" ca="1" si="121"/>
        <v>0.89335975094875353</v>
      </c>
      <c r="F445">
        <f t="shared" ca="1" si="121"/>
        <v>0.11846810566141297</v>
      </c>
      <c r="G445">
        <f t="shared" ca="1" si="121"/>
        <v>0.23132154434988195</v>
      </c>
      <c r="H445">
        <f t="shared" ca="1" si="121"/>
        <v>0.62880857768533371</v>
      </c>
      <c r="I445">
        <f t="shared" ca="1" si="121"/>
        <v>0.82322525506761801</v>
      </c>
      <c r="J445">
        <f t="shared" ca="1" si="121"/>
        <v>0.57556310845613312</v>
      </c>
      <c r="K445">
        <f t="shared" ca="1" si="121"/>
        <v>0.50694099183538976</v>
      </c>
      <c r="L445" s="42">
        <f t="shared" ca="1" si="107"/>
        <v>0</v>
      </c>
      <c r="M445" s="42">
        <f t="shared" ca="1" si="108"/>
        <v>8.8615435740121484E-2</v>
      </c>
      <c r="N445" s="42">
        <f t="shared" ca="1" si="109"/>
        <v>0.21552717717446981</v>
      </c>
      <c r="O445" s="42">
        <f t="shared" ca="1" si="110"/>
        <v>2.8580979131077777E-2</v>
      </c>
      <c r="P445" s="42">
        <f t="shared" ca="1" si="111"/>
        <v>5.5807393852724527E-2</v>
      </c>
      <c r="Q445" s="42">
        <f t="shared" ca="1" si="112"/>
        <v>0.15170298145588554</v>
      </c>
      <c r="R445" s="42">
        <f t="shared" ca="1" si="113"/>
        <v>0.19860690524173225</v>
      </c>
      <c r="S445" s="42">
        <f t="shared" ca="1" si="114"/>
        <v>0.13885726541807181</v>
      </c>
      <c r="T445" s="42">
        <f t="shared" ca="1" si="115"/>
        <v>0.12230186198591686</v>
      </c>
      <c r="U445">
        <f ca="1">+(L445^2*Markiwitz!$B$4^2)+(M445^2*Markiwitz!$C$4^2)+(N445^2*Markiwitz!$D$4^2)+(O445^2*Markiwitz!$E$4^2)+(P445^2*Markiwitz!$F$4^2)+(Q445^2*Markiwitz!$G$4^2)+(R445^2*Markiwitz!$H$4^2)+(S445^2*Markiwitz!$I$4^2)+(T445^2*Markiwitz!$J$4^2)+(2*L445*M445*Markiwitz!$B$8)+(2*L445*N445*Markiwitz!$E$8)+(2*L445*O445*Markiwitz!$H$8)+(2*L445*P445*Markiwitz!$B$11)+(2*L445*Q445*Markiwitz!$E$11)+(2*L445*R445*Markiwitz!$H$11)+(2*L445*S445*Markiwitz!$K$8)+(2*L445*T445*Markiwitz!$K$11)</f>
        <v>1.635701159410026E-2</v>
      </c>
      <c r="V445" s="5">
        <f t="shared" ca="1" si="106"/>
        <v>0.12789453308918353</v>
      </c>
      <c r="W445" s="42">
        <f ca="1">SUMPRODUCT(L445:T445,Markiwitz!$B$3:$J$3)</f>
        <v>0.51170406557691561</v>
      </c>
    </row>
    <row r="446" spans="1:23" x14ac:dyDescent="0.25">
      <c r="A446">
        <v>445</v>
      </c>
      <c r="B446" s="25">
        <f t="shared" ca="1" si="105"/>
        <v>1</v>
      </c>
      <c r="C446" s="46">
        <v>0</v>
      </c>
      <c r="D446">
        <f t="shared" ca="1" si="121"/>
        <v>0.14065813269002414</v>
      </c>
      <c r="E446">
        <f t="shared" ca="1" si="121"/>
        <v>8.3462478194991419E-2</v>
      </c>
      <c r="F446">
        <f t="shared" ca="1" si="121"/>
        <v>0.85921797986121451</v>
      </c>
      <c r="G446">
        <f t="shared" ca="1" si="121"/>
        <v>0.76850676284914154</v>
      </c>
      <c r="H446">
        <f t="shared" ca="1" si="121"/>
        <v>8.3508094894636509E-3</v>
      </c>
      <c r="I446">
        <f t="shared" ca="1" si="121"/>
        <v>0.46395493457041725</v>
      </c>
      <c r="J446">
        <f t="shared" ca="1" si="121"/>
        <v>5.3098118754981272E-2</v>
      </c>
      <c r="K446">
        <f t="shared" ca="1" si="121"/>
        <v>2.4111168298791341E-2</v>
      </c>
      <c r="L446" s="42">
        <f t="shared" ca="1" si="107"/>
        <v>0</v>
      </c>
      <c r="M446" s="42">
        <f t="shared" ca="1" si="108"/>
        <v>5.8574353764509118E-2</v>
      </c>
      <c r="N446" s="42">
        <f t="shared" ca="1" si="109"/>
        <v>3.4756331755304043E-2</v>
      </c>
      <c r="O446" s="42">
        <f t="shared" ca="1" si="110"/>
        <v>0.35780467827003265</v>
      </c>
      <c r="P446" s="42">
        <f t="shared" ca="1" si="111"/>
        <v>0.32002974969634229</v>
      </c>
      <c r="Q446" s="42">
        <f t="shared" ca="1" si="112"/>
        <v>3.4775327945936467E-3</v>
      </c>
      <c r="R446" s="42">
        <f t="shared" ca="1" si="113"/>
        <v>0.19320504224385091</v>
      </c>
      <c r="S446" s="42">
        <f t="shared" ca="1" si="114"/>
        <v>2.2111682650005578E-2</v>
      </c>
      <c r="T446" s="42">
        <f t="shared" ca="1" si="115"/>
        <v>1.0040628825361801E-2</v>
      </c>
      <c r="U446">
        <f ca="1">+(L446^2*Markiwitz!$B$4^2)+(M446^2*Markiwitz!$C$4^2)+(N446^2*Markiwitz!$D$4^2)+(O446^2*Markiwitz!$E$4^2)+(P446^2*Markiwitz!$F$4^2)+(Q446^2*Markiwitz!$G$4^2)+(R446^2*Markiwitz!$H$4^2)+(S446^2*Markiwitz!$I$4^2)+(T446^2*Markiwitz!$J$4^2)+(2*L446*M446*Markiwitz!$B$8)+(2*L446*N446*Markiwitz!$E$8)+(2*L446*O446*Markiwitz!$H$8)+(2*L446*P446*Markiwitz!$B$11)+(2*L446*Q446*Markiwitz!$E$11)+(2*L446*R446*Markiwitz!$H$11)+(2*L446*S446*Markiwitz!$K$8)+(2*L446*T446*Markiwitz!$K$11)</f>
        <v>2.7139385727197256E-2</v>
      </c>
      <c r="V446" s="5">
        <f t="shared" ca="1" si="106"/>
        <v>0.16474035852576396</v>
      </c>
      <c r="W446" s="42">
        <f ca="1">SUMPRODUCT(L446:T446,Markiwitz!$B$3:$J$3)</f>
        <v>0.24654283942949723</v>
      </c>
    </row>
    <row r="447" spans="1:23" x14ac:dyDescent="0.25">
      <c r="A447">
        <v>446</v>
      </c>
      <c r="B447" s="25">
        <f t="shared" ca="1" si="105"/>
        <v>1.0000000000000002</v>
      </c>
      <c r="C447" s="46">
        <v>0</v>
      </c>
      <c r="D447">
        <f t="shared" ca="1" si="121"/>
        <v>0.85642253421814374</v>
      </c>
      <c r="E447">
        <f t="shared" ca="1" si="121"/>
        <v>0.28347345549394076</v>
      </c>
      <c r="F447">
        <f t="shared" ca="1" si="121"/>
        <v>0.20919415672149422</v>
      </c>
      <c r="G447">
        <f t="shared" ca="1" si="121"/>
        <v>0.25022738980387615</v>
      </c>
      <c r="H447">
        <f t="shared" ca="1" si="121"/>
        <v>0.84530150100459667</v>
      </c>
      <c r="I447">
        <f t="shared" ca="1" si="121"/>
        <v>0.82227649162802441</v>
      </c>
      <c r="J447">
        <f t="shared" ca="1" si="121"/>
        <v>0.14063897806967662</v>
      </c>
      <c r="K447">
        <f t="shared" ca="1" si="121"/>
        <v>0.62198782619980841</v>
      </c>
      <c r="L447" s="42">
        <f t="shared" ca="1" si="107"/>
        <v>0</v>
      </c>
      <c r="M447" s="42">
        <f t="shared" ca="1" si="108"/>
        <v>0.21253698662364057</v>
      </c>
      <c r="N447" s="42">
        <f t="shared" ca="1" si="109"/>
        <v>7.0349146141367919E-2</v>
      </c>
      <c r="O447" s="42">
        <f t="shared" ca="1" si="110"/>
        <v>5.1915373442911972E-2</v>
      </c>
      <c r="P447" s="42">
        <f t="shared" ca="1" si="111"/>
        <v>6.2098524121819196E-2</v>
      </c>
      <c r="Q447" s="42">
        <f t="shared" ca="1" si="112"/>
        <v>0.20977709790877094</v>
      </c>
      <c r="R447" s="42">
        <f t="shared" ca="1" si="113"/>
        <v>0.20406301880137645</v>
      </c>
      <c r="S447" s="42">
        <f t="shared" ca="1" si="114"/>
        <v>3.4902146319685301E-2</v>
      </c>
      <c r="T447" s="42">
        <f t="shared" ca="1" si="115"/>
        <v>0.15435770664042778</v>
      </c>
      <c r="U447">
        <f ca="1">+(L447^2*Markiwitz!$B$4^2)+(M447^2*Markiwitz!$C$4^2)+(N447^2*Markiwitz!$D$4^2)+(O447^2*Markiwitz!$E$4^2)+(P447^2*Markiwitz!$F$4^2)+(Q447^2*Markiwitz!$G$4^2)+(R447^2*Markiwitz!$H$4^2)+(S447^2*Markiwitz!$I$4^2)+(T447^2*Markiwitz!$J$4^2)+(2*L447*M447*Markiwitz!$B$8)+(2*L447*N447*Markiwitz!$E$8)+(2*L447*O447*Markiwitz!$H$8)+(2*L447*P447*Markiwitz!$B$11)+(2*L447*Q447*Markiwitz!$E$11)+(2*L447*R447*Markiwitz!$H$11)+(2*L447*S447*Markiwitz!$K$8)+(2*L447*T447*Markiwitz!$K$11)</f>
        <v>1.861013438952494E-2</v>
      </c>
      <c r="V447" s="5">
        <f t="shared" ca="1" si="106"/>
        <v>0.1364189663849017</v>
      </c>
      <c r="W447" s="42">
        <f ca="1">SUMPRODUCT(L447:T447,Markiwitz!$B$3:$J$3)</f>
        <v>0.6780369089720647</v>
      </c>
    </row>
    <row r="448" spans="1:23" x14ac:dyDescent="0.25">
      <c r="A448">
        <v>447</v>
      </c>
      <c r="B448" s="25">
        <f t="shared" ca="1" si="105"/>
        <v>1</v>
      </c>
      <c r="C448" s="46">
        <v>0</v>
      </c>
      <c r="D448">
        <f t="shared" ca="1" si="121"/>
        <v>0.94258201549714071</v>
      </c>
      <c r="E448">
        <f t="shared" ca="1" si="121"/>
        <v>0.69159260509734077</v>
      </c>
      <c r="F448">
        <f t="shared" ca="1" si="121"/>
        <v>0.5921133719920767</v>
      </c>
      <c r="G448">
        <f t="shared" ca="1" si="121"/>
        <v>0.8195858036360637</v>
      </c>
      <c r="H448">
        <f t="shared" ca="1" si="121"/>
        <v>0.80388566947773565</v>
      </c>
      <c r="I448">
        <f t="shared" ca="1" si="121"/>
        <v>9.8632574292624176E-2</v>
      </c>
      <c r="J448">
        <f t="shared" ca="1" si="121"/>
        <v>0.52710546018791027</v>
      </c>
      <c r="K448">
        <f t="shared" ca="1" si="121"/>
        <v>0.82299506977345482</v>
      </c>
      <c r="L448" s="42">
        <f t="shared" ca="1" si="107"/>
        <v>0</v>
      </c>
      <c r="M448" s="42">
        <f t="shared" ca="1" si="108"/>
        <v>0.17789626069160688</v>
      </c>
      <c r="N448" s="42">
        <f t="shared" ca="1" si="109"/>
        <v>0.13052629516158776</v>
      </c>
      <c r="O448" s="42">
        <f t="shared" ca="1" si="110"/>
        <v>0.1117512885362371</v>
      </c>
      <c r="P448" s="42">
        <f t="shared" ca="1" si="111"/>
        <v>0.15468282588214055</v>
      </c>
      <c r="Q448" s="42">
        <f t="shared" ca="1" si="112"/>
        <v>0.15171969364197146</v>
      </c>
      <c r="R448" s="42">
        <f t="shared" ca="1" si="113"/>
        <v>1.8615214231294846E-2</v>
      </c>
      <c r="S448" s="42">
        <f t="shared" ca="1" si="114"/>
        <v>9.9482155203333977E-2</v>
      </c>
      <c r="T448" s="42">
        <f t="shared" ca="1" si="115"/>
        <v>0.15532626665182733</v>
      </c>
      <c r="U448">
        <f ca="1">+(L448^2*Markiwitz!$B$4^2)+(M448^2*Markiwitz!$C$4^2)+(N448^2*Markiwitz!$D$4^2)+(O448^2*Markiwitz!$E$4^2)+(P448^2*Markiwitz!$F$4^2)+(Q448^2*Markiwitz!$G$4^2)+(R448^2*Markiwitz!$H$4^2)+(S448^2*Markiwitz!$I$4^2)+(T448^2*Markiwitz!$J$4^2)+(2*L448*M448*Markiwitz!$B$8)+(2*L448*N448*Markiwitz!$E$8)+(2*L448*O448*Markiwitz!$H$8)+(2*L448*P448*Markiwitz!$B$11)+(2*L448*Q448*Markiwitz!$E$11)+(2*L448*R448*Markiwitz!$H$11)+(2*L448*S448*Markiwitz!$K$8)+(2*L448*T448*Markiwitz!$K$11)</f>
        <v>1.3901654399867883E-2</v>
      </c>
      <c r="V448" s="5">
        <f t="shared" ca="1" si="106"/>
        <v>0.11790527723502406</v>
      </c>
      <c r="W448" s="42">
        <f ca="1">SUMPRODUCT(L448:T448,Markiwitz!$B$3:$J$3)</f>
        <v>0.55745479285810795</v>
      </c>
    </row>
    <row r="449" spans="1:23" x14ac:dyDescent="0.25">
      <c r="A449">
        <v>448</v>
      </c>
      <c r="B449" s="25">
        <f t="shared" ca="1" si="105"/>
        <v>1</v>
      </c>
      <c r="C449" s="46">
        <v>0</v>
      </c>
      <c r="D449">
        <f t="shared" ca="1" si="121"/>
        <v>0.713036136787078</v>
      </c>
      <c r="E449">
        <f t="shared" ca="1" si="121"/>
        <v>0.29933248148057934</v>
      </c>
      <c r="F449">
        <f t="shared" ca="1" si="121"/>
        <v>0.56645224753659484</v>
      </c>
      <c r="G449">
        <f t="shared" ca="1" si="121"/>
        <v>0.65875722477663845</v>
      </c>
      <c r="H449">
        <f t="shared" ca="1" si="121"/>
        <v>0.22430182233497042</v>
      </c>
      <c r="I449">
        <f t="shared" ca="1" si="121"/>
        <v>0.75875529156388588</v>
      </c>
      <c r="J449">
        <f t="shared" ca="1" si="121"/>
        <v>0.4775997867322701</v>
      </c>
      <c r="K449">
        <f t="shared" ca="1" si="121"/>
        <v>0.75731359530784348</v>
      </c>
      <c r="L449" s="42">
        <f t="shared" ca="1" si="107"/>
        <v>0</v>
      </c>
      <c r="M449" s="42">
        <f t="shared" ca="1" si="108"/>
        <v>0.16003329846841963</v>
      </c>
      <c r="N449" s="42">
        <f t="shared" ca="1" si="109"/>
        <v>6.7181958779711545E-2</v>
      </c>
      <c r="O449" s="42">
        <f t="shared" ca="1" si="110"/>
        <v>0.12713411974686586</v>
      </c>
      <c r="P449" s="42">
        <f t="shared" ca="1" si="111"/>
        <v>0.1478509799600638</v>
      </c>
      <c r="Q449" s="42">
        <f t="shared" ca="1" si="112"/>
        <v>5.0342133629423191E-2</v>
      </c>
      <c r="R449" s="42">
        <f t="shared" ca="1" si="113"/>
        <v>0.17029447145060411</v>
      </c>
      <c r="S449" s="42">
        <f t="shared" ca="1" si="114"/>
        <v>0.10719213974621107</v>
      </c>
      <c r="T449" s="42">
        <f t="shared" ca="1" si="115"/>
        <v>0.16997089821870082</v>
      </c>
      <c r="U449">
        <f ca="1">+(L449^2*Markiwitz!$B$4^2)+(M449^2*Markiwitz!$C$4^2)+(N449^2*Markiwitz!$D$4^2)+(O449^2*Markiwitz!$E$4^2)+(P449^2*Markiwitz!$F$4^2)+(Q449^2*Markiwitz!$G$4^2)+(R449^2*Markiwitz!$H$4^2)+(S449^2*Markiwitz!$I$4^2)+(T449^2*Markiwitz!$J$4^2)+(2*L449*M449*Markiwitz!$B$8)+(2*L449*N449*Markiwitz!$E$8)+(2*L449*O449*Markiwitz!$H$8)+(2*L449*P449*Markiwitz!$B$11)+(2*L449*Q449*Markiwitz!$E$11)+(2*L449*R449*Markiwitz!$H$11)+(2*L449*S449*Markiwitz!$K$8)+(2*L449*T449*Markiwitz!$K$11)</f>
        <v>1.0203965236781895E-2</v>
      </c>
      <c r="V449" s="5">
        <f t="shared" ca="1" si="106"/>
        <v>0.10101467832340949</v>
      </c>
      <c r="W449" s="42">
        <f ca="1">SUMPRODUCT(L449:T449,Markiwitz!$B$3:$J$3)</f>
        <v>0.27459937147552255</v>
      </c>
    </row>
    <row r="450" spans="1:23" x14ac:dyDescent="0.25">
      <c r="A450">
        <v>449</v>
      </c>
      <c r="B450" s="25">
        <f t="shared" ref="B450:B513" ca="1" si="122">SUM(L450:T450)</f>
        <v>1</v>
      </c>
      <c r="C450" s="46">
        <v>0</v>
      </c>
      <c r="D450">
        <f t="shared" ca="1" si="121"/>
        <v>9.9298689475941448E-2</v>
      </c>
      <c r="E450">
        <f t="shared" ca="1" si="121"/>
        <v>0.73737339863900453</v>
      </c>
      <c r="F450">
        <f t="shared" ca="1" si="121"/>
        <v>0.70291064134876846</v>
      </c>
      <c r="G450">
        <f t="shared" ca="1" si="121"/>
        <v>0.7857095220976178</v>
      </c>
      <c r="H450">
        <f t="shared" ca="1" si="121"/>
        <v>0.68898958585667691</v>
      </c>
      <c r="I450">
        <f t="shared" ca="1" si="121"/>
        <v>6.7043784887870328E-2</v>
      </c>
      <c r="J450">
        <f t="shared" ca="1" si="121"/>
        <v>4.8739037702207444E-2</v>
      </c>
      <c r="K450">
        <f t="shared" ca="1" si="121"/>
        <v>0.71923352592525713</v>
      </c>
      <c r="L450" s="42">
        <f t="shared" ca="1" si="107"/>
        <v>0</v>
      </c>
      <c r="M450" s="42">
        <f t="shared" ca="1" si="108"/>
        <v>2.5796569836759573E-2</v>
      </c>
      <c r="N450" s="42">
        <f t="shared" ca="1" si="109"/>
        <v>0.19156047752642805</v>
      </c>
      <c r="O450" s="42">
        <f t="shared" ca="1" si="110"/>
        <v>0.18260747996022889</v>
      </c>
      <c r="P450" s="42">
        <f t="shared" ca="1" si="111"/>
        <v>0.2041176038190208</v>
      </c>
      <c r="Q450" s="42">
        <f t="shared" ca="1" si="112"/>
        <v>0.17899096213810642</v>
      </c>
      <c r="R450" s="42">
        <f t="shared" ca="1" si="113"/>
        <v>1.7417145061110442E-2</v>
      </c>
      <c r="S450" s="42">
        <f t="shared" ca="1" si="114"/>
        <v>1.2661798423493562E-2</v>
      </c>
      <c r="T450" s="42">
        <f t="shared" ca="1" si="115"/>
        <v>0.18684796323485231</v>
      </c>
      <c r="U450">
        <f ca="1">+(L450^2*Markiwitz!$B$4^2)+(M450^2*Markiwitz!$C$4^2)+(N450^2*Markiwitz!$D$4^2)+(O450^2*Markiwitz!$E$4^2)+(P450^2*Markiwitz!$F$4^2)+(Q450^2*Markiwitz!$G$4^2)+(R450^2*Markiwitz!$H$4^2)+(S450^2*Markiwitz!$I$4^2)+(T450^2*Markiwitz!$J$4^2)+(2*L450*M450*Markiwitz!$B$8)+(2*L450*N450*Markiwitz!$E$8)+(2*L450*O450*Markiwitz!$H$8)+(2*L450*P450*Markiwitz!$B$11)+(2*L450*Q450*Markiwitz!$E$11)+(2*L450*R450*Markiwitz!$H$11)+(2*L450*S450*Markiwitz!$K$8)+(2*L450*T450*Markiwitz!$K$11)</f>
        <v>1.9998937656633586E-2</v>
      </c>
      <c r="V450" s="5">
        <f t="shared" ref="V450:V513" ca="1" si="123">SQRT(U450)</f>
        <v>0.14141760023644012</v>
      </c>
      <c r="W450" s="42">
        <f ca="1">SUMPRODUCT(L450:T450,Markiwitz!$B$3:$J$3)</f>
        <v>0.66929656690933315</v>
      </c>
    </row>
    <row r="451" spans="1:23" x14ac:dyDescent="0.25">
      <c r="A451">
        <v>450</v>
      </c>
      <c r="B451" s="25">
        <f t="shared" ca="1" si="122"/>
        <v>0.99999999999999989</v>
      </c>
      <c r="C451" s="46">
        <v>0</v>
      </c>
      <c r="D451">
        <f t="shared" ca="1" si="121"/>
        <v>0.75102118128564443</v>
      </c>
      <c r="E451">
        <f t="shared" ca="1" si="121"/>
        <v>0.5779551515233462</v>
      </c>
      <c r="F451">
        <f t="shared" ca="1" si="121"/>
        <v>0.842809063034201</v>
      </c>
      <c r="G451">
        <f t="shared" ca="1" si="121"/>
        <v>0.27836733163458405</v>
      </c>
      <c r="H451">
        <f t="shared" ca="1" si="121"/>
        <v>0.15942215630737555</v>
      </c>
      <c r="I451">
        <f t="shared" ca="1" si="121"/>
        <v>0.79067042034396895</v>
      </c>
      <c r="J451">
        <f t="shared" ca="1" si="121"/>
        <v>0.30018086079791018</v>
      </c>
      <c r="K451">
        <f t="shared" ca="1" si="121"/>
        <v>0.99408470506555757</v>
      </c>
      <c r="L451" s="42">
        <f t="shared" ref="L451:L514" ca="1" si="124">C451/SUM($C451:$K451)</f>
        <v>0</v>
      </c>
      <c r="M451" s="42">
        <f t="shared" ref="M451:M514" ca="1" si="125">D451/SUM($C451:$K451)</f>
        <v>0.15997857968253679</v>
      </c>
      <c r="N451" s="42">
        <f t="shared" ref="N451:N514" ca="1" si="126">E451/SUM($C451:$K451)</f>
        <v>0.12311296480697224</v>
      </c>
      <c r="O451" s="42">
        <f t="shared" ref="O451:O514" ca="1" si="127">F451/SUM($C451:$K451)</f>
        <v>0.1795307512059359</v>
      </c>
      <c r="P451" s="42">
        <f t="shared" ref="P451:P514" ca="1" si="128">G451/SUM($C451:$K451)</f>
        <v>5.9296344037440378E-2</v>
      </c>
      <c r="Q451" s="42">
        <f t="shared" ref="Q451:Q514" ca="1" si="129">H451/SUM($C451:$K451)</f>
        <v>3.3959268755006045E-2</v>
      </c>
      <c r="R451" s="42">
        <f t="shared" ref="R451:R514" ca="1" si="130">I451/SUM($C451:$K451)</f>
        <v>0.16842445192702626</v>
      </c>
      <c r="S451" s="42">
        <f t="shared" ref="S451:S514" ca="1" si="131">J451/SUM($C451:$K451)</f>
        <v>6.394294722303713E-2</v>
      </c>
      <c r="T451" s="42">
        <f t="shared" ref="T451:T514" ca="1" si="132">K451/SUM($C451:$K451)</f>
        <v>0.21175469236204517</v>
      </c>
      <c r="U451">
        <f ca="1">+(L451^2*Markiwitz!$B$4^2)+(M451^2*Markiwitz!$C$4^2)+(N451^2*Markiwitz!$D$4^2)+(O451^2*Markiwitz!$E$4^2)+(P451^2*Markiwitz!$F$4^2)+(Q451^2*Markiwitz!$G$4^2)+(R451^2*Markiwitz!$H$4^2)+(S451^2*Markiwitz!$I$4^2)+(T451^2*Markiwitz!$J$4^2)+(2*L451*M451*Markiwitz!$B$8)+(2*L451*N451*Markiwitz!$E$8)+(2*L451*O451*Markiwitz!$H$8)+(2*L451*P451*Markiwitz!$B$11)+(2*L451*Q451*Markiwitz!$E$11)+(2*L451*R451*Markiwitz!$H$11)+(2*L451*S451*Markiwitz!$K$8)+(2*L451*T451*Markiwitz!$K$11)</f>
        <v>9.3577627724848213E-3</v>
      </c>
      <c r="V451" s="5">
        <f t="shared" ca="1" si="123"/>
        <v>9.6735530041886994E-2</v>
      </c>
      <c r="W451" s="42">
        <f ca="1">SUMPRODUCT(L451:T451,Markiwitz!$B$3:$J$3)</f>
        <v>0.23246368635394402</v>
      </c>
    </row>
    <row r="452" spans="1:23" x14ac:dyDescent="0.25">
      <c r="A452">
        <v>451</v>
      </c>
      <c r="B452" s="25">
        <f t="shared" ca="1" si="122"/>
        <v>1</v>
      </c>
      <c r="C452" s="46">
        <v>0</v>
      </c>
      <c r="D452">
        <f t="shared" ref="D452:K461" ca="1" si="133">RAND()</f>
        <v>0.59589991255157737</v>
      </c>
      <c r="E452">
        <f t="shared" ca="1" si="133"/>
        <v>0.80189921854239765</v>
      </c>
      <c r="F452">
        <f t="shared" ca="1" si="133"/>
        <v>0.54244725738347432</v>
      </c>
      <c r="G452">
        <f t="shared" ca="1" si="133"/>
        <v>0.41260239525387832</v>
      </c>
      <c r="H452">
        <f t="shared" ca="1" si="133"/>
        <v>0.69090452799512603</v>
      </c>
      <c r="I452">
        <f t="shared" ca="1" si="133"/>
        <v>0.79500882176646315</v>
      </c>
      <c r="J452">
        <f t="shared" ca="1" si="133"/>
        <v>0.5106679065046692</v>
      </c>
      <c r="K452">
        <f t="shared" ca="1" si="133"/>
        <v>0.83540673817127731</v>
      </c>
      <c r="L452" s="42">
        <f t="shared" ca="1" si="124"/>
        <v>0</v>
      </c>
      <c r="M452" s="42">
        <f t="shared" ca="1" si="125"/>
        <v>0.11493127711573443</v>
      </c>
      <c r="N452" s="42">
        <f t="shared" ca="1" si="126"/>
        <v>0.15466238434329377</v>
      </c>
      <c r="O452" s="42">
        <f t="shared" ca="1" si="127"/>
        <v>0.10462185804334061</v>
      </c>
      <c r="P452" s="42">
        <f t="shared" ca="1" si="128"/>
        <v>7.9578666196623793E-2</v>
      </c>
      <c r="Q452" s="42">
        <f t="shared" ca="1" si="129"/>
        <v>0.13325482701870778</v>
      </c>
      <c r="R452" s="42">
        <f t="shared" ca="1" si="130"/>
        <v>0.1533334328119848</v>
      </c>
      <c r="S452" s="42">
        <f t="shared" ca="1" si="131"/>
        <v>9.8492571387179248E-2</v>
      </c>
      <c r="T452" s="42">
        <f t="shared" ca="1" si="132"/>
        <v>0.16112498308313558</v>
      </c>
      <c r="U452">
        <f ca="1">+(L452^2*Markiwitz!$B$4^2)+(M452^2*Markiwitz!$C$4^2)+(N452^2*Markiwitz!$D$4^2)+(O452^2*Markiwitz!$E$4^2)+(P452^2*Markiwitz!$F$4^2)+(Q452^2*Markiwitz!$G$4^2)+(R452^2*Markiwitz!$H$4^2)+(S452^2*Markiwitz!$I$4^2)+(T452^2*Markiwitz!$J$4^2)+(2*L452*M452*Markiwitz!$B$8)+(2*L452*N452*Markiwitz!$E$8)+(2*L452*O452*Markiwitz!$H$8)+(2*L452*P452*Markiwitz!$B$11)+(2*L452*Q452*Markiwitz!$E$11)+(2*L452*R452*Markiwitz!$H$11)+(2*L452*S452*Markiwitz!$K$8)+(2*L452*T452*Markiwitz!$K$11)</f>
        <v>1.2401119215223287E-2</v>
      </c>
      <c r="V452" s="5">
        <f t="shared" ca="1" si="123"/>
        <v>0.11136031256791303</v>
      </c>
      <c r="W452" s="42">
        <f ca="1">SUMPRODUCT(L452:T452,Markiwitz!$B$3:$J$3)</f>
        <v>0.4847307473107817</v>
      </c>
    </row>
    <row r="453" spans="1:23" x14ac:dyDescent="0.25">
      <c r="A453">
        <v>452</v>
      </c>
      <c r="B453" s="25">
        <f t="shared" ca="1" si="122"/>
        <v>1.0000000000000002</v>
      </c>
      <c r="C453" s="46">
        <v>0</v>
      </c>
      <c r="D453">
        <f t="shared" ca="1" si="133"/>
        <v>0.24395315712626042</v>
      </c>
      <c r="E453">
        <f t="shared" ca="1" si="133"/>
        <v>0.95891975802063589</v>
      </c>
      <c r="F453">
        <f t="shared" ca="1" si="133"/>
        <v>3.035300119038864E-2</v>
      </c>
      <c r="G453">
        <f t="shared" ca="1" si="133"/>
        <v>0.2246023758118858</v>
      </c>
      <c r="H453">
        <f t="shared" ca="1" si="133"/>
        <v>0.55162409219220243</v>
      </c>
      <c r="I453">
        <f t="shared" ca="1" si="133"/>
        <v>5.792460019322021E-2</v>
      </c>
      <c r="J453">
        <f t="shared" ca="1" si="133"/>
        <v>3.8176508686346811E-2</v>
      </c>
      <c r="K453">
        <f t="shared" ca="1" si="133"/>
        <v>0.29608894166393207</v>
      </c>
      <c r="L453" s="42">
        <f t="shared" ca="1" si="124"/>
        <v>0</v>
      </c>
      <c r="M453" s="42">
        <f t="shared" ca="1" si="125"/>
        <v>0.10157763436502355</v>
      </c>
      <c r="N453" s="42">
        <f t="shared" ca="1" si="126"/>
        <v>0.39927665504736298</v>
      </c>
      <c r="O453" s="42">
        <f t="shared" ca="1" si="127"/>
        <v>1.263843474344826E-2</v>
      </c>
      <c r="P453" s="42">
        <f t="shared" ca="1" si="128"/>
        <v>9.3520322821349811E-2</v>
      </c>
      <c r="Q453" s="42">
        <f t="shared" ca="1" si="129"/>
        <v>0.22968618649455441</v>
      </c>
      <c r="R453" s="42">
        <f t="shared" ca="1" si="130"/>
        <v>2.4118744469135329E-2</v>
      </c>
      <c r="S453" s="42">
        <f t="shared" ca="1" si="131"/>
        <v>1.5896000225436094E-2</v>
      </c>
      <c r="T453" s="42">
        <f t="shared" ca="1" si="132"/>
        <v>0.12328602183368972</v>
      </c>
      <c r="U453">
        <f ca="1">+(L453^2*Markiwitz!$B$4^2)+(M453^2*Markiwitz!$C$4^2)+(N453^2*Markiwitz!$D$4^2)+(O453^2*Markiwitz!$E$4^2)+(P453^2*Markiwitz!$F$4^2)+(Q453^2*Markiwitz!$G$4^2)+(R453^2*Markiwitz!$H$4^2)+(S453^2*Markiwitz!$I$4^2)+(T453^2*Markiwitz!$J$4^2)+(2*L453*M453*Markiwitz!$B$8)+(2*L453*N453*Markiwitz!$E$8)+(2*L453*O453*Markiwitz!$H$8)+(2*L453*P453*Markiwitz!$B$11)+(2*L453*Q453*Markiwitz!$E$11)+(2*L453*R453*Markiwitz!$H$11)+(2*L453*S453*Markiwitz!$K$8)+(2*L453*T453*Markiwitz!$K$11)</f>
        <v>2.7695725264458775E-2</v>
      </c>
      <c r="V453" s="5">
        <f t="shared" ca="1" si="123"/>
        <v>0.16642032707712953</v>
      </c>
      <c r="W453" s="42">
        <f ca="1">SUMPRODUCT(L453:T453,Markiwitz!$B$3:$J$3)</f>
        <v>0.77134254990366347</v>
      </c>
    </row>
    <row r="454" spans="1:23" x14ac:dyDescent="0.25">
      <c r="A454">
        <v>453</v>
      </c>
      <c r="B454" s="25">
        <f t="shared" ca="1" si="122"/>
        <v>0.99999999999999978</v>
      </c>
      <c r="C454" s="46">
        <v>0</v>
      </c>
      <c r="D454">
        <f t="shared" ca="1" si="133"/>
        <v>0.96509699724804154</v>
      </c>
      <c r="E454">
        <f t="shared" ca="1" si="133"/>
        <v>0.37342177598866921</v>
      </c>
      <c r="F454">
        <f t="shared" ca="1" si="133"/>
        <v>0.14216888841209296</v>
      </c>
      <c r="G454">
        <f t="shared" ca="1" si="133"/>
        <v>0.15396354672166956</v>
      </c>
      <c r="H454">
        <f t="shared" ca="1" si="133"/>
        <v>7.8713671835488386E-2</v>
      </c>
      <c r="I454">
        <f t="shared" ca="1" si="133"/>
        <v>0.53678730928539298</v>
      </c>
      <c r="J454">
        <f t="shared" ca="1" si="133"/>
        <v>0.515129075124372</v>
      </c>
      <c r="K454">
        <f t="shared" ca="1" si="133"/>
        <v>0.46596995890931314</v>
      </c>
      <c r="L454" s="42">
        <f t="shared" ca="1" si="124"/>
        <v>0</v>
      </c>
      <c r="M454" s="42">
        <f t="shared" ca="1" si="125"/>
        <v>0.29867594021216243</v>
      </c>
      <c r="N454" s="42">
        <f t="shared" ca="1" si="126"/>
        <v>0.11556568962202064</v>
      </c>
      <c r="O454" s="42">
        <f t="shared" ca="1" si="127"/>
        <v>4.3998091939443172E-2</v>
      </c>
      <c r="P454" s="42">
        <f t="shared" ca="1" si="128"/>
        <v>4.7648274947098508E-2</v>
      </c>
      <c r="Q454" s="42">
        <f t="shared" ca="1" si="129"/>
        <v>2.4360121324648345E-2</v>
      </c>
      <c r="R454" s="42">
        <f t="shared" ca="1" si="130"/>
        <v>0.16612366917722987</v>
      </c>
      <c r="S454" s="42">
        <f t="shared" ca="1" si="131"/>
        <v>0.15942093000197205</v>
      </c>
      <c r="T454" s="42">
        <f t="shared" ca="1" si="132"/>
        <v>0.14420728277542488</v>
      </c>
      <c r="U454">
        <f ca="1">+(L454^2*Markiwitz!$B$4^2)+(M454^2*Markiwitz!$C$4^2)+(N454^2*Markiwitz!$D$4^2)+(O454^2*Markiwitz!$E$4^2)+(P454^2*Markiwitz!$F$4^2)+(Q454^2*Markiwitz!$G$4^2)+(R454^2*Markiwitz!$H$4^2)+(S454^2*Markiwitz!$I$4^2)+(T454^2*Markiwitz!$J$4^2)+(2*L454*M454*Markiwitz!$B$8)+(2*L454*N454*Markiwitz!$E$8)+(2*L454*O454*Markiwitz!$H$8)+(2*L454*P454*Markiwitz!$B$11)+(2*L454*Q454*Markiwitz!$E$11)+(2*L454*R454*Markiwitz!$H$11)+(2*L454*S454*Markiwitz!$K$8)+(2*L454*T454*Markiwitz!$K$11)</f>
        <v>9.7939548437506498E-3</v>
      </c>
      <c r="V454" s="5">
        <f t="shared" ca="1" si="123"/>
        <v>9.8964412006289665E-2</v>
      </c>
      <c r="W454" s="42">
        <f ca="1">SUMPRODUCT(L454:T454,Markiwitz!$B$3:$J$3)</f>
        <v>0.16871776716877956</v>
      </c>
    </row>
    <row r="455" spans="1:23" x14ac:dyDescent="0.25">
      <c r="A455">
        <v>454</v>
      </c>
      <c r="B455" s="25">
        <f t="shared" ca="1" si="122"/>
        <v>1</v>
      </c>
      <c r="C455" s="46">
        <v>0</v>
      </c>
      <c r="D455">
        <f t="shared" ca="1" si="133"/>
        <v>0.83278360270843577</v>
      </c>
      <c r="E455">
        <f t="shared" ca="1" si="133"/>
        <v>0.22574877336494426</v>
      </c>
      <c r="F455">
        <f t="shared" ca="1" si="133"/>
        <v>0.1186470109772334</v>
      </c>
      <c r="G455">
        <f t="shared" ca="1" si="133"/>
        <v>0.78767092447488019</v>
      </c>
      <c r="H455">
        <f t="shared" ca="1" si="133"/>
        <v>0.73393147757941257</v>
      </c>
      <c r="I455">
        <f t="shared" ca="1" si="133"/>
        <v>0.62273129616895673</v>
      </c>
      <c r="J455">
        <f t="shared" ca="1" si="133"/>
        <v>0.65747395973772937</v>
      </c>
      <c r="K455">
        <f t="shared" ca="1" si="133"/>
        <v>0.90424402265024129</v>
      </c>
      <c r="L455" s="42">
        <f t="shared" ca="1" si="124"/>
        <v>0</v>
      </c>
      <c r="M455" s="42">
        <f t="shared" ca="1" si="125"/>
        <v>0.17053946273879383</v>
      </c>
      <c r="N455" s="42">
        <f t="shared" ca="1" si="126"/>
        <v>4.6229385879344893E-2</v>
      </c>
      <c r="O455" s="42">
        <f t="shared" ca="1" si="127"/>
        <v>2.4296825059733129E-2</v>
      </c>
      <c r="P455" s="42">
        <f t="shared" ca="1" si="128"/>
        <v>0.16130117816686262</v>
      </c>
      <c r="Q455" s="42">
        <f t="shared" ca="1" si="129"/>
        <v>0.15029628281154228</v>
      </c>
      <c r="R455" s="42">
        <f t="shared" ca="1" si="130"/>
        <v>0.12752443772175009</v>
      </c>
      <c r="S455" s="42">
        <f t="shared" ca="1" si="131"/>
        <v>0.13463912533070815</v>
      </c>
      <c r="T455" s="42">
        <f t="shared" ca="1" si="132"/>
        <v>0.18517330229126497</v>
      </c>
      <c r="U455">
        <f ca="1">+(L455^2*Markiwitz!$B$4^2)+(M455^2*Markiwitz!$C$4^2)+(N455^2*Markiwitz!$D$4^2)+(O455^2*Markiwitz!$E$4^2)+(P455^2*Markiwitz!$F$4^2)+(Q455^2*Markiwitz!$G$4^2)+(R455^2*Markiwitz!$H$4^2)+(S455^2*Markiwitz!$I$4^2)+(T455^2*Markiwitz!$J$4^2)+(2*L455*M455*Markiwitz!$B$8)+(2*L455*N455*Markiwitz!$E$8)+(2*L455*O455*Markiwitz!$H$8)+(2*L455*P455*Markiwitz!$B$11)+(2*L455*Q455*Markiwitz!$E$11)+(2*L455*R455*Markiwitz!$H$11)+(2*L455*S455*Markiwitz!$K$8)+(2*L455*T455*Markiwitz!$K$11)</f>
        <v>1.4352691584703052E-2</v>
      </c>
      <c r="V455" s="5">
        <f t="shared" ca="1" si="123"/>
        <v>0.11980271943784521</v>
      </c>
      <c r="W455" s="42">
        <f ca="1">SUMPRODUCT(L455:T455,Markiwitz!$B$3:$J$3)</f>
        <v>0.51817024706286463</v>
      </c>
    </row>
    <row r="456" spans="1:23" x14ac:dyDescent="0.25">
      <c r="A456">
        <v>455</v>
      </c>
      <c r="B456" s="25">
        <f t="shared" ca="1" si="122"/>
        <v>1</v>
      </c>
      <c r="C456" s="46">
        <v>0</v>
      </c>
      <c r="D456">
        <f t="shared" ca="1" si="133"/>
        <v>0.12122207027362064</v>
      </c>
      <c r="E456">
        <f t="shared" ca="1" si="133"/>
        <v>0.44795389064344393</v>
      </c>
      <c r="F456">
        <f t="shared" ca="1" si="133"/>
        <v>0.14872670661529408</v>
      </c>
      <c r="G456">
        <f t="shared" ca="1" si="133"/>
        <v>0.70802951375001555</v>
      </c>
      <c r="H456">
        <f t="shared" ca="1" si="133"/>
        <v>0.67529705767040249</v>
      </c>
      <c r="I456">
        <f t="shared" ca="1" si="133"/>
        <v>0.50968948588718621</v>
      </c>
      <c r="J456">
        <f t="shared" ca="1" si="133"/>
        <v>0.27185440371699687</v>
      </c>
      <c r="K456">
        <f t="shared" ca="1" si="133"/>
        <v>0.72801318591433339</v>
      </c>
      <c r="L456" s="42">
        <f t="shared" ca="1" si="124"/>
        <v>0</v>
      </c>
      <c r="M456" s="42">
        <f t="shared" ca="1" si="125"/>
        <v>3.3572208299280232E-2</v>
      </c>
      <c r="N456" s="42">
        <f t="shared" ca="1" si="126"/>
        <v>0.12405992812372649</v>
      </c>
      <c r="O456" s="42">
        <f t="shared" ca="1" si="127"/>
        <v>4.118956195752372E-2</v>
      </c>
      <c r="P456" s="42">
        <f t="shared" ca="1" si="128"/>
        <v>0.19608734831866897</v>
      </c>
      <c r="Q456" s="42">
        <f t="shared" ca="1" si="129"/>
        <v>0.18702216050945744</v>
      </c>
      <c r="R456" s="42">
        <f t="shared" ca="1" si="130"/>
        <v>0.14115747693084327</v>
      </c>
      <c r="S456" s="42">
        <f t="shared" ca="1" si="131"/>
        <v>7.5289529770138988E-2</v>
      </c>
      <c r="T456" s="42">
        <f t="shared" ca="1" si="132"/>
        <v>0.2016217860903608</v>
      </c>
      <c r="U456">
        <f ca="1">+(L456^2*Markiwitz!$B$4^2)+(M456^2*Markiwitz!$C$4^2)+(N456^2*Markiwitz!$D$4^2)+(O456^2*Markiwitz!$E$4^2)+(P456^2*Markiwitz!$F$4^2)+(Q456^2*Markiwitz!$G$4^2)+(R456^2*Markiwitz!$H$4^2)+(S456^2*Markiwitz!$I$4^2)+(T456^2*Markiwitz!$J$4^2)+(2*L456*M456*Markiwitz!$B$8)+(2*L456*N456*Markiwitz!$E$8)+(2*L456*O456*Markiwitz!$H$8)+(2*L456*P456*Markiwitz!$B$11)+(2*L456*Q456*Markiwitz!$E$11)+(2*L456*R456*Markiwitz!$H$11)+(2*L456*S456*Markiwitz!$K$8)+(2*L456*T456*Markiwitz!$K$11)</f>
        <v>1.8502064659928787E-2</v>
      </c>
      <c r="V456" s="5">
        <f t="shared" ca="1" si="123"/>
        <v>0.13602229471645003</v>
      </c>
      <c r="W456" s="42">
        <f ca="1">SUMPRODUCT(L456:T456,Markiwitz!$B$3:$J$3)</f>
        <v>0.63893888809192934</v>
      </c>
    </row>
    <row r="457" spans="1:23" x14ac:dyDescent="0.25">
      <c r="A457">
        <v>456</v>
      </c>
      <c r="B457" s="25">
        <f t="shared" ca="1" si="122"/>
        <v>1</v>
      </c>
      <c r="C457" s="46">
        <v>0</v>
      </c>
      <c r="D457">
        <f t="shared" ca="1" si="133"/>
        <v>0.92209539963711962</v>
      </c>
      <c r="E457">
        <f t="shared" ca="1" si="133"/>
        <v>0.73877626429438037</v>
      </c>
      <c r="F457">
        <f t="shared" ca="1" si="133"/>
        <v>0.74757919801946493</v>
      </c>
      <c r="G457">
        <f t="shared" ca="1" si="133"/>
        <v>0.79677595487813724</v>
      </c>
      <c r="H457">
        <f t="shared" ca="1" si="133"/>
        <v>0.42149337764025263</v>
      </c>
      <c r="I457">
        <f t="shared" ca="1" si="133"/>
        <v>0.19040582334500167</v>
      </c>
      <c r="J457">
        <f t="shared" ca="1" si="133"/>
        <v>0.61105249723517674</v>
      </c>
      <c r="K457">
        <f t="shared" ca="1" si="133"/>
        <v>0.85906880315308276</v>
      </c>
      <c r="L457" s="42">
        <f t="shared" ca="1" si="124"/>
        <v>0</v>
      </c>
      <c r="M457" s="42">
        <f t="shared" ca="1" si="125"/>
        <v>0.17439989925619429</v>
      </c>
      <c r="N457" s="42">
        <f t="shared" ca="1" si="126"/>
        <v>0.13972795669137059</v>
      </c>
      <c r="O457" s="42">
        <f t="shared" ca="1" si="127"/>
        <v>0.14139289369834174</v>
      </c>
      <c r="P457" s="42">
        <f t="shared" ca="1" si="128"/>
        <v>0.1506976895397053</v>
      </c>
      <c r="Q457" s="42">
        <f t="shared" ca="1" si="129"/>
        <v>7.9718869247738924E-2</v>
      </c>
      <c r="R457" s="42">
        <f t="shared" ca="1" si="130"/>
        <v>3.6012278580100462E-2</v>
      </c>
      <c r="S457" s="42">
        <f t="shared" ca="1" si="131"/>
        <v>0.11557100707800864</v>
      </c>
      <c r="T457" s="42">
        <f t="shared" ca="1" si="132"/>
        <v>0.16247940590854007</v>
      </c>
      <c r="U457">
        <f ca="1">+(L457^2*Markiwitz!$B$4^2)+(M457^2*Markiwitz!$C$4^2)+(N457^2*Markiwitz!$D$4^2)+(O457^2*Markiwitz!$E$4^2)+(P457^2*Markiwitz!$F$4^2)+(Q457^2*Markiwitz!$G$4^2)+(R457^2*Markiwitz!$H$4^2)+(S457^2*Markiwitz!$I$4^2)+(T457^2*Markiwitz!$J$4^2)+(2*L457*M457*Markiwitz!$B$8)+(2*L457*N457*Markiwitz!$E$8)+(2*L457*O457*Markiwitz!$H$8)+(2*L457*P457*Markiwitz!$B$11)+(2*L457*Q457*Markiwitz!$E$11)+(2*L457*R457*Markiwitz!$H$11)+(2*L457*S457*Markiwitz!$K$8)+(2*L457*T457*Markiwitz!$K$11)</f>
        <v>1.058524450804635E-2</v>
      </c>
      <c r="V457" s="5">
        <f t="shared" ca="1" si="123"/>
        <v>0.10288461745103759</v>
      </c>
      <c r="W457" s="42">
        <f ca="1">SUMPRODUCT(L457:T457,Markiwitz!$B$3:$J$3)</f>
        <v>0.3680179630232121</v>
      </c>
    </row>
    <row r="458" spans="1:23" x14ac:dyDescent="0.25">
      <c r="A458">
        <v>457</v>
      </c>
      <c r="B458" s="25">
        <f t="shared" ca="1" si="122"/>
        <v>1</v>
      </c>
      <c r="C458" s="46">
        <v>0</v>
      </c>
      <c r="D458">
        <f t="shared" ca="1" si="133"/>
        <v>3.7721811321040466E-2</v>
      </c>
      <c r="E458">
        <f t="shared" ca="1" si="133"/>
        <v>0.53253381462827498</v>
      </c>
      <c r="F458">
        <f t="shared" ca="1" si="133"/>
        <v>0.18417945787368484</v>
      </c>
      <c r="G458">
        <f t="shared" ca="1" si="133"/>
        <v>0.37827064848792291</v>
      </c>
      <c r="H458">
        <f t="shared" ca="1" si="133"/>
        <v>0.50806421405989322</v>
      </c>
      <c r="I458">
        <f t="shared" ca="1" si="133"/>
        <v>0.6586383568820775</v>
      </c>
      <c r="J458">
        <f t="shared" ca="1" si="133"/>
        <v>0.42474078770153934</v>
      </c>
      <c r="K458">
        <f t="shared" ca="1" si="133"/>
        <v>0.243394594895182</v>
      </c>
      <c r="L458" s="42">
        <f t="shared" ca="1" si="124"/>
        <v>0</v>
      </c>
      <c r="M458" s="42">
        <f t="shared" ca="1" si="125"/>
        <v>1.2711459481089532E-2</v>
      </c>
      <c r="N458" s="42">
        <f t="shared" ca="1" si="126"/>
        <v>0.17945272959842182</v>
      </c>
      <c r="O458" s="42">
        <f t="shared" ca="1" si="127"/>
        <v>6.2064615510775141E-2</v>
      </c>
      <c r="P458" s="42">
        <f t="shared" ca="1" si="128"/>
        <v>0.12746927713032913</v>
      </c>
      <c r="Q458" s="42">
        <f t="shared" ca="1" si="129"/>
        <v>0.17120698727453887</v>
      </c>
      <c r="R458" s="42">
        <f t="shared" ca="1" si="130"/>
        <v>0.22194731623420322</v>
      </c>
      <c r="S458" s="42">
        <f t="shared" ca="1" si="131"/>
        <v>0.14312873968018267</v>
      </c>
      <c r="T458" s="42">
        <f t="shared" ca="1" si="132"/>
        <v>8.2018875090459714E-2</v>
      </c>
      <c r="U458">
        <f ca="1">+(L458^2*Markiwitz!$B$4^2)+(M458^2*Markiwitz!$C$4^2)+(N458^2*Markiwitz!$D$4^2)+(O458^2*Markiwitz!$E$4^2)+(P458^2*Markiwitz!$F$4^2)+(Q458^2*Markiwitz!$G$4^2)+(R458^2*Markiwitz!$H$4^2)+(S458^2*Markiwitz!$I$4^2)+(T458^2*Markiwitz!$J$4^2)+(2*L458*M458*Markiwitz!$B$8)+(2*L458*N458*Markiwitz!$E$8)+(2*L458*O458*Markiwitz!$H$8)+(2*L458*P458*Markiwitz!$B$11)+(2*L458*Q458*Markiwitz!$E$11)+(2*L458*R458*Markiwitz!$H$11)+(2*L458*S458*Markiwitz!$K$8)+(2*L458*T458*Markiwitz!$K$11)</f>
        <v>1.9479486552973543E-2</v>
      </c>
      <c r="V458" s="5">
        <f t="shared" ca="1" si="123"/>
        <v>0.13956893118804609</v>
      </c>
      <c r="W458" s="42">
        <f ca="1">SUMPRODUCT(L458:T458,Markiwitz!$B$3:$J$3)</f>
        <v>0.57986296226763778</v>
      </c>
    </row>
    <row r="459" spans="1:23" x14ac:dyDescent="0.25">
      <c r="A459">
        <v>458</v>
      </c>
      <c r="B459" s="25">
        <f t="shared" ca="1" si="122"/>
        <v>1.0000000000000002</v>
      </c>
      <c r="C459" s="46">
        <v>0</v>
      </c>
      <c r="D459">
        <f t="shared" ca="1" si="133"/>
        <v>0.76494939347852331</v>
      </c>
      <c r="E459">
        <f t="shared" ca="1" si="133"/>
        <v>0.94363775122321003</v>
      </c>
      <c r="F459">
        <f t="shared" ca="1" si="133"/>
        <v>0.62737602845008267</v>
      </c>
      <c r="G459">
        <f t="shared" ca="1" si="133"/>
        <v>0.8786252121921323</v>
      </c>
      <c r="H459">
        <f t="shared" ca="1" si="133"/>
        <v>0.41024712009317854</v>
      </c>
      <c r="I459">
        <f t="shared" ca="1" si="133"/>
        <v>2.3158564920653713E-2</v>
      </c>
      <c r="J459">
        <f t="shared" ca="1" si="133"/>
        <v>0.19604284313401499</v>
      </c>
      <c r="K459">
        <f t="shared" ca="1" si="133"/>
        <v>0.91051026806842983</v>
      </c>
      <c r="L459" s="42">
        <f t="shared" ca="1" si="124"/>
        <v>0</v>
      </c>
      <c r="M459" s="42">
        <f t="shared" ca="1" si="125"/>
        <v>0.16088795930877731</v>
      </c>
      <c r="N459" s="42">
        <f t="shared" ca="1" si="126"/>
        <v>0.19847058304163284</v>
      </c>
      <c r="O459" s="42">
        <f t="shared" ca="1" si="127"/>
        <v>0.1319528452432365</v>
      </c>
      <c r="P459" s="42">
        <f t="shared" ca="1" si="128"/>
        <v>0.1847968226290285</v>
      </c>
      <c r="Q459" s="42">
        <f t="shared" ca="1" si="129"/>
        <v>8.6285213802117358E-2</v>
      </c>
      <c r="R459" s="42">
        <f t="shared" ca="1" si="130"/>
        <v>4.8708245046911345E-3</v>
      </c>
      <c r="S459" s="42">
        <f t="shared" ca="1" si="131"/>
        <v>4.1232705376094865E-2</v>
      </c>
      <c r="T459" s="42">
        <f t="shared" ca="1" si="132"/>
        <v>0.19150304609442154</v>
      </c>
      <c r="U459">
        <f ca="1">+(L459^2*Markiwitz!$B$4^2)+(M459^2*Markiwitz!$C$4^2)+(N459^2*Markiwitz!$D$4^2)+(O459^2*Markiwitz!$E$4^2)+(P459^2*Markiwitz!$F$4^2)+(Q459^2*Markiwitz!$G$4^2)+(R459^2*Markiwitz!$H$4^2)+(S459^2*Markiwitz!$I$4^2)+(T459^2*Markiwitz!$J$4^2)+(2*L459*M459*Markiwitz!$B$8)+(2*L459*N459*Markiwitz!$E$8)+(2*L459*O459*Markiwitz!$H$8)+(2*L459*P459*Markiwitz!$B$11)+(2*L459*Q459*Markiwitz!$E$11)+(2*L459*R459*Markiwitz!$H$11)+(2*L459*S459*Markiwitz!$K$8)+(2*L459*T459*Markiwitz!$K$11)</f>
        <v>1.2050901681469701E-2</v>
      </c>
      <c r="V459" s="5">
        <f t="shared" ca="1" si="123"/>
        <v>0.10977659897022544</v>
      </c>
      <c r="W459" s="42">
        <f ca="1">SUMPRODUCT(L459:T459,Markiwitz!$B$3:$J$3)</f>
        <v>0.40973023845562617</v>
      </c>
    </row>
    <row r="460" spans="1:23" x14ac:dyDescent="0.25">
      <c r="A460">
        <v>459</v>
      </c>
      <c r="B460" s="25">
        <f t="shared" ca="1" si="122"/>
        <v>1</v>
      </c>
      <c r="C460" s="46">
        <v>0</v>
      </c>
      <c r="D460">
        <f t="shared" ca="1" si="133"/>
        <v>0.91219334589581436</v>
      </c>
      <c r="E460">
        <f t="shared" ca="1" si="133"/>
        <v>0.20674690781665794</v>
      </c>
      <c r="F460">
        <f t="shared" ca="1" si="133"/>
        <v>0.81780631733733344</v>
      </c>
      <c r="G460">
        <f t="shared" ca="1" si="133"/>
        <v>0.33361342217472423</v>
      </c>
      <c r="H460">
        <f t="shared" ca="1" si="133"/>
        <v>0.60501497286517814</v>
      </c>
      <c r="I460">
        <f t="shared" ca="1" si="133"/>
        <v>0.54184558043571984</v>
      </c>
      <c r="J460">
        <f t="shared" ca="1" si="133"/>
        <v>0.57159944086855929</v>
      </c>
      <c r="K460">
        <f t="shared" ca="1" si="133"/>
        <v>0.11687806077281115</v>
      </c>
      <c r="L460" s="42">
        <f t="shared" ca="1" si="124"/>
        <v>0</v>
      </c>
      <c r="M460" s="42">
        <f t="shared" ca="1" si="125"/>
        <v>0.2221774069096753</v>
      </c>
      <c r="N460" s="42">
        <f t="shared" ca="1" si="126"/>
        <v>5.0356091800021881E-2</v>
      </c>
      <c r="O460" s="42">
        <f t="shared" ca="1" si="127"/>
        <v>0.19918813018957532</v>
      </c>
      <c r="P460" s="42">
        <f t="shared" ca="1" si="128"/>
        <v>8.1256200105529738E-2</v>
      </c>
      <c r="Q460" s="42">
        <f t="shared" ca="1" si="129"/>
        <v>0.14735983157244564</v>
      </c>
      <c r="R460" s="42">
        <f t="shared" ca="1" si="130"/>
        <v>0.13197404535817117</v>
      </c>
      <c r="S460" s="42">
        <f t="shared" ca="1" si="131"/>
        <v>0.13922101288568445</v>
      </c>
      <c r="T460" s="42">
        <f t="shared" ca="1" si="132"/>
        <v>2.8467281178896589E-2</v>
      </c>
      <c r="U460">
        <f ca="1">+(L460^2*Markiwitz!$B$4^2)+(M460^2*Markiwitz!$C$4^2)+(N460^2*Markiwitz!$D$4^2)+(O460^2*Markiwitz!$E$4^2)+(P460^2*Markiwitz!$F$4^2)+(Q460^2*Markiwitz!$G$4^2)+(R460^2*Markiwitz!$H$4^2)+(S460^2*Markiwitz!$I$4^2)+(T460^2*Markiwitz!$J$4^2)+(2*L460*M460*Markiwitz!$B$8)+(2*L460*N460*Markiwitz!$E$8)+(2*L460*O460*Markiwitz!$H$8)+(2*L460*P460*Markiwitz!$B$11)+(2*L460*Q460*Markiwitz!$E$11)+(2*L460*R460*Markiwitz!$H$11)+(2*L460*S460*Markiwitz!$K$8)+(2*L460*T460*Markiwitz!$K$11)</f>
        <v>1.5620895644442594E-2</v>
      </c>
      <c r="V460" s="5">
        <f t="shared" ca="1" si="123"/>
        <v>0.12498358149950174</v>
      </c>
      <c r="W460" s="42">
        <f ca="1">SUMPRODUCT(L460:T460,Markiwitz!$B$3:$J$3)</f>
        <v>0.53294044754770697</v>
      </c>
    </row>
    <row r="461" spans="1:23" x14ac:dyDescent="0.25">
      <c r="A461">
        <v>460</v>
      </c>
      <c r="B461" s="25">
        <f t="shared" ca="1" si="122"/>
        <v>1</v>
      </c>
      <c r="C461" s="46">
        <v>0</v>
      </c>
      <c r="D461">
        <f t="shared" ca="1" si="133"/>
        <v>0.49817332953233784</v>
      </c>
      <c r="E461">
        <f t="shared" ca="1" si="133"/>
        <v>0.3079350538896326</v>
      </c>
      <c r="F461">
        <f t="shared" ca="1" si="133"/>
        <v>0.27249691554143207</v>
      </c>
      <c r="G461">
        <f t="shared" ca="1" si="133"/>
        <v>0.77882272628058025</v>
      </c>
      <c r="H461">
        <f t="shared" ca="1" si="133"/>
        <v>0.99243795167807891</v>
      </c>
      <c r="I461">
        <f t="shared" ca="1" si="133"/>
        <v>2.7559336739597429E-2</v>
      </c>
      <c r="J461">
        <f t="shared" ca="1" si="133"/>
        <v>0.84543686868376988</v>
      </c>
      <c r="K461">
        <f t="shared" ca="1" si="133"/>
        <v>0.42009065016461566</v>
      </c>
      <c r="L461" s="42">
        <f t="shared" ca="1" si="124"/>
        <v>0</v>
      </c>
      <c r="M461" s="42">
        <f t="shared" ca="1" si="125"/>
        <v>0.1202459573334112</v>
      </c>
      <c r="N461" s="42">
        <f t="shared" ca="1" si="126"/>
        <v>7.4327434160786104E-2</v>
      </c>
      <c r="O461" s="42">
        <f t="shared" ca="1" si="127"/>
        <v>6.577359833863651E-2</v>
      </c>
      <c r="P461" s="42">
        <f t="shared" ca="1" si="128"/>
        <v>0.18798735051220067</v>
      </c>
      <c r="Q461" s="42">
        <f t="shared" ca="1" si="129"/>
        <v>0.23954845536505945</v>
      </c>
      <c r="R461" s="42">
        <f t="shared" ca="1" si="130"/>
        <v>6.65210004886789E-3</v>
      </c>
      <c r="S461" s="42">
        <f t="shared" ca="1" si="131"/>
        <v>0.20406625488216204</v>
      </c>
      <c r="T461" s="42">
        <f t="shared" ca="1" si="132"/>
        <v>0.10139884935887626</v>
      </c>
      <c r="U461">
        <f ca="1">+(L461^2*Markiwitz!$B$4^2)+(M461^2*Markiwitz!$C$4^2)+(N461^2*Markiwitz!$D$4^2)+(O461^2*Markiwitz!$E$4^2)+(P461^2*Markiwitz!$F$4^2)+(Q461^2*Markiwitz!$G$4^2)+(R461^2*Markiwitz!$H$4^2)+(S461^2*Markiwitz!$I$4^2)+(T461^2*Markiwitz!$J$4^2)+(2*L461*M461*Markiwitz!$B$8)+(2*L461*N461*Markiwitz!$E$8)+(2*L461*O461*Markiwitz!$H$8)+(2*L461*P461*Markiwitz!$B$11)+(2*L461*Q461*Markiwitz!$E$11)+(2*L461*R461*Markiwitz!$H$11)+(2*L461*S461*Markiwitz!$K$8)+(2*L461*T461*Markiwitz!$K$11)</f>
        <v>2.5848213223876003E-2</v>
      </c>
      <c r="V461" s="5">
        <f t="shared" ca="1" si="123"/>
        <v>0.16077379520268845</v>
      </c>
      <c r="W461" s="42">
        <f ca="1">SUMPRODUCT(L461:T461,Markiwitz!$B$3:$J$3)</f>
        <v>0.76649823316236554</v>
      </c>
    </row>
    <row r="462" spans="1:23" x14ac:dyDescent="0.25">
      <c r="A462">
        <v>461</v>
      </c>
      <c r="B462" s="25">
        <f t="shared" ca="1" si="122"/>
        <v>1</v>
      </c>
      <c r="C462" s="46">
        <v>0</v>
      </c>
      <c r="D462">
        <f t="shared" ref="D462:K471" ca="1" si="134">RAND()</f>
        <v>0.13701621407763942</v>
      </c>
      <c r="E462">
        <f t="shared" ca="1" si="134"/>
        <v>0.86497371752462693</v>
      </c>
      <c r="F462">
        <f t="shared" ca="1" si="134"/>
        <v>0.82915605836574202</v>
      </c>
      <c r="G462">
        <f t="shared" ca="1" si="134"/>
        <v>0.27635780612934568</v>
      </c>
      <c r="H462">
        <f t="shared" ca="1" si="134"/>
        <v>0.97766707178369738</v>
      </c>
      <c r="I462">
        <f t="shared" ca="1" si="134"/>
        <v>0.77082599062262258</v>
      </c>
      <c r="J462">
        <f t="shared" ca="1" si="134"/>
        <v>0.75206213972887737</v>
      </c>
      <c r="K462">
        <f t="shared" ca="1" si="134"/>
        <v>0.62212372088460366</v>
      </c>
      <c r="L462" s="42">
        <f t="shared" ca="1" si="124"/>
        <v>0</v>
      </c>
      <c r="M462" s="42">
        <f t="shared" ca="1" si="125"/>
        <v>2.6197213641661738E-2</v>
      </c>
      <c r="N462" s="42">
        <f t="shared" ca="1" si="126"/>
        <v>0.16538116619960705</v>
      </c>
      <c r="O462" s="42">
        <f t="shared" ca="1" si="127"/>
        <v>0.15853290466029873</v>
      </c>
      <c r="P462" s="42">
        <f t="shared" ca="1" si="128"/>
        <v>5.2839034689785055E-2</v>
      </c>
      <c r="Q462" s="42">
        <f t="shared" ca="1" si="129"/>
        <v>0.18692789990111966</v>
      </c>
      <c r="R462" s="42">
        <f t="shared" ca="1" si="130"/>
        <v>0.14738031767133683</v>
      </c>
      <c r="S462" s="42">
        <f t="shared" ca="1" si="131"/>
        <v>0.1437927086141694</v>
      </c>
      <c r="T462" s="42">
        <f t="shared" ca="1" si="132"/>
        <v>0.11894875462202149</v>
      </c>
      <c r="U462">
        <f ca="1">+(L462^2*Markiwitz!$B$4^2)+(M462^2*Markiwitz!$C$4^2)+(N462^2*Markiwitz!$D$4^2)+(O462^2*Markiwitz!$E$4^2)+(P462^2*Markiwitz!$F$4^2)+(Q462^2*Markiwitz!$G$4^2)+(R462^2*Markiwitz!$H$4^2)+(S462^2*Markiwitz!$I$4^2)+(T462^2*Markiwitz!$J$4^2)+(2*L462*M462*Markiwitz!$B$8)+(2*L462*N462*Markiwitz!$E$8)+(2*L462*O462*Markiwitz!$H$8)+(2*L462*P462*Markiwitz!$B$11)+(2*L462*Q462*Markiwitz!$E$11)+(2*L462*R462*Markiwitz!$H$11)+(2*L462*S462*Markiwitz!$K$8)+(2*L462*T462*Markiwitz!$K$11)</f>
        <v>1.8737871781260396E-2</v>
      </c>
      <c r="V462" s="5">
        <f t="shared" ca="1" si="123"/>
        <v>0.13688634621926468</v>
      </c>
      <c r="W462" s="42">
        <f ca="1">SUMPRODUCT(L462:T462,Markiwitz!$B$3:$J$3)</f>
        <v>0.62362699631009078</v>
      </c>
    </row>
    <row r="463" spans="1:23" x14ac:dyDescent="0.25">
      <c r="A463">
        <v>462</v>
      </c>
      <c r="B463" s="25">
        <f t="shared" ca="1" si="122"/>
        <v>1</v>
      </c>
      <c r="C463" s="46">
        <v>0</v>
      </c>
      <c r="D463">
        <f t="shared" ca="1" si="134"/>
        <v>0.7641411094782854</v>
      </c>
      <c r="E463">
        <f t="shared" ca="1" si="134"/>
        <v>0.62848938990917191</v>
      </c>
      <c r="F463">
        <f t="shared" ca="1" si="134"/>
        <v>0.39221200380394439</v>
      </c>
      <c r="G463">
        <f t="shared" ca="1" si="134"/>
        <v>0.82279530924524624</v>
      </c>
      <c r="H463">
        <f t="shared" ca="1" si="134"/>
        <v>0.57324195138122092</v>
      </c>
      <c r="I463">
        <f t="shared" ca="1" si="134"/>
        <v>0.41383511836306097</v>
      </c>
      <c r="J463">
        <f t="shared" ca="1" si="134"/>
        <v>0.94266236723206642</v>
      </c>
      <c r="K463">
        <f t="shared" ca="1" si="134"/>
        <v>0.68496676705250781</v>
      </c>
      <c r="L463" s="42">
        <f t="shared" ca="1" si="124"/>
        <v>0</v>
      </c>
      <c r="M463" s="42">
        <f t="shared" ca="1" si="125"/>
        <v>0.14632148075060325</v>
      </c>
      <c r="N463" s="42">
        <f t="shared" ca="1" si="126"/>
        <v>0.12034622535926599</v>
      </c>
      <c r="O463" s="42">
        <f t="shared" ca="1" si="127"/>
        <v>7.5102674693076701E-2</v>
      </c>
      <c r="P463" s="42">
        <f t="shared" ca="1" si="128"/>
        <v>0.15755287408318155</v>
      </c>
      <c r="Q463" s="42">
        <f t="shared" ca="1" si="129"/>
        <v>0.10976717534766936</v>
      </c>
      <c r="R463" s="42">
        <f t="shared" ca="1" si="130"/>
        <v>7.9243174532026645E-2</v>
      </c>
      <c r="S463" s="42">
        <f t="shared" ca="1" si="131"/>
        <v>0.18050560519566514</v>
      </c>
      <c r="T463" s="42">
        <f t="shared" ca="1" si="132"/>
        <v>0.1311607900385113</v>
      </c>
      <c r="U463">
        <f ca="1">+(L463^2*Markiwitz!$B$4^2)+(M463^2*Markiwitz!$C$4^2)+(N463^2*Markiwitz!$D$4^2)+(O463^2*Markiwitz!$E$4^2)+(P463^2*Markiwitz!$F$4^2)+(Q463^2*Markiwitz!$G$4^2)+(R463^2*Markiwitz!$H$4^2)+(S463^2*Markiwitz!$I$4^2)+(T463^2*Markiwitz!$J$4^2)+(2*L463*M463*Markiwitz!$B$8)+(2*L463*N463*Markiwitz!$E$8)+(2*L463*O463*Markiwitz!$H$8)+(2*L463*P463*Markiwitz!$B$11)+(2*L463*Q463*Markiwitz!$E$11)+(2*L463*R463*Markiwitz!$H$11)+(2*L463*S463*Markiwitz!$K$8)+(2*L463*T463*Markiwitz!$K$11)</f>
        <v>1.2923004046835319E-2</v>
      </c>
      <c r="V463" s="5">
        <f t="shared" ca="1" si="123"/>
        <v>0.11367939147811849</v>
      </c>
      <c r="W463" s="42">
        <f ca="1">SUMPRODUCT(L463:T463,Markiwitz!$B$3:$J$3)</f>
        <v>0.42210743136952922</v>
      </c>
    </row>
    <row r="464" spans="1:23" x14ac:dyDescent="0.25">
      <c r="A464">
        <v>463</v>
      </c>
      <c r="B464" s="25">
        <f t="shared" ca="1" si="122"/>
        <v>1</v>
      </c>
      <c r="C464" s="46">
        <v>0</v>
      </c>
      <c r="D464">
        <f t="shared" ca="1" si="134"/>
        <v>0.72369557245930283</v>
      </c>
      <c r="E464">
        <f t="shared" ca="1" si="134"/>
        <v>0.23526402378413114</v>
      </c>
      <c r="F464">
        <f t="shared" ca="1" si="134"/>
        <v>0.58358060532463996</v>
      </c>
      <c r="G464">
        <f t="shared" ca="1" si="134"/>
        <v>9.0113217009710533E-2</v>
      </c>
      <c r="H464">
        <f t="shared" ca="1" si="134"/>
        <v>0.98526958926284358</v>
      </c>
      <c r="I464">
        <f t="shared" ca="1" si="134"/>
        <v>0.32957766961372514</v>
      </c>
      <c r="J464">
        <f t="shared" ca="1" si="134"/>
        <v>0.36407800993533568</v>
      </c>
      <c r="K464">
        <f t="shared" ca="1" si="134"/>
        <v>0.28472420512284524</v>
      </c>
      <c r="L464" s="42">
        <f t="shared" ca="1" si="124"/>
        <v>0</v>
      </c>
      <c r="M464" s="42">
        <f t="shared" ca="1" si="125"/>
        <v>0.20123320923997523</v>
      </c>
      <c r="N464" s="42">
        <f t="shared" ca="1" si="126"/>
        <v>6.5418300631448045E-2</v>
      </c>
      <c r="O464" s="42">
        <f t="shared" ca="1" si="127"/>
        <v>0.16227237325856197</v>
      </c>
      <c r="P464" s="42">
        <f t="shared" ca="1" si="128"/>
        <v>2.5057182251618834E-2</v>
      </c>
      <c r="Q464" s="42">
        <f t="shared" ca="1" si="129"/>
        <v>0.27396735445008397</v>
      </c>
      <c r="R464" s="42">
        <f t="shared" ca="1" si="130"/>
        <v>9.164346815722961E-2</v>
      </c>
      <c r="S464" s="42">
        <f t="shared" ca="1" si="131"/>
        <v>0.10123674807629313</v>
      </c>
      <c r="T464" s="42">
        <f t="shared" ca="1" si="132"/>
        <v>7.9171363934789296E-2</v>
      </c>
      <c r="U464">
        <f ca="1">+(L464^2*Markiwitz!$B$4^2)+(M464^2*Markiwitz!$C$4^2)+(N464^2*Markiwitz!$D$4^2)+(O464^2*Markiwitz!$E$4^2)+(P464^2*Markiwitz!$F$4^2)+(Q464^2*Markiwitz!$G$4^2)+(R464^2*Markiwitz!$H$4^2)+(S464^2*Markiwitz!$I$4^2)+(T464^2*Markiwitz!$J$4^2)+(2*L464*M464*Markiwitz!$B$8)+(2*L464*N464*Markiwitz!$E$8)+(2*L464*O464*Markiwitz!$H$8)+(2*L464*P464*Markiwitz!$B$11)+(2*L464*Q464*Markiwitz!$E$11)+(2*L464*R464*Markiwitz!$H$11)+(2*L464*S464*Markiwitz!$K$8)+(2*L464*T464*Markiwitz!$K$11)</f>
        <v>2.636089594109876E-2</v>
      </c>
      <c r="V464" s="5">
        <f t="shared" ca="1" si="123"/>
        <v>0.16236038907658099</v>
      </c>
      <c r="W464" s="42">
        <f ca="1">SUMPRODUCT(L464:T464,Markiwitz!$B$3:$J$3)</f>
        <v>0.85638565978523917</v>
      </c>
    </row>
    <row r="465" spans="1:23" x14ac:dyDescent="0.25">
      <c r="A465">
        <v>464</v>
      </c>
      <c r="B465" s="25">
        <f t="shared" ca="1" si="122"/>
        <v>1</v>
      </c>
      <c r="C465" s="46">
        <v>0</v>
      </c>
      <c r="D465">
        <f t="shared" ca="1" si="134"/>
        <v>0.30515730358592963</v>
      </c>
      <c r="E465">
        <f t="shared" ca="1" si="134"/>
        <v>0.44653681598719208</v>
      </c>
      <c r="F465">
        <f t="shared" ca="1" si="134"/>
        <v>0.35107933042158013</v>
      </c>
      <c r="G465">
        <f t="shared" ca="1" si="134"/>
        <v>0.85611296257421354</v>
      </c>
      <c r="H465">
        <f t="shared" ca="1" si="134"/>
        <v>0.70613609808847644</v>
      </c>
      <c r="I465">
        <f t="shared" ca="1" si="134"/>
        <v>0.78646283249895721</v>
      </c>
      <c r="J465">
        <f t="shared" ca="1" si="134"/>
        <v>0.29154323082641331</v>
      </c>
      <c r="K465">
        <f t="shared" ca="1" si="134"/>
        <v>4.9825092958569961E-2</v>
      </c>
      <c r="L465" s="42">
        <f t="shared" ca="1" si="124"/>
        <v>0</v>
      </c>
      <c r="M465" s="42">
        <f t="shared" ca="1" si="125"/>
        <v>8.0455859988929485E-2</v>
      </c>
      <c r="N465" s="42">
        <f t="shared" ca="1" si="126"/>
        <v>0.11773109515909491</v>
      </c>
      <c r="O465" s="42">
        <f t="shared" ca="1" si="127"/>
        <v>9.2563373451921421E-2</v>
      </c>
      <c r="P465" s="42">
        <f t="shared" ca="1" si="128"/>
        <v>0.22571737212962606</v>
      </c>
      <c r="Q465" s="42">
        <f t="shared" ca="1" si="129"/>
        <v>0.18617541305196864</v>
      </c>
      <c r="R465" s="42">
        <f t="shared" ca="1" si="130"/>
        <v>0.2073538558457447</v>
      </c>
      <c r="S465" s="42">
        <f t="shared" ca="1" si="131"/>
        <v>7.686645898509506E-2</v>
      </c>
      <c r="T465" s="42">
        <f t="shared" ca="1" si="132"/>
        <v>1.3136571387619698E-2</v>
      </c>
      <c r="U465">
        <f ca="1">+(L465^2*Markiwitz!$B$4^2)+(M465^2*Markiwitz!$C$4^2)+(N465^2*Markiwitz!$D$4^2)+(O465^2*Markiwitz!$E$4^2)+(P465^2*Markiwitz!$F$4^2)+(Q465^2*Markiwitz!$G$4^2)+(R465^2*Markiwitz!$H$4^2)+(S465^2*Markiwitz!$I$4^2)+(T465^2*Markiwitz!$J$4^2)+(2*L465*M465*Markiwitz!$B$8)+(2*L465*N465*Markiwitz!$E$8)+(2*L465*O465*Markiwitz!$H$8)+(2*L465*P465*Markiwitz!$B$11)+(2*L465*Q465*Markiwitz!$E$11)+(2*L465*R465*Markiwitz!$H$11)+(2*L465*S465*Markiwitz!$K$8)+(2*L465*T465*Markiwitz!$K$11)</f>
        <v>2.185023173133115E-2</v>
      </c>
      <c r="V465" s="5">
        <f t="shared" ca="1" si="123"/>
        <v>0.14781823883178674</v>
      </c>
      <c r="W465" s="42">
        <f ca="1">SUMPRODUCT(L465:T465,Markiwitz!$B$3:$J$3)</f>
        <v>0.6586138053736007</v>
      </c>
    </row>
    <row r="466" spans="1:23" x14ac:dyDescent="0.25">
      <c r="A466">
        <v>465</v>
      </c>
      <c r="B466" s="25">
        <f t="shared" ca="1" si="122"/>
        <v>1</v>
      </c>
      <c r="C466" s="46">
        <v>0</v>
      </c>
      <c r="D466">
        <f t="shared" ca="1" si="134"/>
        <v>0.4856870001571223</v>
      </c>
      <c r="E466">
        <f t="shared" ca="1" si="134"/>
        <v>0.57496418018483497</v>
      </c>
      <c r="F466">
        <f t="shared" ca="1" si="134"/>
        <v>0.51018040026126577</v>
      </c>
      <c r="G466">
        <f t="shared" ca="1" si="134"/>
        <v>0.80756452340096052</v>
      </c>
      <c r="H466">
        <f t="shared" ca="1" si="134"/>
        <v>0.72357561692302397</v>
      </c>
      <c r="I466">
        <f t="shared" ca="1" si="134"/>
        <v>0.166308796715956</v>
      </c>
      <c r="J466">
        <f t="shared" ca="1" si="134"/>
        <v>0.6897617514757739</v>
      </c>
      <c r="K466">
        <f t="shared" ca="1" si="134"/>
        <v>0.37578192353158546</v>
      </c>
      <c r="L466" s="42">
        <f t="shared" ca="1" si="124"/>
        <v>0</v>
      </c>
      <c r="M466" s="42">
        <f t="shared" ca="1" si="125"/>
        <v>0.11206892078842752</v>
      </c>
      <c r="N466" s="42">
        <f t="shared" ca="1" si="126"/>
        <v>0.13266901346849344</v>
      </c>
      <c r="O466" s="42">
        <f t="shared" ca="1" si="127"/>
        <v>0.11772060369371942</v>
      </c>
      <c r="P466" s="42">
        <f t="shared" ca="1" si="128"/>
        <v>0.18633993616318392</v>
      </c>
      <c r="Q466" s="42">
        <f t="shared" ca="1" si="129"/>
        <v>0.1669600760801726</v>
      </c>
      <c r="R466" s="42">
        <f t="shared" ca="1" si="130"/>
        <v>3.8374606196067966E-2</v>
      </c>
      <c r="S466" s="42">
        <f t="shared" ca="1" si="131"/>
        <v>0.15915776017068256</v>
      </c>
      <c r="T466" s="42">
        <f t="shared" ca="1" si="132"/>
        <v>8.6709083439252543E-2</v>
      </c>
      <c r="U466">
        <f ca="1">+(L466^2*Markiwitz!$B$4^2)+(M466^2*Markiwitz!$C$4^2)+(N466^2*Markiwitz!$D$4^2)+(O466^2*Markiwitz!$E$4^2)+(P466^2*Markiwitz!$F$4^2)+(Q466^2*Markiwitz!$G$4^2)+(R466^2*Markiwitz!$H$4^2)+(S466^2*Markiwitz!$I$4^2)+(T466^2*Markiwitz!$J$4^2)+(2*L466*M466*Markiwitz!$B$8)+(2*L466*N466*Markiwitz!$E$8)+(2*L466*O466*Markiwitz!$H$8)+(2*L466*P466*Markiwitz!$B$11)+(2*L466*Q466*Markiwitz!$E$11)+(2*L466*R466*Markiwitz!$H$11)+(2*L466*S466*Markiwitz!$K$8)+(2*L466*T466*Markiwitz!$K$11)</f>
        <v>1.7663115458489569E-2</v>
      </c>
      <c r="V466" s="5">
        <f t="shared" ca="1" si="123"/>
        <v>0.13290265406864368</v>
      </c>
      <c r="W466" s="42">
        <f ca="1">SUMPRODUCT(L466:T466,Markiwitz!$B$3:$J$3)</f>
        <v>0.59581610587466882</v>
      </c>
    </row>
    <row r="467" spans="1:23" x14ac:dyDescent="0.25">
      <c r="A467">
        <v>466</v>
      </c>
      <c r="B467" s="25">
        <f t="shared" ca="1" si="122"/>
        <v>0.99999999999999989</v>
      </c>
      <c r="C467" s="46">
        <v>0</v>
      </c>
      <c r="D467">
        <f t="shared" ca="1" si="134"/>
        <v>0.20409123055822931</v>
      </c>
      <c r="E467">
        <f t="shared" ca="1" si="134"/>
        <v>0.6137570554042443</v>
      </c>
      <c r="F467">
        <f t="shared" ca="1" si="134"/>
        <v>0.23198402336077406</v>
      </c>
      <c r="G467">
        <f t="shared" ca="1" si="134"/>
        <v>0.78167772865383156</v>
      </c>
      <c r="H467">
        <f t="shared" ca="1" si="134"/>
        <v>0.61940630220519466</v>
      </c>
      <c r="I467">
        <f t="shared" ca="1" si="134"/>
        <v>0.56315086017568705</v>
      </c>
      <c r="J467">
        <f t="shared" ca="1" si="134"/>
        <v>0.92140173922146162</v>
      </c>
      <c r="K467">
        <f t="shared" ca="1" si="134"/>
        <v>1.6859916154142618E-2</v>
      </c>
      <c r="L467" s="42">
        <f t="shared" ca="1" si="124"/>
        <v>0</v>
      </c>
      <c r="M467" s="42">
        <f t="shared" ca="1" si="125"/>
        <v>5.1638220909213613E-2</v>
      </c>
      <c r="N467" s="42">
        <f t="shared" ca="1" si="126"/>
        <v>0.15528997657011234</v>
      </c>
      <c r="O467" s="42">
        <f t="shared" ca="1" si="127"/>
        <v>5.8695526568908717E-2</v>
      </c>
      <c r="P467" s="42">
        <f t="shared" ca="1" si="128"/>
        <v>0.19777649006100975</v>
      </c>
      <c r="Q467" s="42">
        <f t="shared" ca="1" si="129"/>
        <v>0.156719322914295</v>
      </c>
      <c r="R467" s="42">
        <f t="shared" ca="1" si="130"/>
        <v>0.1424858306916276</v>
      </c>
      <c r="S467" s="42">
        <f t="shared" ca="1" si="131"/>
        <v>0.23312881413822698</v>
      </c>
      <c r="T467" s="42">
        <f t="shared" ca="1" si="132"/>
        <v>4.2658181466059611E-3</v>
      </c>
      <c r="U467">
        <f ca="1">+(L467^2*Markiwitz!$B$4^2)+(M467^2*Markiwitz!$C$4^2)+(N467^2*Markiwitz!$D$4^2)+(O467^2*Markiwitz!$E$4^2)+(P467^2*Markiwitz!$F$4^2)+(Q467^2*Markiwitz!$G$4^2)+(R467^2*Markiwitz!$H$4^2)+(S467^2*Markiwitz!$I$4^2)+(T467^2*Markiwitz!$J$4^2)+(2*L467*M467*Markiwitz!$B$8)+(2*L467*N467*Markiwitz!$E$8)+(2*L467*O467*Markiwitz!$H$8)+(2*L467*P467*Markiwitz!$B$11)+(2*L467*Q467*Markiwitz!$E$11)+(2*L467*R467*Markiwitz!$H$11)+(2*L467*S467*Markiwitz!$K$8)+(2*L467*T467*Markiwitz!$K$11)</f>
        <v>2.1394487067642805E-2</v>
      </c>
      <c r="V467" s="5">
        <f t="shared" ca="1" si="123"/>
        <v>0.14626854435469988</v>
      </c>
      <c r="W467" s="42">
        <f ca="1">SUMPRODUCT(L467:T467,Markiwitz!$B$3:$J$3)</f>
        <v>0.54637831752314558</v>
      </c>
    </row>
    <row r="468" spans="1:23" x14ac:dyDescent="0.25">
      <c r="A468">
        <v>467</v>
      </c>
      <c r="B468" s="25">
        <f t="shared" ca="1" si="122"/>
        <v>1</v>
      </c>
      <c r="C468" s="46">
        <v>0</v>
      </c>
      <c r="D468">
        <f t="shared" ca="1" si="134"/>
        <v>0.86451844819576973</v>
      </c>
      <c r="E468">
        <f t="shared" ca="1" si="134"/>
        <v>0.84658577165440296</v>
      </c>
      <c r="F468">
        <f t="shared" ca="1" si="134"/>
        <v>8.1126189970579521E-3</v>
      </c>
      <c r="G468">
        <f t="shared" ca="1" si="134"/>
        <v>0.59764484374520066</v>
      </c>
      <c r="H468">
        <f t="shared" ca="1" si="134"/>
        <v>0.87756511134371951</v>
      </c>
      <c r="I468">
        <f t="shared" ca="1" si="134"/>
        <v>0.75682770391772169</v>
      </c>
      <c r="J468">
        <f t="shared" ca="1" si="134"/>
        <v>0.35329290299313387</v>
      </c>
      <c r="K468">
        <f t="shared" ca="1" si="134"/>
        <v>0.29248970535555041</v>
      </c>
      <c r="L468" s="42">
        <f t="shared" ca="1" si="124"/>
        <v>0</v>
      </c>
      <c r="M468" s="42">
        <f t="shared" ca="1" si="125"/>
        <v>0.18805992386472523</v>
      </c>
      <c r="N468" s="42">
        <f t="shared" ca="1" si="126"/>
        <v>0.18415900330935903</v>
      </c>
      <c r="O468" s="42">
        <f t="shared" ca="1" si="127"/>
        <v>1.764749513575166E-3</v>
      </c>
      <c r="P468" s="42">
        <f t="shared" ca="1" si="128"/>
        <v>0.13000653027986825</v>
      </c>
      <c r="Q468" s="42">
        <f t="shared" ca="1" si="129"/>
        <v>0.19089798299858485</v>
      </c>
      <c r="R468" s="42">
        <f t="shared" ca="1" si="130"/>
        <v>0.16463380356372828</v>
      </c>
      <c r="S468" s="42">
        <f t="shared" ca="1" si="131"/>
        <v>7.6852306133542631E-2</v>
      </c>
      <c r="T468" s="42">
        <f t="shared" ca="1" si="132"/>
        <v>6.3625700336616464E-2</v>
      </c>
      <c r="U468">
        <f ca="1">+(L468^2*Markiwitz!$B$4^2)+(M468^2*Markiwitz!$C$4^2)+(N468^2*Markiwitz!$D$4^2)+(O468^2*Markiwitz!$E$4^2)+(P468^2*Markiwitz!$F$4^2)+(Q468^2*Markiwitz!$G$4^2)+(R468^2*Markiwitz!$H$4^2)+(S468^2*Markiwitz!$I$4^2)+(T468^2*Markiwitz!$J$4^2)+(2*L468*M468*Markiwitz!$B$8)+(2*L468*N468*Markiwitz!$E$8)+(2*L468*O468*Markiwitz!$H$8)+(2*L468*P468*Markiwitz!$B$11)+(2*L468*Q468*Markiwitz!$E$11)+(2*L468*R468*Markiwitz!$H$11)+(2*L468*S468*Markiwitz!$K$8)+(2*L468*T468*Markiwitz!$K$11)</f>
        <v>1.8509087445661605E-2</v>
      </c>
      <c r="V468" s="5">
        <f t="shared" ca="1" si="123"/>
        <v>0.1360481071006194</v>
      </c>
      <c r="W468" s="42">
        <f ca="1">SUMPRODUCT(L468:T468,Markiwitz!$B$3:$J$3)</f>
        <v>0.64216142621364836</v>
      </c>
    </row>
    <row r="469" spans="1:23" x14ac:dyDescent="0.25">
      <c r="A469">
        <v>468</v>
      </c>
      <c r="B469" s="25">
        <f t="shared" ca="1" si="122"/>
        <v>1</v>
      </c>
      <c r="C469" s="46">
        <v>0</v>
      </c>
      <c r="D469">
        <f t="shared" ca="1" si="134"/>
        <v>0.49211659783166628</v>
      </c>
      <c r="E469">
        <f t="shared" ca="1" si="134"/>
        <v>0.54229469457712898</v>
      </c>
      <c r="F469">
        <f t="shared" ca="1" si="134"/>
        <v>0.8993367969986017</v>
      </c>
      <c r="G469">
        <f t="shared" ca="1" si="134"/>
        <v>0.45480555075574691</v>
      </c>
      <c r="H469">
        <f t="shared" ca="1" si="134"/>
        <v>0.67801647891851324</v>
      </c>
      <c r="I469">
        <f t="shared" ca="1" si="134"/>
        <v>0.4952333274077827</v>
      </c>
      <c r="J469">
        <f t="shared" ca="1" si="134"/>
        <v>0.879205514447156</v>
      </c>
      <c r="K469">
        <f t="shared" ca="1" si="134"/>
        <v>0.14889347698148747</v>
      </c>
      <c r="L469" s="42">
        <f t="shared" ca="1" si="124"/>
        <v>0</v>
      </c>
      <c r="M469" s="42">
        <f t="shared" ca="1" si="125"/>
        <v>0.10721722400158111</v>
      </c>
      <c r="N469" s="42">
        <f t="shared" ca="1" si="126"/>
        <v>0.11814950359230435</v>
      </c>
      <c r="O469" s="42">
        <f t="shared" ca="1" si="127"/>
        <v>0.19593810743535731</v>
      </c>
      <c r="P469" s="42">
        <f t="shared" ca="1" si="128"/>
        <v>9.9088282791919322E-2</v>
      </c>
      <c r="Q469" s="42">
        <f t="shared" ca="1" si="129"/>
        <v>0.14771914830199578</v>
      </c>
      <c r="R469" s="42">
        <f t="shared" ca="1" si="130"/>
        <v>0.10789626448626952</v>
      </c>
      <c r="S469" s="42">
        <f t="shared" ca="1" si="131"/>
        <v>0.19155211387149912</v>
      </c>
      <c r="T469" s="42">
        <f t="shared" ca="1" si="132"/>
        <v>3.2439355519073634E-2</v>
      </c>
      <c r="U469">
        <f ca="1">+(L469^2*Markiwitz!$B$4^2)+(M469^2*Markiwitz!$C$4^2)+(N469^2*Markiwitz!$D$4^2)+(O469^2*Markiwitz!$E$4^2)+(P469^2*Markiwitz!$F$4^2)+(Q469^2*Markiwitz!$G$4^2)+(R469^2*Markiwitz!$H$4^2)+(S469^2*Markiwitz!$I$4^2)+(T469^2*Markiwitz!$J$4^2)+(2*L469*M469*Markiwitz!$B$8)+(2*L469*N469*Markiwitz!$E$8)+(2*L469*O469*Markiwitz!$H$8)+(2*L469*P469*Markiwitz!$B$11)+(2*L469*Q469*Markiwitz!$E$11)+(2*L469*R469*Markiwitz!$H$11)+(2*L469*S469*Markiwitz!$K$8)+(2*L469*T469*Markiwitz!$K$11)</f>
        <v>1.7171727929035062E-2</v>
      </c>
      <c r="V469" s="5">
        <f t="shared" ca="1" si="123"/>
        <v>0.13104093989679355</v>
      </c>
      <c r="W469" s="42">
        <f ca="1">SUMPRODUCT(L469:T469,Markiwitz!$B$3:$J$3)</f>
        <v>0.53194991963528082</v>
      </c>
    </row>
    <row r="470" spans="1:23" x14ac:dyDescent="0.25">
      <c r="A470">
        <v>469</v>
      </c>
      <c r="B470" s="25">
        <f t="shared" ca="1" si="122"/>
        <v>1</v>
      </c>
      <c r="C470" s="46">
        <v>0</v>
      </c>
      <c r="D470">
        <f t="shared" ca="1" si="134"/>
        <v>6.4843831525815965E-3</v>
      </c>
      <c r="E470">
        <f t="shared" ca="1" si="134"/>
        <v>0.94153671615291856</v>
      </c>
      <c r="F470">
        <f t="shared" ca="1" si="134"/>
        <v>0.73350211220925021</v>
      </c>
      <c r="G470">
        <f t="shared" ca="1" si="134"/>
        <v>0.30315384327017236</v>
      </c>
      <c r="H470">
        <f t="shared" ca="1" si="134"/>
        <v>0.2671009676158379</v>
      </c>
      <c r="I470">
        <f t="shared" ca="1" si="134"/>
        <v>0.67539238310445049</v>
      </c>
      <c r="J470">
        <f t="shared" ca="1" si="134"/>
        <v>0.57925454449951352</v>
      </c>
      <c r="K470">
        <f t="shared" ca="1" si="134"/>
        <v>0.56854132919961475</v>
      </c>
      <c r="L470" s="42">
        <f t="shared" ca="1" si="124"/>
        <v>0</v>
      </c>
      <c r="M470" s="42">
        <f t="shared" ca="1" si="125"/>
        <v>1.5912728371945471E-3</v>
      </c>
      <c r="N470" s="42">
        <f t="shared" ca="1" si="126"/>
        <v>0.2310538668645766</v>
      </c>
      <c r="O470" s="42">
        <f t="shared" ca="1" si="127"/>
        <v>0.18000200785771181</v>
      </c>
      <c r="P470" s="42">
        <f t="shared" ca="1" si="128"/>
        <v>7.4394196785688468E-2</v>
      </c>
      <c r="Q470" s="42">
        <f t="shared" ca="1" si="129"/>
        <v>6.5546792124127937E-2</v>
      </c>
      <c r="R470" s="42">
        <f t="shared" ca="1" si="130"/>
        <v>0.16574183363213615</v>
      </c>
      <c r="S470" s="42">
        <f t="shared" ca="1" si="131"/>
        <v>0.14214953077172857</v>
      </c>
      <c r="T470" s="42">
        <f t="shared" ca="1" si="132"/>
        <v>0.1395204991268359</v>
      </c>
      <c r="U470">
        <f ca="1">+(L470^2*Markiwitz!$B$4^2)+(M470^2*Markiwitz!$C$4^2)+(N470^2*Markiwitz!$D$4^2)+(O470^2*Markiwitz!$E$4^2)+(P470^2*Markiwitz!$F$4^2)+(Q470^2*Markiwitz!$G$4^2)+(R470^2*Markiwitz!$H$4^2)+(S470^2*Markiwitz!$I$4^2)+(T470^2*Markiwitz!$J$4^2)+(2*L470*M470*Markiwitz!$B$8)+(2*L470*N470*Markiwitz!$E$8)+(2*L470*O470*Markiwitz!$H$8)+(2*L470*P470*Markiwitz!$B$11)+(2*L470*Q470*Markiwitz!$E$11)+(2*L470*R470*Markiwitz!$H$11)+(2*L470*S470*Markiwitz!$K$8)+(2*L470*T470*Markiwitz!$K$11)</f>
        <v>1.3833731800952433E-2</v>
      </c>
      <c r="V470" s="5">
        <f t="shared" ca="1" si="123"/>
        <v>0.11761688569653778</v>
      </c>
      <c r="W470" s="42">
        <f ca="1">SUMPRODUCT(L470:T470,Markiwitz!$B$3:$J$3)</f>
        <v>0.31467425938186439</v>
      </c>
    </row>
    <row r="471" spans="1:23" x14ac:dyDescent="0.25">
      <c r="A471">
        <v>470</v>
      </c>
      <c r="B471" s="25">
        <f t="shared" ca="1" si="122"/>
        <v>1</v>
      </c>
      <c r="C471" s="46">
        <v>0</v>
      </c>
      <c r="D471">
        <f t="shared" ca="1" si="134"/>
        <v>0.49456656204365645</v>
      </c>
      <c r="E471">
        <f t="shared" ca="1" si="134"/>
        <v>0.17054067689240293</v>
      </c>
      <c r="F471">
        <f t="shared" ca="1" si="134"/>
        <v>0.75673427621795974</v>
      </c>
      <c r="G471">
        <f t="shared" ca="1" si="134"/>
        <v>0.67664852139737663</v>
      </c>
      <c r="H471">
        <f t="shared" ca="1" si="134"/>
        <v>0.78051252322259967</v>
      </c>
      <c r="I471">
        <f t="shared" ca="1" si="134"/>
        <v>0.97705559038313272</v>
      </c>
      <c r="J471">
        <f t="shared" ca="1" si="134"/>
        <v>0.58945995641485927</v>
      </c>
      <c r="K471">
        <f t="shared" ca="1" si="134"/>
        <v>0.59719919002960176</v>
      </c>
      <c r="L471" s="42">
        <f t="shared" ca="1" si="124"/>
        <v>0</v>
      </c>
      <c r="M471" s="42">
        <f t="shared" ca="1" si="125"/>
        <v>9.8075409140416611E-2</v>
      </c>
      <c r="N471" s="42">
        <f t="shared" ca="1" si="126"/>
        <v>3.3819202398543038E-2</v>
      </c>
      <c r="O471" s="42">
        <f t="shared" ca="1" si="127"/>
        <v>0.15006478287568123</v>
      </c>
      <c r="P471" s="42">
        <f t="shared" ca="1" si="128"/>
        <v>0.13418331458981186</v>
      </c>
      <c r="Q471" s="42">
        <f t="shared" ca="1" si="129"/>
        <v>0.15478014675710777</v>
      </c>
      <c r="R471" s="42">
        <f t="shared" ca="1" si="130"/>
        <v>0.19375577350758774</v>
      </c>
      <c r="S471" s="42">
        <f t="shared" ca="1" si="131"/>
        <v>0.11689331797602669</v>
      </c>
      <c r="T471" s="42">
        <f t="shared" ca="1" si="132"/>
        <v>0.11842805275482506</v>
      </c>
      <c r="U471">
        <f ca="1">+(L471^2*Markiwitz!$B$4^2)+(M471^2*Markiwitz!$C$4^2)+(N471^2*Markiwitz!$D$4^2)+(O471^2*Markiwitz!$E$4^2)+(P471^2*Markiwitz!$F$4^2)+(Q471^2*Markiwitz!$G$4^2)+(R471^2*Markiwitz!$H$4^2)+(S471^2*Markiwitz!$I$4^2)+(T471^2*Markiwitz!$J$4^2)+(2*L471*M471*Markiwitz!$B$8)+(2*L471*N471*Markiwitz!$E$8)+(2*L471*O471*Markiwitz!$H$8)+(2*L471*P471*Markiwitz!$B$11)+(2*L471*Q471*Markiwitz!$E$11)+(2*L471*R471*Markiwitz!$H$11)+(2*L471*S471*Markiwitz!$K$8)+(2*L471*T471*Markiwitz!$K$11)</f>
        <v>1.6218990418089163E-2</v>
      </c>
      <c r="V471" s="5">
        <f t="shared" ca="1" si="123"/>
        <v>0.12735380017136969</v>
      </c>
      <c r="W471" s="42">
        <f ca="1">SUMPRODUCT(L471:T471,Markiwitz!$B$3:$J$3)</f>
        <v>0.54720490495057961</v>
      </c>
    </row>
    <row r="472" spans="1:23" x14ac:dyDescent="0.25">
      <c r="A472">
        <v>471</v>
      </c>
      <c r="B472" s="25">
        <f t="shared" ca="1" si="122"/>
        <v>0.99999999999999989</v>
      </c>
      <c r="C472" s="46">
        <v>0</v>
      </c>
      <c r="D472">
        <f t="shared" ref="D472:K481" ca="1" si="135">RAND()</f>
        <v>0.59156377594275888</v>
      </c>
      <c r="E472">
        <f t="shared" ca="1" si="135"/>
        <v>0.2454547032285026</v>
      </c>
      <c r="F472">
        <f t="shared" ca="1" si="135"/>
        <v>0.87073150212589012</v>
      </c>
      <c r="G472">
        <f t="shared" ca="1" si="135"/>
        <v>0.87164765402258659</v>
      </c>
      <c r="H472">
        <f t="shared" ca="1" si="135"/>
        <v>0.88679881114525871</v>
      </c>
      <c r="I472">
        <f t="shared" ca="1" si="135"/>
        <v>0.13048894501588737</v>
      </c>
      <c r="J472">
        <f t="shared" ca="1" si="135"/>
        <v>0.73039338751975325</v>
      </c>
      <c r="K472">
        <f t="shared" ca="1" si="135"/>
        <v>2.0673376590912396E-2</v>
      </c>
      <c r="L472" s="42">
        <f t="shared" ca="1" si="124"/>
        <v>0</v>
      </c>
      <c r="M472" s="42">
        <f t="shared" ca="1" si="125"/>
        <v>0.13606198209388765</v>
      </c>
      <c r="N472" s="42">
        <f t="shared" ca="1" si="126"/>
        <v>5.6455541724665381E-2</v>
      </c>
      <c r="O472" s="42">
        <f t="shared" ca="1" si="127"/>
        <v>0.20027165095095431</v>
      </c>
      <c r="P472" s="42">
        <f t="shared" ca="1" si="128"/>
        <v>0.20048236947029729</v>
      </c>
      <c r="Q472" s="42">
        <f t="shared" ca="1" si="129"/>
        <v>0.20396719486522844</v>
      </c>
      <c r="R472" s="42">
        <f t="shared" ca="1" si="130"/>
        <v>3.0012967700577955E-2</v>
      </c>
      <c r="S472" s="42">
        <f t="shared" ca="1" si="131"/>
        <v>0.16799333572416497</v>
      </c>
      <c r="T472" s="42">
        <f t="shared" ca="1" si="132"/>
        <v>4.7549574702239672E-3</v>
      </c>
      <c r="U472">
        <f ca="1">+(L472^2*Markiwitz!$B$4^2)+(M472^2*Markiwitz!$C$4^2)+(N472^2*Markiwitz!$D$4^2)+(O472^2*Markiwitz!$E$4^2)+(P472^2*Markiwitz!$F$4^2)+(Q472^2*Markiwitz!$G$4^2)+(R472^2*Markiwitz!$H$4^2)+(S472^2*Markiwitz!$I$4^2)+(T472^2*Markiwitz!$J$4^2)+(2*L472*M472*Markiwitz!$B$8)+(2*L472*N472*Markiwitz!$E$8)+(2*L472*O472*Markiwitz!$H$8)+(2*L472*P472*Markiwitz!$B$11)+(2*L472*Q472*Markiwitz!$E$11)+(2*L472*R472*Markiwitz!$H$11)+(2*L472*S472*Markiwitz!$K$8)+(2*L472*T472*Markiwitz!$K$11)</f>
        <v>2.3668459627490257E-2</v>
      </c>
      <c r="V472" s="5">
        <f t="shared" ca="1" si="123"/>
        <v>0.1538455707113151</v>
      </c>
      <c r="W472" s="42">
        <f ca="1">SUMPRODUCT(L472:T472,Markiwitz!$B$3:$J$3)</f>
        <v>0.70832489752720462</v>
      </c>
    </row>
    <row r="473" spans="1:23" x14ac:dyDescent="0.25">
      <c r="A473">
        <v>472</v>
      </c>
      <c r="B473" s="25">
        <f t="shared" ca="1" si="122"/>
        <v>1</v>
      </c>
      <c r="C473" s="46">
        <v>0</v>
      </c>
      <c r="D473">
        <f t="shared" ca="1" si="135"/>
        <v>2.0396227221454066E-2</v>
      </c>
      <c r="E473">
        <f t="shared" ca="1" si="135"/>
        <v>0.80576724732565763</v>
      </c>
      <c r="F473">
        <f t="shared" ca="1" si="135"/>
        <v>0.56111747239569898</v>
      </c>
      <c r="G473">
        <f t="shared" ca="1" si="135"/>
        <v>0.68371832917245468</v>
      </c>
      <c r="H473">
        <f t="shared" ca="1" si="135"/>
        <v>0.43650784749268356</v>
      </c>
      <c r="I473">
        <f t="shared" ca="1" si="135"/>
        <v>0.61541636343575912</v>
      </c>
      <c r="J473">
        <f t="shared" ca="1" si="135"/>
        <v>0.3725840830111895</v>
      </c>
      <c r="K473">
        <f t="shared" ca="1" si="135"/>
        <v>0.10200016891823038</v>
      </c>
      <c r="L473" s="42">
        <f t="shared" ca="1" si="124"/>
        <v>0</v>
      </c>
      <c r="M473" s="42">
        <f t="shared" ca="1" si="125"/>
        <v>5.6695436678270948E-3</v>
      </c>
      <c r="N473" s="42">
        <f t="shared" ca="1" si="126"/>
        <v>0.22397929505376291</v>
      </c>
      <c r="O473" s="42">
        <f t="shared" ca="1" si="127"/>
        <v>0.15597394449410254</v>
      </c>
      <c r="P473" s="42">
        <f t="shared" ca="1" si="128"/>
        <v>0.19005333102288618</v>
      </c>
      <c r="Q473" s="42">
        <f t="shared" ca="1" si="129"/>
        <v>0.12133618025719115</v>
      </c>
      <c r="R473" s="42">
        <f t="shared" ca="1" si="130"/>
        <v>0.17106741891580293</v>
      </c>
      <c r="S473" s="42">
        <f t="shared" ca="1" si="131"/>
        <v>0.10356727769473538</v>
      </c>
      <c r="T473" s="42">
        <f t="shared" ca="1" si="132"/>
        <v>2.8353008893691859E-2</v>
      </c>
      <c r="U473">
        <f ca="1">+(L473^2*Markiwitz!$B$4^2)+(M473^2*Markiwitz!$C$4^2)+(N473^2*Markiwitz!$D$4^2)+(O473^2*Markiwitz!$E$4^2)+(P473^2*Markiwitz!$F$4^2)+(Q473^2*Markiwitz!$G$4^2)+(R473^2*Markiwitz!$H$4^2)+(S473^2*Markiwitz!$I$4^2)+(T473^2*Markiwitz!$J$4^2)+(2*L473*M473*Markiwitz!$B$8)+(2*L473*N473*Markiwitz!$E$8)+(2*L473*O473*Markiwitz!$H$8)+(2*L473*P473*Markiwitz!$B$11)+(2*L473*Q473*Markiwitz!$E$11)+(2*L473*R473*Markiwitz!$H$11)+(2*L473*S473*Markiwitz!$K$8)+(2*L473*T473*Markiwitz!$K$11)</f>
        <v>1.79540021452467E-2</v>
      </c>
      <c r="V473" s="5">
        <f t="shared" ca="1" si="123"/>
        <v>0.1339925451107139</v>
      </c>
      <c r="W473" s="42">
        <f ca="1">SUMPRODUCT(L473:T473,Markiwitz!$B$3:$J$3)</f>
        <v>0.49472820591731193</v>
      </c>
    </row>
    <row r="474" spans="1:23" x14ac:dyDescent="0.25">
      <c r="A474">
        <v>473</v>
      </c>
      <c r="B474" s="25">
        <f t="shared" ca="1" si="122"/>
        <v>1</v>
      </c>
      <c r="C474" s="46">
        <v>0</v>
      </c>
      <c r="D474">
        <f t="shared" ca="1" si="135"/>
        <v>0.77821596457333098</v>
      </c>
      <c r="E474">
        <f t="shared" ca="1" si="135"/>
        <v>0.65901000364723183</v>
      </c>
      <c r="F474">
        <f t="shared" ca="1" si="135"/>
        <v>0.5514741937669938</v>
      </c>
      <c r="G474">
        <f t="shared" ca="1" si="135"/>
        <v>0.15528091797155652</v>
      </c>
      <c r="H474">
        <f t="shared" ca="1" si="135"/>
        <v>0.78419132963372706</v>
      </c>
      <c r="I474">
        <f t="shared" ca="1" si="135"/>
        <v>0.2713108342357845</v>
      </c>
      <c r="J474">
        <f t="shared" ca="1" si="135"/>
        <v>0.54744422396471992</v>
      </c>
      <c r="K474">
        <f t="shared" ca="1" si="135"/>
        <v>0.56310841074623363</v>
      </c>
      <c r="L474" s="42">
        <f t="shared" ca="1" si="124"/>
        <v>0</v>
      </c>
      <c r="M474" s="42">
        <f t="shared" ca="1" si="125"/>
        <v>0.18055904556344979</v>
      </c>
      <c r="N474" s="42">
        <f t="shared" ca="1" si="126"/>
        <v>0.15290128022566071</v>
      </c>
      <c r="O474" s="42">
        <f t="shared" ca="1" si="127"/>
        <v>0.12795118400588734</v>
      </c>
      <c r="P474" s="42">
        <f t="shared" ca="1" si="128"/>
        <v>3.6027755301232492E-2</v>
      </c>
      <c r="Q474" s="42">
        <f t="shared" ca="1" si="129"/>
        <v>0.18194542962817381</v>
      </c>
      <c r="R474" s="42">
        <f t="shared" ca="1" si="130"/>
        <v>6.2948625459636795E-2</v>
      </c>
      <c r="S474" s="42">
        <f t="shared" ca="1" si="131"/>
        <v>0.12701616399309815</v>
      </c>
      <c r="T474" s="42">
        <f t="shared" ca="1" si="132"/>
        <v>0.13065051582286097</v>
      </c>
      <c r="U474">
        <f ca="1">+(L474^2*Markiwitz!$B$4^2)+(M474^2*Markiwitz!$C$4^2)+(N474^2*Markiwitz!$D$4^2)+(O474^2*Markiwitz!$E$4^2)+(P474^2*Markiwitz!$F$4^2)+(Q474^2*Markiwitz!$G$4^2)+(R474^2*Markiwitz!$H$4^2)+(S474^2*Markiwitz!$I$4^2)+(T474^2*Markiwitz!$J$4^2)+(2*L474*M474*Markiwitz!$B$8)+(2*L474*N474*Markiwitz!$E$8)+(2*L474*O474*Markiwitz!$H$8)+(2*L474*P474*Markiwitz!$B$11)+(2*L474*Q474*Markiwitz!$E$11)+(2*L474*R474*Markiwitz!$H$11)+(2*L474*S474*Markiwitz!$K$8)+(2*L474*T474*Markiwitz!$K$11)</f>
        <v>1.5776539001833428E-2</v>
      </c>
      <c r="V474" s="5">
        <f t="shared" ca="1" si="123"/>
        <v>0.12560469339094549</v>
      </c>
      <c r="W474" s="42">
        <f ca="1">SUMPRODUCT(L474:T474,Markiwitz!$B$3:$J$3)</f>
        <v>0.61063784656725784</v>
      </c>
    </row>
    <row r="475" spans="1:23" x14ac:dyDescent="0.25">
      <c r="A475">
        <v>474</v>
      </c>
      <c r="B475" s="25">
        <f t="shared" ca="1" si="122"/>
        <v>1</v>
      </c>
      <c r="C475" s="46">
        <v>0</v>
      </c>
      <c r="D475">
        <f t="shared" ca="1" si="135"/>
        <v>0.86131171175147547</v>
      </c>
      <c r="E475">
        <f t="shared" ca="1" si="135"/>
        <v>0.89831195518196716</v>
      </c>
      <c r="F475">
        <f t="shared" ca="1" si="135"/>
        <v>0.35505429310884917</v>
      </c>
      <c r="G475">
        <f t="shared" ca="1" si="135"/>
        <v>0.19705173188442027</v>
      </c>
      <c r="H475">
        <f t="shared" ca="1" si="135"/>
        <v>0.85743733023122937</v>
      </c>
      <c r="I475">
        <f t="shared" ca="1" si="135"/>
        <v>0.22657225882261101</v>
      </c>
      <c r="J475">
        <f t="shared" ca="1" si="135"/>
        <v>6.3097865825487931E-2</v>
      </c>
      <c r="K475">
        <f t="shared" ca="1" si="135"/>
        <v>2.0634687317304445E-2</v>
      </c>
      <c r="L475" s="42">
        <f t="shared" ca="1" si="124"/>
        <v>0</v>
      </c>
      <c r="M475" s="42">
        <f t="shared" ca="1" si="125"/>
        <v>0.24754093518003242</v>
      </c>
      <c r="N475" s="42">
        <f t="shared" ca="1" si="126"/>
        <v>0.25817480296066181</v>
      </c>
      <c r="O475" s="42">
        <f t="shared" ca="1" si="127"/>
        <v>0.10204258290778932</v>
      </c>
      <c r="P475" s="42">
        <f t="shared" ca="1" si="128"/>
        <v>5.6632656126692736E-2</v>
      </c>
      <c r="Q475" s="42">
        <f t="shared" ca="1" si="129"/>
        <v>0.24642743815952206</v>
      </c>
      <c r="R475" s="42">
        <f t="shared" ca="1" si="130"/>
        <v>6.5116853828390317E-2</v>
      </c>
      <c r="S475" s="42">
        <f t="shared" ca="1" si="131"/>
        <v>1.8134322918405079E-2</v>
      </c>
      <c r="T475" s="42">
        <f t="shared" ca="1" si="132"/>
        <v>5.9304079185062203E-3</v>
      </c>
      <c r="U475">
        <f ca="1">+(L475^2*Markiwitz!$B$4^2)+(M475^2*Markiwitz!$C$4^2)+(N475^2*Markiwitz!$D$4^2)+(O475^2*Markiwitz!$E$4^2)+(P475^2*Markiwitz!$F$4^2)+(Q475^2*Markiwitz!$G$4^2)+(R475^2*Markiwitz!$H$4^2)+(S475^2*Markiwitz!$I$4^2)+(T475^2*Markiwitz!$J$4^2)+(2*L475*M475*Markiwitz!$B$8)+(2*L475*N475*Markiwitz!$E$8)+(2*L475*O475*Markiwitz!$H$8)+(2*L475*P475*Markiwitz!$B$11)+(2*L475*Q475*Markiwitz!$E$11)+(2*L475*R475*Markiwitz!$H$11)+(2*L475*S475*Markiwitz!$K$8)+(2*L475*T475*Markiwitz!$K$11)</f>
        <v>2.4804955600957919E-2</v>
      </c>
      <c r="V475" s="5">
        <f t="shared" ca="1" si="123"/>
        <v>0.15749589074308548</v>
      </c>
      <c r="W475" s="42">
        <f ca="1">SUMPRODUCT(L475:T475,Markiwitz!$B$3:$J$3)</f>
        <v>0.81797451978403202</v>
      </c>
    </row>
    <row r="476" spans="1:23" x14ac:dyDescent="0.25">
      <c r="A476">
        <v>475</v>
      </c>
      <c r="B476" s="25">
        <f t="shared" ca="1" si="122"/>
        <v>0.99999999999999978</v>
      </c>
      <c r="C476" s="46">
        <v>0</v>
      </c>
      <c r="D476">
        <f t="shared" ca="1" si="135"/>
        <v>0.74140018932947827</v>
      </c>
      <c r="E476">
        <f t="shared" ca="1" si="135"/>
        <v>0.85475356532177871</v>
      </c>
      <c r="F476">
        <f t="shared" ca="1" si="135"/>
        <v>0.38163421874453796</v>
      </c>
      <c r="G476">
        <f t="shared" ca="1" si="135"/>
        <v>0.82408352493051318</v>
      </c>
      <c r="H476">
        <f t="shared" ca="1" si="135"/>
        <v>0.36352822179699984</v>
      </c>
      <c r="I476">
        <f t="shared" ca="1" si="135"/>
        <v>0.7471234894287222</v>
      </c>
      <c r="J476">
        <f t="shared" ca="1" si="135"/>
        <v>0.7114484906208608</v>
      </c>
      <c r="K476">
        <f t="shared" ca="1" si="135"/>
        <v>0.40837737208780178</v>
      </c>
      <c r="L476" s="42">
        <f t="shared" ca="1" si="124"/>
        <v>0</v>
      </c>
      <c r="M476" s="42">
        <f t="shared" ca="1" si="125"/>
        <v>0.14732686041519322</v>
      </c>
      <c r="N476" s="42">
        <f t="shared" ca="1" si="126"/>
        <v>0.16985180341191949</v>
      </c>
      <c r="O476" s="42">
        <f t="shared" ca="1" si="127"/>
        <v>7.5836197621540508E-2</v>
      </c>
      <c r="P476" s="42">
        <f t="shared" ca="1" si="128"/>
        <v>0.16375722611792276</v>
      </c>
      <c r="Q476" s="42">
        <f t="shared" ca="1" si="129"/>
        <v>7.2238276116583316E-2</v>
      </c>
      <c r="R476" s="42">
        <f t="shared" ca="1" si="130"/>
        <v>0.14846416230285278</v>
      </c>
      <c r="S476" s="42">
        <f t="shared" ca="1" si="131"/>
        <v>0.14137502792532936</v>
      </c>
      <c r="T476" s="42">
        <f t="shared" ca="1" si="132"/>
        <v>8.1150446088658457E-2</v>
      </c>
      <c r="U476">
        <f ca="1">+(L476^2*Markiwitz!$B$4^2)+(M476^2*Markiwitz!$C$4^2)+(N476^2*Markiwitz!$D$4^2)+(O476^2*Markiwitz!$E$4^2)+(P476^2*Markiwitz!$F$4^2)+(Q476^2*Markiwitz!$G$4^2)+(R476^2*Markiwitz!$H$4^2)+(S476^2*Markiwitz!$I$4^2)+(T476^2*Markiwitz!$J$4^2)+(2*L476*M476*Markiwitz!$B$8)+(2*L476*N476*Markiwitz!$E$8)+(2*L476*O476*Markiwitz!$H$8)+(2*L476*P476*Markiwitz!$B$11)+(2*L476*Q476*Markiwitz!$E$11)+(2*L476*R476*Markiwitz!$H$11)+(2*L476*S476*Markiwitz!$K$8)+(2*L476*T476*Markiwitz!$K$11)</f>
        <v>1.2143149204079627E-2</v>
      </c>
      <c r="V476" s="5">
        <f t="shared" ca="1" si="123"/>
        <v>0.11019595820210298</v>
      </c>
      <c r="W476" s="42">
        <f ca="1">SUMPRODUCT(L476:T476,Markiwitz!$B$3:$J$3)</f>
        <v>0.33484099490161923</v>
      </c>
    </row>
    <row r="477" spans="1:23" x14ac:dyDescent="0.25">
      <c r="A477">
        <v>476</v>
      </c>
      <c r="B477" s="25">
        <f t="shared" ca="1" si="122"/>
        <v>1</v>
      </c>
      <c r="C477" s="46">
        <v>0</v>
      </c>
      <c r="D477">
        <f t="shared" ca="1" si="135"/>
        <v>0.75792017605062967</v>
      </c>
      <c r="E477">
        <f t="shared" ca="1" si="135"/>
        <v>0.70166895049675437</v>
      </c>
      <c r="F477">
        <f t="shared" ca="1" si="135"/>
        <v>3.2711810010066289E-2</v>
      </c>
      <c r="G477">
        <f t="shared" ca="1" si="135"/>
        <v>0.46557697196620562</v>
      </c>
      <c r="H477">
        <f t="shared" ca="1" si="135"/>
        <v>0.98905060346674079</v>
      </c>
      <c r="I477">
        <f t="shared" ca="1" si="135"/>
        <v>0.40657161273120901</v>
      </c>
      <c r="J477">
        <f t="shared" ca="1" si="135"/>
        <v>0.54095059443202209</v>
      </c>
      <c r="K477">
        <f t="shared" ca="1" si="135"/>
        <v>0.61136402811108692</v>
      </c>
      <c r="L477" s="42">
        <f t="shared" ca="1" si="124"/>
        <v>0</v>
      </c>
      <c r="M477" s="42">
        <f t="shared" ca="1" si="125"/>
        <v>0.16820935137440579</v>
      </c>
      <c r="N477" s="42">
        <f t="shared" ca="1" si="126"/>
        <v>0.15572521061206684</v>
      </c>
      <c r="O477" s="42">
        <f t="shared" ca="1" si="127"/>
        <v>7.259910103921653E-3</v>
      </c>
      <c r="P477" s="42">
        <f t="shared" ca="1" si="128"/>
        <v>0.10332803234949624</v>
      </c>
      <c r="Q477" s="42">
        <f t="shared" ca="1" si="129"/>
        <v>0.21950538558362853</v>
      </c>
      <c r="R477" s="42">
        <f t="shared" ca="1" si="130"/>
        <v>9.02326517036727E-2</v>
      </c>
      <c r="S477" s="42">
        <f t="shared" ca="1" si="131"/>
        <v>0.12005611077561719</v>
      </c>
      <c r="T477" s="42">
        <f t="shared" ca="1" si="132"/>
        <v>0.13568334749719119</v>
      </c>
      <c r="U477">
        <f ca="1">+(L477^2*Markiwitz!$B$4^2)+(M477^2*Markiwitz!$C$4^2)+(N477^2*Markiwitz!$D$4^2)+(O477^2*Markiwitz!$E$4^2)+(P477^2*Markiwitz!$F$4^2)+(Q477^2*Markiwitz!$G$4^2)+(R477^2*Markiwitz!$H$4^2)+(S477^2*Markiwitz!$I$4^2)+(T477^2*Markiwitz!$J$4^2)+(2*L477*M477*Markiwitz!$B$8)+(2*L477*N477*Markiwitz!$E$8)+(2*L477*O477*Markiwitz!$H$8)+(2*L477*P477*Markiwitz!$B$11)+(2*L477*Q477*Markiwitz!$E$11)+(2*L477*R477*Markiwitz!$H$11)+(2*L477*S477*Markiwitz!$K$8)+(2*L477*T477*Markiwitz!$K$11)</f>
        <v>1.9626808703174629E-2</v>
      </c>
      <c r="V477" s="5">
        <f t="shared" ca="1" si="123"/>
        <v>0.14009571265093956</v>
      </c>
      <c r="W477" s="42">
        <f ca="1">SUMPRODUCT(L477:T477,Markiwitz!$B$3:$J$3)</f>
        <v>0.70237698275177962</v>
      </c>
    </row>
    <row r="478" spans="1:23" x14ac:dyDescent="0.25">
      <c r="A478">
        <v>477</v>
      </c>
      <c r="B478" s="25">
        <f t="shared" ca="1" si="122"/>
        <v>1</v>
      </c>
      <c r="C478" s="46">
        <v>0</v>
      </c>
      <c r="D478">
        <f t="shared" ca="1" si="135"/>
        <v>0.70543989252367501</v>
      </c>
      <c r="E478">
        <f t="shared" ca="1" si="135"/>
        <v>0.65970471704075651</v>
      </c>
      <c r="F478">
        <f t="shared" ca="1" si="135"/>
        <v>0.5361550671385229</v>
      </c>
      <c r="G478">
        <f t="shared" ca="1" si="135"/>
        <v>0.47630460257993779</v>
      </c>
      <c r="H478">
        <f t="shared" ca="1" si="135"/>
        <v>0.8105915062346708</v>
      </c>
      <c r="I478">
        <f t="shared" ca="1" si="135"/>
        <v>4.8178899817570509E-2</v>
      </c>
      <c r="J478">
        <f t="shared" ca="1" si="135"/>
        <v>0.56945177603773922</v>
      </c>
      <c r="K478">
        <f t="shared" ca="1" si="135"/>
        <v>0.61214376180364316</v>
      </c>
      <c r="L478" s="42">
        <f t="shared" ca="1" si="124"/>
        <v>0</v>
      </c>
      <c r="M478" s="42">
        <f t="shared" ca="1" si="125"/>
        <v>0.15967511252632763</v>
      </c>
      <c r="N478" s="42">
        <f t="shared" ca="1" si="126"/>
        <v>0.14932303381764975</v>
      </c>
      <c r="O478" s="42">
        <f t="shared" ca="1" si="127"/>
        <v>0.12135778198003064</v>
      </c>
      <c r="P478" s="42">
        <f t="shared" ca="1" si="128"/>
        <v>0.1078107317431115</v>
      </c>
      <c r="Q478" s="42">
        <f t="shared" ca="1" si="129"/>
        <v>0.18347600035471864</v>
      </c>
      <c r="R478" s="42">
        <f t="shared" ca="1" si="130"/>
        <v>1.0905211530133387E-2</v>
      </c>
      <c r="S478" s="42">
        <f t="shared" ca="1" si="131"/>
        <v>0.12889443506215034</v>
      </c>
      <c r="T478" s="42">
        <f t="shared" ca="1" si="132"/>
        <v>0.13855769298587814</v>
      </c>
      <c r="U478">
        <f ca="1">+(L478^2*Markiwitz!$B$4^2)+(M478^2*Markiwitz!$C$4^2)+(N478^2*Markiwitz!$D$4^2)+(O478^2*Markiwitz!$E$4^2)+(P478^2*Markiwitz!$F$4^2)+(Q478^2*Markiwitz!$G$4^2)+(R478^2*Markiwitz!$H$4^2)+(S478^2*Markiwitz!$I$4^2)+(T478^2*Markiwitz!$J$4^2)+(2*L478*M478*Markiwitz!$B$8)+(2*L478*N478*Markiwitz!$E$8)+(2*L478*O478*Markiwitz!$H$8)+(2*L478*P478*Markiwitz!$B$11)+(2*L478*Q478*Markiwitz!$E$11)+(2*L478*R478*Markiwitz!$H$11)+(2*L478*S478*Markiwitz!$K$8)+(2*L478*T478*Markiwitz!$K$11)</f>
        <v>1.6449281382033196E-2</v>
      </c>
      <c r="V478" s="5">
        <f t="shared" ca="1" si="123"/>
        <v>0.12825475188870467</v>
      </c>
      <c r="W478" s="42">
        <f ca="1">SUMPRODUCT(L478:T478,Markiwitz!$B$3:$J$3)</f>
        <v>0.6301449108164382</v>
      </c>
    </row>
    <row r="479" spans="1:23" x14ac:dyDescent="0.25">
      <c r="A479">
        <v>478</v>
      </c>
      <c r="B479" s="25">
        <f t="shared" ca="1" si="122"/>
        <v>0.99999999999999989</v>
      </c>
      <c r="C479" s="46">
        <v>0</v>
      </c>
      <c r="D479">
        <f t="shared" ca="1" si="135"/>
        <v>0.3433569265974693</v>
      </c>
      <c r="E479">
        <f t="shared" ca="1" si="135"/>
        <v>0.66619804468576449</v>
      </c>
      <c r="F479">
        <f t="shared" ca="1" si="135"/>
        <v>0.71863010051303056</v>
      </c>
      <c r="G479">
        <f t="shared" ca="1" si="135"/>
        <v>0.81215442811144511</v>
      </c>
      <c r="H479">
        <f t="shared" ca="1" si="135"/>
        <v>0.68559817308172766</v>
      </c>
      <c r="I479">
        <f t="shared" ca="1" si="135"/>
        <v>0.91119803069783345</v>
      </c>
      <c r="J479">
        <f t="shared" ca="1" si="135"/>
        <v>0.89819288460855784</v>
      </c>
      <c r="K479">
        <f t="shared" ca="1" si="135"/>
        <v>0.73635771921963422</v>
      </c>
      <c r="L479" s="42">
        <f t="shared" ca="1" si="124"/>
        <v>0</v>
      </c>
      <c r="M479" s="42">
        <f t="shared" ca="1" si="125"/>
        <v>5.9489880132670293E-2</v>
      </c>
      <c r="N479" s="42">
        <f t="shared" ca="1" si="126"/>
        <v>0.11542519970607043</v>
      </c>
      <c r="O479" s="42">
        <f t="shared" ca="1" si="127"/>
        <v>0.12450955617204691</v>
      </c>
      <c r="P479" s="42">
        <f t="shared" ca="1" si="128"/>
        <v>0.14071354277413131</v>
      </c>
      <c r="Q479" s="42">
        <f t="shared" ca="1" si="129"/>
        <v>0.11878645798698249</v>
      </c>
      <c r="R479" s="42">
        <f t="shared" ca="1" si="130"/>
        <v>0.15787379669462265</v>
      </c>
      <c r="S479" s="42">
        <f t="shared" ca="1" si="131"/>
        <v>0.15562053042262494</v>
      </c>
      <c r="T479" s="42">
        <f t="shared" ca="1" si="132"/>
        <v>0.12758103611085095</v>
      </c>
      <c r="U479">
        <f ca="1">+(L479^2*Markiwitz!$B$4^2)+(M479^2*Markiwitz!$C$4^2)+(N479^2*Markiwitz!$D$4^2)+(O479^2*Markiwitz!$E$4^2)+(P479^2*Markiwitz!$F$4^2)+(Q479^2*Markiwitz!$G$4^2)+(R479^2*Markiwitz!$H$4^2)+(S479^2*Markiwitz!$I$4^2)+(T479^2*Markiwitz!$J$4^2)+(2*L479*M479*Markiwitz!$B$8)+(2*L479*N479*Markiwitz!$E$8)+(2*L479*O479*Markiwitz!$H$8)+(2*L479*P479*Markiwitz!$B$11)+(2*L479*Q479*Markiwitz!$E$11)+(2*L479*R479*Markiwitz!$H$11)+(2*L479*S479*Markiwitz!$K$8)+(2*L479*T479*Markiwitz!$K$11)</f>
        <v>1.3942687772164586E-2</v>
      </c>
      <c r="V479" s="5">
        <f t="shared" ca="1" si="123"/>
        <v>0.11807915892385322</v>
      </c>
      <c r="W479" s="42">
        <f ca="1">SUMPRODUCT(L479:T479,Markiwitz!$B$3:$J$3)</f>
        <v>0.44944950038745962</v>
      </c>
    </row>
    <row r="480" spans="1:23" x14ac:dyDescent="0.25">
      <c r="A480">
        <v>479</v>
      </c>
      <c r="B480" s="25">
        <f t="shared" ca="1" si="122"/>
        <v>1</v>
      </c>
      <c r="C480" s="46">
        <v>0</v>
      </c>
      <c r="D480">
        <f t="shared" ca="1" si="135"/>
        <v>0.92972121473919611</v>
      </c>
      <c r="E480">
        <f t="shared" ca="1" si="135"/>
        <v>3.4624984119880131E-2</v>
      </c>
      <c r="F480">
        <f t="shared" ca="1" si="135"/>
        <v>0.18356875983572307</v>
      </c>
      <c r="G480">
        <f t="shared" ca="1" si="135"/>
        <v>0.70503172288671168</v>
      </c>
      <c r="H480">
        <f t="shared" ca="1" si="135"/>
        <v>0.98884381318701864</v>
      </c>
      <c r="I480">
        <f t="shared" ca="1" si="135"/>
        <v>0.61144714945914025</v>
      </c>
      <c r="J480">
        <f t="shared" ca="1" si="135"/>
        <v>0.73178903840133447</v>
      </c>
      <c r="K480">
        <f t="shared" ca="1" si="135"/>
        <v>0.81779606109103753</v>
      </c>
      <c r="L480" s="42">
        <f t="shared" ca="1" si="124"/>
        <v>0</v>
      </c>
      <c r="M480" s="42">
        <f t="shared" ca="1" si="125"/>
        <v>0.18583932758886157</v>
      </c>
      <c r="N480" s="42">
        <f t="shared" ca="1" si="126"/>
        <v>6.9210895315738067E-3</v>
      </c>
      <c r="O480" s="42">
        <f t="shared" ca="1" si="127"/>
        <v>3.6693036959215435E-2</v>
      </c>
      <c r="P480" s="42">
        <f t="shared" ca="1" si="128"/>
        <v>0.14092678453813418</v>
      </c>
      <c r="Q480" s="42">
        <f t="shared" ca="1" si="129"/>
        <v>0.1976571755272156</v>
      </c>
      <c r="R480" s="42">
        <f t="shared" ca="1" si="130"/>
        <v>0.12222043050129637</v>
      </c>
      <c r="S480" s="42">
        <f t="shared" ca="1" si="131"/>
        <v>0.14627522818391611</v>
      </c>
      <c r="T480" s="42">
        <f t="shared" ca="1" si="132"/>
        <v>0.16346692716978689</v>
      </c>
      <c r="U480">
        <f ca="1">+(L480^2*Markiwitz!$B$4^2)+(M480^2*Markiwitz!$C$4^2)+(N480^2*Markiwitz!$D$4^2)+(O480^2*Markiwitz!$E$4^2)+(P480^2*Markiwitz!$F$4^2)+(Q480^2*Markiwitz!$G$4^2)+(R480^2*Markiwitz!$H$4^2)+(S480^2*Markiwitz!$I$4^2)+(T480^2*Markiwitz!$J$4^2)+(2*L480*M480*Markiwitz!$B$8)+(2*L480*N480*Markiwitz!$E$8)+(2*L480*O480*Markiwitz!$H$8)+(2*L480*P480*Markiwitz!$B$11)+(2*L480*Q480*Markiwitz!$E$11)+(2*L480*R480*Markiwitz!$H$11)+(2*L480*S480*Markiwitz!$K$8)+(2*L480*T480*Markiwitz!$K$11)</f>
        <v>1.829680476408934E-2</v>
      </c>
      <c r="V480" s="5">
        <f t="shared" ca="1" si="123"/>
        <v>0.13526568213737489</v>
      </c>
      <c r="W480" s="42">
        <f ca="1">SUMPRODUCT(L480:T480,Markiwitz!$B$3:$J$3)</f>
        <v>0.63736529406476516</v>
      </c>
    </row>
    <row r="481" spans="1:23" x14ac:dyDescent="0.25">
      <c r="A481">
        <v>480</v>
      </c>
      <c r="B481" s="25">
        <f t="shared" ca="1" si="122"/>
        <v>1</v>
      </c>
      <c r="C481" s="46">
        <v>0</v>
      </c>
      <c r="D481">
        <f t="shared" ca="1" si="135"/>
        <v>0.63788442984528737</v>
      </c>
      <c r="E481">
        <f t="shared" ca="1" si="135"/>
        <v>0.39582741189578419</v>
      </c>
      <c r="F481">
        <f t="shared" ca="1" si="135"/>
        <v>0.5488650505175372</v>
      </c>
      <c r="G481">
        <f t="shared" ca="1" si="135"/>
        <v>7.2638718479417386E-2</v>
      </c>
      <c r="H481">
        <f t="shared" ca="1" si="135"/>
        <v>0.29459848154156809</v>
      </c>
      <c r="I481">
        <f t="shared" ca="1" si="135"/>
        <v>0.63183280953025567</v>
      </c>
      <c r="J481">
        <f t="shared" ca="1" si="135"/>
        <v>2.6851380107970835E-2</v>
      </c>
      <c r="K481">
        <f t="shared" ca="1" si="135"/>
        <v>5.8790390536894832E-2</v>
      </c>
      <c r="L481" s="42">
        <f t="shared" ca="1" si="124"/>
        <v>0</v>
      </c>
      <c r="M481" s="42">
        <f t="shared" ca="1" si="125"/>
        <v>0.23915087873043753</v>
      </c>
      <c r="N481" s="42">
        <f t="shared" ca="1" si="126"/>
        <v>0.14840066468377522</v>
      </c>
      <c r="O481" s="42">
        <f t="shared" ca="1" si="127"/>
        <v>0.20577639615303231</v>
      </c>
      <c r="P481" s="42">
        <f t="shared" ca="1" si="128"/>
        <v>2.7233167234414005E-2</v>
      </c>
      <c r="Q481" s="42">
        <f t="shared" ca="1" si="129"/>
        <v>0.11044866818650267</v>
      </c>
      <c r="R481" s="42">
        <f t="shared" ca="1" si="130"/>
        <v>0.23688205032145157</v>
      </c>
      <c r="S481" s="42">
        <f t="shared" ca="1" si="131"/>
        <v>1.006691940968632E-2</v>
      </c>
      <c r="T481" s="42">
        <f t="shared" ca="1" si="132"/>
        <v>2.2041255280700389E-2</v>
      </c>
      <c r="U481">
        <f ca="1">+(L481^2*Markiwitz!$B$4^2)+(M481^2*Markiwitz!$C$4^2)+(N481^2*Markiwitz!$D$4^2)+(O481^2*Markiwitz!$E$4^2)+(P481^2*Markiwitz!$F$4^2)+(Q481^2*Markiwitz!$G$4^2)+(R481^2*Markiwitz!$H$4^2)+(S481^2*Markiwitz!$I$4^2)+(T481^2*Markiwitz!$J$4^2)+(2*L481*M481*Markiwitz!$B$8)+(2*L481*N481*Markiwitz!$E$8)+(2*L481*O481*Markiwitz!$H$8)+(2*L481*P481*Markiwitz!$B$11)+(2*L481*Q481*Markiwitz!$E$11)+(2*L481*R481*Markiwitz!$H$11)+(2*L481*S481*Markiwitz!$K$8)+(2*L481*T481*Markiwitz!$K$11)</f>
        <v>1.5519337751748193E-2</v>
      </c>
      <c r="V481" s="5">
        <f t="shared" ca="1" si="123"/>
        <v>0.12457663405208937</v>
      </c>
      <c r="W481" s="42">
        <f ca="1">SUMPRODUCT(L481:T481,Markiwitz!$B$3:$J$3)</f>
        <v>0.45251032664295432</v>
      </c>
    </row>
    <row r="482" spans="1:23" x14ac:dyDescent="0.25">
      <c r="A482">
        <v>481</v>
      </c>
      <c r="B482" s="25">
        <f t="shared" ca="1" si="122"/>
        <v>1</v>
      </c>
      <c r="C482" s="46">
        <v>0</v>
      </c>
      <c r="D482">
        <f t="shared" ref="D482:K491" ca="1" si="136">RAND()</f>
        <v>0.1680655911577803</v>
      </c>
      <c r="E482">
        <f t="shared" ca="1" si="136"/>
        <v>0.81515116853693459</v>
      </c>
      <c r="F482">
        <f t="shared" ca="1" si="136"/>
        <v>0.11164295376307198</v>
      </c>
      <c r="G482">
        <f t="shared" ca="1" si="136"/>
        <v>0.67859871344283751</v>
      </c>
      <c r="H482">
        <f t="shared" ca="1" si="136"/>
        <v>0.98909693095709694</v>
      </c>
      <c r="I482">
        <f t="shared" ca="1" si="136"/>
        <v>0.27835564836968318</v>
      </c>
      <c r="J482">
        <f t="shared" ca="1" si="136"/>
        <v>2.9555628082303831E-2</v>
      </c>
      <c r="K482">
        <f t="shared" ca="1" si="136"/>
        <v>0.5697349481068249</v>
      </c>
      <c r="L482" s="42">
        <f t="shared" ca="1" si="124"/>
        <v>0</v>
      </c>
      <c r="M482" s="42">
        <f t="shared" ca="1" si="125"/>
        <v>4.6169308856299836E-2</v>
      </c>
      <c r="N482" s="42">
        <f t="shared" ca="1" si="126"/>
        <v>0.22393022751113684</v>
      </c>
      <c r="O482" s="42">
        <f t="shared" ca="1" si="127"/>
        <v>3.0669442676566901E-2</v>
      </c>
      <c r="P482" s="42">
        <f t="shared" ca="1" si="128"/>
        <v>0.18641789419594518</v>
      </c>
      <c r="Q482" s="42">
        <f t="shared" ca="1" si="129"/>
        <v>0.27171487857562243</v>
      </c>
      <c r="R482" s="42">
        <f t="shared" ca="1" si="130"/>
        <v>7.6467097238306761E-2</v>
      </c>
      <c r="S482" s="42">
        <f t="shared" ca="1" si="131"/>
        <v>8.1192284034675485E-3</v>
      </c>
      <c r="T482" s="42">
        <f t="shared" ca="1" si="132"/>
        <v>0.15651192254265453</v>
      </c>
      <c r="U482">
        <f ca="1">+(L482^2*Markiwitz!$B$4^2)+(M482^2*Markiwitz!$C$4^2)+(N482^2*Markiwitz!$D$4^2)+(O482^2*Markiwitz!$E$4^2)+(P482^2*Markiwitz!$F$4^2)+(Q482^2*Markiwitz!$G$4^2)+(R482^2*Markiwitz!$H$4^2)+(S482^2*Markiwitz!$I$4^2)+(T482^2*Markiwitz!$J$4^2)+(2*L482*M482*Markiwitz!$B$8)+(2*L482*N482*Markiwitz!$E$8)+(2*L482*O482*Markiwitz!$H$8)+(2*L482*P482*Markiwitz!$B$11)+(2*L482*Q482*Markiwitz!$E$11)+(2*L482*R482*Markiwitz!$H$11)+(2*L482*S482*Markiwitz!$K$8)+(2*L482*T482*Markiwitz!$K$11)</f>
        <v>2.8924311629072937E-2</v>
      </c>
      <c r="V482" s="5">
        <f t="shared" ca="1" si="123"/>
        <v>0.17007148975966824</v>
      </c>
      <c r="W482" s="42">
        <f ca="1">SUMPRODUCT(L482:T482,Markiwitz!$B$3:$J$3)</f>
        <v>0.88603289627866133</v>
      </c>
    </row>
    <row r="483" spans="1:23" x14ac:dyDescent="0.25">
      <c r="A483">
        <v>482</v>
      </c>
      <c r="B483" s="25">
        <f t="shared" ca="1" si="122"/>
        <v>1</v>
      </c>
      <c r="C483" s="46">
        <v>0</v>
      </c>
      <c r="D483">
        <f t="shared" ca="1" si="136"/>
        <v>0.48476078886458496</v>
      </c>
      <c r="E483">
        <f t="shared" ca="1" si="136"/>
        <v>0.44145780016296121</v>
      </c>
      <c r="F483">
        <f t="shared" ca="1" si="136"/>
        <v>0.23248866539884416</v>
      </c>
      <c r="G483">
        <f t="shared" ca="1" si="136"/>
        <v>0.60909753364133734</v>
      </c>
      <c r="H483">
        <f t="shared" ca="1" si="136"/>
        <v>0.75677626593843794</v>
      </c>
      <c r="I483">
        <f t="shared" ca="1" si="136"/>
        <v>0.48208909112444875</v>
      </c>
      <c r="J483">
        <f t="shared" ca="1" si="136"/>
        <v>0.2627162055670772</v>
      </c>
      <c r="K483">
        <f t="shared" ca="1" si="136"/>
        <v>0.1018457907480691</v>
      </c>
      <c r="L483" s="42">
        <f t="shared" ca="1" si="124"/>
        <v>0</v>
      </c>
      <c r="M483" s="42">
        <f t="shared" ca="1" si="125"/>
        <v>0.14379335759912817</v>
      </c>
      <c r="N483" s="42">
        <f t="shared" ca="1" si="126"/>
        <v>0.13094850239937525</v>
      </c>
      <c r="O483" s="42">
        <f t="shared" ca="1" si="127"/>
        <v>6.896252042113625E-2</v>
      </c>
      <c r="P483" s="42">
        <f t="shared" ca="1" si="128"/>
        <v>0.18067504938420659</v>
      </c>
      <c r="Q483" s="42">
        <f t="shared" ca="1" si="129"/>
        <v>0.22448061545055531</v>
      </c>
      <c r="R483" s="42">
        <f t="shared" ca="1" si="130"/>
        <v>0.14300085870612983</v>
      </c>
      <c r="S483" s="42">
        <f t="shared" ca="1" si="131"/>
        <v>7.7928838639516149E-2</v>
      </c>
      <c r="T483" s="42">
        <f t="shared" ca="1" si="132"/>
        <v>3.0210257399952378E-2</v>
      </c>
      <c r="U483">
        <f ca="1">+(L483^2*Markiwitz!$B$4^2)+(M483^2*Markiwitz!$C$4^2)+(N483^2*Markiwitz!$D$4^2)+(O483^2*Markiwitz!$E$4^2)+(P483^2*Markiwitz!$F$4^2)+(Q483^2*Markiwitz!$G$4^2)+(R483^2*Markiwitz!$H$4^2)+(S483^2*Markiwitz!$I$4^2)+(T483^2*Markiwitz!$J$4^2)+(2*L483*M483*Markiwitz!$B$8)+(2*L483*N483*Markiwitz!$E$8)+(2*L483*O483*Markiwitz!$H$8)+(2*L483*P483*Markiwitz!$B$11)+(2*L483*Q483*Markiwitz!$E$11)+(2*L483*R483*Markiwitz!$H$11)+(2*L483*S483*Markiwitz!$K$8)+(2*L483*T483*Markiwitz!$K$11)</f>
        <v>2.229087967264623E-2</v>
      </c>
      <c r="V483" s="5">
        <f t="shared" ca="1" si="123"/>
        <v>0.14930130499311192</v>
      </c>
      <c r="W483" s="42">
        <f ca="1">SUMPRODUCT(L483:T483,Markiwitz!$B$3:$J$3)</f>
        <v>0.75086797871576516</v>
      </c>
    </row>
    <row r="484" spans="1:23" x14ac:dyDescent="0.25">
      <c r="A484">
        <v>483</v>
      </c>
      <c r="B484" s="25">
        <f t="shared" ca="1" si="122"/>
        <v>1</v>
      </c>
      <c r="C484" s="46">
        <v>0</v>
      </c>
      <c r="D484">
        <f t="shared" ca="1" si="136"/>
        <v>0.49114399247496721</v>
      </c>
      <c r="E484">
        <f t="shared" ca="1" si="136"/>
        <v>0.53987128475862556</v>
      </c>
      <c r="F484">
        <f t="shared" ca="1" si="136"/>
        <v>0.68177479889880144</v>
      </c>
      <c r="G484">
        <f t="shared" ca="1" si="136"/>
        <v>0.20982385077027532</v>
      </c>
      <c r="H484">
        <f t="shared" ca="1" si="136"/>
        <v>0.64457602207528542</v>
      </c>
      <c r="I484">
        <f t="shared" ca="1" si="136"/>
        <v>0.78000448762897401</v>
      </c>
      <c r="J484">
        <f t="shared" ca="1" si="136"/>
        <v>0.31730959170118167</v>
      </c>
      <c r="K484">
        <f t="shared" ca="1" si="136"/>
        <v>0.9870758443346993</v>
      </c>
      <c r="L484" s="42">
        <f t="shared" ca="1" si="124"/>
        <v>0</v>
      </c>
      <c r="M484" s="42">
        <f t="shared" ca="1" si="125"/>
        <v>0.10558649016509787</v>
      </c>
      <c r="N484" s="42">
        <f t="shared" ca="1" si="126"/>
        <v>0.11606191864698563</v>
      </c>
      <c r="O484" s="42">
        <f t="shared" ca="1" si="127"/>
        <v>0.14656843858760807</v>
      </c>
      <c r="P484" s="42">
        <f t="shared" ca="1" si="128"/>
        <v>4.5108082955708388E-2</v>
      </c>
      <c r="Q484" s="42">
        <f t="shared" ca="1" si="129"/>
        <v>0.1385714186842647</v>
      </c>
      <c r="R484" s="42">
        <f t="shared" ca="1" si="130"/>
        <v>0.16768592800402932</v>
      </c>
      <c r="S484" s="42">
        <f t="shared" ca="1" si="131"/>
        <v>6.821544515818477E-2</v>
      </c>
      <c r="T484" s="42">
        <f t="shared" ca="1" si="132"/>
        <v>0.21220227779812134</v>
      </c>
      <c r="U484">
        <f ca="1">+(L484^2*Markiwitz!$B$4^2)+(M484^2*Markiwitz!$C$4^2)+(N484^2*Markiwitz!$D$4^2)+(O484^2*Markiwitz!$E$4^2)+(P484^2*Markiwitz!$F$4^2)+(Q484^2*Markiwitz!$G$4^2)+(R484^2*Markiwitz!$H$4^2)+(S484^2*Markiwitz!$I$4^2)+(T484^2*Markiwitz!$J$4^2)+(2*L484*M484*Markiwitz!$B$8)+(2*L484*N484*Markiwitz!$E$8)+(2*L484*O484*Markiwitz!$H$8)+(2*L484*P484*Markiwitz!$B$11)+(2*L484*Q484*Markiwitz!$E$11)+(2*L484*R484*Markiwitz!$H$11)+(2*L484*S484*Markiwitz!$K$8)+(2*L484*T484*Markiwitz!$K$11)</f>
        <v>1.264601736876288E-2</v>
      </c>
      <c r="V484" s="5">
        <f t="shared" ca="1" si="123"/>
        <v>0.11245451244286678</v>
      </c>
      <c r="W484" s="42">
        <f ca="1">SUMPRODUCT(L484:T484,Markiwitz!$B$3:$J$3)</f>
        <v>0.49750651564109361</v>
      </c>
    </row>
    <row r="485" spans="1:23" x14ac:dyDescent="0.25">
      <c r="A485">
        <v>484</v>
      </c>
      <c r="B485" s="25">
        <f t="shared" ca="1" si="122"/>
        <v>1</v>
      </c>
      <c r="C485" s="46">
        <v>0</v>
      </c>
      <c r="D485">
        <f t="shared" ca="1" si="136"/>
        <v>0.76324706043327861</v>
      </c>
      <c r="E485">
        <f t="shared" ca="1" si="136"/>
        <v>0.50316253286981949</v>
      </c>
      <c r="F485">
        <f t="shared" ca="1" si="136"/>
        <v>0.53222892388391807</v>
      </c>
      <c r="G485">
        <f t="shared" ca="1" si="136"/>
        <v>0.94398477298507899</v>
      </c>
      <c r="H485">
        <f t="shared" ca="1" si="136"/>
        <v>0.30113623739718098</v>
      </c>
      <c r="I485">
        <f t="shared" ca="1" si="136"/>
        <v>0.10718478337781556</v>
      </c>
      <c r="J485">
        <f t="shared" ca="1" si="136"/>
        <v>0.92975075658531492</v>
      </c>
      <c r="K485">
        <f t="shared" ca="1" si="136"/>
        <v>0.65594062974391221</v>
      </c>
      <c r="L485" s="42">
        <f t="shared" ca="1" si="124"/>
        <v>0</v>
      </c>
      <c r="M485" s="42">
        <f t="shared" ca="1" si="125"/>
        <v>0.16113695652637255</v>
      </c>
      <c r="N485" s="42">
        <f t="shared" ca="1" si="126"/>
        <v>0.10622783026339776</v>
      </c>
      <c r="O485" s="42">
        <f t="shared" ca="1" si="127"/>
        <v>0.11236433576472066</v>
      </c>
      <c r="P485" s="42">
        <f t="shared" ca="1" si="128"/>
        <v>0.19929435855239896</v>
      </c>
      <c r="Q485" s="42">
        <f t="shared" ca="1" si="129"/>
        <v>6.3575975997128442E-2</v>
      </c>
      <c r="R485" s="42">
        <f t="shared" ca="1" si="130"/>
        <v>2.2628884767188117E-2</v>
      </c>
      <c r="S485" s="42">
        <f t="shared" ca="1" si="131"/>
        <v>0.19628926858781734</v>
      </c>
      <c r="T485" s="42">
        <f t="shared" ca="1" si="132"/>
        <v>0.13848238954097611</v>
      </c>
      <c r="U485">
        <f ca="1">+(L485^2*Markiwitz!$B$4^2)+(M485^2*Markiwitz!$C$4^2)+(N485^2*Markiwitz!$D$4^2)+(O485^2*Markiwitz!$E$4^2)+(P485^2*Markiwitz!$F$4^2)+(Q485^2*Markiwitz!$G$4^2)+(R485^2*Markiwitz!$H$4^2)+(S485^2*Markiwitz!$I$4^2)+(T485^2*Markiwitz!$J$4^2)+(2*L485*M485*Markiwitz!$B$8)+(2*L485*N485*Markiwitz!$E$8)+(2*L485*O485*Markiwitz!$H$8)+(2*L485*P485*Markiwitz!$B$11)+(2*L485*Q485*Markiwitz!$E$11)+(2*L485*R485*Markiwitz!$H$11)+(2*L485*S485*Markiwitz!$K$8)+(2*L485*T485*Markiwitz!$K$11)</f>
        <v>1.3190699424594993E-2</v>
      </c>
      <c r="V485" s="5">
        <f t="shared" ca="1" si="123"/>
        <v>0.11485077023945026</v>
      </c>
      <c r="W485" s="42">
        <f ca="1">SUMPRODUCT(L485:T485,Markiwitz!$B$3:$J$3)</f>
        <v>0.31440614241729231</v>
      </c>
    </row>
    <row r="486" spans="1:23" x14ac:dyDescent="0.25">
      <c r="A486">
        <v>485</v>
      </c>
      <c r="B486" s="25">
        <f t="shared" ca="1" si="122"/>
        <v>0.99999999999999989</v>
      </c>
      <c r="C486" s="46">
        <v>0</v>
      </c>
      <c r="D486">
        <f t="shared" ca="1" si="136"/>
        <v>0.64861468252521748</v>
      </c>
      <c r="E486">
        <f t="shared" ca="1" si="136"/>
        <v>0.44822690296588064</v>
      </c>
      <c r="F486">
        <f t="shared" ca="1" si="136"/>
        <v>3.2986056431131283E-2</v>
      </c>
      <c r="G486">
        <f t="shared" ca="1" si="136"/>
        <v>0.49631329964096527</v>
      </c>
      <c r="H486">
        <f t="shared" ca="1" si="136"/>
        <v>0.42837007896587687</v>
      </c>
      <c r="I486">
        <f t="shared" ca="1" si="136"/>
        <v>0.58626516567734521</v>
      </c>
      <c r="J486">
        <f t="shared" ca="1" si="136"/>
        <v>0.46575509489354439</v>
      </c>
      <c r="K486">
        <f t="shared" ca="1" si="136"/>
        <v>0.6204068069364238</v>
      </c>
      <c r="L486" s="42">
        <f t="shared" ca="1" si="124"/>
        <v>0</v>
      </c>
      <c r="M486" s="42">
        <f t="shared" ca="1" si="125"/>
        <v>0.17403419836978126</v>
      </c>
      <c r="N486" s="42">
        <f t="shared" ca="1" si="126"/>
        <v>0.12026679606100951</v>
      </c>
      <c r="O486" s="42">
        <f t="shared" ca="1" si="127"/>
        <v>8.8507122071648566E-3</v>
      </c>
      <c r="P486" s="42">
        <f t="shared" ca="1" si="128"/>
        <v>0.13316918282977389</v>
      </c>
      <c r="Q486" s="42">
        <f t="shared" ca="1" si="129"/>
        <v>0.11493887712837553</v>
      </c>
      <c r="R486" s="42">
        <f t="shared" ca="1" si="130"/>
        <v>0.15730477722698938</v>
      </c>
      <c r="S486" s="42">
        <f t="shared" ca="1" si="131"/>
        <v>0.12496990395108419</v>
      </c>
      <c r="T486" s="42">
        <f t="shared" ca="1" si="132"/>
        <v>0.16646555222582141</v>
      </c>
      <c r="U486">
        <f ca="1">+(L486^2*Markiwitz!$B$4^2)+(M486^2*Markiwitz!$C$4^2)+(N486^2*Markiwitz!$D$4^2)+(O486^2*Markiwitz!$E$4^2)+(P486^2*Markiwitz!$F$4^2)+(Q486^2*Markiwitz!$G$4^2)+(R486^2*Markiwitz!$H$4^2)+(S486^2*Markiwitz!$I$4^2)+(T486^2*Markiwitz!$J$4^2)+(2*L486*M486*Markiwitz!$B$8)+(2*L486*N486*Markiwitz!$E$8)+(2*L486*O486*Markiwitz!$H$8)+(2*L486*P486*Markiwitz!$B$11)+(2*L486*Q486*Markiwitz!$E$11)+(2*L486*R486*Markiwitz!$H$11)+(2*L486*S486*Markiwitz!$K$8)+(2*L486*T486*Markiwitz!$K$11)</f>
        <v>1.2082953217813287E-2</v>
      </c>
      <c r="V486" s="5">
        <f t="shared" ca="1" si="123"/>
        <v>0.10992248731635072</v>
      </c>
      <c r="W486" s="42">
        <f ca="1">SUMPRODUCT(L486:T486,Markiwitz!$B$3:$J$3)</f>
        <v>0.42361845951011462</v>
      </c>
    </row>
    <row r="487" spans="1:23" x14ac:dyDescent="0.25">
      <c r="A487">
        <v>486</v>
      </c>
      <c r="B487" s="25">
        <f t="shared" ca="1" si="122"/>
        <v>0.99999999999999989</v>
      </c>
      <c r="C487" s="46">
        <v>0</v>
      </c>
      <c r="D487">
        <f t="shared" ca="1" si="136"/>
        <v>2.918127389937808E-2</v>
      </c>
      <c r="E487">
        <f t="shared" ca="1" si="136"/>
        <v>0.411157289441898</v>
      </c>
      <c r="F487">
        <f t="shared" ca="1" si="136"/>
        <v>0.98700547834450825</v>
      </c>
      <c r="G487">
        <f t="shared" ca="1" si="136"/>
        <v>0.12637755420676133</v>
      </c>
      <c r="H487">
        <f t="shared" ca="1" si="136"/>
        <v>0.98597491325030162</v>
      </c>
      <c r="I487">
        <f t="shared" ca="1" si="136"/>
        <v>0.70506483603543102</v>
      </c>
      <c r="J487">
        <f t="shared" ca="1" si="136"/>
        <v>0.23437441488621313</v>
      </c>
      <c r="K487">
        <f t="shared" ca="1" si="136"/>
        <v>0.1665787799430668</v>
      </c>
      <c r="L487" s="42">
        <f t="shared" ca="1" si="124"/>
        <v>0</v>
      </c>
      <c r="M487" s="42">
        <f t="shared" ca="1" si="125"/>
        <v>8.0042673608004371E-3</v>
      </c>
      <c r="N487" s="42">
        <f t="shared" ca="1" si="126"/>
        <v>0.11277824550713331</v>
      </c>
      <c r="O487" s="42">
        <f t="shared" ca="1" si="127"/>
        <v>0.27073032392230628</v>
      </c>
      <c r="P487" s="42">
        <f t="shared" ca="1" si="128"/>
        <v>3.4664687215609405E-2</v>
      </c>
      <c r="Q487" s="42">
        <f t="shared" ca="1" si="129"/>
        <v>0.27044764542872229</v>
      </c>
      <c r="R487" s="42">
        <f t="shared" ca="1" si="130"/>
        <v>0.19339551363611954</v>
      </c>
      <c r="S487" s="42">
        <f t="shared" ca="1" si="131"/>
        <v>6.4287648501883857E-2</v>
      </c>
      <c r="T487" s="42">
        <f t="shared" ca="1" si="132"/>
        <v>4.5691668427424774E-2</v>
      </c>
      <c r="U487">
        <f ca="1">+(L487^2*Markiwitz!$B$4^2)+(M487^2*Markiwitz!$C$4^2)+(N487^2*Markiwitz!$D$4^2)+(O487^2*Markiwitz!$E$4^2)+(P487^2*Markiwitz!$F$4^2)+(Q487^2*Markiwitz!$G$4^2)+(R487^2*Markiwitz!$H$4^2)+(S487^2*Markiwitz!$I$4^2)+(T487^2*Markiwitz!$J$4^2)+(2*L487*M487*Markiwitz!$B$8)+(2*L487*N487*Markiwitz!$E$8)+(2*L487*O487*Markiwitz!$H$8)+(2*L487*P487*Markiwitz!$B$11)+(2*L487*Q487*Markiwitz!$E$11)+(2*L487*R487*Markiwitz!$H$11)+(2*L487*S487*Markiwitz!$K$8)+(2*L487*T487*Markiwitz!$K$11)</f>
        <v>3.1550775066104431E-2</v>
      </c>
      <c r="V487" s="5">
        <f t="shared" ca="1" si="123"/>
        <v>0.17762537844042564</v>
      </c>
      <c r="W487" s="42">
        <f ca="1">SUMPRODUCT(L487:T487,Markiwitz!$B$3:$J$3)</f>
        <v>0.87158582434254317</v>
      </c>
    </row>
    <row r="488" spans="1:23" x14ac:dyDescent="0.25">
      <c r="A488">
        <v>487</v>
      </c>
      <c r="B488" s="25">
        <f t="shared" ca="1" si="122"/>
        <v>1</v>
      </c>
      <c r="C488" s="46">
        <v>0</v>
      </c>
      <c r="D488">
        <f t="shared" ca="1" si="136"/>
        <v>0.79785685691229369</v>
      </c>
      <c r="E488">
        <f t="shared" ca="1" si="136"/>
        <v>0.61328474420111456</v>
      </c>
      <c r="F488">
        <f t="shared" ca="1" si="136"/>
        <v>0.29849907021044852</v>
      </c>
      <c r="G488">
        <f t="shared" ca="1" si="136"/>
        <v>0.96218640254337973</v>
      </c>
      <c r="H488">
        <f t="shared" ca="1" si="136"/>
        <v>0.13214894927336629</v>
      </c>
      <c r="I488">
        <f t="shared" ca="1" si="136"/>
        <v>0.26571777601208435</v>
      </c>
      <c r="J488">
        <f t="shared" ca="1" si="136"/>
        <v>0.5795624021870216</v>
      </c>
      <c r="K488">
        <f t="shared" ca="1" si="136"/>
        <v>0.64647150565074718</v>
      </c>
      <c r="L488" s="42">
        <f t="shared" ca="1" si="124"/>
        <v>0</v>
      </c>
      <c r="M488" s="42">
        <f t="shared" ca="1" si="125"/>
        <v>0.18573264213510038</v>
      </c>
      <c r="N488" s="42">
        <f t="shared" ca="1" si="126"/>
        <v>0.14276620540988055</v>
      </c>
      <c r="O488" s="42">
        <f t="shared" ca="1" si="127"/>
        <v>6.9487428107861612E-2</v>
      </c>
      <c r="P488" s="42">
        <f t="shared" ca="1" si="128"/>
        <v>0.22398682322848576</v>
      </c>
      <c r="Q488" s="42">
        <f t="shared" ca="1" si="129"/>
        <v>3.0762878442765297E-2</v>
      </c>
      <c r="R488" s="42">
        <f t="shared" ca="1" si="130"/>
        <v>6.1856289349923342E-2</v>
      </c>
      <c r="S488" s="42">
        <f t="shared" ca="1" si="131"/>
        <v>0.13491600066826798</v>
      </c>
      <c r="T488" s="42">
        <f t="shared" ca="1" si="132"/>
        <v>0.15049173265771509</v>
      </c>
      <c r="U488">
        <f ca="1">+(L488^2*Markiwitz!$B$4^2)+(M488^2*Markiwitz!$C$4^2)+(N488^2*Markiwitz!$D$4^2)+(O488^2*Markiwitz!$E$4^2)+(P488^2*Markiwitz!$F$4^2)+(Q488^2*Markiwitz!$G$4^2)+(R488^2*Markiwitz!$H$4^2)+(S488^2*Markiwitz!$I$4^2)+(T488^2*Markiwitz!$J$4^2)+(2*L488*M488*Markiwitz!$B$8)+(2*L488*N488*Markiwitz!$E$8)+(2*L488*O488*Markiwitz!$H$8)+(2*L488*P488*Markiwitz!$B$11)+(2*L488*Q488*Markiwitz!$E$11)+(2*L488*R488*Markiwitz!$H$11)+(2*L488*S488*Markiwitz!$K$8)+(2*L488*T488*Markiwitz!$K$11)</f>
        <v>1.1786583956146316E-2</v>
      </c>
      <c r="V488" s="5">
        <f t="shared" ca="1" si="123"/>
        <v>0.10856603500241831</v>
      </c>
      <c r="W488" s="42">
        <f ca="1">SUMPRODUCT(L488:T488,Markiwitz!$B$3:$J$3)</f>
        <v>0.23767210294467606</v>
      </c>
    </row>
    <row r="489" spans="1:23" x14ac:dyDescent="0.25">
      <c r="A489">
        <v>488</v>
      </c>
      <c r="B489" s="25">
        <f t="shared" ca="1" si="122"/>
        <v>1</v>
      </c>
      <c r="C489" s="46">
        <v>0</v>
      </c>
      <c r="D489">
        <f t="shared" ca="1" si="136"/>
        <v>0.28163076441873558</v>
      </c>
      <c r="E489">
        <f t="shared" ca="1" si="136"/>
        <v>4.230837204768112E-2</v>
      </c>
      <c r="F489">
        <f t="shared" ca="1" si="136"/>
        <v>0.31004663835420365</v>
      </c>
      <c r="G489">
        <f t="shared" ca="1" si="136"/>
        <v>0.90871864160719451</v>
      </c>
      <c r="H489">
        <f t="shared" ca="1" si="136"/>
        <v>0.38061831097516607</v>
      </c>
      <c r="I489">
        <f t="shared" ca="1" si="136"/>
        <v>0.75563088047000626</v>
      </c>
      <c r="J489">
        <f t="shared" ca="1" si="136"/>
        <v>0.75546955605650201</v>
      </c>
      <c r="K489">
        <f t="shared" ca="1" si="136"/>
        <v>0.68156947204583074</v>
      </c>
      <c r="L489" s="42">
        <f t="shared" ca="1" si="124"/>
        <v>0</v>
      </c>
      <c r="M489" s="42">
        <f t="shared" ca="1" si="125"/>
        <v>6.8423534570294667E-2</v>
      </c>
      <c r="N489" s="42">
        <f t="shared" ca="1" si="126"/>
        <v>1.0279020345636694E-2</v>
      </c>
      <c r="O489" s="42">
        <f t="shared" ca="1" si="127"/>
        <v>7.5327306381522574E-2</v>
      </c>
      <c r="P489" s="42">
        <f t="shared" ca="1" si="128"/>
        <v>0.22077751880910881</v>
      </c>
      <c r="Q489" s="42">
        <f t="shared" ca="1" si="129"/>
        <v>9.2473030113907215E-2</v>
      </c>
      <c r="R489" s="42">
        <f t="shared" ca="1" si="130"/>
        <v>0.18358411865597349</v>
      </c>
      <c r="S489" s="42">
        <f t="shared" ca="1" si="131"/>
        <v>0.18354492412192738</v>
      </c>
      <c r="T489" s="42">
        <f t="shared" ca="1" si="132"/>
        <v>0.16559054700162917</v>
      </c>
      <c r="U489">
        <f ca="1">+(L489^2*Markiwitz!$B$4^2)+(M489^2*Markiwitz!$C$4^2)+(N489^2*Markiwitz!$D$4^2)+(O489^2*Markiwitz!$E$4^2)+(P489^2*Markiwitz!$F$4^2)+(Q489^2*Markiwitz!$G$4^2)+(R489^2*Markiwitz!$H$4^2)+(S489^2*Markiwitz!$I$4^2)+(T489^2*Markiwitz!$J$4^2)+(2*L489*M489*Markiwitz!$B$8)+(2*L489*N489*Markiwitz!$E$8)+(2*L489*O489*Markiwitz!$H$8)+(2*L489*P489*Markiwitz!$B$11)+(2*L489*Q489*Markiwitz!$E$11)+(2*L489*R489*Markiwitz!$H$11)+(2*L489*S489*Markiwitz!$K$8)+(2*L489*T489*Markiwitz!$K$11)</f>
        <v>1.6031464432971654E-2</v>
      </c>
      <c r="V489" s="5">
        <f t="shared" ca="1" si="123"/>
        <v>0.12661541941237511</v>
      </c>
      <c r="W489" s="42">
        <f ca="1">SUMPRODUCT(L489:T489,Markiwitz!$B$3:$J$3)</f>
        <v>0.3708202866197709</v>
      </c>
    </row>
    <row r="490" spans="1:23" x14ac:dyDescent="0.25">
      <c r="A490">
        <v>489</v>
      </c>
      <c r="B490" s="25">
        <f t="shared" ca="1" si="122"/>
        <v>0.99999999999999989</v>
      </c>
      <c r="C490" s="46">
        <v>0</v>
      </c>
      <c r="D490">
        <f t="shared" ca="1" si="136"/>
        <v>5.4718443323402699E-3</v>
      </c>
      <c r="E490">
        <f t="shared" ca="1" si="136"/>
        <v>0.83754475741106493</v>
      </c>
      <c r="F490">
        <f t="shared" ca="1" si="136"/>
        <v>0.13303322051320809</v>
      </c>
      <c r="G490">
        <f t="shared" ca="1" si="136"/>
        <v>0.97126735300773814</v>
      </c>
      <c r="H490">
        <f t="shared" ca="1" si="136"/>
        <v>0.20617662012745952</v>
      </c>
      <c r="I490">
        <f t="shared" ca="1" si="136"/>
        <v>0.46709908227106578</v>
      </c>
      <c r="J490">
        <f t="shared" ca="1" si="136"/>
        <v>0.68269961735071905</v>
      </c>
      <c r="K490">
        <f t="shared" ca="1" si="136"/>
        <v>0.37591803397869605</v>
      </c>
      <c r="L490" s="42">
        <f t="shared" ca="1" si="124"/>
        <v>0</v>
      </c>
      <c r="M490" s="42">
        <f t="shared" ca="1" si="125"/>
        <v>1.4872332771451832E-3</v>
      </c>
      <c r="N490" s="42">
        <f t="shared" ca="1" si="126"/>
        <v>0.22764252026655896</v>
      </c>
      <c r="O490" s="42">
        <f t="shared" ca="1" si="127"/>
        <v>3.6158088661929572E-2</v>
      </c>
      <c r="P490" s="42">
        <f t="shared" ca="1" si="128"/>
        <v>0.2639879793108118</v>
      </c>
      <c r="Q490" s="42">
        <f t="shared" ca="1" si="129"/>
        <v>5.603827737031665E-2</v>
      </c>
      <c r="R490" s="42">
        <f t="shared" ca="1" si="130"/>
        <v>0.12695633440660997</v>
      </c>
      <c r="S490" s="42">
        <f t="shared" ca="1" si="131"/>
        <v>0.18555600772802347</v>
      </c>
      <c r="T490" s="42">
        <f t="shared" ca="1" si="132"/>
        <v>0.10217355897860435</v>
      </c>
      <c r="U490">
        <f ca="1">+(L490^2*Markiwitz!$B$4^2)+(M490^2*Markiwitz!$C$4^2)+(N490^2*Markiwitz!$D$4^2)+(O490^2*Markiwitz!$E$4^2)+(P490^2*Markiwitz!$F$4^2)+(Q490^2*Markiwitz!$G$4^2)+(R490^2*Markiwitz!$H$4^2)+(S490^2*Markiwitz!$I$4^2)+(T490^2*Markiwitz!$J$4^2)+(2*L490*M490*Markiwitz!$B$8)+(2*L490*N490*Markiwitz!$E$8)+(2*L490*O490*Markiwitz!$H$8)+(2*L490*P490*Markiwitz!$B$11)+(2*L490*Q490*Markiwitz!$E$11)+(2*L490*R490*Markiwitz!$H$11)+(2*L490*S490*Markiwitz!$K$8)+(2*L490*T490*Markiwitz!$K$11)</f>
        <v>1.8408493682155802E-2</v>
      </c>
      <c r="V490" s="5">
        <f t="shared" ca="1" si="123"/>
        <v>0.13567790417807832</v>
      </c>
      <c r="W490" s="42">
        <f ca="1">SUMPRODUCT(L490:T490,Markiwitz!$B$3:$J$3)</f>
        <v>0.30019419006820175</v>
      </c>
    </row>
    <row r="491" spans="1:23" x14ac:dyDescent="0.25">
      <c r="A491">
        <v>490</v>
      </c>
      <c r="B491" s="25">
        <f t="shared" ca="1" si="122"/>
        <v>1</v>
      </c>
      <c r="C491" s="46">
        <v>0</v>
      </c>
      <c r="D491">
        <f t="shared" ca="1" si="136"/>
        <v>0.48299365330945432</v>
      </c>
      <c r="E491">
        <f t="shared" ca="1" si="136"/>
        <v>0.5425750256545252</v>
      </c>
      <c r="F491">
        <f t="shared" ca="1" si="136"/>
        <v>0.94271725254019678</v>
      </c>
      <c r="G491">
        <f t="shared" ca="1" si="136"/>
        <v>0.3748131624715797</v>
      </c>
      <c r="H491">
        <f t="shared" ca="1" si="136"/>
        <v>0.29084141941030384</v>
      </c>
      <c r="I491">
        <f t="shared" ca="1" si="136"/>
        <v>0.32457645679639457</v>
      </c>
      <c r="J491">
        <f t="shared" ca="1" si="136"/>
        <v>0.68817843594487671</v>
      </c>
      <c r="K491">
        <f t="shared" ca="1" si="136"/>
        <v>0.94757181134883273</v>
      </c>
      <c r="L491" s="42">
        <f t="shared" ca="1" si="124"/>
        <v>0</v>
      </c>
      <c r="M491" s="42">
        <f t="shared" ca="1" si="125"/>
        <v>0.10512963884037732</v>
      </c>
      <c r="N491" s="42">
        <f t="shared" ca="1" si="126"/>
        <v>0.11809827334174652</v>
      </c>
      <c r="O491" s="42">
        <f t="shared" ca="1" si="127"/>
        <v>0.20519425795569496</v>
      </c>
      <c r="P491" s="42">
        <f t="shared" ca="1" si="128"/>
        <v>8.1582795412035544E-2</v>
      </c>
      <c r="Q491" s="42">
        <f t="shared" ca="1" si="129"/>
        <v>6.3305290189471397E-2</v>
      </c>
      <c r="R491" s="42">
        <f t="shared" ca="1" si="130"/>
        <v>7.0648145053847991E-2</v>
      </c>
      <c r="S491" s="42">
        <f t="shared" ca="1" si="131"/>
        <v>0.14979068551500666</v>
      </c>
      <c r="T491" s="42">
        <f t="shared" ca="1" si="132"/>
        <v>0.20625091369181967</v>
      </c>
      <c r="U491">
        <f ca="1">+(L491^2*Markiwitz!$B$4^2)+(M491^2*Markiwitz!$C$4^2)+(N491^2*Markiwitz!$D$4^2)+(O491^2*Markiwitz!$E$4^2)+(P491^2*Markiwitz!$F$4^2)+(Q491^2*Markiwitz!$G$4^2)+(R491^2*Markiwitz!$H$4^2)+(S491^2*Markiwitz!$I$4^2)+(T491^2*Markiwitz!$J$4^2)+(2*L491*M491*Markiwitz!$B$8)+(2*L491*N491*Markiwitz!$E$8)+(2*L491*O491*Markiwitz!$H$8)+(2*L491*P491*Markiwitz!$B$11)+(2*L491*Q491*Markiwitz!$E$11)+(2*L491*R491*Markiwitz!$H$11)+(2*L491*S491*Markiwitz!$K$8)+(2*L491*T491*Markiwitz!$K$11)</f>
        <v>1.0857204864424231E-2</v>
      </c>
      <c r="V491" s="5">
        <f t="shared" ca="1" si="123"/>
        <v>0.10419791199647059</v>
      </c>
      <c r="W491" s="42">
        <f ca="1">SUMPRODUCT(L491:T491,Markiwitz!$B$3:$J$3)</f>
        <v>0.30737728287935651</v>
      </c>
    </row>
    <row r="492" spans="1:23" x14ac:dyDescent="0.25">
      <c r="A492">
        <v>491</v>
      </c>
      <c r="B492" s="25">
        <f t="shared" ca="1" si="122"/>
        <v>1</v>
      </c>
      <c r="C492" s="46">
        <v>0</v>
      </c>
      <c r="D492">
        <f t="shared" ref="D492:K501" ca="1" si="137">RAND()</f>
        <v>0.62344140219624611</v>
      </c>
      <c r="E492">
        <f t="shared" ca="1" si="137"/>
        <v>0.94585213183602956</v>
      </c>
      <c r="F492">
        <f t="shared" ca="1" si="137"/>
        <v>0.75748606537636243</v>
      </c>
      <c r="G492">
        <f t="shared" ca="1" si="137"/>
        <v>0.57264949387569331</v>
      </c>
      <c r="H492">
        <f t="shared" ca="1" si="137"/>
        <v>2.6875765150010444E-2</v>
      </c>
      <c r="I492">
        <f t="shared" ca="1" si="137"/>
        <v>0.31426621866425597</v>
      </c>
      <c r="J492">
        <f t="shared" ca="1" si="137"/>
        <v>0.91962467587763175</v>
      </c>
      <c r="K492">
        <f t="shared" ca="1" si="137"/>
        <v>0.47967625063275332</v>
      </c>
      <c r="L492" s="42">
        <f t="shared" ca="1" si="124"/>
        <v>0</v>
      </c>
      <c r="M492" s="42">
        <f t="shared" ca="1" si="125"/>
        <v>0.13436607770889397</v>
      </c>
      <c r="N492" s="42">
        <f t="shared" ca="1" si="126"/>
        <v>0.20385306558032792</v>
      </c>
      <c r="O492" s="42">
        <f t="shared" ca="1" si="127"/>
        <v>0.16325581067477185</v>
      </c>
      <c r="P492" s="42">
        <f t="shared" ca="1" si="128"/>
        <v>0.12341924377014611</v>
      </c>
      <c r="Q492" s="42">
        <f t="shared" ca="1" si="129"/>
        <v>5.7923505495638562E-3</v>
      </c>
      <c r="R492" s="42">
        <f t="shared" ca="1" si="130"/>
        <v>6.773165691204705E-2</v>
      </c>
      <c r="S492" s="42">
        <f t="shared" ca="1" si="131"/>
        <v>0.19820044069369366</v>
      </c>
      <c r="T492" s="42">
        <f t="shared" ca="1" si="132"/>
        <v>0.10338135411055559</v>
      </c>
      <c r="U492">
        <f ca="1">+(L492^2*Markiwitz!$B$4^2)+(M492^2*Markiwitz!$C$4^2)+(N492^2*Markiwitz!$D$4^2)+(O492^2*Markiwitz!$E$4^2)+(P492^2*Markiwitz!$F$4^2)+(Q492^2*Markiwitz!$G$4^2)+(R492^2*Markiwitz!$H$4^2)+(S492^2*Markiwitz!$I$4^2)+(T492^2*Markiwitz!$J$4^2)+(2*L492*M492*Markiwitz!$B$8)+(2*L492*N492*Markiwitz!$E$8)+(2*L492*O492*Markiwitz!$H$8)+(2*L492*P492*Markiwitz!$B$11)+(2*L492*Q492*Markiwitz!$E$11)+(2*L492*R492*Markiwitz!$H$11)+(2*L492*S492*Markiwitz!$K$8)+(2*L492*T492*Markiwitz!$K$11)</f>
        <v>1.2839717497980135E-2</v>
      </c>
      <c r="V492" s="5">
        <f t="shared" ca="1" si="123"/>
        <v>0.11331247723874073</v>
      </c>
      <c r="W492" s="42">
        <f ca="1">SUMPRODUCT(L492:T492,Markiwitz!$B$3:$J$3)</f>
        <v>0.16146253633141028</v>
      </c>
    </row>
    <row r="493" spans="1:23" x14ac:dyDescent="0.25">
      <c r="A493">
        <v>492</v>
      </c>
      <c r="B493" s="25">
        <f t="shared" ca="1" si="122"/>
        <v>1.0000000000000002</v>
      </c>
      <c r="C493" s="46">
        <v>0</v>
      </c>
      <c r="D493">
        <f t="shared" ca="1" si="137"/>
        <v>1.7243909831796467E-2</v>
      </c>
      <c r="E493">
        <f t="shared" ca="1" si="137"/>
        <v>0.83678043033339888</v>
      </c>
      <c r="F493">
        <f t="shared" ca="1" si="137"/>
        <v>0.87750606435380285</v>
      </c>
      <c r="G493">
        <f t="shared" ca="1" si="137"/>
        <v>0.14274166715653447</v>
      </c>
      <c r="H493">
        <f t="shared" ca="1" si="137"/>
        <v>0.79934523284698022</v>
      </c>
      <c r="I493">
        <f t="shared" ca="1" si="137"/>
        <v>0.23083204366706711</v>
      </c>
      <c r="J493">
        <f t="shared" ca="1" si="137"/>
        <v>0.58867529202987101</v>
      </c>
      <c r="K493">
        <f t="shared" ca="1" si="137"/>
        <v>0.81408055976970428</v>
      </c>
      <c r="L493" s="42">
        <f t="shared" ca="1" si="124"/>
        <v>0</v>
      </c>
      <c r="M493" s="42">
        <f t="shared" ca="1" si="125"/>
        <v>4.0035032071004846E-3</v>
      </c>
      <c r="N493" s="42">
        <f t="shared" ca="1" si="126"/>
        <v>0.19427456818994968</v>
      </c>
      <c r="O493" s="42">
        <f t="shared" ca="1" si="127"/>
        <v>0.20372980241480307</v>
      </c>
      <c r="P493" s="42">
        <f t="shared" ca="1" si="128"/>
        <v>3.3140205894275451E-2</v>
      </c>
      <c r="Q493" s="42">
        <f t="shared" ca="1" si="129"/>
        <v>0.18558327168833119</v>
      </c>
      <c r="R493" s="42">
        <f t="shared" ca="1" si="130"/>
        <v>5.3592070251876629E-2</v>
      </c>
      <c r="S493" s="42">
        <f t="shared" ca="1" si="131"/>
        <v>0.1366722189208337</v>
      </c>
      <c r="T493" s="42">
        <f t="shared" ca="1" si="132"/>
        <v>0.18900435943282992</v>
      </c>
      <c r="U493">
        <f ca="1">+(L493^2*Markiwitz!$B$4^2)+(M493^2*Markiwitz!$C$4^2)+(N493^2*Markiwitz!$D$4^2)+(O493^2*Markiwitz!$E$4^2)+(P493^2*Markiwitz!$F$4^2)+(Q493^2*Markiwitz!$G$4^2)+(R493^2*Markiwitz!$H$4^2)+(S493^2*Markiwitz!$I$4^2)+(T493^2*Markiwitz!$J$4^2)+(2*L493*M493*Markiwitz!$B$8)+(2*L493*N493*Markiwitz!$E$8)+(2*L493*O493*Markiwitz!$H$8)+(2*L493*P493*Markiwitz!$B$11)+(2*L493*Q493*Markiwitz!$E$11)+(2*L493*R493*Markiwitz!$H$11)+(2*L493*S493*Markiwitz!$K$8)+(2*L493*T493*Markiwitz!$K$11)</f>
        <v>1.9129653906545786E-2</v>
      </c>
      <c r="V493" s="5">
        <f t="shared" ca="1" si="123"/>
        <v>0.1383099920705145</v>
      </c>
      <c r="W493" s="42">
        <f ca="1">SUMPRODUCT(L493:T493,Markiwitz!$B$3:$J$3)</f>
        <v>0.62863130317543425</v>
      </c>
    </row>
    <row r="494" spans="1:23" x14ac:dyDescent="0.25">
      <c r="A494">
        <v>493</v>
      </c>
      <c r="B494" s="25">
        <f t="shared" ca="1" si="122"/>
        <v>1</v>
      </c>
      <c r="C494" s="46">
        <v>0</v>
      </c>
      <c r="D494">
        <f t="shared" ca="1" si="137"/>
        <v>0.84179437193871676</v>
      </c>
      <c r="E494">
        <f t="shared" ca="1" si="137"/>
        <v>0.17165147704681361</v>
      </c>
      <c r="F494">
        <f t="shared" ca="1" si="137"/>
        <v>0.87852568309581158</v>
      </c>
      <c r="G494">
        <f t="shared" ca="1" si="137"/>
        <v>0.34543667066250716</v>
      </c>
      <c r="H494">
        <f t="shared" ca="1" si="137"/>
        <v>0.2446981215358387</v>
      </c>
      <c r="I494">
        <f t="shared" ca="1" si="137"/>
        <v>0.65014425594121028</v>
      </c>
      <c r="J494">
        <f t="shared" ca="1" si="137"/>
        <v>0.72726028597744918</v>
      </c>
      <c r="K494">
        <f t="shared" ca="1" si="137"/>
        <v>0.89147749458312187</v>
      </c>
      <c r="L494" s="42">
        <f t="shared" ca="1" si="124"/>
        <v>0</v>
      </c>
      <c r="M494" s="42">
        <f t="shared" ca="1" si="125"/>
        <v>0.1771830002547625</v>
      </c>
      <c r="N494" s="42">
        <f t="shared" ca="1" si="126"/>
        <v>3.6129635354143326E-2</v>
      </c>
      <c r="O494" s="42">
        <f t="shared" ca="1" si="127"/>
        <v>0.1849142991693852</v>
      </c>
      <c r="P494" s="42">
        <f t="shared" ca="1" si="128"/>
        <v>7.2708380747472046E-2</v>
      </c>
      <c r="Q494" s="42">
        <f t="shared" ca="1" si="129"/>
        <v>5.150467712271755E-2</v>
      </c>
      <c r="R494" s="42">
        <f t="shared" ca="1" si="130"/>
        <v>0.13684400098893756</v>
      </c>
      <c r="S494" s="42">
        <f t="shared" ca="1" si="131"/>
        <v>0.15307557728005575</v>
      </c>
      <c r="T494" s="42">
        <f t="shared" ca="1" si="132"/>
        <v>0.18764042908252604</v>
      </c>
      <c r="U494">
        <f ca="1">+(L494^2*Markiwitz!$B$4^2)+(M494^2*Markiwitz!$C$4^2)+(N494^2*Markiwitz!$D$4^2)+(O494^2*Markiwitz!$E$4^2)+(P494^2*Markiwitz!$F$4^2)+(Q494^2*Markiwitz!$G$4^2)+(R494^2*Markiwitz!$H$4^2)+(S494^2*Markiwitz!$I$4^2)+(T494^2*Markiwitz!$J$4^2)+(2*L494*M494*Markiwitz!$B$8)+(2*L494*N494*Markiwitz!$E$8)+(2*L494*O494*Markiwitz!$H$8)+(2*L494*P494*Markiwitz!$B$11)+(2*L494*Q494*Markiwitz!$E$11)+(2*L494*R494*Markiwitz!$H$11)+(2*L494*S494*Markiwitz!$K$8)+(2*L494*T494*Markiwitz!$K$11)</f>
        <v>1.044737733880927E-2</v>
      </c>
      <c r="V494" s="5">
        <f t="shared" ca="1" si="123"/>
        <v>0.10221241284114796</v>
      </c>
      <c r="W494" s="42">
        <f ca="1">SUMPRODUCT(L494:T494,Markiwitz!$B$3:$J$3)</f>
        <v>0.26191557503298962</v>
      </c>
    </row>
    <row r="495" spans="1:23" x14ac:dyDescent="0.25">
      <c r="A495">
        <v>494</v>
      </c>
      <c r="B495" s="25">
        <f t="shared" ca="1" si="122"/>
        <v>1</v>
      </c>
      <c r="C495" s="46">
        <v>0</v>
      </c>
      <c r="D495">
        <f t="shared" ca="1" si="137"/>
        <v>0.12021546676584105</v>
      </c>
      <c r="E495">
        <f t="shared" ca="1" si="137"/>
        <v>0.70130944220520297</v>
      </c>
      <c r="F495">
        <f t="shared" ca="1" si="137"/>
        <v>0.58485930702707545</v>
      </c>
      <c r="G495">
        <f t="shared" ca="1" si="137"/>
        <v>0.61493129401359348</v>
      </c>
      <c r="H495">
        <f t="shared" ca="1" si="137"/>
        <v>0.76035708644338684</v>
      </c>
      <c r="I495">
        <f t="shared" ca="1" si="137"/>
        <v>0.29331610678216991</v>
      </c>
      <c r="J495">
        <f t="shared" ca="1" si="137"/>
        <v>0.20511363294248719</v>
      </c>
      <c r="K495">
        <f t="shared" ca="1" si="137"/>
        <v>0.89383170089784403</v>
      </c>
      <c r="L495" s="42">
        <f t="shared" ca="1" si="124"/>
        <v>0</v>
      </c>
      <c r="M495" s="42">
        <f t="shared" ca="1" si="125"/>
        <v>2.8801477382716493E-2</v>
      </c>
      <c r="N495" s="42">
        <f t="shared" ca="1" si="126"/>
        <v>0.16802120876261573</v>
      </c>
      <c r="O495" s="42">
        <f t="shared" ca="1" si="127"/>
        <v>0.14012183753545071</v>
      </c>
      <c r="P495" s="42">
        <f t="shared" ca="1" si="128"/>
        <v>0.14732654817998525</v>
      </c>
      <c r="Q495" s="42">
        <f t="shared" ca="1" si="129"/>
        <v>0.1821679690404869</v>
      </c>
      <c r="R495" s="42">
        <f t="shared" ca="1" si="130"/>
        <v>7.0273297128465528E-2</v>
      </c>
      <c r="S495" s="42">
        <f t="shared" ca="1" si="131"/>
        <v>4.9141560724351663E-2</v>
      </c>
      <c r="T495" s="42">
        <f t="shared" ca="1" si="132"/>
        <v>0.21414610124592781</v>
      </c>
      <c r="U495">
        <f ca="1">+(L495^2*Markiwitz!$B$4^2)+(M495^2*Markiwitz!$C$4^2)+(N495^2*Markiwitz!$D$4^2)+(O495^2*Markiwitz!$E$4^2)+(P495^2*Markiwitz!$F$4^2)+(Q495^2*Markiwitz!$G$4^2)+(R495^2*Markiwitz!$H$4^2)+(S495^2*Markiwitz!$I$4^2)+(T495^2*Markiwitz!$J$4^2)+(2*L495*M495*Markiwitz!$B$8)+(2*L495*N495*Markiwitz!$E$8)+(2*L495*O495*Markiwitz!$H$8)+(2*L495*P495*Markiwitz!$B$11)+(2*L495*Q495*Markiwitz!$E$11)+(2*L495*R495*Markiwitz!$H$11)+(2*L495*S495*Markiwitz!$K$8)+(2*L495*T495*Markiwitz!$K$11)</f>
        <v>1.7024019781201896E-2</v>
      </c>
      <c r="V495" s="5">
        <f t="shared" ca="1" si="123"/>
        <v>0.13047612724633537</v>
      </c>
      <c r="W495" s="42">
        <f ca="1">SUMPRODUCT(L495:T495,Markiwitz!$B$3:$J$3)</f>
        <v>0.64498611551512564</v>
      </c>
    </row>
    <row r="496" spans="1:23" x14ac:dyDescent="0.25">
      <c r="A496">
        <v>495</v>
      </c>
      <c r="B496" s="25">
        <f t="shared" ca="1" si="122"/>
        <v>0.99999999999999989</v>
      </c>
      <c r="C496" s="46">
        <v>0</v>
      </c>
      <c r="D496">
        <f t="shared" ca="1" si="137"/>
        <v>0.94242942017458553</v>
      </c>
      <c r="E496">
        <f t="shared" ca="1" si="137"/>
        <v>4.0023101921067283E-3</v>
      </c>
      <c r="F496">
        <f t="shared" ca="1" si="137"/>
        <v>0.21386832862133509</v>
      </c>
      <c r="G496">
        <f t="shared" ca="1" si="137"/>
        <v>0.8542136995634958</v>
      </c>
      <c r="H496">
        <f t="shared" ca="1" si="137"/>
        <v>0.15114366486622077</v>
      </c>
      <c r="I496">
        <f t="shared" ca="1" si="137"/>
        <v>0.79020556838971134</v>
      </c>
      <c r="J496">
        <f t="shared" ca="1" si="137"/>
        <v>0.87086922732215621</v>
      </c>
      <c r="K496">
        <f t="shared" ca="1" si="137"/>
        <v>0.99269292209282078</v>
      </c>
      <c r="L496" s="42">
        <f t="shared" ca="1" si="124"/>
        <v>0</v>
      </c>
      <c r="M496" s="42">
        <f t="shared" ca="1" si="125"/>
        <v>0.19554809807369289</v>
      </c>
      <c r="N496" s="42">
        <f t="shared" ca="1" si="126"/>
        <v>8.3045385597410777E-4</v>
      </c>
      <c r="O496" s="42">
        <f t="shared" ca="1" si="127"/>
        <v>4.4376315090369475E-2</v>
      </c>
      <c r="P496" s="42">
        <f t="shared" ca="1" si="128"/>
        <v>0.17724389829340248</v>
      </c>
      <c r="Q496" s="42">
        <f t="shared" ca="1" si="129"/>
        <v>3.1361347139398379E-2</v>
      </c>
      <c r="R496" s="42">
        <f t="shared" ca="1" si="130"/>
        <v>0.16396261903328954</v>
      </c>
      <c r="S496" s="42">
        <f t="shared" ca="1" si="131"/>
        <v>0.18069981414863576</v>
      </c>
      <c r="T496" s="42">
        <f t="shared" ca="1" si="132"/>
        <v>0.20597745436523726</v>
      </c>
      <c r="U496">
        <f ca="1">+(L496^2*Markiwitz!$B$4^2)+(M496^2*Markiwitz!$C$4^2)+(N496^2*Markiwitz!$D$4^2)+(O496^2*Markiwitz!$E$4^2)+(P496^2*Markiwitz!$F$4^2)+(Q496^2*Markiwitz!$G$4^2)+(R496^2*Markiwitz!$H$4^2)+(S496^2*Markiwitz!$I$4^2)+(T496^2*Markiwitz!$J$4^2)+(2*L496*M496*Markiwitz!$B$8)+(2*L496*N496*Markiwitz!$E$8)+(2*L496*O496*Markiwitz!$H$8)+(2*L496*P496*Markiwitz!$B$11)+(2*L496*Q496*Markiwitz!$E$11)+(2*L496*R496*Markiwitz!$H$11)+(2*L496*S496*Markiwitz!$K$8)+(2*L496*T496*Markiwitz!$K$11)</f>
        <v>1.2090407102040559E-2</v>
      </c>
      <c r="V496" s="5">
        <f t="shared" ca="1" si="123"/>
        <v>0.10995638727259349</v>
      </c>
      <c r="W496" s="42">
        <f ca="1">SUMPRODUCT(L496:T496,Markiwitz!$B$3:$J$3)</f>
        <v>0.19583380094933864</v>
      </c>
    </row>
    <row r="497" spans="1:23" x14ac:dyDescent="0.25">
      <c r="A497">
        <v>496</v>
      </c>
      <c r="B497" s="25">
        <f t="shared" ca="1" si="122"/>
        <v>1</v>
      </c>
      <c r="C497" s="46">
        <v>0</v>
      </c>
      <c r="D497">
        <f t="shared" ca="1" si="137"/>
        <v>1.8027965237139232E-2</v>
      </c>
      <c r="E497">
        <f t="shared" ca="1" si="137"/>
        <v>0.76270571619731486</v>
      </c>
      <c r="F497">
        <f t="shared" ca="1" si="137"/>
        <v>0.49055933702144472</v>
      </c>
      <c r="G497">
        <f t="shared" ca="1" si="137"/>
        <v>0.25254309100213757</v>
      </c>
      <c r="H497">
        <f t="shared" ca="1" si="137"/>
        <v>0.78445618761682545</v>
      </c>
      <c r="I497">
        <f t="shared" ca="1" si="137"/>
        <v>0.30362079902976802</v>
      </c>
      <c r="J497">
        <f t="shared" ca="1" si="137"/>
        <v>0.52442794898976253</v>
      </c>
      <c r="K497">
        <f t="shared" ca="1" si="137"/>
        <v>0.61698424063756174</v>
      </c>
      <c r="L497" s="42">
        <f t="shared" ca="1" si="124"/>
        <v>0</v>
      </c>
      <c r="M497" s="42">
        <f t="shared" ca="1" si="125"/>
        <v>4.8031981948570999E-3</v>
      </c>
      <c r="N497" s="42">
        <f t="shared" ca="1" si="126"/>
        <v>0.20320799774447898</v>
      </c>
      <c r="O497" s="42">
        <f t="shared" ca="1" si="127"/>
        <v>0.13069992597931152</v>
      </c>
      <c r="P497" s="42">
        <f t="shared" ca="1" si="128"/>
        <v>6.7285159632224076E-2</v>
      </c>
      <c r="Q497" s="42">
        <f t="shared" ca="1" si="129"/>
        <v>0.20900298479294868</v>
      </c>
      <c r="R497" s="42">
        <f t="shared" ca="1" si="130"/>
        <v>8.0893814395454788E-2</v>
      </c>
      <c r="S497" s="42">
        <f t="shared" ca="1" si="131"/>
        <v>0.13972355419961721</v>
      </c>
      <c r="T497" s="42">
        <f t="shared" ca="1" si="132"/>
        <v>0.16438336506110757</v>
      </c>
      <c r="U497">
        <f ca="1">+(L497^2*Markiwitz!$B$4^2)+(M497^2*Markiwitz!$C$4^2)+(N497^2*Markiwitz!$D$4^2)+(O497^2*Markiwitz!$E$4^2)+(P497^2*Markiwitz!$F$4^2)+(Q497^2*Markiwitz!$G$4^2)+(R497^2*Markiwitz!$H$4^2)+(S497^2*Markiwitz!$I$4^2)+(T497^2*Markiwitz!$J$4^2)+(2*L497*M497*Markiwitz!$B$8)+(2*L497*N497*Markiwitz!$E$8)+(2*L497*O497*Markiwitz!$H$8)+(2*L497*P497*Markiwitz!$B$11)+(2*L497*Q497*Markiwitz!$E$11)+(2*L497*R497*Markiwitz!$H$11)+(2*L497*S497*Markiwitz!$K$8)+(2*L497*T497*Markiwitz!$K$11)</f>
        <v>2.0330386191048416E-2</v>
      </c>
      <c r="V497" s="5">
        <f t="shared" ca="1" si="123"/>
        <v>0.14258466323924329</v>
      </c>
      <c r="W497" s="42">
        <f ca="1">SUMPRODUCT(L497:T497,Markiwitz!$B$3:$J$3)</f>
        <v>0.68488399166515113</v>
      </c>
    </row>
    <row r="498" spans="1:23" x14ac:dyDescent="0.25">
      <c r="A498">
        <v>497</v>
      </c>
      <c r="B498" s="25">
        <f t="shared" ca="1" si="122"/>
        <v>1</v>
      </c>
      <c r="C498" s="46">
        <v>0</v>
      </c>
      <c r="D498">
        <f t="shared" ca="1" si="137"/>
        <v>0.25812348500043203</v>
      </c>
      <c r="E498">
        <f t="shared" ca="1" si="137"/>
        <v>0.677425879357753</v>
      </c>
      <c r="F498">
        <f t="shared" ca="1" si="137"/>
        <v>0.53548634329779643</v>
      </c>
      <c r="G498">
        <f t="shared" ca="1" si="137"/>
        <v>0.64627116477724766</v>
      </c>
      <c r="H498">
        <f t="shared" ca="1" si="137"/>
        <v>0.9483464660466131</v>
      </c>
      <c r="I498">
        <f t="shared" ca="1" si="137"/>
        <v>0.25939892630892369</v>
      </c>
      <c r="J498">
        <f t="shared" ca="1" si="137"/>
        <v>0.73281707077547587</v>
      </c>
      <c r="K498">
        <f t="shared" ca="1" si="137"/>
        <v>0.25241867444833221</v>
      </c>
      <c r="L498" s="42">
        <f t="shared" ca="1" si="124"/>
        <v>0</v>
      </c>
      <c r="M498" s="42">
        <f t="shared" ca="1" si="125"/>
        <v>5.9885437910604737E-2</v>
      </c>
      <c r="N498" s="42">
        <f t="shared" ca="1" si="126"/>
        <v>0.15716487570763904</v>
      </c>
      <c r="O498" s="42">
        <f t="shared" ca="1" si="127"/>
        <v>0.12423446926374516</v>
      </c>
      <c r="P498" s="42">
        <f t="shared" ca="1" si="128"/>
        <v>0.14993688664794405</v>
      </c>
      <c r="Q498" s="42">
        <f t="shared" ca="1" si="129"/>
        <v>0.22001928034591978</v>
      </c>
      <c r="R498" s="42">
        <f t="shared" ca="1" si="130"/>
        <v>6.0181344194715887E-2</v>
      </c>
      <c r="S498" s="42">
        <f t="shared" ca="1" si="131"/>
        <v>0.17001580151330495</v>
      </c>
      <c r="T498" s="42">
        <f t="shared" ca="1" si="132"/>
        <v>5.8561904416126444E-2</v>
      </c>
      <c r="U498">
        <f ca="1">+(L498^2*Markiwitz!$B$4^2)+(M498^2*Markiwitz!$C$4^2)+(N498^2*Markiwitz!$D$4^2)+(O498^2*Markiwitz!$E$4^2)+(P498^2*Markiwitz!$F$4^2)+(Q498^2*Markiwitz!$G$4^2)+(R498^2*Markiwitz!$H$4^2)+(S498^2*Markiwitz!$I$4^2)+(T498^2*Markiwitz!$J$4^2)+(2*L498*M498*Markiwitz!$B$8)+(2*L498*N498*Markiwitz!$E$8)+(2*L498*O498*Markiwitz!$H$8)+(2*L498*P498*Markiwitz!$B$11)+(2*L498*Q498*Markiwitz!$E$11)+(2*L498*R498*Markiwitz!$H$11)+(2*L498*S498*Markiwitz!$K$8)+(2*L498*T498*Markiwitz!$K$11)</f>
        <v>2.2777426270329838E-2</v>
      </c>
      <c r="V498" s="5">
        <f t="shared" ca="1" si="123"/>
        <v>0.15092192110601374</v>
      </c>
      <c r="W498" s="42">
        <f ca="1">SUMPRODUCT(L498:T498,Markiwitz!$B$3:$J$3)</f>
        <v>0.72872205086912356</v>
      </c>
    </row>
    <row r="499" spans="1:23" x14ac:dyDescent="0.25">
      <c r="A499">
        <v>498</v>
      </c>
      <c r="B499" s="25">
        <f t="shared" ca="1" si="122"/>
        <v>1</v>
      </c>
      <c r="C499" s="46">
        <v>0</v>
      </c>
      <c r="D499">
        <f t="shared" ca="1" si="137"/>
        <v>0.92303359516584516</v>
      </c>
      <c r="E499">
        <f t="shared" ca="1" si="137"/>
        <v>0.35204550014821578</v>
      </c>
      <c r="F499">
        <f t="shared" ca="1" si="137"/>
        <v>0.67091263972292459</v>
      </c>
      <c r="G499">
        <f t="shared" ca="1" si="137"/>
        <v>0.79954052805867493</v>
      </c>
      <c r="H499">
        <f t="shared" ca="1" si="137"/>
        <v>0.23299565035624381</v>
      </c>
      <c r="I499">
        <f t="shared" ca="1" si="137"/>
        <v>0.36294980364909357</v>
      </c>
      <c r="J499">
        <f t="shared" ca="1" si="137"/>
        <v>0.71604431917581024</v>
      </c>
      <c r="K499">
        <f t="shared" ca="1" si="137"/>
        <v>0.10549087795211742</v>
      </c>
      <c r="L499" s="42">
        <f t="shared" ca="1" si="124"/>
        <v>0</v>
      </c>
      <c r="M499" s="42">
        <f t="shared" ca="1" si="125"/>
        <v>0.22172249142225151</v>
      </c>
      <c r="N499" s="42">
        <f t="shared" ca="1" si="126"/>
        <v>8.4565075199489678E-2</v>
      </c>
      <c r="O499" s="42">
        <f t="shared" ca="1" si="127"/>
        <v>0.16116035514321511</v>
      </c>
      <c r="P499" s="42">
        <f t="shared" ca="1" si="128"/>
        <v>0.19205814263172086</v>
      </c>
      <c r="Q499" s="42">
        <f t="shared" ca="1" si="129"/>
        <v>5.5968034487685302E-2</v>
      </c>
      <c r="R499" s="42">
        <f t="shared" ca="1" si="130"/>
        <v>8.7184404931474793E-2</v>
      </c>
      <c r="S499" s="42">
        <f t="shared" ca="1" si="131"/>
        <v>0.17200146478729725</v>
      </c>
      <c r="T499" s="42">
        <f t="shared" ca="1" si="132"/>
        <v>2.5340031396865477E-2</v>
      </c>
      <c r="U499">
        <f ca="1">+(L499^2*Markiwitz!$B$4^2)+(M499^2*Markiwitz!$C$4^2)+(N499^2*Markiwitz!$D$4^2)+(O499^2*Markiwitz!$E$4^2)+(P499^2*Markiwitz!$F$4^2)+(Q499^2*Markiwitz!$G$4^2)+(R499^2*Markiwitz!$H$4^2)+(S499^2*Markiwitz!$I$4^2)+(T499^2*Markiwitz!$J$4^2)+(2*L499*M499*Markiwitz!$B$8)+(2*L499*N499*Markiwitz!$E$8)+(2*L499*O499*Markiwitz!$H$8)+(2*L499*P499*Markiwitz!$B$11)+(2*L499*Q499*Markiwitz!$E$11)+(2*L499*R499*Markiwitz!$H$11)+(2*L499*S499*Markiwitz!$K$8)+(2*L499*T499*Markiwitz!$K$11)</f>
        <v>1.3422904369214362E-2</v>
      </c>
      <c r="V499" s="5">
        <f t="shared" ca="1" si="123"/>
        <v>0.11585725859528337</v>
      </c>
      <c r="W499" s="42">
        <f ca="1">SUMPRODUCT(L499:T499,Markiwitz!$B$3:$J$3)</f>
        <v>0.30778045217490829</v>
      </c>
    </row>
    <row r="500" spans="1:23" x14ac:dyDescent="0.25">
      <c r="A500">
        <v>499</v>
      </c>
      <c r="B500" s="25">
        <f t="shared" ca="1" si="122"/>
        <v>0.99999999999999989</v>
      </c>
      <c r="C500" s="46">
        <v>0</v>
      </c>
      <c r="D500">
        <f t="shared" ca="1" si="137"/>
        <v>0.71875811131724798</v>
      </c>
      <c r="E500">
        <f t="shared" ca="1" si="137"/>
        <v>0.74100852993040101</v>
      </c>
      <c r="F500">
        <f t="shared" ca="1" si="137"/>
        <v>0.6428889848994539</v>
      </c>
      <c r="G500">
        <f t="shared" ca="1" si="137"/>
        <v>0.63762652885073234</v>
      </c>
      <c r="H500">
        <f t="shared" ca="1" si="137"/>
        <v>0.21619668408176052</v>
      </c>
      <c r="I500">
        <f t="shared" ca="1" si="137"/>
        <v>0.5752116961712892</v>
      </c>
      <c r="J500">
        <f t="shared" ca="1" si="137"/>
        <v>0.34283129898244169</v>
      </c>
      <c r="K500">
        <f t="shared" ca="1" si="137"/>
        <v>0.97972642370880492</v>
      </c>
      <c r="L500" s="42">
        <f t="shared" ca="1" si="124"/>
        <v>0</v>
      </c>
      <c r="M500" s="42">
        <f t="shared" ca="1" si="125"/>
        <v>0.14806785172993028</v>
      </c>
      <c r="N500" s="42">
        <f t="shared" ca="1" si="126"/>
        <v>0.15265155190981883</v>
      </c>
      <c r="O500" s="42">
        <f t="shared" ca="1" si="127"/>
        <v>0.13243842315802667</v>
      </c>
      <c r="P500" s="42">
        <f t="shared" ca="1" si="128"/>
        <v>0.13135433026267226</v>
      </c>
      <c r="Q500" s="42">
        <f t="shared" ca="1" si="129"/>
        <v>4.4537624075578916E-2</v>
      </c>
      <c r="R500" s="42">
        <f t="shared" ca="1" si="130"/>
        <v>0.11849655510102391</v>
      </c>
      <c r="S500" s="42">
        <f t="shared" ca="1" si="131"/>
        <v>7.0625003247728135E-2</v>
      </c>
      <c r="T500" s="42">
        <f t="shared" ca="1" si="132"/>
        <v>0.20182866051522089</v>
      </c>
      <c r="U500">
        <f ca="1">+(L500^2*Markiwitz!$B$4^2)+(M500^2*Markiwitz!$C$4^2)+(N500^2*Markiwitz!$D$4^2)+(O500^2*Markiwitz!$E$4^2)+(P500^2*Markiwitz!$F$4^2)+(Q500^2*Markiwitz!$G$4^2)+(R500^2*Markiwitz!$H$4^2)+(S500^2*Markiwitz!$I$4^2)+(T500^2*Markiwitz!$J$4^2)+(2*L500*M500*Markiwitz!$B$8)+(2*L500*N500*Markiwitz!$E$8)+(2*L500*O500*Markiwitz!$H$8)+(2*L500*P500*Markiwitz!$B$11)+(2*L500*Q500*Markiwitz!$E$11)+(2*L500*R500*Markiwitz!$H$11)+(2*L500*S500*Markiwitz!$K$8)+(2*L500*T500*Markiwitz!$K$11)</f>
        <v>9.0576352033262218E-3</v>
      </c>
      <c r="V500" s="5">
        <f t="shared" ca="1" si="123"/>
        <v>9.5171609229466228E-2</v>
      </c>
      <c r="W500" s="42">
        <f ca="1">SUMPRODUCT(L500:T500,Markiwitz!$B$3:$J$3)</f>
        <v>0.27172288291917163</v>
      </c>
    </row>
    <row r="501" spans="1:23" x14ac:dyDescent="0.25">
      <c r="A501">
        <v>500</v>
      </c>
      <c r="B501" s="25">
        <f t="shared" ca="1" si="122"/>
        <v>0.99999999999999989</v>
      </c>
      <c r="C501" s="46">
        <v>0</v>
      </c>
      <c r="D501">
        <f t="shared" ca="1" si="137"/>
        <v>0.73649149499145861</v>
      </c>
      <c r="E501">
        <f t="shared" ca="1" si="137"/>
        <v>9.0272062016914734E-2</v>
      </c>
      <c r="F501">
        <f t="shared" ca="1" si="137"/>
        <v>0.89417896142858178</v>
      </c>
      <c r="G501">
        <f t="shared" ca="1" si="137"/>
        <v>0.8418752556320126</v>
      </c>
      <c r="H501">
        <f t="shared" ca="1" si="137"/>
        <v>0.93933681384755674</v>
      </c>
      <c r="I501">
        <f t="shared" ca="1" si="137"/>
        <v>0.55232317648258711</v>
      </c>
      <c r="J501">
        <f t="shared" ca="1" si="137"/>
        <v>0.7488265288121787</v>
      </c>
      <c r="K501">
        <f t="shared" ca="1" si="137"/>
        <v>0.48855137677946281</v>
      </c>
      <c r="L501" s="42">
        <f t="shared" ca="1" si="124"/>
        <v>0</v>
      </c>
      <c r="M501" s="42">
        <f t="shared" ca="1" si="125"/>
        <v>0.13917452419724544</v>
      </c>
      <c r="N501" s="42">
        <f t="shared" ca="1" si="126"/>
        <v>1.7058678022689244E-2</v>
      </c>
      <c r="O501" s="42">
        <f t="shared" ca="1" si="127"/>
        <v>0.16897266614796849</v>
      </c>
      <c r="P501" s="42">
        <f t="shared" ca="1" si="128"/>
        <v>0.15908885429475131</v>
      </c>
      <c r="Q501" s="42">
        <f t="shared" ca="1" si="129"/>
        <v>0.17750612874315183</v>
      </c>
      <c r="R501" s="42">
        <f t="shared" ca="1" si="130"/>
        <v>0.10437230546832964</v>
      </c>
      <c r="S501" s="42">
        <f t="shared" ca="1" si="131"/>
        <v>0.14150547095580313</v>
      </c>
      <c r="T501" s="42">
        <f t="shared" ca="1" si="132"/>
        <v>9.2321372170060798E-2</v>
      </c>
      <c r="U501">
        <f ca="1">+(L501^2*Markiwitz!$B$4^2)+(M501^2*Markiwitz!$C$4^2)+(N501^2*Markiwitz!$D$4^2)+(O501^2*Markiwitz!$E$4^2)+(P501^2*Markiwitz!$F$4^2)+(Q501^2*Markiwitz!$G$4^2)+(R501^2*Markiwitz!$H$4^2)+(S501^2*Markiwitz!$I$4^2)+(T501^2*Markiwitz!$J$4^2)+(2*L501*M501*Markiwitz!$B$8)+(2*L501*N501*Markiwitz!$E$8)+(2*L501*O501*Markiwitz!$H$8)+(2*L501*P501*Markiwitz!$B$11)+(2*L501*Q501*Markiwitz!$E$11)+(2*L501*R501*Markiwitz!$H$11)+(2*L501*S501*Markiwitz!$K$8)+(2*L501*T501*Markiwitz!$K$11)</f>
        <v>1.8086956646012078E-2</v>
      </c>
      <c r="V501" s="5">
        <f t="shared" ca="1" si="123"/>
        <v>0.13448775649110992</v>
      </c>
      <c r="W501" s="42">
        <f ca="1">SUMPRODUCT(L501:T501,Markiwitz!$B$3:$J$3)</f>
        <v>0.6169717330957285</v>
      </c>
    </row>
    <row r="502" spans="1:23" x14ac:dyDescent="0.25">
      <c r="A502">
        <v>501</v>
      </c>
      <c r="B502" s="25">
        <f t="shared" ca="1" si="122"/>
        <v>1.0000000000000002</v>
      </c>
      <c r="C502" s="46">
        <v>0</v>
      </c>
      <c r="D502">
        <f t="shared" ref="D502:K511" ca="1" si="138">RAND()</f>
        <v>0.19641783878271679</v>
      </c>
      <c r="E502">
        <f t="shared" ca="1" si="138"/>
        <v>0.15688008005019394</v>
      </c>
      <c r="F502">
        <f t="shared" ca="1" si="138"/>
        <v>0.43877722338196334</v>
      </c>
      <c r="G502">
        <f t="shared" ca="1" si="138"/>
        <v>0.445289306439555</v>
      </c>
      <c r="H502">
        <f t="shared" ca="1" si="138"/>
        <v>0.58917507526558155</v>
      </c>
      <c r="I502">
        <f t="shared" ca="1" si="138"/>
        <v>0.17638548599154091</v>
      </c>
      <c r="J502">
        <f t="shared" ca="1" si="138"/>
        <v>0.53910694235315371</v>
      </c>
      <c r="K502">
        <f t="shared" ca="1" si="138"/>
        <v>0.28471424248150223</v>
      </c>
      <c r="L502" s="42">
        <f t="shared" ca="1" si="124"/>
        <v>0</v>
      </c>
      <c r="M502" s="42">
        <f t="shared" ca="1" si="125"/>
        <v>6.9485487995978965E-2</v>
      </c>
      <c r="N502" s="42">
        <f t="shared" ca="1" si="126"/>
        <v>5.5498466873952601E-2</v>
      </c>
      <c r="O502" s="42">
        <f t="shared" ca="1" si="127"/>
        <v>0.15522342409002798</v>
      </c>
      <c r="P502" s="42">
        <f t="shared" ca="1" si="128"/>
        <v>0.15752716224299518</v>
      </c>
      <c r="Q502" s="42">
        <f t="shared" ca="1" si="129"/>
        <v>0.20842871438568586</v>
      </c>
      <c r="R502" s="42">
        <f t="shared" ca="1" si="130"/>
        <v>6.2398770119288079E-2</v>
      </c>
      <c r="S502" s="42">
        <f t="shared" ca="1" si="131"/>
        <v>0.19071642984967604</v>
      </c>
      <c r="T502" s="42">
        <f t="shared" ca="1" si="132"/>
        <v>0.10072154444239542</v>
      </c>
      <c r="U502">
        <f ca="1">+(L502^2*Markiwitz!$B$4^2)+(M502^2*Markiwitz!$C$4^2)+(N502^2*Markiwitz!$D$4^2)+(O502^2*Markiwitz!$E$4^2)+(P502^2*Markiwitz!$F$4^2)+(Q502^2*Markiwitz!$G$4^2)+(R502^2*Markiwitz!$H$4^2)+(S502^2*Markiwitz!$I$4^2)+(T502^2*Markiwitz!$J$4^2)+(2*L502*M502*Markiwitz!$B$8)+(2*L502*N502*Markiwitz!$E$8)+(2*L502*O502*Markiwitz!$H$8)+(2*L502*P502*Markiwitz!$B$11)+(2*L502*Q502*Markiwitz!$E$11)+(2*L502*R502*Markiwitz!$H$11)+(2*L502*S502*Markiwitz!$K$8)+(2*L502*T502*Markiwitz!$K$11)</f>
        <v>2.194571005748568E-2</v>
      </c>
      <c r="V502" s="5">
        <f t="shared" ca="1" si="123"/>
        <v>0.14814084533809599</v>
      </c>
      <c r="W502" s="42">
        <f ca="1">SUMPRODUCT(L502:T502,Markiwitz!$B$3:$J$3)</f>
        <v>0.69046293181525653</v>
      </c>
    </row>
    <row r="503" spans="1:23" x14ac:dyDescent="0.25">
      <c r="A503">
        <v>502</v>
      </c>
      <c r="B503" s="25">
        <f t="shared" ca="1" si="122"/>
        <v>1</v>
      </c>
      <c r="C503" s="46">
        <v>0</v>
      </c>
      <c r="D503">
        <f t="shared" ca="1" si="138"/>
        <v>0.38538731739734999</v>
      </c>
      <c r="E503">
        <f t="shared" ca="1" si="138"/>
        <v>0.26140134610877541</v>
      </c>
      <c r="F503">
        <f t="shared" ca="1" si="138"/>
        <v>8.6552017429816774E-2</v>
      </c>
      <c r="G503">
        <f t="shared" ca="1" si="138"/>
        <v>2.682568930904794E-3</v>
      </c>
      <c r="H503">
        <f t="shared" ca="1" si="138"/>
        <v>0.23245026911552202</v>
      </c>
      <c r="I503">
        <f t="shared" ca="1" si="138"/>
        <v>8.4809031385432387E-2</v>
      </c>
      <c r="J503">
        <f t="shared" ca="1" si="138"/>
        <v>0.46721181078812923</v>
      </c>
      <c r="K503">
        <f t="shared" ca="1" si="138"/>
        <v>0.74365998062315142</v>
      </c>
      <c r="L503" s="42">
        <f t="shared" ca="1" si="124"/>
        <v>0</v>
      </c>
      <c r="M503" s="42">
        <f t="shared" ca="1" si="125"/>
        <v>0.17021247636966658</v>
      </c>
      <c r="N503" s="42">
        <f t="shared" ca="1" si="126"/>
        <v>0.11545208790995082</v>
      </c>
      <c r="O503" s="42">
        <f t="shared" ca="1" si="127"/>
        <v>3.8227083654468391E-2</v>
      </c>
      <c r="P503" s="42">
        <f t="shared" ca="1" si="128"/>
        <v>1.1847994994885988E-3</v>
      </c>
      <c r="Q503" s="42">
        <f t="shared" ca="1" si="129"/>
        <v>0.10266538143016872</v>
      </c>
      <c r="R503" s="42">
        <f t="shared" ca="1" si="130"/>
        <v>3.7457265973658331E-2</v>
      </c>
      <c r="S503" s="42">
        <f t="shared" ca="1" si="131"/>
        <v>0.20635157337419535</v>
      </c>
      <c r="T503" s="42">
        <f t="shared" ca="1" si="132"/>
        <v>0.32844933178840324</v>
      </c>
      <c r="U503">
        <f ca="1">+(L503^2*Markiwitz!$B$4^2)+(M503^2*Markiwitz!$C$4^2)+(N503^2*Markiwitz!$D$4^2)+(O503^2*Markiwitz!$E$4^2)+(P503^2*Markiwitz!$F$4^2)+(Q503^2*Markiwitz!$G$4^2)+(R503^2*Markiwitz!$H$4^2)+(S503^2*Markiwitz!$I$4^2)+(T503^2*Markiwitz!$J$4^2)+(2*L503*M503*Markiwitz!$B$8)+(2*L503*N503*Markiwitz!$E$8)+(2*L503*O503*Markiwitz!$H$8)+(2*L503*P503*Markiwitz!$B$11)+(2*L503*Q503*Markiwitz!$E$11)+(2*L503*R503*Markiwitz!$H$11)+(2*L503*S503*Markiwitz!$K$8)+(2*L503*T503*Markiwitz!$K$11)</f>
        <v>1.183246818181918E-2</v>
      </c>
      <c r="V503" s="5">
        <f t="shared" ca="1" si="123"/>
        <v>0.10877714917122612</v>
      </c>
      <c r="W503" s="42">
        <f ca="1">SUMPRODUCT(L503:T503,Markiwitz!$B$3:$J$3)</f>
        <v>0.35056568541704825</v>
      </c>
    </row>
    <row r="504" spans="1:23" x14ac:dyDescent="0.25">
      <c r="A504">
        <v>503</v>
      </c>
      <c r="B504" s="25">
        <f t="shared" ca="1" si="122"/>
        <v>0.99999999999999978</v>
      </c>
      <c r="C504" s="46">
        <v>0</v>
      </c>
      <c r="D504">
        <f t="shared" ca="1" si="138"/>
        <v>0.25567761299772584</v>
      </c>
      <c r="E504">
        <f t="shared" ca="1" si="138"/>
        <v>0.95667206876000388</v>
      </c>
      <c r="F504">
        <f t="shared" ca="1" si="138"/>
        <v>0.82201994262153533</v>
      </c>
      <c r="G504">
        <f t="shared" ca="1" si="138"/>
        <v>0.27344300279271594</v>
      </c>
      <c r="H504">
        <f t="shared" ca="1" si="138"/>
        <v>0.13845074849723127</v>
      </c>
      <c r="I504">
        <f t="shared" ca="1" si="138"/>
        <v>0.95242251907999931</v>
      </c>
      <c r="J504">
        <f t="shared" ca="1" si="138"/>
        <v>0.52187093753013458</v>
      </c>
      <c r="K504">
        <f t="shared" ca="1" si="138"/>
        <v>0.84835071491049385</v>
      </c>
      <c r="L504" s="42">
        <f t="shared" ca="1" si="124"/>
        <v>0</v>
      </c>
      <c r="M504" s="42">
        <f t="shared" ca="1" si="125"/>
        <v>5.3613455590764851E-2</v>
      </c>
      <c r="N504" s="42">
        <f t="shared" ca="1" si="126"/>
        <v>0.2006061260977347</v>
      </c>
      <c r="O504" s="42">
        <f t="shared" ca="1" si="127"/>
        <v>0.17237070219696846</v>
      </c>
      <c r="P504" s="42">
        <f t="shared" ca="1" si="128"/>
        <v>5.7338709146048945E-2</v>
      </c>
      <c r="Q504" s="42">
        <f t="shared" ca="1" si="129"/>
        <v>2.9031963217407246E-2</v>
      </c>
      <c r="R504" s="42">
        <f t="shared" ca="1" si="130"/>
        <v>0.19971503109579686</v>
      </c>
      <c r="S504" s="42">
        <f t="shared" ca="1" si="131"/>
        <v>0.1094319678807059</v>
      </c>
      <c r="T504" s="42">
        <f t="shared" ca="1" si="132"/>
        <v>0.17789204477457293</v>
      </c>
      <c r="U504">
        <f ca="1">+(L504^2*Markiwitz!$B$4^2)+(M504^2*Markiwitz!$C$4^2)+(N504^2*Markiwitz!$D$4^2)+(O504^2*Markiwitz!$E$4^2)+(P504^2*Markiwitz!$F$4^2)+(Q504^2*Markiwitz!$G$4^2)+(R504^2*Markiwitz!$H$4^2)+(S504^2*Markiwitz!$I$4^2)+(T504^2*Markiwitz!$J$4^2)+(2*L504*M504*Markiwitz!$B$8)+(2*L504*N504*Markiwitz!$E$8)+(2*L504*O504*Markiwitz!$H$8)+(2*L504*P504*Markiwitz!$B$11)+(2*L504*Q504*Markiwitz!$E$11)+(2*L504*R504*Markiwitz!$H$11)+(2*L504*S504*Markiwitz!$K$8)+(2*L504*T504*Markiwitz!$K$11)</f>
        <v>1.1920546356202055E-2</v>
      </c>
      <c r="V504" s="5">
        <f t="shared" ca="1" si="123"/>
        <v>0.10918125460078783</v>
      </c>
      <c r="W504" s="42">
        <f ca="1">SUMPRODUCT(L504:T504,Markiwitz!$B$3:$J$3)</f>
        <v>0.21386645531463863</v>
      </c>
    </row>
    <row r="505" spans="1:23" x14ac:dyDescent="0.25">
      <c r="A505">
        <v>504</v>
      </c>
      <c r="B505" s="25">
        <f t="shared" ca="1" si="122"/>
        <v>0.99999999999999989</v>
      </c>
      <c r="C505" s="46">
        <v>0</v>
      </c>
      <c r="D505">
        <f t="shared" ca="1" si="138"/>
        <v>0.25034286826872654</v>
      </c>
      <c r="E505">
        <f t="shared" ca="1" si="138"/>
        <v>0.81985892033566221</v>
      </c>
      <c r="F505">
        <f t="shared" ca="1" si="138"/>
        <v>0.37248387141051387</v>
      </c>
      <c r="G505">
        <f t="shared" ca="1" si="138"/>
        <v>0.95387942468973652</v>
      </c>
      <c r="H505">
        <f t="shared" ca="1" si="138"/>
        <v>0.21088311379713653</v>
      </c>
      <c r="I505">
        <f t="shared" ca="1" si="138"/>
        <v>0.44031156100981872</v>
      </c>
      <c r="J505">
        <f t="shared" ca="1" si="138"/>
        <v>0.92047312360469213</v>
      </c>
      <c r="K505">
        <f t="shared" ca="1" si="138"/>
        <v>0.80439497555031081</v>
      </c>
      <c r="L505" s="42">
        <f t="shared" ca="1" si="124"/>
        <v>0</v>
      </c>
      <c r="M505" s="42">
        <f t="shared" ca="1" si="125"/>
        <v>5.245388404087066E-2</v>
      </c>
      <c r="N505" s="42">
        <f t="shared" ca="1" si="126"/>
        <v>0.17178354244546501</v>
      </c>
      <c r="O505" s="42">
        <f t="shared" ca="1" si="127"/>
        <v>7.8045865389257577E-2</v>
      </c>
      <c r="P505" s="42">
        <f t="shared" ca="1" si="128"/>
        <v>0.19986461398987779</v>
      </c>
      <c r="Q505" s="42">
        <f t="shared" ca="1" si="129"/>
        <v>4.418595374332291E-2</v>
      </c>
      <c r="R505" s="42">
        <f t="shared" ca="1" si="130"/>
        <v>9.2257677331841106E-2</v>
      </c>
      <c r="S505" s="42">
        <f t="shared" ca="1" si="131"/>
        <v>0.19286505272628965</v>
      </c>
      <c r="T505" s="42">
        <f t="shared" ca="1" si="132"/>
        <v>0.16854341033307529</v>
      </c>
      <c r="U505">
        <f ca="1">+(L505^2*Markiwitz!$B$4^2)+(M505^2*Markiwitz!$C$4^2)+(N505^2*Markiwitz!$D$4^2)+(O505^2*Markiwitz!$E$4^2)+(P505^2*Markiwitz!$F$4^2)+(Q505^2*Markiwitz!$G$4^2)+(R505^2*Markiwitz!$H$4^2)+(S505^2*Markiwitz!$I$4^2)+(T505^2*Markiwitz!$J$4^2)+(2*L505*M505*Markiwitz!$B$8)+(2*L505*N505*Markiwitz!$E$8)+(2*L505*O505*Markiwitz!$H$8)+(2*L505*P505*Markiwitz!$B$11)+(2*L505*Q505*Markiwitz!$E$11)+(2*L505*R505*Markiwitz!$H$11)+(2*L505*S505*Markiwitz!$K$8)+(2*L505*T505*Markiwitz!$K$11)</f>
        <v>1.3502103880282713E-2</v>
      </c>
      <c r="V505" s="5">
        <f t="shared" ca="1" si="123"/>
        <v>0.11619855369273197</v>
      </c>
      <c r="W505" s="42">
        <f ca="1">SUMPRODUCT(L505:T505,Markiwitz!$B$3:$J$3)</f>
        <v>0.25588694204369322</v>
      </c>
    </row>
    <row r="506" spans="1:23" x14ac:dyDescent="0.25">
      <c r="A506">
        <v>505</v>
      </c>
      <c r="B506" s="25">
        <f t="shared" ca="1" si="122"/>
        <v>0.99999999999999978</v>
      </c>
      <c r="C506" s="46">
        <v>0</v>
      </c>
      <c r="D506">
        <f t="shared" ca="1" si="138"/>
        <v>0.295364548851339</v>
      </c>
      <c r="E506">
        <f t="shared" ca="1" si="138"/>
        <v>0.8631792244745512</v>
      </c>
      <c r="F506">
        <f t="shared" ca="1" si="138"/>
        <v>0.69135772523405048</v>
      </c>
      <c r="G506">
        <f t="shared" ca="1" si="138"/>
        <v>0.49444928175230285</v>
      </c>
      <c r="H506">
        <f t="shared" ca="1" si="138"/>
        <v>0.47083520544317137</v>
      </c>
      <c r="I506">
        <f t="shared" ca="1" si="138"/>
        <v>0.67723462780237242</v>
      </c>
      <c r="J506">
        <f t="shared" ca="1" si="138"/>
        <v>0.27850152091634439</v>
      </c>
      <c r="K506">
        <f t="shared" ca="1" si="138"/>
        <v>0.99384226103076112</v>
      </c>
      <c r="L506" s="42">
        <f t="shared" ca="1" si="124"/>
        <v>0</v>
      </c>
      <c r="M506" s="42">
        <f t="shared" ca="1" si="125"/>
        <v>6.1989329237346479E-2</v>
      </c>
      <c r="N506" s="42">
        <f t="shared" ca="1" si="126"/>
        <v>0.18115884707518373</v>
      </c>
      <c r="O506" s="42">
        <f t="shared" ca="1" si="127"/>
        <v>0.14509798761220627</v>
      </c>
      <c r="P506" s="42">
        <f t="shared" ca="1" si="128"/>
        <v>0.1037720316703947</v>
      </c>
      <c r="Q506" s="42">
        <f t="shared" ca="1" si="129"/>
        <v>9.8816051825639073E-2</v>
      </c>
      <c r="R506" s="42">
        <f t="shared" ca="1" si="130"/>
        <v>0.14213391714420959</v>
      </c>
      <c r="S506" s="42">
        <f t="shared" ca="1" si="131"/>
        <v>5.8450218688480035E-2</v>
      </c>
      <c r="T506" s="42">
        <f t="shared" ca="1" si="132"/>
        <v>0.20858161674654002</v>
      </c>
      <c r="U506">
        <f ca="1">+(L506^2*Markiwitz!$B$4^2)+(M506^2*Markiwitz!$C$4^2)+(N506^2*Markiwitz!$D$4^2)+(O506^2*Markiwitz!$E$4^2)+(P506^2*Markiwitz!$F$4^2)+(Q506^2*Markiwitz!$G$4^2)+(R506^2*Markiwitz!$H$4^2)+(S506^2*Markiwitz!$I$4^2)+(T506^2*Markiwitz!$J$4^2)+(2*L506*M506*Markiwitz!$B$8)+(2*L506*N506*Markiwitz!$E$8)+(2*L506*O506*Markiwitz!$H$8)+(2*L506*P506*Markiwitz!$B$11)+(2*L506*Q506*Markiwitz!$E$11)+(2*L506*R506*Markiwitz!$H$11)+(2*L506*S506*Markiwitz!$K$8)+(2*L506*T506*Markiwitz!$K$11)</f>
        <v>1.1380638814789942E-2</v>
      </c>
      <c r="V506" s="5">
        <f t="shared" ca="1" si="123"/>
        <v>0.10668007693468327</v>
      </c>
      <c r="W506" s="42">
        <f ca="1">SUMPRODUCT(L506:T506,Markiwitz!$B$3:$J$3)</f>
        <v>0.412812619302935</v>
      </c>
    </row>
    <row r="507" spans="1:23" x14ac:dyDescent="0.25">
      <c r="A507">
        <v>506</v>
      </c>
      <c r="B507" s="25">
        <f t="shared" ca="1" si="122"/>
        <v>1.0000000000000002</v>
      </c>
      <c r="C507" s="46">
        <v>0</v>
      </c>
      <c r="D507">
        <f t="shared" ca="1" si="138"/>
        <v>0.55750001418728123</v>
      </c>
      <c r="E507">
        <f t="shared" ca="1" si="138"/>
        <v>0.34199068508345853</v>
      </c>
      <c r="F507">
        <f t="shared" ca="1" si="138"/>
        <v>0.96207948935193432</v>
      </c>
      <c r="G507">
        <f t="shared" ca="1" si="138"/>
        <v>0.84796087498235062</v>
      </c>
      <c r="H507">
        <f t="shared" ca="1" si="138"/>
        <v>0.79894053641251539</v>
      </c>
      <c r="I507">
        <f t="shared" ca="1" si="138"/>
        <v>0.48312917747560624</v>
      </c>
      <c r="J507">
        <f t="shared" ca="1" si="138"/>
        <v>0.40657083340136579</v>
      </c>
      <c r="K507">
        <f t="shared" ca="1" si="138"/>
        <v>7.8974150782492369E-2</v>
      </c>
      <c r="L507" s="42">
        <f t="shared" ca="1" si="124"/>
        <v>0</v>
      </c>
      <c r="M507" s="42">
        <f t="shared" ca="1" si="125"/>
        <v>0.12452130081609371</v>
      </c>
      <c r="N507" s="42">
        <f t="shared" ca="1" si="126"/>
        <v>7.6385872448199915E-2</v>
      </c>
      <c r="O507" s="42">
        <f t="shared" ca="1" si="127"/>
        <v>0.21488679184560841</v>
      </c>
      <c r="P507" s="42">
        <f t="shared" ca="1" si="128"/>
        <v>0.18939764754604058</v>
      </c>
      <c r="Q507" s="42">
        <f t="shared" ca="1" si="129"/>
        <v>0.17844863199478594</v>
      </c>
      <c r="R507" s="42">
        <f t="shared" ca="1" si="130"/>
        <v>0.10791008450317699</v>
      </c>
      <c r="S507" s="42">
        <f t="shared" ca="1" si="131"/>
        <v>9.0810274010171291E-2</v>
      </c>
      <c r="T507" s="42">
        <f t="shared" ca="1" si="132"/>
        <v>1.7639396835923211E-2</v>
      </c>
      <c r="U507">
        <f ca="1">+(L507^2*Markiwitz!$B$4^2)+(M507^2*Markiwitz!$C$4^2)+(N507^2*Markiwitz!$D$4^2)+(O507^2*Markiwitz!$E$4^2)+(P507^2*Markiwitz!$F$4^2)+(Q507^2*Markiwitz!$G$4^2)+(R507^2*Markiwitz!$H$4^2)+(S507^2*Markiwitz!$I$4^2)+(T507^2*Markiwitz!$J$4^2)+(2*L507*M507*Markiwitz!$B$8)+(2*L507*N507*Markiwitz!$E$8)+(2*L507*O507*Markiwitz!$H$8)+(2*L507*P507*Markiwitz!$B$11)+(2*L507*Q507*Markiwitz!$E$11)+(2*L507*R507*Markiwitz!$H$11)+(2*L507*S507*Markiwitz!$K$8)+(2*L507*T507*Markiwitz!$K$11)</f>
        <v>1.9873418942268767E-2</v>
      </c>
      <c r="V507" s="5">
        <f t="shared" ca="1" si="123"/>
        <v>0.14097311425328152</v>
      </c>
      <c r="W507" s="42">
        <f ca="1">SUMPRODUCT(L507:T507,Markiwitz!$B$3:$J$3)</f>
        <v>0.65205137039895023</v>
      </c>
    </row>
    <row r="508" spans="1:23" x14ac:dyDescent="0.25">
      <c r="A508">
        <v>507</v>
      </c>
      <c r="B508" s="25">
        <f t="shared" ca="1" si="122"/>
        <v>1</v>
      </c>
      <c r="C508" s="46">
        <v>0</v>
      </c>
      <c r="D508">
        <f t="shared" ca="1" si="138"/>
        <v>0.38340492326228615</v>
      </c>
      <c r="E508">
        <f t="shared" ca="1" si="138"/>
        <v>0.98577566640477554</v>
      </c>
      <c r="F508">
        <f t="shared" ca="1" si="138"/>
        <v>0.41944654320899266</v>
      </c>
      <c r="G508">
        <f t="shared" ca="1" si="138"/>
        <v>0.42789342479098957</v>
      </c>
      <c r="H508">
        <f t="shared" ca="1" si="138"/>
        <v>0.46771401914107757</v>
      </c>
      <c r="I508">
        <f t="shared" ca="1" si="138"/>
        <v>0.89073840885054012</v>
      </c>
      <c r="J508">
        <f t="shared" ca="1" si="138"/>
        <v>0.6375062047748401</v>
      </c>
      <c r="K508">
        <f t="shared" ca="1" si="138"/>
        <v>0.89974364325894152</v>
      </c>
      <c r="L508" s="42">
        <f t="shared" ca="1" si="124"/>
        <v>0</v>
      </c>
      <c r="M508" s="42">
        <f t="shared" ca="1" si="125"/>
        <v>7.499769390634356E-2</v>
      </c>
      <c r="N508" s="42">
        <f t="shared" ca="1" si="126"/>
        <v>0.19282721009498172</v>
      </c>
      <c r="O508" s="42">
        <f t="shared" ca="1" si="127"/>
        <v>8.2047781729036234E-2</v>
      </c>
      <c r="P508" s="42">
        <f t="shared" ca="1" si="128"/>
        <v>8.3700073081894949E-2</v>
      </c>
      <c r="Q508" s="42">
        <f t="shared" ca="1" si="129"/>
        <v>9.1489364676863721E-2</v>
      </c>
      <c r="R508" s="42">
        <f t="shared" ca="1" si="130"/>
        <v>0.17423700762417274</v>
      </c>
      <c r="S508" s="42">
        <f t="shared" ca="1" si="131"/>
        <v>0.12470235072174735</v>
      </c>
      <c r="T508" s="42">
        <f t="shared" ca="1" si="132"/>
        <v>0.17599851816495976</v>
      </c>
      <c r="U508">
        <f ca="1">+(L508^2*Markiwitz!$B$4^2)+(M508^2*Markiwitz!$C$4^2)+(N508^2*Markiwitz!$D$4^2)+(O508^2*Markiwitz!$E$4^2)+(P508^2*Markiwitz!$F$4^2)+(Q508^2*Markiwitz!$G$4^2)+(R508^2*Markiwitz!$H$4^2)+(S508^2*Markiwitz!$I$4^2)+(T508^2*Markiwitz!$J$4^2)+(2*L508*M508*Markiwitz!$B$8)+(2*L508*N508*Markiwitz!$E$8)+(2*L508*O508*Markiwitz!$H$8)+(2*L508*P508*Markiwitz!$B$11)+(2*L508*Q508*Markiwitz!$E$11)+(2*L508*R508*Markiwitz!$H$11)+(2*L508*S508*Markiwitz!$K$8)+(2*L508*T508*Markiwitz!$K$11)</f>
        <v>1.16869236149974E-2</v>
      </c>
      <c r="V508" s="5">
        <f t="shared" ca="1" si="123"/>
        <v>0.10810607575431365</v>
      </c>
      <c r="W508" s="42">
        <f ca="1">SUMPRODUCT(L508:T508,Markiwitz!$B$3:$J$3)</f>
        <v>0.36691873542090558</v>
      </c>
    </row>
    <row r="509" spans="1:23" x14ac:dyDescent="0.25">
      <c r="A509">
        <v>508</v>
      </c>
      <c r="B509" s="25">
        <f t="shared" ca="1" si="122"/>
        <v>1</v>
      </c>
      <c r="C509" s="46">
        <v>0</v>
      </c>
      <c r="D509">
        <f t="shared" ca="1" si="138"/>
        <v>1.8937747740231381E-2</v>
      </c>
      <c r="E509">
        <f t="shared" ca="1" si="138"/>
        <v>0.16325427877105914</v>
      </c>
      <c r="F509">
        <f t="shared" ca="1" si="138"/>
        <v>0.70105636645667302</v>
      </c>
      <c r="G509">
        <f t="shared" ca="1" si="138"/>
        <v>0.46350565460096582</v>
      </c>
      <c r="H509">
        <f t="shared" ca="1" si="138"/>
        <v>0.28907462262848282</v>
      </c>
      <c r="I509">
        <f t="shared" ca="1" si="138"/>
        <v>0.17969576051727842</v>
      </c>
      <c r="J509">
        <f t="shared" ca="1" si="138"/>
        <v>0.49155172162690941</v>
      </c>
      <c r="K509">
        <f t="shared" ca="1" si="138"/>
        <v>0.85175860273955917</v>
      </c>
      <c r="L509" s="42">
        <f t="shared" ca="1" si="124"/>
        <v>0</v>
      </c>
      <c r="M509" s="42">
        <f t="shared" ca="1" si="125"/>
        <v>5.9951688545179438E-3</v>
      </c>
      <c r="N509" s="42">
        <f t="shared" ca="1" si="126"/>
        <v>5.1681804028670911E-2</v>
      </c>
      <c r="O509" s="42">
        <f t="shared" ca="1" si="127"/>
        <v>0.22193511874243671</v>
      </c>
      <c r="P509" s="42">
        <f t="shared" ca="1" si="128"/>
        <v>0.14673311221974861</v>
      </c>
      <c r="Q509" s="42">
        <f t="shared" ca="1" si="129"/>
        <v>9.1513056250723604E-2</v>
      </c>
      <c r="R509" s="42">
        <f t="shared" ca="1" si="130"/>
        <v>5.6886723887100435E-2</v>
      </c>
      <c r="S509" s="42">
        <f t="shared" ca="1" si="131"/>
        <v>0.15561172385995231</v>
      </c>
      <c r="T509" s="42">
        <f t="shared" ca="1" si="132"/>
        <v>0.26964329215684951</v>
      </c>
      <c r="U509">
        <f ca="1">+(L509^2*Markiwitz!$B$4^2)+(M509^2*Markiwitz!$C$4^2)+(N509^2*Markiwitz!$D$4^2)+(O509^2*Markiwitz!$E$4^2)+(P509^2*Markiwitz!$F$4^2)+(Q509^2*Markiwitz!$G$4^2)+(R509^2*Markiwitz!$H$4^2)+(S509^2*Markiwitz!$I$4^2)+(T509^2*Markiwitz!$J$4^2)+(2*L509*M509*Markiwitz!$B$8)+(2*L509*N509*Markiwitz!$E$8)+(2*L509*O509*Markiwitz!$H$8)+(2*L509*P509*Markiwitz!$B$11)+(2*L509*Q509*Markiwitz!$E$11)+(2*L509*R509*Markiwitz!$H$11)+(2*L509*S509*Markiwitz!$K$8)+(2*L509*T509*Markiwitz!$K$11)</f>
        <v>1.3920064569195163E-2</v>
      </c>
      <c r="V509" s="5">
        <f t="shared" ca="1" si="123"/>
        <v>0.11798332326729555</v>
      </c>
      <c r="W509" s="42">
        <f ca="1">SUMPRODUCT(L509:T509,Markiwitz!$B$3:$J$3)</f>
        <v>0.38734070597612025</v>
      </c>
    </row>
    <row r="510" spans="1:23" x14ac:dyDescent="0.25">
      <c r="A510">
        <v>509</v>
      </c>
      <c r="B510" s="25">
        <f t="shared" ca="1" si="122"/>
        <v>0.99999999999999978</v>
      </c>
      <c r="C510" s="46">
        <v>0</v>
      </c>
      <c r="D510">
        <f t="shared" ca="1" si="138"/>
        <v>0.81132390181929592</v>
      </c>
      <c r="E510">
        <f t="shared" ca="1" si="138"/>
        <v>0.60825298110481041</v>
      </c>
      <c r="F510">
        <f t="shared" ca="1" si="138"/>
        <v>0.2281769732188702</v>
      </c>
      <c r="G510">
        <f t="shared" ca="1" si="138"/>
        <v>0.60525742158010121</v>
      </c>
      <c r="H510">
        <f t="shared" ca="1" si="138"/>
        <v>0.92565166947564481</v>
      </c>
      <c r="I510">
        <f t="shared" ca="1" si="138"/>
        <v>0.6541938205706368</v>
      </c>
      <c r="J510">
        <f t="shared" ca="1" si="138"/>
        <v>0.34109626870788878</v>
      </c>
      <c r="K510">
        <f t="shared" ca="1" si="138"/>
        <v>0.72729371894364625</v>
      </c>
      <c r="L510" s="42">
        <f t="shared" ca="1" si="124"/>
        <v>0</v>
      </c>
      <c r="M510" s="42">
        <f t="shared" ca="1" si="125"/>
        <v>0.16553418799450415</v>
      </c>
      <c r="N510" s="42">
        <f t="shared" ca="1" si="126"/>
        <v>0.1241016850318887</v>
      </c>
      <c r="O510" s="42">
        <f t="shared" ca="1" si="127"/>
        <v>4.655488380920652E-2</v>
      </c>
      <c r="P510" s="42">
        <f t="shared" ca="1" si="128"/>
        <v>0.12349050186274996</v>
      </c>
      <c r="Q510" s="42">
        <f t="shared" ca="1" si="129"/>
        <v>0.18886045034395629</v>
      </c>
      <c r="R510" s="42">
        <f t="shared" ca="1" si="130"/>
        <v>0.13347498161505192</v>
      </c>
      <c r="S510" s="42">
        <f t="shared" ca="1" si="131"/>
        <v>6.9593775977638384E-2</v>
      </c>
      <c r="T510" s="42">
        <f t="shared" ca="1" si="132"/>
        <v>0.14838953336500393</v>
      </c>
      <c r="U510">
        <f ca="1">+(L510^2*Markiwitz!$B$4^2)+(M510^2*Markiwitz!$C$4^2)+(N510^2*Markiwitz!$D$4^2)+(O510^2*Markiwitz!$E$4^2)+(P510^2*Markiwitz!$F$4^2)+(Q510^2*Markiwitz!$G$4^2)+(R510^2*Markiwitz!$H$4^2)+(S510^2*Markiwitz!$I$4^2)+(T510^2*Markiwitz!$J$4^2)+(2*L510*M510*Markiwitz!$B$8)+(2*L510*N510*Markiwitz!$E$8)+(2*L510*O510*Markiwitz!$H$8)+(2*L510*P510*Markiwitz!$B$11)+(2*L510*Q510*Markiwitz!$E$11)+(2*L510*R510*Markiwitz!$H$11)+(2*L510*S510*Markiwitz!$K$8)+(2*L510*T510*Markiwitz!$K$11)</f>
        <v>1.6121577699405601E-2</v>
      </c>
      <c r="V510" s="5">
        <f t="shared" ca="1" si="123"/>
        <v>0.12697077498151141</v>
      </c>
      <c r="W510" s="42">
        <f ca="1">SUMPRODUCT(L510:T510,Markiwitz!$B$3:$J$3)</f>
        <v>0.63626494736290984</v>
      </c>
    </row>
    <row r="511" spans="1:23" x14ac:dyDescent="0.25">
      <c r="A511">
        <v>510</v>
      </c>
      <c r="B511" s="25">
        <f t="shared" ca="1" si="122"/>
        <v>0.99999999999999989</v>
      </c>
      <c r="C511" s="46">
        <v>0</v>
      </c>
      <c r="D511">
        <f t="shared" ca="1" si="138"/>
        <v>0.80025899827926028</v>
      </c>
      <c r="E511">
        <f t="shared" ca="1" si="138"/>
        <v>0.68391110734052729</v>
      </c>
      <c r="F511">
        <f t="shared" ca="1" si="138"/>
        <v>0.75143856299643108</v>
      </c>
      <c r="G511">
        <f t="shared" ca="1" si="138"/>
        <v>1.0587310085947044E-2</v>
      </c>
      <c r="H511">
        <f t="shared" ca="1" si="138"/>
        <v>0.18616012465566334</v>
      </c>
      <c r="I511">
        <f t="shared" ca="1" si="138"/>
        <v>0.11342062635695294</v>
      </c>
      <c r="J511">
        <f t="shared" ca="1" si="138"/>
        <v>0.81439200263205713</v>
      </c>
      <c r="K511">
        <f t="shared" ca="1" si="138"/>
        <v>0.30020757258019493</v>
      </c>
      <c r="L511" s="42">
        <f t="shared" ca="1" si="124"/>
        <v>0</v>
      </c>
      <c r="M511" s="42">
        <f t="shared" ca="1" si="125"/>
        <v>0.21862752122017481</v>
      </c>
      <c r="N511" s="42">
        <f t="shared" ca="1" si="126"/>
        <v>0.18684174805195619</v>
      </c>
      <c r="O511" s="42">
        <f t="shared" ca="1" si="127"/>
        <v>0.20528997578335331</v>
      </c>
      <c r="P511" s="42">
        <f t="shared" ca="1" si="128"/>
        <v>2.8924102889902438E-3</v>
      </c>
      <c r="Q511" s="42">
        <f t="shared" ca="1" si="129"/>
        <v>5.0858193023783728E-2</v>
      </c>
      <c r="R511" s="42">
        <f t="shared" ca="1" si="130"/>
        <v>3.0986056325488606E-2</v>
      </c>
      <c r="S511" s="42">
        <f t="shared" ca="1" si="131"/>
        <v>0.22248860084026012</v>
      </c>
      <c r="T511" s="42">
        <f t="shared" ca="1" si="132"/>
        <v>8.2015494465992961E-2</v>
      </c>
      <c r="U511">
        <f ca="1">+(L511^2*Markiwitz!$B$4^2)+(M511^2*Markiwitz!$C$4^2)+(N511^2*Markiwitz!$D$4^2)+(O511^2*Markiwitz!$E$4^2)+(P511^2*Markiwitz!$F$4^2)+(Q511^2*Markiwitz!$G$4^2)+(R511^2*Markiwitz!$H$4^2)+(S511^2*Markiwitz!$I$4^2)+(T511^2*Markiwitz!$J$4^2)+(2*L511*M511*Markiwitz!$B$8)+(2*L511*N511*Markiwitz!$E$8)+(2*L511*O511*Markiwitz!$H$8)+(2*L511*P511*Markiwitz!$B$11)+(2*L511*Q511*Markiwitz!$E$11)+(2*L511*R511*Markiwitz!$H$11)+(2*L511*S511*Markiwitz!$K$8)+(2*L511*T511*Markiwitz!$K$11)</f>
        <v>1.4273676928123601E-2</v>
      </c>
      <c r="V511" s="5">
        <f t="shared" ca="1" si="123"/>
        <v>0.11947249444170654</v>
      </c>
      <c r="W511" s="42">
        <f ca="1">SUMPRODUCT(L511:T511,Markiwitz!$B$3:$J$3)</f>
        <v>0.26115608415954755</v>
      </c>
    </row>
    <row r="512" spans="1:23" x14ac:dyDescent="0.25">
      <c r="A512">
        <v>511</v>
      </c>
      <c r="B512" s="25">
        <f t="shared" ca="1" si="122"/>
        <v>0.99999999999999989</v>
      </c>
      <c r="C512" s="46">
        <v>0</v>
      </c>
      <c r="D512">
        <f t="shared" ref="D512:K521" ca="1" si="139">RAND()</f>
        <v>0.28000450485059392</v>
      </c>
      <c r="E512">
        <f t="shared" ca="1" si="139"/>
        <v>0.28182935441444157</v>
      </c>
      <c r="F512">
        <f t="shared" ca="1" si="139"/>
        <v>0.59495022029639277</v>
      </c>
      <c r="G512">
        <f t="shared" ca="1" si="139"/>
        <v>0.88143560930155407</v>
      </c>
      <c r="H512">
        <f t="shared" ca="1" si="139"/>
        <v>0.76388918369657421</v>
      </c>
      <c r="I512">
        <f t="shared" ca="1" si="139"/>
        <v>0.18623279444050955</v>
      </c>
      <c r="J512">
        <f t="shared" ca="1" si="139"/>
        <v>0.58295572872872758</v>
      </c>
      <c r="K512">
        <f t="shared" ca="1" si="139"/>
        <v>0.3880358201765095</v>
      </c>
      <c r="L512" s="42">
        <f t="shared" ca="1" si="124"/>
        <v>0</v>
      </c>
      <c r="M512" s="42">
        <f t="shared" ca="1" si="125"/>
        <v>7.0720116136163788E-2</v>
      </c>
      <c r="N512" s="42">
        <f t="shared" ca="1" si="126"/>
        <v>7.1181014339052329E-2</v>
      </c>
      <c r="O512" s="42">
        <f t="shared" ca="1" si="127"/>
        <v>0.15026525625738654</v>
      </c>
      <c r="P512" s="42">
        <f t="shared" ca="1" si="128"/>
        <v>0.22262223491588934</v>
      </c>
      <c r="Q512" s="42">
        <f t="shared" ca="1" si="129"/>
        <v>0.19293379517235471</v>
      </c>
      <c r="R512" s="42">
        <f t="shared" ca="1" si="130"/>
        <v>4.7036403425804445E-2</v>
      </c>
      <c r="S512" s="42">
        <f t="shared" ca="1" si="131"/>
        <v>0.14723583415179531</v>
      </c>
      <c r="T512" s="42">
        <f t="shared" ca="1" si="132"/>
        <v>9.8005345601553495E-2</v>
      </c>
      <c r="U512">
        <f ca="1">+(L512^2*Markiwitz!$B$4^2)+(M512^2*Markiwitz!$C$4^2)+(N512^2*Markiwitz!$D$4^2)+(O512^2*Markiwitz!$E$4^2)+(P512^2*Markiwitz!$F$4^2)+(Q512^2*Markiwitz!$G$4^2)+(R512^2*Markiwitz!$H$4^2)+(S512^2*Markiwitz!$I$4^2)+(T512^2*Markiwitz!$J$4^2)+(2*L512*M512*Markiwitz!$B$8)+(2*L512*N512*Markiwitz!$E$8)+(2*L512*O512*Markiwitz!$H$8)+(2*L512*P512*Markiwitz!$B$11)+(2*L512*Q512*Markiwitz!$E$11)+(2*L512*R512*Markiwitz!$H$11)+(2*L512*S512*Markiwitz!$K$8)+(2*L512*T512*Markiwitz!$K$11)</f>
        <v>2.1285793445636469E-2</v>
      </c>
      <c r="V512" s="5">
        <f t="shared" ca="1" si="123"/>
        <v>0.14589651622172639</v>
      </c>
      <c r="W512" s="42">
        <f ca="1">SUMPRODUCT(L512:T512,Markiwitz!$B$3:$J$3)</f>
        <v>0.67296643267558742</v>
      </c>
    </row>
    <row r="513" spans="1:23" x14ac:dyDescent="0.25">
      <c r="A513">
        <v>512</v>
      </c>
      <c r="B513" s="25">
        <f t="shared" ca="1" si="122"/>
        <v>0.99999999999999989</v>
      </c>
      <c r="C513" s="46">
        <v>0</v>
      </c>
      <c r="D513">
        <f t="shared" ca="1" si="139"/>
        <v>0.17675889393103117</v>
      </c>
      <c r="E513">
        <f t="shared" ca="1" si="139"/>
        <v>0.63330506754776406</v>
      </c>
      <c r="F513">
        <f t="shared" ca="1" si="139"/>
        <v>2.1020673349635866E-2</v>
      </c>
      <c r="G513">
        <f t="shared" ca="1" si="139"/>
        <v>0.45311064236058518</v>
      </c>
      <c r="H513">
        <f t="shared" ca="1" si="139"/>
        <v>0.19761754622847327</v>
      </c>
      <c r="I513">
        <f t="shared" ca="1" si="139"/>
        <v>0.52428438755813422</v>
      </c>
      <c r="J513">
        <f t="shared" ca="1" si="139"/>
        <v>0.95681648067592395</v>
      </c>
      <c r="K513">
        <f t="shared" ca="1" si="139"/>
        <v>0.4107966244870298</v>
      </c>
      <c r="L513" s="42">
        <f t="shared" ca="1" si="124"/>
        <v>0</v>
      </c>
      <c r="M513" s="42">
        <f t="shared" ca="1" si="125"/>
        <v>5.2393026480513825E-2</v>
      </c>
      <c r="N513" s="42">
        <f t="shared" ca="1" si="126"/>
        <v>0.18771767822455523</v>
      </c>
      <c r="O513" s="42">
        <f t="shared" ca="1" si="127"/>
        <v>6.2307285984456841E-3</v>
      </c>
      <c r="P513" s="42">
        <f t="shared" ca="1" si="128"/>
        <v>0.13430632742623813</v>
      </c>
      <c r="Q513" s="42">
        <f t="shared" ca="1" si="129"/>
        <v>5.8575730489705741E-2</v>
      </c>
      <c r="R513" s="42">
        <f t="shared" ca="1" si="130"/>
        <v>0.15540290612686938</v>
      </c>
      <c r="S513" s="42">
        <f t="shared" ca="1" si="131"/>
        <v>0.28360955476789729</v>
      </c>
      <c r="T513" s="42">
        <f t="shared" ca="1" si="132"/>
        <v>0.12176404788577469</v>
      </c>
      <c r="U513">
        <f ca="1">+(L513^2*Markiwitz!$B$4^2)+(M513^2*Markiwitz!$C$4^2)+(N513^2*Markiwitz!$D$4^2)+(O513^2*Markiwitz!$E$4^2)+(P513^2*Markiwitz!$F$4^2)+(Q513^2*Markiwitz!$G$4^2)+(R513^2*Markiwitz!$H$4^2)+(S513^2*Markiwitz!$I$4^2)+(T513^2*Markiwitz!$J$4^2)+(2*L513*M513*Markiwitz!$B$8)+(2*L513*N513*Markiwitz!$E$8)+(2*L513*O513*Markiwitz!$H$8)+(2*L513*P513*Markiwitz!$B$11)+(2*L513*Q513*Markiwitz!$E$11)+(2*L513*R513*Markiwitz!$H$11)+(2*L513*S513*Markiwitz!$K$8)+(2*L513*T513*Markiwitz!$K$11)</f>
        <v>1.7325198679711887E-2</v>
      </c>
      <c r="V513" s="5">
        <f t="shared" ca="1" si="123"/>
        <v>0.13162522053053469</v>
      </c>
      <c r="W513" s="42">
        <f ca="1">SUMPRODUCT(L513:T513,Markiwitz!$B$3:$J$3)</f>
        <v>0.25072535215784686</v>
      </c>
    </row>
    <row r="514" spans="1:23" x14ac:dyDescent="0.25">
      <c r="A514">
        <v>513</v>
      </c>
      <c r="B514" s="25">
        <f t="shared" ref="B514:B577" ca="1" si="140">SUM(L514:T514)</f>
        <v>0.99999999999999989</v>
      </c>
      <c r="C514" s="46">
        <v>0</v>
      </c>
      <c r="D514">
        <f t="shared" ca="1" si="139"/>
        <v>0.51731238518947531</v>
      </c>
      <c r="E514">
        <f t="shared" ca="1" si="139"/>
        <v>0.71610165660793812</v>
      </c>
      <c r="F514">
        <f t="shared" ca="1" si="139"/>
        <v>0.51070510829371907</v>
      </c>
      <c r="G514">
        <f t="shared" ca="1" si="139"/>
        <v>0.77477121109205904</v>
      </c>
      <c r="H514">
        <f t="shared" ca="1" si="139"/>
        <v>0.59698686797342082</v>
      </c>
      <c r="I514">
        <f t="shared" ca="1" si="139"/>
        <v>0.97528269695876624</v>
      </c>
      <c r="J514">
        <f t="shared" ca="1" si="139"/>
        <v>4.8739039505261483E-2</v>
      </c>
      <c r="K514">
        <f t="shared" ca="1" si="139"/>
        <v>0.96095032038392958</v>
      </c>
      <c r="L514" s="42">
        <f t="shared" ca="1" si="124"/>
        <v>0</v>
      </c>
      <c r="M514" s="42">
        <f t="shared" ca="1" si="125"/>
        <v>0.10141691239708818</v>
      </c>
      <c r="N514" s="42">
        <f t="shared" ca="1" si="126"/>
        <v>0.14038871106675088</v>
      </c>
      <c r="O514" s="42">
        <f t="shared" ca="1" si="127"/>
        <v>0.10012158361450978</v>
      </c>
      <c r="P514" s="42">
        <f t="shared" ca="1" si="128"/>
        <v>0.1518906299031092</v>
      </c>
      <c r="Q514" s="42">
        <f t="shared" ca="1" si="129"/>
        <v>0.1170367588808006</v>
      </c>
      <c r="R514" s="42">
        <f t="shared" ca="1" si="130"/>
        <v>0.19120006145539201</v>
      </c>
      <c r="S514" s="42">
        <f t="shared" ca="1" si="131"/>
        <v>9.5550832366266877E-3</v>
      </c>
      <c r="T514" s="42">
        <f t="shared" ca="1" si="132"/>
        <v>0.18839025944572255</v>
      </c>
      <c r="U514">
        <f ca="1">+(L514^2*Markiwitz!$B$4^2)+(M514^2*Markiwitz!$C$4^2)+(N514^2*Markiwitz!$D$4^2)+(O514^2*Markiwitz!$E$4^2)+(P514^2*Markiwitz!$F$4^2)+(Q514^2*Markiwitz!$G$4^2)+(R514^2*Markiwitz!$H$4^2)+(S514^2*Markiwitz!$I$4^2)+(T514^2*Markiwitz!$J$4^2)+(2*L514*M514*Markiwitz!$B$8)+(2*L514*N514*Markiwitz!$E$8)+(2*L514*O514*Markiwitz!$H$8)+(2*L514*P514*Markiwitz!$B$11)+(2*L514*Q514*Markiwitz!$E$11)+(2*L514*R514*Markiwitz!$H$11)+(2*L514*S514*Markiwitz!$K$8)+(2*L514*T514*Markiwitz!$K$11)</f>
        <v>1.3023530239614573E-2</v>
      </c>
      <c r="V514" s="5">
        <f t="shared" ref="V514:V577" ca="1" si="141">SQRT(U514)</f>
        <v>0.11412068278631431</v>
      </c>
      <c r="W514" s="42">
        <f ca="1">SUMPRODUCT(L514:T514,Markiwitz!$B$3:$J$3)</f>
        <v>0.46804769791939571</v>
      </c>
    </row>
    <row r="515" spans="1:23" x14ac:dyDescent="0.25">
      <c r="A515">
        <v>514</v>
      </c>
      <c r="B515" s="25">
        <f t="shared" ca="1" si="140"/>
        <v>1</v>
      </c>
      <c r="C515" s="46">
        <v>0</v>
      </c>
      <c r="D515">
        <f t="shared" ca="1" si="139"/>
        <v>0.39044678822020495</v>
      </c>
      <c r="E515">
        <f t="shared" ca="1" si="139"/>
        <v>0.12938103797353917</v>
      </c>
      <c r="F515">
        <f t="shared" ca="1" si="139"/>
        <v>0.72036295739133793</v>
      </c>
      <c r="G515">
        <f t="shared" ca="1" si="139"/>
        <v>0.9819592485709997</v>
      </c>
      <c r="H515">
        <f t="shared" ca="1" si="139"/>
        <v>0.6230498489293621</v>
      </c>
      <c r="I515">
        <f t="shared" ca="1" si="139"/>
        <v>0.49358733504205821</v>
      </c>
      <c r="J515">
        <f t="shared" ca="1" si="139"/>
        <v>4.513988756048315E-2</v>
      </c>
      <c r="K515">
        <f t="shared" ca="1" si="139"/>
        <v>0.60406024670292058</v>
      </c>
      <c r="L515" s="42">
        <f t="shared" ref="L515:L578" ca="1" si="142">C515/SUM($C515:$K515)</f>
        <v>0</v>
      </c>
      <c r="M515" s="42">
        <f t="shared" ref="M515:M578" ca="1" si="143">D515/SUM($C515:$K515)</f>
        <v>9.7905723843866505E-2</v>
      </c>
      <c r="N515" s="42">
        <f t="shared" ref="N515:N578" ca="1" si="144">E515/SUM($C515:$K515)</f>
        <v>3.244269016070403E-2</v>
      </c>
      <c r="O515" s="42">
        <f t="shared" ref="O515:O578" ca="1" si="145">F515/SUM($C515:$K515)</f>
        <v>0.18063321021334919</v>
      </c>
      <c r="P515" s="42">
        <f t="shared" ref="P515:P578" ca="1" si="146">G515/SUM($C515:$K515)</f>
        <v>0.24622927865474478</v>
      </c>
      <c r="Q515" s="42">
        <f t="shared" ref="Q515:Q578" ca="1" si="147">H515/SUM($C515:$K515)</f>
        <v>0.15623165125342994</v>
      </c>
      <c r="R515" s="42">
        <f t="shared" ref="R515:R578" ca="1" si="148">I515/SUM($C515:$K515)</f>
        <v>0.12376853075867363</v>
      </c>
      <c r="S515" s="42">
        <f t="shared" ref="S515:S578" ca="1" si="149">J515/SUM($C515:$K515)</f>
        <v>1.1318964578977037E-2</v>
      </c>
      <c r="T515" s="42">
        <f t="shared" ref="T515:T578" ca="1" si="150">K515/SUM($C515:$K515)</f>
        <v>0.15146995053625484</v>
      </c>
      <c r="U515">
        <f ca="1">+(L515^2*Markiwitz!$B$4^2)+(M515^2*Markiwitz!$C$4^2)+(N515^2*Markiwitz!$D$4^2)+(O515^2*Markiwitz!$E$4^2)+(P515^2*Markiwitz!$F$4^2)+(Q515^2*Markiwitz!$G$4^2)+(R515^2*Markiwitz!$H$4^2)+(S515^2*Markiwitz!$I$4^2)+(T515^2*Markiwitz!$J$4^2)+(2*L515*M515*Markiwitz!$B$8)+(2*L515*N515*Markiwitz!$E$8)+(2*L515*O515*Markiwitz!$H$8)+(2*L515*P515*Markiwitz!$B$11)+(2*L515*Q515*Markiwitz!$E$11)+(2*L515*R515*Markiwitz!$H$11)+(2*L515*S515*Markiwitz!$K$8)+(2*L515*T515*Markiwitz!$K$11)</f>
        <v>1.8805503753641553E-2</v>
      </c>
      <c r="V515" s="5">
        <f t="shared" ca="1" si="141"/>
        <v>0.13713316066379261</v>
      </c>
      <c r="W515" s="42">
        <f ca="1">SUMPRODUCT(L515:T515,Markiwitz!$B$3:$J$3)</f>
        <v>0.6019297622234413</v>
      </c>
    </row>
    <row r="516" spans="1:23" x14ac:dyDescent="0.25">
      <c r="A516">
        <v>515</v>
      </c>
      <c r="B516" s="25">
        <f t="shared" ca="1" si="140"/>
        <v>1</v>
      </c>
      <c r="C516" s="46">
        <v>0</v>
      </c>
      <c r="D516">
        <f t="shared" ca="1" si="139"/>
        <v>1.8057839294611355E-2</v>
      </c>
      <c r="E516">
        <f t="shared" ca="1" si="139"/>
        <v>0.6175058662216899</v>
      </c>
      <c r="F516">
        <f t="shared" ca="1" si="139"/>
        <v>0.30842965546901191</v>
      </c>
      <c r="G516">
        <f t="shared" ca="1" si="139"/>
        <v>1.8338288266530167E-2</v>
      </c>
      <c r="H516">
        <f t="shared" ca="1" si="139"/>
        <v>0.6790296063050536</v>
      </c>
      <c r="I516">
        <f t="shared" ca="1" si="139"/>
        <v>0.16860484475737181</v>
      </c>
      <c r="J516">
        <f t="shared" ca="1" si="139"/>
        <v>0.11986991585017093</v>
      </c>
      <c r="K516">
        <f t="shared" ca="1" si="139"/>
        <v>0.79947202337763335</v>
      </c>
      <c r="L516" s="42">
        <f t="shared" ca="1" si="142"/>
        <v>0</v>
      </c>
      <c r="M516" s="42">
        <f t="shared" ca="1" si="143"/>
        <v>6.6162701435639798E-3</v>
      </c>
      <c r="N516" s="42">
        <f t="shared" ca="1" si="144"/>
        <v>0.22624997152219428</v>
      </c>
      <c r="O516" s="42">
        <f t="shared" ca="1" si="145"/>
        <v>0.1130065390203301</v>
      </c>
      <c r="P516" s="42">
        <f t="shared" ca="1" si="146"/>
        <v>6.719024749440518E-3</v>
      </c>
      <c r="Q516" s="42">
        <f t="shared" ca="1" si="147"/>
        <v>0.24879185363737183</v>
      </c>
      <c r="R516" s="42">
        <f t="shared" ca="1" si="148"/>
        <v>6.1775674388758466E-2</v>
      </c>
      <c r="S516" s="42">
        <f t="shared" ca="1" si="149"/>
        <v>4.3919526163225926E-2</v>
      </c>
      <c r="T516" s="42">
        <f t="shared" ca="1" si="150"/>
        <v>0.29292114037511496</v>
      </c>
      <c r="U516">
        <f ca="1">+(L516^2*Markiwitz!$B$4^2)+(M516^2*Markiwitz!$C$4^2)+(N516^2*Markiwitz!$D$4^2)+(O516^2*Markiwitz!$E$4^2)+(P516^2*Markiwitz!$F$4^2)+(Q516^2*Markiwitz!$G$4^2)+(R516^2*Markiwitz!$H$4^2)+(S516^2*Markiwitz!$I$4^2)+(T516^2*Markiwitz!$J$4^2)+(2*L516*M516*Markiwitz!$B$8)+(2*L516*N516*Markiwitz!$E$8)+(2*L516*O516*Markiwitz!$H$8)+(2*L516*P516*Markiwitz!$B$11)+(2*L516*Q516*Markiwitz!$E$11)+(2*L516*R516*Markiwitz!$H$11)+(2*L516*S516*Markiwitz!$K$8)+(2*L516*T516*Markiwitz!$K$11)</f>
        <v>2.3976891825107084E-2</v>
      </c>
      <c r="V516" s="5">
        <f t="shared" ca="1" si="141"/>
        <v>0.15484473457340125</v>
      </c>
      <c r="W516" s="42">
        <f ca="1">SUMPRODUCT(L516:T516,Markiwitz!$B$3:$J$3)</f>
        <v>0.78805474524195562</v>
      </c>
    </row>
    <row r="517" spans="1:23" x14ac:dyDescent="0.25">
      <c r="A517">
        <v>516</v>
      </c>
      <c r="B517" s="25">
        <f t="shared" ca="1" si="140"/>
        <v>0.99999999999999989</v>
      </c>
      <c r="C517" s="46">
        <v>0</v>
      </c>
      <c r="D517">
        <f t="shared" ca="1" si="139"/>
        <v>0.3757153187839426</v>
      </c>
      <c r="E517">
        <f t="shared" ca="1" si="139"/>
        <v>2.6166604685223804E-3</v>
      </c>
      <c r="F517">
        <f t="shared" ca="1" si="139"/>
        <v>0.56415044736238629</v>
      </c>
      <c r="G517">
        <f t="shared" ca="1" si="139"/>
        <v>0.72762417139535318</v>
      </c>
      <c r="H517">
        <f t="shared" ca="1" si="139"/>
        <v>0.4038597917234541</v>
      </c>
      <c r="I517">
        <f t="shared" ca="1" si="139"/>
        <v>0.13708524885023377</v>
      </c>
      <c r="J517">
        <f t="shared" ca="1" si="139"/>
        <v>0.93875914916576508</v>
      </c>
      <c r="K517">
        <f t="shared" ca="1" si="139"/>
        <v>0.5887871329743557</v>
      </c>
      <c r="L517" s="42">
        <f t="shared" ca="1" si="142"/>
        <v>0</v>
      </c>
      <c r="M517" s="42">
        <f t="shared" ca="1" si="143"/>
        <v>0.10049631619951845</v>
      </c>
      <c r="N517" s="42">
        <f t="shared" ca="1" si="144"/>
        <v>6.999042218521431E-4</v>
      </c>
      <c r="O517" s="42">
        <f t="shared" ca="1" si="145"/>
        <v>0.15089893573073337</v>
      </c>
      <c r="P517" s="42">
        <f t="shared" ca="1" si="146"/>
        <v>0.19462487992141242</v>
      </c>
      <c r="Q517" s="42">
        <f t="shared" ca="1" si="147"/>
        <v>0.108024398527789</v>
      </c>
      <c r="R517" s="42">
        <f t="shared" ca="1" si="148"/>
        <v>3.6667556061681532E-2</v>
      </c>
      <c r="S517" s="42">
        <f t="shared" ca="1" si="149"/>
        <v>0.25109925407115347</v>
      </c>
      <c r="T517" s="42">
        <f t="shared" ca="1" si="150"/>
        <v>0.15748875526585962</v>
      </c>
      <c r="U517">
        <f ca="1">+(L517^2*Markiwitz!$B$4^2)+(M517^2*Markiwitz!$C$4^2)+(N517^2*Markiwitz!$D$4^2)+(O517^2*Markiwitz!$E$4^2)+(P517^2*Markiwitz!$F$4^2)+(Q517^2*Markiwitz!$G$4^2)+(R517^2*Markiwitz!$H$4^2)+(S517^2*Markiwitz!$I$4^2)+(T517^2*Markiwitz!$J$4^2)+(2*L517*M517*Markiwitz!$B$8)+(2*L517*N517*Markiwitz!$E$8)+(2*L517*O517*Markiwitz!$H$8)+(2*L517*P517*Markiwitz!$B$11)+(2*L517*Q517*Markiwitz!$E$11)+(2*L517*R517*Markiwitz!$H$11)+(2*L517*S517*Markiwitz!$K$8)+(2*L517*T517*Markiwitz!$K$11)</f>
        <v>1.7707204549903502E-2</v>
      </c>
      <c r="V517" s="5">
        <f t="shared" ca="1" si="141"/>
        <v>0.13306842055838605</v>
      </c>
      <c r="W517" s="42">
        <f ca="1">SUMPRODUCT(L517:T517,Markiwitz!$B$3:$J$3)</f>
        <v>0.41540134071705553</v>
      </c>
    </row>
    <row r="518" spans="1:23" x14ac:dyDescent="0.25">
      <c r="A518">
        <v>517</v>
      </c>
      <c r="B518" s="25">
        <f t="shared" ca="1" si="140"/>
        <v>1</v>
      </c>
      <c r="C518" s="46">
        <v>0</v>
      </c>
      <c r="D518">
        <f t="shared" ca="1" si="139"/>
        <v>0.57277477798178678</v>
      </c>
      <c r="E518">
        <f t="shared" ca="1" si="139"/>
        <v>0.36356159385403364</v>
      </c>
      <c r="F518">
        <f t="shared" ca="1" si="139"/>
        <v>0.69768482481532146</v>
      </c>
      <c r="G518">
        <f t="shared" ca="1" si="139"/>
        <v>0.90907464272230099</v>
      </c>
      <c r="H518">
        <f t="shared" ca="1" si="139"/>
        <v>0.5514847934067818</v>
      </c>
      <c r="I518">
        <f t="shared" ca="1" si="139"/>
        <v>0.6234916738205345</v>
      </c>
      <c r="J518">
        <f t="shared" ca="1" si="139"/>
        <v>0.1107220002347572</v>
      </c>
      <c r="K518">
        <f t="shared" ca="1" si="139"/>
        <v>0.27475014501104489</v>
      </c>
      <c r="L518" s="42">
        <f t="shared" ca="1" si="142"/>
        <v>0</v>
      </c>
      <c r="M518" s="42">
        <f t="shared" ca="1" si="143"/>
        <v>0.13958049795806229</v>
      </c>
      <c r="N518" s="42">
        <f t="shared" ca="1" si="144"/>
        <v>8.8596967358409856E-2</v>
      </c>
      <c r="O518" s="42">
        <f t="shared" ca="1" si="145"/>
        <v>0.17002004803466159</v>
      </c>
      <c r="P518" s="42">
        <f t="shared" ca="1" si="146"/>
        <v>0.2215340063669165</v>
      </c>
      <c r="Q518" s="42">
        <f t="shared" ca="1" si="147"/>
        <v>0.13439230398944946</v>
      </c>
      <c r="R518" s="42">
        <f t="shared" ca="1" si="148"/>
        <v>0.15193978794112206</v>
      </c>
      <c r="S518" s="42">
        <f t="shared" ca="1" si="149"/>
        <v>2.6982039925248818E-2</v>
      </c>
      <c r="T518" s="42">
        <f t="shared" ca="1" si="150"/>
        <v>6.6954348426129406E-2</v>
      </c>
      <c r="U518">
        <f ca="1">+(L518^2*Markiwitz!$B$4^2)+(M518^2*Markiwitz!$C$4^2)+(N518^2*Markiwitz!$D$4^2)+(O518^2*Markiwitz!$E$4^2)+(P518^2*Markiwitz!$F$4^2)+(Q518^2*Markiwitz!$G$4^2)+(R518^2*Markiwitz!$H$4^2)+(S518^2*Markiwitz!$I$4^2)+(T518^2*Markiwitz!$J$4^2)+(2*L518*M518*Markiwitz!$B$8)+(2*L518*N518*Markiwitz!$E$8)+(2*L518*O518*Markiwitz!$H$8)+(2*L518*P518*Markiwitz!$B$11)+(2*L518*Q518*Markiwitz!$E$11)+(2*L518*R518*Markiwitz!$H$11)+(2*L518*S518*Markiwitz!$K$8)+(2*L518*T518*Markiwitz!$K$11)</f>
        <v>1.6582851463764477E-2</v>
      </c>
      <c r="V518" s="5">
        <f t="shared" ca="1" si="141"/>
        <v>0.12877442084422075</v>
      </c>
      <c r="W518" s="42">
        <f ca="1">SUMPRODUCT(L518:T518,Markiwitz!$B$3:$J$3)</f>
        <v>0.54278190806407001</v>
      </c>
    </row>
    <row r="519" spans="1:23" x14ac:dyDescent="0.25">
      <c r="A519">
        <v>518</v>
      </c>
      <c r="B519" s="25">
        <f t="shared" ca="1" si="140"/>
        <v>1</v>
      </c>
      <c r="C519" s="46">
        <v>0</v>
      </c>
      <c r="D519">
        <f t="shared" ca="1" si="139"/>
        <v>0.96657450002136258</v>
      </c>
      <c r="E519">
        <f t="shared" ca="1" si="139"/>
        <v>0.62113689721957499</v>
      </c>
      <c r="F519">
        <f t="shared" ca="1" si="139"/>
        <v>0.13254358590470849</v>
      </c>
      <c r="G519">
        <f t="shared" ca="1" si="139"/>
        <v>0.44835145358900164</v>
      </c>
      <c r="H519">
        <f t="shared" ca="1" si="139"/>
        <v>0.9217018091642788</v>
      </c>
      <c r="I519">
        <f t="shared" ca="1" si="139"/>
        <v>0.21353124547526969</v>
      </c>
      <c r="J519">
        <f t="shared" ca="1" si="139"/>
        <v>0.48370873254511537</v>
      </c>
      <c r="K519">
        <f t="shared" ca="1" si="139"/>
        <v>0.70565815637651041</v>
      </c>
      <c r="L519" s="42">
        <f t="shared" ca="1" si="142"/>
        <v>0</v>
      </c>
      <c r="M519" s="42">
        <f t="shared" ca="1" si="143"/>
        <v>0.21511909719084077</v>
      </c>
      <c r="N519" s="42">
        <f t="shared" ca="1" si="144"/>
        <v>0.13823912027354526</v>
      </c>
      <c r="O519" s="42">
        <f t="shared" ca="1" si="145"/>
        <v>2.9498664135695046E-2</v>
      </c>
      <c r="P519" s="42">
        <f t="shared" ca="1" si="146"/>
        <v>9.9784300039092194E-2</v>
      </c>
      <c r="Q519" s="42">
        <f t="shared" ca="1" si="147"/>
        <v>0.20513231112780453</v>
      </c>
      <c r="R519" s="42">
        <f t="shared" ca="1" si="148"/>
        <v>4.7523133237697246E-2</v>
      </c>
      <c r="S519" s="42">
        <f t="shared" ca="1" si="149"/>
        <v>0.10765335299672329</v>
      </c>
      <c r="T519" s="42">
        <f t="shared" ca="1" si="150"/>
        <v>0.15705002099860182</v>
      </c>
      <c r="U519">
        <f ca="1">+(L519^2*Markiwitz!$B$4^2)+(M519^2*Markiwitz!$C$4^2)+(N519^2*Markiwitz!$D$4^2)+(O519^2*Markiwitz!$E$4^2)+(P519^2*Markiwitz!$F$4^2)+(Q519^2*Markiwitz!$G$4^2)+(R519^2*Markiwitz!$H$4^2)+(S519^2*Markiwitz!$I$4^2)+(T519^2*Markiwitz!$J$4^2)+(2*L519*M519*Markiwitz!$B$8)+(2*L519*N519*Markiwitz!$E$8)+(2*L519*O519*Markiwitz!$H$8)+(2*L519*P519*Markiwitz!$B$11)+(2*L519*Q519*Markiwitz!$E$11)+(2*L519*R519*Markiwitz!$H$11)+(2*L519*S519*Markiwitz!$K$8)+(2*L519*T519*Markiwitz!$K$11)</f>
        <v>1.7337156502039097E-2</v>
      </c>
      <c r="V519" s="5">
        <f t="shared" ca="1" si="141"/>
        <v>0.13167063644578883</v>
      </c>
      <c r="W519" s="42">
        <f ca="1">SUMPRODUCT(L519:T519,Markiwitz!$B$3:$J$3)</f>
        <v>0.67054262476930393</v>
      </c>
    </row>
    <row r="520" spans="1:23" x14ac:dyDescent="0.25">
      <c r="A520">
        <v>519</v>
      </c>
      <c r="B520" s="25">
        <f t="shared" ca="1" si="140"/>
        <v>0.99999999999999989</v>
      </c>
      <c r="C520" s="46">
        <v>0</v>
      </c>
      <c r="D520">
        <f t="shared" ca="1" si="139"/>
        <v>0.17550216531159113</v>
      </c>
      <c r="E520">
        <f t="shared" ca="1" si="139"/>
        <v>0.43733144270079327</v>
      </c>
      <c r="F520">
        <f t="shared" ca="1" si="139"/>
        <v>0.14008197091133556</v>
      </c>
      <c r="G520">
        <f t="shared" ca="1" si="139"/>
        <v>0.39617853309396012</v>
      </c>
      <c r="H520">
        <f t="shared" ca="1" si="139"/>
        <v>0.99510364681005226</v>
      </c>
      <c r="I520">
        <f t="shared" ca="1" si="139"/>
        <v>0.88376471828070324</v>
      </c>
      <c r="J520">
        <f t="shared" ca="1" si="139"/>
        <v>0.15153516905094844</v>
      </c>
      <c r="K520">
        <f t="shared" ca="1" si="139"/>
        <v>0.96727706781380829</v>
      </c>
      <c r="L520" s="42">
        <f t="shared" ca="1" si="142"/>
        <v>0</v>
      </c>
      <c r="M520" s="42">
        <f t="shared" ca="1" si="143"/>
        <v>4.2322570531794196E-2</v>
      </c>
      <c r="N520" s="42">
        <f t="shared" ca="1" si="144"/>
        <v>0.10546303401222594</v>
      </c>
      <c r="O520" s="42">
        <f t="shared" ca="1" si="145"/>
        <v>3.378094557182186E-2</v>
      </c>
      <c r="P520" s="42">
        <f t="shared" ca="1" si="146"/>
        <v>9.5538957483987705E-2</v>
      </c>
      <c r="Q520" s="42">
        <f t="shared" ca="1" si="147"/>
        <v>0.23997051092669638</v>
      </c>
      <c r="R520" s="42">
        <f t="shared" ca="1" si="148"/>
        <v>0.21312098660742834</v>
      </c>
      <c r="S520" s="42">
        <f t="shared" ca="1" si="149"/>
        <v>3.6542898880020533E-2</v>
      </c>
      <c r="T520" s="42">
        <f t="shared" ca="1" si="150"/>
        <v>0.23326009598602501</v>
      </c>
      <c r="U520">
        <f ca="1">+(L520^2*Markiwitz!$B$4^2)+(M520^2*Markiwitz!$C$4^2)+(N520^2*Markiwitz!$D$4^2)+(O520^2*Markiwitz!$E$4^2)+(P520^2*Markiwitz!$F$4^2)+(Q520^2*Markiwitz!$G$4^2)+(R520^2*Markiwitz!$H$4^2)+(S520^2*Markiwitz!$I$4^2)+(T520^2*Markiwitz!$J$4^2)+(2*L520*M520*Markiwitz!$B$8)+(2*L520*N520*Markiwitz!$E$8)+(2*L520*O520*Markiwitz!$H$8)+(2*L520*P520*Markiwitz!$B$11)+(2*L520*Q520*Markiwitz!$E$11)+(2*L520*R520*Markiwitz!$H$11)+(2*L520*S520*Markiwitz!$K$8)+(2*L520*T520*Markiwitz!$K$11)</f>
        <v>2.2989741571120506E-2</v>
      </c>
      <c r="V520" s="5">
        <f t="shared" ca="1" si="141"/>
        <v>0.15162368407053203</v>
      </c>
      <c r="W520" s="42">
        <f ca="1">SUMPRODUCT(L520:T520,Markiwitz!$B$3:$J$3)</f>
        <v>0.75629506971017224</v>
      </c>
    </row>
    <row r="521" spans="1:23" x14ac:dyDescent="0.25">
      <c r="A521">
        <v>520</v>
      </c>
      <c r="B521" s="25">
        <f t="shared" ca="1" si="140"/>
        <v>1</v>
      </c>
      <c r="C521" s="46">
        <v>0</v>
      </c>
      <c r="D521">
        <f t="shared" ca="1" si="139"/>
        <v>3.3501864429214434E-2</v>
      </c>
      <c r="E521">
        <f t="shared" ca="1" si="139"/>
        <v>0.83295371704729715</v>
      </c>
      <c r="F521">
        <f t="shared" ca="1" si="139"/>
        <v>0.13447810824390782</v>
      </c>
      <c r="G521">
        <f t="shared" ca="1" si="139"/>
        <v>1.6056900911746719E-2</v>
      </c>
      <c r="H521">
        <f t="shared" ca="1" si="139"/>
        <v>0.65925512408202536</v>
      </c>
      <c r="I521">
        <f t="shared" ca="1" si="139"/>
        <v>0.87572181543736016</v>
      </c>
      <c r="J521">
        <f t="shared" ca="1" si="139"/>
        <v>0.28597576060911289</v>
      </c>
      <c r="K521">
        <f t="shared" ca="1" si="139"/>
        <v>0.61348585635635233</v>
      </c>
      <c r="L521" s="42">
        <f t="shared" ca="1" si="142"/>
        <v>0</v>
      </c>
      <c r="M521" s="42">
        <f t="shared" ca="1" si="143"/>
        <v>9.7066643993542739E-3</v>
      </c>
      <c r="N521" s="42">
        <f t="shared" ca="1" si="144"/>
        <v>0.24133588769830736</v>
      </c>
      <c r="O521" s="42">
        <f t="shared" ca="1" si="145"/>
        <v>3.8963021551880202E-2</v>
      </c>
      <c r="P521" s="42">
        <f t="shared" ca="1" si="146"/>
        <v>4.6522470047397806E-3</v>
      </c>
      <c r="Q521" s="42">
        <f t="shared" ca="1" si="147"/>
        <v>0.19100931700501572</v>
      </c>
      <c r="R521" s="42">
        <f t="shared" ca="1" si="148"/>
        <v>0.2537273048669858</v>
      </c>
      <c r="S521" s="42">
        <f t="shared" ca="1" si="149"/>
        <v>8.2857201587924478E-2</v>
      </c>
      <c r="T521" s="42">
        <f t="shared" ca="1" si="150"/>
        <v>0.17774835588579235</v>
      </c>
      <c r="U521">
        <f ca="1">+(L521^2*Markiwitz!$B$4^2)+(M521^2*Markiwitz!$C$4^2)+(N521^2*Markiwitz!$D$4^2)+(O521^2*Markiwitz!$E$4^2)+(P521^2*Markiwitz!$F$4^2)+(Q521^2*Markiwitz!$G$4^2)+(R521^2*Markiwitz!$H$4^2)+(S521^2*Markiwitz!$I$4^2)+(T521^2*Markiwitz!$J$4^2)+(2*L521*M521*Markiwitz!$B$8)+(2*L521*N521*Markiwitz!$E$8)+(2*L521*O521*Markiwitz!$H$8)+(2*L521*P521*Markiwitz!$B$11)+(2*L521*Q521*Markiwitz!$E$11)+(2*L521*R521*Markiwitz!$H$11)+(2*L521*S521*Markiwitz!$K$8)+(2*L521*T521*Markiwitz!$K$11)</f>
        <v>2.1533027057601496E-2</v>
      </c>
      <c r="V521" s="5">
        <f t="shared" ca="1" si="141"/>
        <v>0.14674136110041197</v>
      </c>
      <c r="W521" s="42">
        <f ca="1">SUMPRODUCT(L521:T521,Markiwitz!$B$3:$J$3)</f>
        <v>0.61158938677797481</v>
      </c>
    </row>
    <row r="522" spans="1:23" x14ac:dyDescent="0.25">
      <c r="A522">
        <v>521</v>
      </c>
      <c r="B522" s="25">
        <f t="shared" ca="1" si="140"/>
        <v>0.99999999999999978</v>
      </c>
      <c r="C522" s="46">
        <v>0</v>
      </c>
      <c r="D522">
        <f t="shared" ref="D522:K531" ca="1" si="151">RAND()</f>
        <v>0.96186622700054336</v>
      </c>
      <c r="E522">
        <f t="shared" ca="1" si="151"/>
        <v>0.25965251634739273</v>
      </c>
      <c r="F522">
        <f t="shared" ca="1" si="151"/>
        <v>0.64259045220809696</v>
      </c>
      <c r="G522">
        <f t="shared" ca="1" si="151"/>
        <v>0.66426112536462534</v>
      </c>
      <c r="H522">
        <f t="shared" ca="1" si="151"/>
        <v>0.3815301149296596</v>
      </c>
      <c r="I522">
        <f t="shared" ca="1" si="151"/>
        <v>0.53377893531176923</v>
      </c>
      <c r="J522">
        <f t="shared" ca="1" si="151"/>
        <v>6.141693117801883E-3</v>
      </c>
      <c r="K522">
        <f t="shared" ca="1" si="151"/>
        <v>0.91876599377852886</v>
      </c>
      <c r="L522" s="42">
        <f t="shared" ca="1" si="142"/>
        <v>0</v>
      </c>
      <c r="M522" s="42">
        <f t="shared" ca="1" si="143"/>
        <v>0.220177877702187</v>
      </c>
      <c r="N522" s="42">
        <f t="shared" ca="1" si="144"/>
        <v>5.9436269186493695E-2</v>
      </c>
      <c r="O522" s="42">
        <f t="shared" ca="1" si="145"/>
        <v>0.14709342944711531</v>
      </c>
      <c r="P522" s="42">
        <f t="shared" ca="1" si="146"/>
        <v>0.15205399744508025</v>
      </c>
      <c r="Q522" s="42">
        <f t="shared" ca="1" si="147"/>
        <v>8.733490024557905E-2</v>
      </c>
      <c r="R522" s="42">
        <f t="shared" ca="1" si="148"/>
        <v>0.12218571547684866</v>
      </c>
      <c r="S522" s="42">
        <f t="shared" ca="1" si="149"/>
        <v>1.4058763248114155E-3</v>
      </c>
      <c r="T522" s="42">
        <f t="shared" ca="1" si="150"/>
        <v>0.21031193417188454</v>
      </c>
      <c r="U522">
        <f ca="1">+(L522^2*Markiwitz!$B$4^2)+(M522^2*Markiwitz!$C$4^2)+(N522^2*Markiwitz!$D$4^2)+(O522^2*Markiwitz!$E$4^2)+(P522^2*Markiwitz!$F$4^2)+(Q522^2*Markiwitz!$G$4^2)+(R522^2*Markiwitz!$H$4^2)+(S522^2*Markiwitz!$I$4^2)+(T522^2*Markiwitz!$J$4^2)+(2*L522*M522*Markiwitz!$B$8)+(2*L522*N522*Markiwitz!$E$8)+(2*L522*O522*Markiwitz!$H$8)+(2*L522*P522*Markiwitz!$B$11)+(2*L522*Q522*Markiwitz!$E$11)+(2*L522*R522*Markiwitz!$H$11)+(2*L522*S522*Markiwitz!$K$8)+(2*L522*T522*Markiwitz!$K$11)</f>
        <v>1.04986264967727E-2</v>
      </c>
      <c r="V522" s="5">
        <f t="shared" ca="1" si="141"/>
        <v>0.10246280543091088</v>
      </c>
      <c r="W522" s="42">
        <f ca="1">SUMPRODUCT(L522:T522,Markiwitz!$B$3:$J$3)</f>
        <v>0.39750917089013188</v>
      </c>
    </row>
    <row r="523" spans="1:23" x14ac:dyDescent="0.25">
      <c r="A523">
        <v>522</v>
      </c>
      <c r="B523" s="25">
        <f t="shared" ca="1" si="140"/>
        <v>1</v>
      </c>
      <c r="C523" s="46">
        <v>0</v>
      </c>
      <c r="D523">
        <f t="shared" ca="1" si="151"/>
        <v>0.31533240313920863</v>
      </c>
      <c r="E523">
        <f t="shared" ca="1" si="151"/>
        <v>0.99308998029526152</v>
      </c>
      <c r="F523">
        <f t="shared" ca="1" si="151"/>
        <v>0.64323899718651723</v>
      </c>
      <c r="G523">
        <f t="shared" ca="1" si="151"/>
        <v>0.43399035866269742</v>
      </c>
      <c r="H523">
        <f t="shared" ca="1" si="151"/>
        <v>0.41106152609364721</v>
      </c>
      <c r="I523">
        <f t="shared" ca="1" si="151"/>
        <v>0.45250149644686311</v>
      </c>
      <c r="J523">
        <f t="shared" ca="1" si="151"/>
        <v>4.286075231654074E-2</v>
      </c>
      <c r="K523">
        <f t="shared" ca="1" si="151"/>
        <v>0.15515613007983675</v>
      </c>
      <c r="L523" s="42">
        <f t="shared" ca="1" si="142"/>
        <v>0</v>
      </c>
      <c r="M523" s="42">
        <f t="shared" ca="1" si="143"/>
        <v>9.1474097387066092E-2</v>
      </c>
      <c r="N523" s="42">
        <f t="shared" ca="1" si="144"/>
        <v>0.28808333259536484</v>
      </c>
      <c r="O523" s="42">
        <f t="shared" ca="1" si="145"/>
        <v>0.18659581472133857</v>
      </c>
      <c r="P523" s="42">
        <f t="shared" ca="1" si="146"/>
        <v>0.12589532803526574</v>
      </c>
      <c r="Q523" s="42">
        <f t="shared" ca="1" si="147"/>
        <v>0.11924395239954617</v>
      </c>
      <c r="R523" s="42">
        <f t="shared" ca="1" si="148"/>
        <v>0.13126518410954505</v>
      </c>
      <c r="S523" s="42">
        <f t="shared" ca="1" si="149"/>
        <v>1.243338328841306E-2</v>
      </c>
      <c r="T523" s="42">
        <f t="shared" ca="1" si="150"/>
        <v>4.5008907463460562E-2</v>
      </c>
      <c r="U523">
        <f ca="1">+(L523^2*Markiwitz!$B$4^2)+(M523^2*Markiwitz!$C$4^2)+(N523^2*Markiwitz!$D$4^2)+(O523^2*Markiwitz!$E$4^2)+(P523^2*Markiwitz!$F$4^2)+(Q523^2*Markiwitz!$G$4^2)+(R523^2*Markiwitz!$H$4^2)+(S523^2*Markiwitz!$I$4^2)+(T523^2*Markiwitz!$J$4^2)+(2*L523*M523*Markiwitz!$B$8)+(2*L523*N523*Markiwitz!$E$8)+(2*L523*O523*Markiwitz!$H$8)+(2*L523*P523*Markiwitz!$B$11)+(2*L523*Q523*Markiwitz!$E$11)+(2*L523*R523*Markiwitz!$H$11)+(2*L523*S523*Markiwitz!$K$8)+(2*L523*T523*Markiwitz!$K$11)</f>
        <v>1.6789397264729097E-2</v>
      </c>
      <c r="V523" s="5">
        <f t="shared" ca="1" si="141"/>
        <v>0.12957390657354242</v>
      </c>
      <c r="W523" s="42">
        <f ca="1">SUMPRODUCT(L523:T523,Markiwitz!$B$3:$J$3)</f>
        <v>0.50645616160403761</v>
      </c>
    </row>
    <row r="524" spans="1:23" x14ac:dyDescent="0.25">
      <c r="A524">
        <v>523</v>
      </c>
      <c r="B524" s="25">
        <f t="shared" ca="1" si="140"/>
        <v>0.99999999999999989</v>
      </c>
      <c r="C524" s="46">
        <v>0</v>
      </c>
      <c r="D524">
        <f t="shared" ca="1" si="151"/>
        <v>0.57233315524838546</v>
      </c>
      <c r="E524">
        <f t="shared" ca="1" si="151"/>
        <v>0.36560540886835879</v>
      </c>
      <c r="F524">
        <f t="shared" ca="1" si="151"/>
        <v>0.48654632895170469</v>
      </c>
      <c r="G524">
        <f t="shared" ca="1" si="151"/>
        <v>0.48612255360404488</v>
      </c>
      <c r="H524">
        <f t="shared" ca="1" si="151"/>
        <v>0.48579181490934198</v>
      </c>
      <c r="I524">
        <f t="shared" ca="1" si="151"/>
        <v>0.77669337712753395</v>
      </c>
      <c r="J524">
        <f t="shared" ca="1" si="151"/>
        <v>0.89944403413361762</v>
      </c>
      <c r="K524">
        <f t="shared" ca="1" si="151"/>
        <v>0.79234730269439169</v>
      </c>
      <c r="L524" s="42">
        <f t="shared" ca="1" si="142"/>
        <v>0</v>
      </c>
      <c r="M524" s="42">
        <f t="shared" ca="1" si="143"/>
        <v>0.11764579754138227</v>
      </c>
      <c r="N524" s="42">
        <f t="shared" ca="1" si="144"/>
        <v>7.5151927714365213E-2</v>
      </c>
      <c r="O524" s="42">
        <f t="shared" ca="1" si="145"/>
        <v>0.10001190807391462</v>
      </c>
      <c r="P524" s="42">
        <f t="shared" ca="1" si="146"/>
        <v>9.9924799039086507E-2</v>
      </c>
      <c r="Q524" s="42">
        <f t="shared" ca="1" si="147"/>
        <v>9.9856814130018581E-2</v>
      </c>
      <c r="R524" s="42">
        <f t="shared" ca="1" si="148"/>
        <v>0.1596530114660627</v>
      </c>
      <c r="S524" s="42">
        <f t="shared" ca="1" si="149"/>
        <v>0.18488499184284538</v>
      </c>
      <c r="T524" s="42">
        <f t="shared" ca="1" si="150"/>
        <v>0.16287075019232464</v>
      </c>
      <c r="U524">
        <f ca="1">+(L524^2*Markiwitz!$B$4^2)+(M524^2*Markiwitz!$C$4^2)+(N524^2*Markiwitz!$D$4^2)+(O524^2*Markiwitz!$E$4^2)+(P524^2*Markiwitz!$F$4^2)+(Q524^2*Markiwitz!$G$4^2)+(R524^2*Markiwitz!$H$4^2)+(S524^2*Markiwitz!$I$4^2)+(T524^2*Markiwitz!$J$4^2)+(2*L524*M524*Markiwitz!$B$8)+(2*L524*N524*Markiwitz!$E$8)+(2*L524*O524*Markiwitz!$H$8)+(2*L524*P524*Markiwitz!$B$11)+(2*L524*Q524*Markiwitz!$E$11)+(2*L524*R524*Markiwitz!$H$11)+(2*L524*S524*Markiwitz!$K$8)+(2*L524*T524*Markiwitz!$K$11)</f>
        <v>1.2284647842613156E-2</v>
      </c>
      <c r="V524" s="5">
        <f t="shared" ca="1" si="141"/>
        <v>0.110836130583006</v>
      </c>
      <c r="W524" s="42">
        <f ca="1">SUMPRODUCT(L524:T524,Markiwitz!$B$3:$J$3)</f>
        <v>0.37671518898698986</v>
      </c>
    </row>
    <row r="525" spans="1:23" x14ac:dyDescent="0.25">
      <c r="A525">
        <v>524</v>
      </c>
      <c r="B525" s="25">
        <f t="shared" ca="1" si="140"/>
        <v>1</v>
      </c>
      <c r="C525" s="46">
        <v>0</v>
      </c>
      <c r="D525">
        <f t="shared" ca="1" si="151"/>
        <v>0.54420231462805269</v>
      </c>
      <c r="E525">
        <f t="shared" ca="1" si="151"/>
        <v>0.73545365412879915</v>
      </c>
      <c r="F525">
        <f t="shared" ca="1" si="151"/>
        <v>0.48445562609349013</v>
      </c>
      <c r="G525">
        <f t="shared" ca="1" si="151"/>
        <v>0.57270467392785773</v>
      </c>
      <c r="H525">
        <f t="shared" ca="1" si="151"/>
        <v>0.47322412849313511</v>
      </c>
      <c r="I525">
        <f t="shared" ca="1" si="151"/>
        <v>0.81319289555009555</v>
      </c>
      <c r="J525">
        <f t="shared" ca="1" si="151"/>
        <v>4.0126062314197908E-2</v>
      </c>
      <c r="K525">
        <f t="shared" ca="1" si="151"/>
        <v>0.5313300140925924</v>
      </c>
      <c r="L525" s="42">
        <f t="shared" ca="1" si="142"/>
        <v>0</v>
      </c>
      <c r="M525" s="42">
        <f t="shared" ca="1" si="143"/>
        <v>0.12973602255753691</v>
      </c>
      <c r="N525" s="42">
        <f t="shared" ca="1" si="144"/>
        <v>0.17532970606214757</v>
      </c>
      <c r="O525" s="42">
        <f t="shared" ca="1" si="145"/>
        <v>0.11549261064416431</v>
      </c>
      <c r="P525" s="42">
        <f t="shared" ca="1" si="146"/>
        <v>0.13653089025594031</v>
      </c>
      <c r="Q525" s="42">
        <f t="shared" ca="1" si="147"/>
        <v>0.11281505895636879</v>
      </c>
      <c r="R525" s="42">
        <f t="shared" ca="1" si="148"/>
        <v>0.19386248276584891</v>
      </c>
      <c r="S525" s="42">
        <f t="shared" ca="1" si="149"/>
        <v>9.5659198529832231E-3</v>
      </c>
      <c r="T525" s="42">
        <f t="shared" ca="1" si="150"/>
        <v>0.12666730890500996</v>
      </c>
      <c r="U525">
        <f ca="1">+(L525^2*Markiwitz!$B$4^2)+(M525^2*Markiwitz!$C$4^2)+(N525^2*Markiwitz!$D$4^2)+(O525^2*Markiwitz!$E$4^2)+(P525^2*Markiwitz!$F$4^2)+(Q525^2*Markiwitz!$G$4^2)+(R525^2*Markiwitz!$H$4^2)+(S525^2*Markiwitz!$I$4^2)+(T525^2*Markiwitz!$J$4^2)+(2*L525*M525*Markiwitz!$B$8)+(2*L525*N525*Markiwitz!$E$8)+(2*L525*O525*Markiwitz!$H$8)+(2*L525*P525*Markiwitz!$B$11)+(2*L525*Q525*Markiwitz!$E$11)+(2*L525*R525*Markiwitz!$H$11)+(2*L525*S525*Markiwitz!$K$8)+(2*L525*T525*Markiwitz!$K$11)</f>
        <v>1.3252322586745873E-2</v>
      </c>
      <c r="V525" s="5">
        <f t="shared" ca="1" si="141"/>
        <v>0.11511873256228056</v>
      </c>
      <c r="W525" s="42">
        <f ca="1">SUMPRODUCT(L525:T525,Markiwitz!$B$3:$J$3)</f>
        <v>0.46304199438499644</v>
      </c>
    </row>
    <row r="526" spans="1:23" x14ac:dyDescent="0.25">
      <c r="A526">
        <v>525</v>
      </c>
      <c r="B526" s="25">
        <f t="shared" ca="1" si="140"/>
        <v>1</v>
      </c>
      <c r="C526" s="46">
        <v>0</v>
      </c>
      <c r="D526">
        <f t="shared" ca="1" si="151"/>
        <v>0.60797336383361211</v>
      </c>
      <c r="E526">
        <f t="shared" ca="1" si="151"/>
        <v>0.94292183729737811</v>
      </c>
      <c r="F526">
        <f t="shared" ca="1" si="151"/>
        <v>0.33909000991826521</v>
      </c>
      <c r="G526">
        <f t="shared" ca="1" si="151"/>
        <v>0.79276536105573669</v>
      </c>
      <c r="H526">
        <f t="shared" ca="1" si="151"/>
        <v>0.35939372252511592</v>
      </c>
      <c r="I526">
        <f t="shared" ca="1" si="151"/>
        <v>0.79826763584762617</v>
      </c>
      <c r="J526">
        <f t="shared" ca="1" si="151"/>
        <v>0.36003729234034365</v>
      </c>
      <c r="K526">
        <f t="shared" ca="1" si="151"/>
        <v>6.4818207898862057E-2</v>
      </c>
      <c r="L526" s="42">
        <f t="shared" ca="1" si="142"/>
        <v>0</v>
      </c>
      <c r="M526" s="42">
        <f t="shared" ca="1" si="143"/>
        <v>0.14254050272562138</v>
      </c>
      <c r="N526" s="42">
        <f t="shared" ca="1" si="144"/>
        <v>0.22106980455827696</v>
      </c>
      <c r="O526" s="42">
        <f t="shared" ca="1" si="145"/>
        <v>7.9500292871734018E-2</v>
      </c>
      <c r="P526" s="42">
        <f t="shared" ca="1" si="146"/>
        <v>0.1858653352768744</v>
      </c>
      <c r="Q526" s="42">
        <f t="shared" ca="1" si="147"/>
        <v>8.4260536616506176E-2</v>
      </c>
      <c r="R526" s="42">
        <f t="shared" ca="1" si="148"/>
        <v>0.18715535398760377</v>
      </c>
      <c r="S526" s="42">
        <f t="shared" ca="1" si="149"/>
        <v>8.441142277445092E-2</v>
      </c>
      <c r="T526" s="42">
        <f t="shared" ca="1" si="150"/>
        <v>1.5196751188932343E-2</v>
      </c>
      <c r="U526">
        <f ca="1">+(L526^2*Markiwitz!$B$4^2)+(M526^2*Markiwitz!$C$4^2)+(N526^2*Markiwitz!$D$4^2)+(O526^2*Markiwitz!$E$4^2)+(P526^2*Markiwitz!$F$4^2)+(Q526^2*Markiwitz!$G$4^2)+(R526^2*Markiwitz!$H$4^2)+(S526^2*Markiwitz!$I$4^2)+(T526^2*Markiwitz!$J$4^2)+(2*L526*M526*Markiwitz!$B$8)+(2*L526*N526*Markiwitz!$E$8)+(2*L526*O526*Markiwitz!$H$8)+(2*L526*P526*Markiwitz!$B$11)+(2*L526*Q526*Markiwitz!$E$11)+(2*L526*R526*Markiwitz!$H$11)+(2*L526*S526*Markiwitz!$K$8)+(2*L526*T526*Markiwitz!$K$11)</f>
        <v>1.4607890327901598E-2</v>
      </c>
      <c r="V526" s="5">
        <f t="shared" ca="1" si="141"/>
        <v>0.12086310573496611</v>
      </c>
      <c r="W526" s="42">
        <f ca="1">SUMPRODUCT(L526:T526,Markiwitz!$B$3:$J$3)</f>
        <v>0.38825924218513652</v>
      </c>
    </row>
    <row r="527" spans="1:23" x14ac:dyDescent="0.25">
      <c r="A527">
        <v>526</v>
      </c>
      <c r="B527" s="25">
        <f t="shared" ca="1" si="140"/>
        <v>1</v>
      </c>
      <c r="C527" s="46">
        <v>0</v>
      </c>
      <c r="D527">
        <f t="shared" ca="1" si="151"/>
        <v>0.83561172219892688</v>
      </c>
      <c r="E527">
        <f t="shared" ca="1" si="151"/>
        <v>6.8421853937215893E-2</v>
      </c>
      <c r="F527">
        <f t="shared" ca="1" si="151"/>
        <v>0.72452438132237917</v>
      </c>
      <c r="G527">
        <f t="shared" ca="1" si="151"/>
        <v>0.30003585009920208</v>
      </c>
      <c r="H527">
        <f t="shared" ca="1" si="151"/>
        <v>0.90096825109571366</v>
      </c>
      <c r="I527">
        <f t="shared" ca="1" si="151"/>
        <v>5.8796207964756708E-2</v>
      </c>
      <c r="J527">
        <f t="shared" ca="1" si="151"/>
        <v>0.83173958012750482</v>
      </c>
      <c r="K527">
        <f t="shared" ca="1" si="151"/>
        <v>3.1981382919474388E-2</v>
      </c>
      <c r="L527" s="42">
        <f t="shared" ca="1" si="142"/>
        <v>0</v>
      </c>
      <c r="M527" s="42">
        <f t="shared" ca="1" si="143"/>
        <v>0.22270631056836579</v>
      </c>
      <c r="N527" s="42">
        <f t="shared" ca="1" si="144"/>
        <v>1.8235716718413137E-2</v>
      </c>
      <c r="O527" s="42">
        <f t="shared" ca="1" si="145"/>
        <v>0.19309943553271766</v>
      </c>
      <c r="P527" s="42">
        <f t="shared" ca="1" si="146"/>
        <v>7.9965222409756134E-2</v>
      </c>
      <c r="Q527" s="42">
        <f t="shared" ca="1" si="147"/>
        <v>0.24012506025255598</v>
      </c>
      <c r="R527" s="42">
        <f t="shared" ca="1" si="148"/>
        <v>1.5670300216449197E-2</v>
      </c>
      <c r="S527" s="42">
        <f t="shared" ca="1" si="149"/>
        <v>0.22167431155277795</v>
      </c>
      <c r="T527" s="42">
        <f t="shared" ca="1" si="150"/>
        <v>8.5236427489641057E-3</v>
      </c>
      <c r="U527">
        <f ca="1">+(L527^2*Markiwitz!$B$4^2)+(M527^2*Markiwitz!$C$4^2)+(N527^2*Markiwitz!$D$4^2)+(O527^2*Markiwitz!$E$4^2)+(P527^2*Markiwitz!$F$4^2)+(Q527^2*Markiwitz!$G$4^2)+(R527^2*Markiwitz!$H$4^2)+(S527^2*Markiwitz!$I$4^2)+(T527^2*Markiwitz!$J$4^2)+(2*L527*M527*Markiwitz!$B$8)+(2*L527*N527*Markiwitz!$E$8)+(2*L527*O527*Markiwitz!$H$8)+(2*L527*P527*Markiwitz!$B$11)+(2*L527*Q527*Markiwitz!$E$11)+(2*L527*R527*Markiwitz!$H$11)+(2*L527*S527*Markiwitz!$K$8)+(2*L527*T527*Markiwitz!$K$11)</f>
        <v>2.6838762645082392E-2</v>
      </c>
      <c r="V527" s="5">
        <f t="shared" ca="1" si="141"/>
        <v>0.16382540292971171</v>
      </c>
      <c r="W527" s="42">
        <f ca="1">SUMPRODUCT(L527:T527,Markiwitz!$B$3:$J$3)</f>
        <v>0.76597293600986549</v>
      </c>
    </row>
    <row r="528" spans="1:23" x14ac:dyDescent="0.25">
      <c r="A528">
        <v>527</v>
      </c>
      <c r="B528" s="25">
        <f t="shared" ca="1" si="140"/>
        <v>0.99999999999999989</v>
      </c>
      <c r="C528" s="46">
        <v>0</v>
      </c>
      <c r="D528">
        <f t="shared" ca="1" si="151"/>
        <v>0.52071971775035542</v>
      </c>
      <c r="E528">
        <f t="shared" ca="1" si="151"/>
        <v>0.52993827637169577</v>
      </c>
      <c r="F528">
        <f t="shared" ca="1" si="151"/>
        <v>0.10894111897200476</v>
      </c>
      <c r="G528">
        <f t="shared" ca="1" si="151"/>
        <v>0.25115851610015172</v>
      </c>
      <c r="H528">
        <f t="shared" ca="1" si="151"/>
        <v>0.56426397631719993</v>
      </c>
      <c r="I528">
        <f t="shared" ca="1" si="151"/>
        <v>0.26736021020442191</v>
      </c>
      <c r="J528">
        <f t="shared" ca="1" si="151"/>
        <v>0.20943419735713342</v>
      </c>
      <c r="K528">
        <f t="shared" ca="1" si="151"/>
        <v>0.73327519884358394</v>
      </c>
      <c r="L528" s="42">
        <f t="shared" ca="1" si="142"/>
        <v>0</v>
      </c>
      <c r="M528" s="42">
        <f t="shared" ca="1" si="143"/>
        <v>0.16348659523537651</v>
      </c>
      <c r="N528" s="42">
        <f t="shared" ca="1" si="144"/>
        <v>0.16638087926305223</v>
      </c>
      <c r="O528" s="42">
        <f t="shared" ca="1" si="145"/>
        <v>3.420345344096197E-2</v>
      </c>
      <c r="P528" s="42">
        <f t="shared" ca="1" si="146"/>
        <v>7.8854418724487174E-2</v>
      </c>
      <c r="Q528" s="42">
        <f t="shared" ca="1" si="147"/>
        <v>0.17715787045786627</v>
      </c>
      <c r="R528" s="42">
        <f t="shared" ca="1" si="148"/>
        <v>8.3941147181007966E-2</v>
      </c>
      <c r="S528" s="42">
        <f t="shared" ca="1" si="149"/>
        <v>6.5754536816266473E-2</v>
      </c>
      <c r="T528" s="42">
        <f t="shared" ca="1" si="150"/>
        <v>0.23022109888098127</v>
      </c>
      <c r="U528">
        <f ca="1">+(L528^2*Markiwitz!$B$4^2)+(M528^2*Markiwitz!$C$4^2)+(N528^2*Markiwitz!$D$4^2)+(O528^2*Markiwitz!$E$4^2)+(P528^2*Markiwitz!$F$4^2)+(Q528^2*Markiwitz!$G$4^2)+(R528^2*Markiwitz!$H$4^2)+(S528^2*Markiwitz!$I$4^2)+(T528^2*Markiwitz!$J$4^2)+(2*L528*M528*Markiwitz!$B$8)+(2*L528*N528*Markiwitz!$E$8)+(2*L528*O528*Markiwitz!$H$8)+(2*L528*P528*Markiwitz!$B$11)+(2*L528*Q528*Markiwitz!$E$11)+(2*L528*R528*Markiwitz!$H$11)+(2*L528*S528*Markiwitz!$K$8)+(2*L528*T528*Markiwitz!$K$11)</f>
        <v>1.4267215799099316E-2</v>
      </c>
      <c r="V528" s="5">
        <f t="shared" ca="1" si="141"/>
        <v>0.11944545114444215</v>
      </c>
      <c r="W528" s="42">
        <f ca="1">SUMPRODUCT(L528:T528,Markiwitz!$B$3:$J$3)</f>
        <v>0.59631035901966556</v>
      </c>
    </row>
    <row r="529" spans="1:23" x14ac:dyDescent="0.25">
      <c r="A529">
        <v>528</v>
      </c>
      <c r="B529" s="25">
        <f t="shared" ca="1" si="140"/>
        <v>1</v>
      </c>
      <c r="C529" s="46">
        <v>0</v>
      </c>
      <c r="D529">
        <f t="shared" ca="1" si="151"/>
        <v>0.24771301326635176</v>
      </c>
      <c r="E529">
        <f t="shared" ca="1" si="151"/>
        <v>0.30936295608124653</v>
      </c>
      <c r="F529">
        <f t="shared" ca="1" si="151"/>
        <v>0.35703834367606002</v>
      </c>
      <c r="G529">
        <f t="shared" ca="1" si="151"/>
        <v>0.53871840383717184</v>
      </c>
      <c r="H529">
        <f t="shared" ca="1" si="151"/>
        <v>0.5491161705595401</v>
      </c>
      <c r="I529">
        <f t="shared" ca="1" si="151"/>
        <v>0.28860857776510362</v>
      </c>
      <c r="J529">
        <f t="shared" ca="1" si="151"/>
        <v>0.94540100849485076</v>
      </c>
      <c r="K529">
        <f t="shared" ca="1" si="151"/>
        <v>0.42943569997314102</v>
      </c>
      <c r="L529" s="42">
        <f t="shared" ca="1" si="142"/>
        <v>0</v>
      </c>
      <c r="M529" s="42">
        <f t="shared" ca="1" si="143"/>
        <v>6.7581548267548239E-2</v>
      </c>
      <c r="N529" s="42">
        <f t="shared" ca="1" si="144"/>
        <v>8.4401006119592961E-2</v>
      </c>
      <c r="O529" s="42">
        <f t="shared" ca="1" si="145"/>
        <v>9.7407898512640353E-2</v>
      </c>
      <c r="P529" s="42">
        <f t="shared" ca="1" si="146"/>
        <v>0.14697420749709073</v>
      </c>
      <c r="Q529" s="42">
        <f t="shared" ca="1" si="147"/>
        <v>0.14981094652971824</v>
      </c>
      <c r="R529" s="42">
        <f t="shared" ca="1" si="148"/>
        <v>7.8738756076930816E-2</v>
      </c>
      <c r="S529" s="42">
        <f t="shared" ca="1" si="149"/>
        <v>0.2579261502870035</v>
      </c>
      <c r="T529" s="42">
        <f t="shared" ca="1" si="150"/>
        <v>0.11715948670947519</v>
      </c>
      <c r="U529">
        <f ca="1">+(L529^2*Markiwitz!$B$4^2)+(M529^2*Markiwitz!$C$4^2)+(N529^2*Markiwitz!$D$4^2)+(O529^2*Markiwitz!$E$4^2)+(P529^2*Markiwitz!$F$4^2)+(Q529^2*Markiwitz!$G$4^2)+(R529^2*Markiwitz!$H$4^2)+(S529^2*Markiwitz!$I$4^2)+(T529^2*Markiwitz!$J$4^2)+(2*L529*M529*Markiwitz!$B$8)+(2*L529*N529*Markiwitz!$E$8)+(2*L529*O529*Markiwitz!$H$8)+(2*L529*P529*Markiwitz!$B$11)+(2*L529*Q529*Markiwitz!$E$11)+(2*L529*R529*Markiwitz!$H$11)+(2*L529*S529*Markiwitz!$K$8)+(2*L529*T529*Markiwitz!$K$11)</f>
        <v>1.8536489065176541E-2</v>
      </c>
      <c r="V529" s="5">
        <f t="shared" ca="1" si="141"/>
        <v>0.1361487754817374</v>
      </c>
      <c r="W529" s="42">
        <f ca="1">SUMPRODUCT(L529:T529,Markiwitz!$B$3:$J$3)</f>
        <v>0.5112671044767001</v>
      </c>
    </row>
    <row r="530" spans="1:23" x14ac:dyDescent="0.25">
      <c r="A530">
        <v>529</v>
      </c>
      <c r="B530" s="25">
        <f t="shared" ca="1" si="140"/>
        <v>1</v>
      </c>
      <c r="C530" s="46">
        <v>0</v>
      </c>
      <c r="D530">
        <f t="shared" ca="1" si="151"/>
        <v>0.66100204220762526</v>
      </c>
      <c r="E530">
        <f t="shared" ca="1" si="151"/>
        <v>0.46286775965735227</v>
      </c>
      <c r="F530">
        <f t="shared" ca="1" si="151"/>
        <v>0.48572474406057042</v>
      </c>
      <c r="G530">
        <f t="shared" ca="1" si="151"/>
        <v>0.48653845461819434</v>
      </c>
      <c r="H530">
        <f t="shared" ca="1" si="151"/>
        <v>0.82534298111258975</v>
      </c>
      <c r="I530">
        <f t="shared" ca="1" si="151"/>
        <v>0.10139991169388551</v>
      </c>
      <c r="J530">
        <f t="shared" ca="1" si="151"/>
        <v>0.40486650340037944</v>
      </c>
      <c r="K530">
        <f t="shared" ca="1" si="151"/>
        <v>0.42934914743336716</v>
      </c>
      <c r="L530" s="42">
        <f t="shared" ca="1" si="142"/>
        <v>0</v>
      </c>
      <c r="M530" s="42">
        <f t="shared" ca="1" si="143"/>
        <v>0.17137317967066087</v>
      </c>
      <c r="N530" s="42">
        <f t="shared" ca="1" si="144"/>
        <v>0.12000434896477942</v>
      </c>
      <c r="O530" s="42">
        <f t="shared" ca="1" si="145"/>
        <v>0.12593031264528468</v>
      </c>
      <c r="P530" s="42">
        <f t="shared" ca="1" si="146"/>
        <v>0.12614127744824635</v>
      </c>
      <c r="Q530" s="42">
        <f t="shared" ca="1" si="147"/>
        <v>0.21398065657972495</v>
      </c>
      <c r="R530" s="42">
        <f t="shared" ca="1" si="148"/>
        <v>2.6289215729604486E-2</v>
      </c>
      <c r="S530" s="42">
        <f t="shared" ca="1" si="149"/>
        <v>0.10496678618138325</v>
      </c>
      <c r="T530" s="42">
        <f t="shared" ca="1" si="150"/>
        <v>0.11131422278031609</v>
      </c>
      <c r="U530">
        <f ca="1">+(L530^2*Markiwitz!$B$4^2)+(M530^2*Markiwitz!$C$4^2)+(N530^2*Markiwitz!$D$4^2)+(O530^2*Markiwitz!$E$4^2)+(P530^2*Markiwitz!$F$4^2)+(Q530^2*Markiwitz!$G$4^2)+(R530^2*Markiwitz!$H$4^2)+(S530^2*Markiwitz!$I$4^2)+(T530^2*Markiwitz!$J$4^2)+(2*L530*M530*Markiwitz!$B$8)+(2*L530*N530*Markiwitz!$E$8)+(2*L530*O530*Markiwitz!$H$8)+(2*L530*P530*Markiwitz!$B$11)+(2*L530*Q530*Markiwitz!$E$11)+(2*L530*R530*Markiwitz!$H$11)+(2*L530*S530*Markiwitz!$K$8)+(2*L530*T530*Markiwitz!$K$11)</f>
        <v>1.9156042299618821E-2</v>
      </c>
      <c r="V530" s="5">
        <f t="shared" ca="1" si="141"/>
        <v>0.13840535502508139</v>
      </c>
      <c r="W530" s="42">
        <f ca="1">SUMPRODUCT(L530:T530,Markiwitz!$B$3:$J$3)</f>
        <v>0.71823998364437969</v>
      </c>
    </row>
    <row r="531" spans="1:23" x14ac:dyDescent="0.25">
      <c r="A531">
        <v>530</v>
      </c>
      <c r="B531" s="25">
        <f t="shared" ca="1" si="140"/>
        <v>1</v>
      </c>
      <c r="C531" s="46">
        <v>0</v>
      </c>
      <c r="D531">
        <f t="shared" ca="1" si="151"/>
        <v>0.59797958059844869</v>
      </c>
      <c r="E531">
        <f t="shared" ca="1" si="151"/>
        <v>0.66688659533503969</v>
      </c>
      <c r="F531">
        <f t="shared" ca="1" si="151"/>
        <v>0.34331794157086304</v>
      </c>
      <c r="G531">
        <f t="shared" ca="1" si="151"/>
        <v>0.85064824918836779</v>
      </c>
      <c r="H531">
        <f t="shared" ca="1" si="151"/>
        <v>0.17411354768035581</v>
      </c>
      <c r="I531">
        <f t="shared" ca="1" si="151"/>
        <v>0.12280662228103256</v>
      </c>
      <c r="J531">
        <f t="shared" ca="1" si="151"/>
        <v>0.20295722486666523</v>
      </c>
      <c r="K531">
        <f t="shared" ca="1" si="151"/>
        <v>0.23927426105408822</v>
      </c>
      <c r="L531" s="42">
        <f t="shared" ca="1" si="142"/>
        <v>0</v>
      </c>
      <c r="M531" s="42">
        <f t="shared" ca="1" si="143"/>
        <v>0.18698641906190158</v>
      </c>
      <c r="N531" s="42">
        <f t="shared" ca="1" si="144"/>
        <v>0.20853343563552112</v>
      </c>
      <c r="O531" s="42">
        <f t="shared" ca="1" si="145"/>
        <v>0.10735448931181343</v>
      </c>
      <c r="P531" s="42">
        <f t="shared" ca="1" si="146"/>
        <v>0.26599515294121678</v>
      </c>
      <c r="Q531" s="42">
        <f t="shared" ca="1" si="147"/>
        <v>5.4444783479614775E-2</v>
      </c>
      <c r="R531" s="42">
        <f t="shared" ca="1" si="148"/>
        <v>3.8401261986967229E-2</v>
      </c>
      <c r="S531" s="42">
        <f t="shared" ca="1" si="149"/>
        <v>6.3464114715386835E-2</v>
      </c>
      <c r="T531" s="42">
        <f t="shared" ca="1" si="150"/>
        <v>7.4820342867578257E-2</v>
      </c>
      <c r="U531">
        <f ca="1">+(L531^2*Markiwitz!$B$4^2)+(M531^2*Markiwitz!$C$4^2)+(N531^2*Markiwitz!$D$4^2)+(O531^2*Markiwitz!$E$4^2)+(P531^2*Markiwitz!$F$4^2)+(Q531^2*Markiwitz!$G$4^2)+(R531^2*Markiwitz!$H$4^2)+(S531^2*Markiwitz!$I$4^2)+(T531^2*Markiwitz!$J$4^2)+(2*L531*M531*Markiwitz!$B$8)+(2*L531*N531*Markiwitz!$E$8)+(2*L531*O531*Markiwitz!$H$8)+(2*L531*P531*Markiwitz!$B$11)+(2*L531*Q531*Markiwitz!$E$11)+(2*L531*R531*Markiwitz!$H$11)+(2*L531*S531*Markiwitz!$K$8)+(2*L531*T531*Markiwitz!$K$11)</f>
        <v>1.4869561568315388E-2</v>
      </c>
      <c r="V531" s="5">
        <f t="shared" ca="1" si="141"/>
        <v>0.12194081174207176</v>
      </c>
      <c r="W531" s="42">
        <f ca="1">SUMPRODUCT(L531:T531,Markiwitz!$B$3:$J$3)</f>
        <v>0.34016398585575314</v>
      </c>
    </row>
    <row r="532" spans="1:23" x14ac:dyDescent="0.25">
      <c r="A532">
        <v>531</v>
      </c>
      <c r="B532" s="25">
        <f t="shared" ca="1" si="140"/>
        <v>1</v>
      </c>
      <c r="C532" s="46">
        <v>0</v>
      </c>
      <c r="D532">
        <f t="shared" ref="D532:K541" ca="1" si="152">RAND()</f>
        <v>0.95660626302911733</v>
      </c>
      <c r="E532">
        <f t="shared" ca="1" si="152"/>
        <v>0.81184687477868478</v>
      </c>
      <c r="F532">
        <f t="shared" ca="1" si="152"/>
        <v>0.75088526099752717</v>
      </c>
      <c r="G532">
        <f t="shared" ca="1" si="152"/>
        <v>0.29791406476042104</v>
      </c>
      <c r="H532">
        <f t="shared" ca="1" si="152"/>
        <v>0.30538463839236663</v>
      </c>
      <c r="I532">
        <f t="shared" ca="1" si="152"/>
        <v>0.66969979357985043</v>
      </c>
      <c r="J532">
        <f t="shared" ca="1" si="152"/>
        <v>9.7508344083749199E-2</v>
      </c>
      <c r="K532">
        <f t="shared" ca="1" si="152"/>
        <v>0.51977337082883979</v>
      </c>
      <c r="L532" s="42">
        <f t="shared" ca="1" si="142"/>
        <v>0</v>
      </c>
      <c r="M532" s="42">
        <f t="shared" ca="1" si="143"/>
        <v>0.21693628123802194</v>
      </c>
      <c r="N532" s="42">
        <f t="shared" ca="1" si="144"/>
        <v>0.18410818406259713</v>
      </c>
      <c r="O532" s="42">
        <f t="shared" ca="1" si="145"/>
        <v>0.17028349327489911</v>
      </c>
      <c r="P532" s="42">
        <f t="shared" ca="1" si="146"/>
        <v>6.7560052484897659E-2</v>
      </c>
      <c r="Q532" s="42">
        <f t="shared" ca="1" si="147"/>
        <v>6.9254206626537196E-2</v>
      </c>
      <c r="R532" s="42">
        <f t="shared" ca="1" si="148"/>
        <v>0.15187249799624358</v>
      </c>
      <c r="S532" s="42">
        <f t="shared" ca="1" si="149"/>
        <v>2.2112647985623912E-2</v>
      </c>
      <c r="T532" s="42">
        <f t="shared" ca="1" si="150"/>
        <v>0.11787263633117957</v>
      </c>
      <c r="U532">
        <f ca="1">+(L532^2*Markiwitz!$B$4^2)+(M532^2*Markiwitz!$C$4^2)+(N532^2*Markiwitz!$D$4^2)+(O532^2*Markiwitz!$E$4^2)+(P532^2*Markiwitz!$F$4^2)+(Q532^2*Markiwitz!$G$4^2)+(R532^2*Markiwitz!$H$4^2)+(S532^2*Markiwitz!$I$4^2)+(T532^2*Markiwitz!$J$4^2)+(2*L532*M532*Markiwitz!$B$8)+(2*L532*N532*Markiwitz!$E$8)+(2*L532*O532*Markiwitz!$H$8)+(2*L532*P532*Markiwitz!$B$11)+(2*L532*Q532*Markiwitz!$E$11)+(2*L532*R532*Markiwitz!$H$11)+(2*L532*S532*Markiwitz!$K$8)+(2*L532*T532*Markiwitz!$K$11)</f>
        <v>1.0642526193626316E-2</v>
      </c>
      <c r="V532" s="5">
        <f t="shared" ca="1" si="141"/>
        <v>0.10316262013746218</v>
      </c>
      <c r="W532" s="42">
        <f ca="1">SUMPRODUCT(L532:T532,Markiwitz!$B$3:$J$3)</f>
        <v>0.34590069549471969</v>
      </c>
    </row>
    <row r="533" spans="1:23" x14ac:dyDescent="0.25">
      <c r="A533">
        <v>532</v>
      </c>
      <c r="B533" s="25">
        <f t="shared" ca="1" si="140"/>
        <v>0.99999999999999989</v>
      </c>
      <c r="C533" s="46">
        <v>0</v>
      </c>
      <c r="D533">
        <f t="shared" ca="1" si="152"/>
        <v>0.22117304933645054</v>
      </c>
      <c r="E533">
        <f t="shared" ca="1" si="152"/>
        <v>0.22404693274688492</v>
      </c>
      <c r="F533">
        <f t="shared" ca="1" si="152"/>
        <v>0.40157225072014335</v>
      </c>
      <c r="G533">
        <f t="shared" ca="1" si="152"/>
        <v>0.7659981747975666</v>
      </c>
      <c r="H533">
        <f t="shared" ca="1" si="152"/>
        <v>0.54402394934525522</v>
      </c>
      <c r="I533">
        <f t="shared" ca="1" si="152"/>
        <v>0.82066668746944538</v>
      </c>
      <c r="J533">
        <f t="shared" ca="1" si="152"/>
        <v>0.21062756517366499</v>
      </c>
      <c r="K533">
        <f t="shared" ca="1" si="152"/>
        <v>0.84453405049402208</v>
      </c>
      <c r="L533" s="42">
        <f t="shared" ca="1" si="142"/>
        <v>0</v>
      </c>
      <c r="M533" s="42">
        <f t="shared" ca="1" si="143"/>
        <v>5.48456850704135E-2</v>
      </c>
      <c r="N533" s="42">
        <f t="shared" ca="1" si="144"/>
        <v>5.5558340183369859E-2</v>
      </c>
      <c r="O533" s="42">
        <f t="shared" ca="1" si="145"/>
        <v>9.9580420227919478E-2</v>
      </c>
      <c r="P533" s="42">
        <f t="shared" ca="1" si="146"/>
        <v>0.18994943003001374</v>
      </c>
      <c r="Q533" s="42">
        <f t="shared" ca="1" si="147"/>
        <v>0.13490507223221201</v>
      </c>
      <c r="R533" s="42">
        <f t="shared" ca="1" si="148"/>
        <v>0.2035059281579058</v>
      </c>
      <c r="S533" s="42">
        <f t="shared" ca="1" si="149"/>
        <v>5.2230654418883526E-2</v>
      </c>
      <c r="T533" s="42">
        <f t="shared" ca="1" si="150"/>
        <v>0.20942446967928199</v>
      </c>
      <c r="U533">
        <f ca="1">+(L533^2*Markiwitz!$B$4^2)+(M533^2*Markiwitz!$C$4^2)+(N533^2*Markiwitz!$D$4^2)+(O533^2*Markiwitz!$E$4^2)+(P533^2*Markiwitz!$F$4^2)+(Q533^2*Markiwitz!$G$4^2)+(R533^2*Markiwitz!$H$4^2)+(S533^2*Markiwitz!$I$4^2)+(T533^2*Markiwitz!$J$4^2)+(2*L533*M533*Markiwitz!$B$8)+(2*L533*N533*Markiwitz!$E$8)+(2*L533*O533*Markiwitz!$H$8)+(2*L533*P533*Markiwitz!$B$11)+(2*L533*Q533*Markiwitz!$E$11)+(2*L533*R533*Markiwitz!$H$11)+(2*L533*S533*Markiwitz!$K$8)+(2*L533*T533*Markiwitz!$K$11)</f>
        <v>1.5229702961949681E-2</v>
      </c>
      <c r="V533" s="5">
        <f t="shared" ca="1" si="141"/>
        <v>0.12340868268460563</v>
      </c>
      <c r="W533" s="42">
        <f ca="1">SUMPRODUCT(L533:T533,Markiwitz!$B$3:$J$3)</f>
        <v>0.50531058336268619</v>
      </c>
    </row>
    <row r="534" spans="1:23" x14ac:dyDescent="0.25">
      <c r="A534">
        <v>533</v>
      </c>
      <c r="B534" s="25">
        <f t="shared" ca="1" si="140"/>
        <v>0.99999999999999989</v>
      </c>
      <c r="C534" s="46">
        <v>0</v>
      </c>
      <c r="D534">
        <f t="shared" ca="1" si="152"/>
        <v>0.33957569217903227</v>
      </c>
      <c r="E534">
        <f t="shared" ca="1" si="152"/>
        <v>3.8421742437198092E-2</v>
      </c>
      <c r="F534">
        <f t="shared" ca="1" si="152"/>
        <v>0.82949094248957744</v>
      </c>
      <c r="G534">
        <f t="shared" ca="1" si="152"/>
        <v>0.71342617841800116</v>
      </c>
      <c r="H534">
        <f t="shared" ca="1" si="152"/>
        <v>0.83986648402637509</v>
      </c>
      <c r="I534">
        <f t="shared" ca="1" si="152"/>
        <v>0.62704799740780204</v>
      </c>
      <c r="J534">
        <f t="shared" ca="1" si="152"/>
        <v>0.85018846569486062</v>
      </c>
      <c r="K534">
        <f t="shared" ca="1" si="152"/>
        <v>6.2420674930928066E-2</v>
      </c>
      <c r="L534" s="42">
        <f t="shared" ca="1" si="142"/>
        <v>0</v>
      </c>
      <c r="M534" s="42">
        <f t="shared" ca="1" si="143"/>
        <v>7.8963044730903389E-2</v>
      </c>
      <c r="N534" s="42">
        <f t="shared" ca="1" si="144"/>
        <v>8.9343785099558291E-3</v>
      </c>
      <c r="O534" s="42">
        <f t="shared" ca="1" si="145"/>
        <v>0.19288521500281897</v>
      </c>
      <c r="P534" s="42">
        <f t="shared" ca="1" si="146"/>
        <v>0.16589615963711948</v>
      </c>
      <c r="Q534" s="42">
        <f t="shared" ca="1" si="147"/>
        <v>0.1952978857838758</v>
      </c>
      <c r="R534" s="42">
        <f t="shared" ca="1" si="148"/>
        <v>0.1458102573538477</v>
      </c>
      <c r="S534" s="42">
        <f t="shared" ca="1" si="149"/>
        <v>0.1976981020507412</v>
      </c>
      <c r="T534" s="42">
        <f t="shared" ca="1" si="150"/>
        <v>1.4514956930737571E-2</v>
      </c>
      <c r="U534">
        <f ca="1">+(L534^2*Markiwitz!$B$4^2)+(M534^2*Markiwitz!$C$4^2)+(N534^2*Markiwitz!$D$4^2)+(O534^2*Markiwitz!$E$4^2)+(P534^2*Markiwitz!$F$4^2)+(Q534^2*Markiwitz!$G$4^2)+(R534^2*Markiwitz!$H$4^2)+(S534^2*Markiwitz!$I$4^2)+(T534^2*Markiwitz!$J$4^2)+(2*L534*M534*Markiwitz!$B$8)+(2*L534*N534*Markiwitz!$E$8)+(2*L534*O534*Markiwitz!$H$8)+(2*L534*P534*Markiwitz!$B$11)+(2*L534*Q534*Markiwitz!$E$11)+(2*L534*R534*Markiwitz!$H$11)+(2*L534*S534*Markiwitz!$K$8)+(2*L534*T534*Markiwitz!$K$11)</f>
        <v>2.3517194448012715E-2</v>
      </c>
      <c r="V534" s="5">
        <f t="shared" ca="1" si="141"/>
        <v>0.15335316901848725</v>
      </c>
      <c r="W534" s="42">
        <f ca="1">SUMPRODUCT(L534:T534,Markiwitz!$B$3:$J$3)</f>
        <v>0.65914387757005322</v>
      </c>
    </row>
    <row r="535" spans="1:23" x14ac:dyDescent="0.25">
      <c r="A535">
        <v>534</v>
      </c>
      <c r="B535" s="25">
        <f t="shared" ca="1" si="140"/>
        <v>1</v>
      </c>
      <c r="C535" s="46">
        <v>0</v>
      </c>
      <c r="D535">
        <f t="shared" ca="1" si="152"/>
        <v>0.72775231022686038</v>
      </c>
      <c r="E535">
        <f t="shared" ca="1" si="152"/>
        <v>0.38886370717148611</v>
      </c>
      <c r="F535">
        <f t="shared" ca="1" si="152"/>
        <v>6.143394551447412E-3</v>
      </c>
      <c r="G535">
        <f t="shared" ca="1" si="152"/>
        <v>0.10504853224740951</v>
      </c>
      <c r="H535">
        <f t="shared" ca="1" si="152"/>
        <v>0.35100206980186632</v>
      </c>
      <c r="I535">
        <f t="shared" ca="1" si="152"/>
        <v>0.90710402147954661</v>
      </c>
      <c r="J535">
        <f t="shared" ca="1" si="152"/>
        <v>0.53011039422120254</v>
      </c>
      <c r="K535">
        <f t="shared" ca="1" si="152"/>
        <v>0.30442811406568793</v>
      </c>
      <c r="L535" s="42">
        <f t="shared" ca="1" si="142"/>
        <v>0</v>
      </c>
      <c r="M535" s="42">
        <f t="shared" ca="1" si="143"/>
        <v>0.21917262801821716</v>
      </c>
      <c r="N535" s="42">
        <f t="shared" ca="1" si="144"/>
        <v>0.11711165934342833</v>
      </c>
      <c r="O535" s="42">
        <f t="shared" ca="1" si="145"/>
        <v>1.8501678522652796E-3</v>
      </c>
      <c r="P535" s="42">
        <f t="shared" ca="1" si="146"/>
        <v>3.1636811808874968E-2</v>
      </c>
      <c r="Q535" s="42">
        <f t="shared" ca="1" si="147"/>
        <v>0.10570910596536277</v>
      </c>
      <c r="R535" s="42">
        <f t="shared" ca="1" si="148"/>
        <v>0.27318686520086793</v>
      </c>
      <c r="S535" s="42">
        <f t="shared" ca="1" si="149"/>
        <v>0.15965004385216697</v>
      </c>
      <c r="T535" s="42">
        <f t="shared" ca="1" si="150"/>
        <v>9.1682717958816551E-2</v>
      </c>
      <c r="U535">
        <f ca="1">+(L535^2*Markiwitz!$B$4^2)+(M535^2*Markiwitz!$C$4^2)+(N535^2*Markiwitz!$D$4^2)+(O535^2*Markiwitz!$E$4^2)+(P535^2*Markiwitz!$F$4^2)+(Q535^2*Markiwitz!$G$4^2)+(R535^2*Markiwitz!$H$4^2)+(S535^2*Markiwitz!$I$4^2)+(T535^2*Markiwitz!$J$4^2)+(2*L535*M535*Markiwitz!$B$8)+(2*L535*N535*Markiwitz!$E$8)+(2*L535*O535*Markiwitz!$H$8)+(2*L535*P535*Markiwitz!$B$11)+(2*L535*Q535*Markiwitz!$E$11)+(2*L535*R535*Markiwitz!$H$11)+(2*L535*S535*Markiwitz!$K$8)+(2*L535*T535*Markiwitz!$K$11)</f>
        <v>1.527131454054728E-2</v>
      </c>
      <c r="V535" s="5">
        <f t="shared" ca="1" si="141"/>
        <v>0.12357716027060696</v>
      </c>
      <c r="W535" s="42">
        <f ca="1">SUMPRODUCT(L535:T535,Markiwitz!$B$3:$J$3)</f>
        <v>0.36819685944978886</v>
      </c>
    </row>
    <row r="536" spans="1:23" x14ac:dyDescent="0.25">
      <c r="A536">
        <v>535</v>
      </c>
      <c r="B536" s="25">
        <f t="shared" ca="1" si="140"/>
        <v>1</v>
      </c>
      <c r="C536" s="46">
        <v>0</v>
      </c>
      <c r="D536">
        <f t="shared" ca="1" si="152"/>
        <v>0.41259579076456876</v>
      </c>
      <c r="E536">
        <f t="shared" ca="1" si="152"/>
        <v>0.20988957394984986</v>
      </c>
      <c r="F536">
        <f t="shared" ca="1" si="152"/>
        <v>0.35498949209290698</v>
      </c>
      <c r="G536">
        <f t="shared" ca="1" si="152"/>
        <v>9.8597840704933049E-2</v>
      </c>
      <c r="H536">
        <f t="shared" ca="1" si="152"/>
        <v>0.2867241828742646</v>
      </c>
      <c r="I536">
        <f t="shared" ca="1" si="152"/>
        <v>0.65274393644244222</v>
      </c>
      <c r="J536">
        <f t="shared" ca="1" si="152"/>
        <v>0.78335334938325207</v>
      </c>
      <c r="K536">
        <f t="shared" ca="1" si="152"/>
        <v>0.11864047374323161</v>
      </c>
      <c r="L536" s="42">
        <f t="shared" ca="1" si="142"/>
        <v>0</v>
      </c>
      <c r="M536" s="42">
        <f t="shared" ca="1" si="143"/>
        <v>0.14141932887928593</v>
      </c>
      <c r="N536" s="42">
        <f t="shared" ca="1" si="144"/>
        <v>7.194073073732378E-2</v>
      </c>
      <c r="O536" s="42">
        <f t="shared" ca="1" si="145"/>
        <v>0.12167447379419209</v>
      </c>
      <c r="P536" s="42">
        <f t="shared" ca="1" si="146"/>
        <v>3.3794916898206434E-2</v>
      </c>
      <c r="Q536" s="42">
        <f t="shared" ca="1" si="147"/>
        <v>9.827618803478641E-2</v>
      </c>
      <c r="R536" s="42">
        <f t="shared" ca="1" si="148"/>
        <v>0.22373134066795847</v>
      </c>
      <c r="S536" s="42">
        <f t="shared" ca="1" si="149"/>
        <v>0.26849838855562441</v>
      </c>
      <c r="T536" s="42">
        <f t="shared" ca="1" si="150"/>
        <v>4.0664632432622375E-2</v>
      </c>
      <c r="U536">
        <f ca="1">+(L536^2*Markiwitz!$B$4^2)+(M536^2*Markiwitz!$C$4^2)+(N536^2*Markiwitz!$D$4^2)+(O536^2*Markiwitz!$E$4^2)+(P536^2*Markiwitz!$F$4^2)+(Q536^2*Markiwitz!$G$4^2)+(R536^2*Markiwitz!$H$4^2)+(S536^2*Markiwitz!$I$4^2)+(T536^2*Markiwitz!$J$4^2)+(2*L536*M536*Markiwitz!$B$8)+(2*L536*N536*Markiwitz!$E$8)+(2*L536*O536*Markiwitz!$H$8)+(2*L536*P536*Markiwitz!$B$11)+(2*L536*Q536*Markiwitz!$E$11)+(2*L536*R536*Markiwitz!$H$11)+(2*L536*S536*Markiwitz!$K$8)+(2*L536*T536*Markiwitz!$K$11)</f>
        <v>1.7814796703116021E-2</v>
      </c>
      <c r="V536" s="5">
        <f t="shared" ca="1" si="141"/>
        <v>0.13347208211126407</v>
      </c>
      <c r="W536" s="42">
        <f ca="1">SUMPRODUCT(L536:T536,Markiwitz!$B$3:$J$3)</f>
        <v>0.34990674312890063</v>
      </c>
    </row>
    <row r="537" spans="1:23" x14ac:dyDescent="0.25">
      <c r="A537">
        <v>536</v>
      </c>
      <c r="B537" s="25">
        <f t="shared" ca="1" si="140"/>
        <v>0.99999999999999978</v>
      </c>
      <c r="C537" s="46">
        <v>0</v>
      </c>
      <c r="D537">
        <f t="shared" ca="1" si="152"/>
        <v>0.97992778913543532</v>
      </c>
      <c r="E537">
        <f t="shared" ca="1" si="152"/>
        <v>2.050435656847438E-2</v>
      </c>
      <c r="F537">
        <f t="shared" ca="1" si="152"/>
        <v>0.93083610013169804</v>
      </c>
      <c r="G537">
        <f t="shared" ca="1" si="152"/>
        <v>0.46523291072273099</v>
      </c>
      <c r="H537">
        <f t="shared" ca="1" si="152"/>
        <v>0.11782411577641183</v>
      </c>
      <c r="I537">
        <f t="shared" ca="1" si="152"/>
        <v>0.28439707111901469</v>
      </c>
      <c r="J537">
        <f t="shared" ca="1" si="152"/>
        <v>0.99874309409162287</v>
      </c>
      <c r="K537">
        <f t="shared" ca="1" si="152"/>
        <v>0.24520849543918333</v>
      </c>
      <c r="L537" s="42">
        <f t="shared" ca="1" si="142"/>
        <v>0</v>
      </c>
      <c r="M537" s="42">
        <f t="shared" ca="1" si="143"/>
        <v>0.24239595015074272</v>
      </c>
      <c r="N537" s="42">
        <f t="shared" ca="1" si="144"/>
        <v>5.0719788210415217E-3</v>
      </c>
      <c r="O537" s="42">
        <f t="shared" ca="1" si="145"/>
        <v>0.23025257924882719</v>
      </c>
      <c r="P537" s="42">
        <f t="shared" ca="1" si="146"/>
        <v>0.11508049336525762</v>
      </c>
      <c r="Q537" s="42">
        <f t="shared" ca="1" si="147"/>
        <v>2.9145094986531894E-2</v>
      </c>
      <c r="R537" s="42">
        <f t="shared" ca="1" si="148"/>
        <v>7.0348753283956733E-2</v>
      </c>
      <c r="S537" s="42">
        <f t="shared" ca="1" si="149"/>
        <v>0.24705012342023933</v>
      </c>
      <c r="T537" s="42">
        <f t="shared" ca="1" si="150"/>
        <v>6.0655026723402852E-2</v>
      </c>
      <c r="U537">
        <f ca="1">+(L537^2*Markiwitz!$B$4^2)+(M537^2*Markiwitz!$C$4^2)+(N537^2*Markiwitz!$D$4^2)+(O537^2*Markiwitz!$E$4^2)+(P537^2*Markiwitz!$F$4^2)+(Q537^2*Markiwitz!$G$4^2)+(R537^2*Markiwitz!$H$4^2)+(S537^2*Markiwitz!$I$4^2)+(T537^2*Markiwitz!$J$4^2)+(2*L537*M537*Markiwitz!$B$8)+(2*L537*N537*Markiwitz!$E$8)+(2*L537*O537*Markiwitz!$H$8)+(2*L537*P537*Markiwitz!$B$11)+(2*L537*Q537*Markiwitz!$E$11)+(2*L537*R537*Markiwitz!$H$11)+(2*L537*S537*Markiwitz!$K$8)+(2*L537*T537*Markiwitz!$K$11)</f>
        <v>1.5687806410252855E-2</v>
      </c>
      <c r="V537" s="5">
        <f t="shared" ca="1" si="141"/>
        <v>0.12525097368983945</v>
      </c>
      <c r="W537" s="42">
        <f ca="1">SUMPRODUCT(L537:T537,Markiwitz!$B$3:$J$3)</f>
        <v>0.21141113099522124</v>
      </c>
    </row>
    <row r="538" spans="1:23" x14ac:dyDescent="0.25">
      <c r="A538">
        <v>537</v>
      </c>
      <c r="B538" s="25">
        <f t="shared" ca="1" si="140"/>
        <v>1</v>
      </c>
      <c r="C538" s="46">
        <v>0</v>
      </c>
      <c r="D538">
        <f t="shared" ca="1" si="152"/>
        <v>0.97605333355407631</v>
      </c>
      <c r="E538">
        <f t="shared" ca="1" si="152"/>
        <v>0.77346379027899315</v>
      </c>
      <c r="F538">
        <f t="shared" ca="1" si="152"/>
        <v>0.60536940256316674</v>
      </c>
      <c r="G538">
        <f t="shared" ca="1" si="152"/>
        <v>0.66930337758207692</v>
      </c>
      <c r="H538">
        <f t="shared" ca="1" si="152"/>
        <v>0.95817035121203387</v>
      </c>
      <c r="I538">
        <f t="shared" ca="1" si="152"/>
        <v>0.76829094064092895</v>
      </c>
      <c r="J538">
        <f t="shared" ca="1" si="152"/>
        <v>0.34318827310716915</v>
      </c>
      <c r="K538">
        <f t="shared" ca="1" si="152"/>
        <v>0.45715819409178782</v>
      </c>
      <c r="L538" s="42">
        <f t="shared" ca="1" si="142"/>
        <v>0</v>
      </c>
      <c r="M538" s="42">
        <f t="shared" ca="1" si="143"/>
        <v>0.17583385776841756</v>
      </c>
      <c r="N538" s="42">
        <f t="shared" ca="1" si="144"/>
        <v>0.13933779785754172</v>
      </c>
      <c r="O538" s="42">
        <f t="shared" ca="1" si="145"/>
        <v>0.10905596422692453</v>
      </c>
      <c r="P538" s="42">
        <f t="shared" ca="1" si="146"/>
        <v>0.12057352897834063</v>
      </c>
      <c r="Q538" s="42">
        <f t="shared" ca="1" si="147"/>
        <v>0.17261227789618244</v>
      </c>
      <c r="R538" s="42">
        <f t="shared" ca="1" si="148"/>
        <v>0.13840592039116925</v>
      </c>
      <c r="S538" s="42">
        <f t="shared" ca="1" si="149"/>
        <v>6.1824611347399874E-2</v>
      </c>
      <c r="T538" s="42">
        <f t="shared" ca="1" si="150"/>
        <v>8.2356041534023955E-2</v>
      </c>
      <c r="U538">
        <f ca="1">+(L538^2*Markiwitz!$B$4^2)+(M538^2*Markiwitz!$C$4^2)+(N538^2*Markiwitz!$D$4^2)+(O538^2*Markiwitz!$E$4^2)+(P538^2*Markiwitz!$F$4^2)+(Q538^2*Markiwitz!$G$4^2)+(R538^2*Markiwitz!$H$4^2)+(S538^2*Markiwitz!$I$4^2)+(T538^2*Markiwitz!$J$4^2)+(2*L538*M538*Markiwitz!$B$8)+(2*L538*N538*Markiwitz!$E$8)+(2*L538*O538*Markiwitz!$H$8)+(2*L538*P538*Markiwitz!$B$11)+(2*L538*Q538*Markiwitz!$E$11)+(2*L538*R538*Markiwitz!$H$11)+(2*L538*S538*Markiwitz!$K$8)+(2*L538*T538*Markiwitz!$K$11)</f>
        <v>1.5428931685907789E-2</v>
      </c>
      <c r="V538" s="5">
        <f t="shared" ca="1" si="141"/>
        <v>0.12421325084671035</v>
      </c>
      <c r="W538" s="42">
        <f ca="1">SUMPRODUCT(L538:T538,Markiwitz!$B$3:$J$3)</f>
        <v>0.60997766134577136</v>
      </c>
    </row>
    <row r="539" spans="1:23" x14ac:dyDescent="0.25">
      <c r="A539">
        <v>538</v>
      </c>
      <c r="B539" s="25">
        <f t="shared" ca="1" si="140"/>
        <v>1</v>
      </c>
      <c r="C539" s="46">
        <v>0</v>
      </c>
      <c r="D539">
        <f t="shared" ca="1" si="152"/>
        <v>0.42887410905611145</v>
      </c>
      <c r="E539">
        <f t="shared" ca="1" si="152"/>
        <v>0.10366258557944852</v>
      </c>
      <c r="F539">
        <f t="shared" ca="1" si="152"/>
        <v>0.30943113670880251</v>
      </c>
      <c r="G539">
        <f t="shared" ca="1" si="152"/>
        <v>0.52125172774617146</v>
      </c>
      <c r="H539">
        <f t="shared" ca="1" si="152"/>
        <v>9.5155632371795806E-2</v>
      </c>
      <c r="I539">
        <f t="shared" ca="1" si="152"/>
        <v>0.49892680184142857</v>
      </c>
      <c r="J539">
        <f t="shared" ca="1" si="152"/>
        <v>0.80682135185496195</v>
      </c>
      <c r="K539">
        <f t="shared" ca="1" si="152"/>
        <v>0.79816851477673489</v>
      </c>
      <c r="L539" s="42">
        <f t="shared" ca="1" si="142"/>
        <v>0</v>
      </c>
      <c r="M539" s="42">
        <f t="shared" ca="1" si="143"/>
        <v>0.1203927488029805</v>
      </c>
      <c r="N539" s="42">
        <f t="shared" ca="1" si="144"/>
        <v>2.9099969810257705E-2</v>
      </c>
      <c r="O539" s="42">
        <f t="shared" ca="1" si="145"/>
        <v>8.6862937927385059E-2</v>
      </c>
      <c r="P539" s="42">
        <f t="shared" ca="1" si="146"/>
        <v>0.14632482352403767</v>
      </c>
      <c r="Q539" s="42">
        <f t="shared" ca="1" si="147"/>
        <v>2.6711913597534345E-2</v>
      </c>
      <c r="R539" s="42">
        <f t="shared" ca="1" si="148"/>
        <v>0.14005781150409966</v>
      </c>
      <c r="S539" s="42">
        <f t="shared" ca="1" si="149"/>
        <v>0.22648940164874098</v>
      </c>
      <c r="T539" s="42">
        <f t="shared" ca="1" si="150"/>
        <v>0.22406039318496401</v>
      </c>
      <c r="U539">
        <f ca="1">+(L539^2*Markiwitz!$B$4^2)+(M539^2*Markiwitz!$C$4^2)+(N539^2*Markiwitz!$D$4^2)+(O539^2*Markiwitz!$E$4^2)+(P539^2*Markiwitz!$F$4^2)+(Q539^2*Markiwitz!$G$4^2)+(R539^2*Markiwitz!$H$4^2)+(S539^2*Markiwitz!$I$4^2)+(T539^2*Markiwitz!$J$4^2)+(2*L539*M539*Markiwitz!$B$8)+(2*L539*N539*Markiwitz!$E$8)+(2*L539*O539*Markiwitz!$H$8)+(2*L539*P539*Markiwitz!$B$11)+(2*L539*Q539*Markiwitz!$E$11)+(2*L539*R539*Markiwitz!$H$11)+(2*L539*S539*Markiwitz!$K$8)+(2*L539*T539*Markiwitz!$K$11)</f>
        <v>1.2409906680196672E-2</v>
      </c>
      <c r="V539" s="5">
        <f t="shared" ca="1" si="141"/>
        <v>0.11139976068285189</v>
      </c>
      <c r="W539" s="42">
        <f ca="1">SUMPRODUCT(L539:T539,Markiwitz!$B$3:$J$3)</f>
        <v>0.17719891824013881</v>
      </c>
    </row>
    <row r="540" spans="1:23" x14ac:dyDescent="0.25">
      <c r="A540">
        <v>539</v>
      </c>
      <c r="B540" s="25">
        <f t="shared" ca="1" si="140"/>
        <v>1</v>
      </c>
      <c r="C540" s="46">
        <v>0</v>
      </c>
      <c r="D540">
        <f t="shared" ca="1" si="152"/>
        <v>0.36902739384254835</v>
      </c>
      <c r="E540">
        <f t="shared" ca="1" si="152"/>
        <v>7.0989846945378465E-3</v>
      </c>
      <c r="F540">
        <f t="shared" ca="1" si="152"/>
        <v>0.43196557055325591</v>
      </c>
      <c r="G540">
        <f t="shared" ca="1" si="152"/>
        <v>0.78917884224928903</v>
      </c>
      <c r="H540">
        <f t="shared" ca="1" si="152"/>
        <v>0.34019662201604117</v>
      </c>
      <c r="I540">
        <f t="shared" ca="1" si="152"/>
        <v>0.92570630298420931</v>
      </c>
      <c r="J540">
        <f t="shared" ca="1" si="152"/>
        <v>0.83348369021142932</v>
      </c>
      <c r="K540">
        <f t="shared" ca="1" si="152"/>
        <v>0.49229746643916605</v>
      </c>
      <c r="L540" s="42">
        <f t="shared" ca="1" si="142"/>
        <v>0</v>
      </c>
      <c r="M540" s="42">
        <f t="shared" ca="1" si="143"/>
        <v>8.8095337627521697E-2</v>
      </c>
      <c r="N540" s="42">
        <f t="shared" ca="1" si="144"/>
        <v>1.6946911365196711E-3</v>
      </c>
      <c r="O540" s="42">
        <f t="shared" ca="1" si="145"/>
        <v>0.10312012987737858</v>
      </c>
      <c r="P540" s="42">
        <f t="shared" ca="1" si="146"/>
        <v>0.18839516446876822</v>
      </c>
      <c r="Q540" s="42">
        <f t="shared" ca="1" si="147"/>
        <v>8.1212768418576026E-2</v>
      </c>
      <c r="R540" s="42">
        <f t="shared" ca="1" si="148"/>
        <v>0.22098741357969118</v>
      </c>
      <c r="S540" s="42">
        <f t="shared" ca="1" si="149"/>
        <v>0.19897175201995165</v>
      </c>
      <c r="T540" s="42">
        <f t="shared" ca="1" si="150"/>
        <v>0.11752274287159292</v>
      </c>
      <c r="U540">
        <f ca="1">+(L540^2*Markiwitz!$B$4^2)+(M540^2*Markiwitz!$C$4^2)+(N540^2*Markiwitz!$D$4^2)+(O540^2*Markiwitz!$E$4^2)+(P540^2*Markiwitz!$F$4^2)+(Q540^2*Markiwitz!$G$4^2)+(R540^2*Markiwitz!$H$4^2)+(S540^2*Markiwitz!$I$4^2)+(T540^2*Markiwitz!$J$4^2)+(2*L540*M540*Markiwitz!$B$8)+(2*L540*N540*Markiwitz!$E$8)+(2*L540*O540*Markiwitz!$H$8)+(2*L540*P540*Markiwitz!$B$11)+(2*L540*Q540*Markiwitz!$E$11)+(2*L540*R540*Markiwitz!$H$11)+(2*L540*S540*Markiwitz!$K$8)+(2*L540*T540*Markiwitz!$K$11)</f>
        <v>1.6273491793306012E-2</v>
      </c>
      <c r="V540" s="5">
        <f t="shared" ca="1" si="141"/>
        <v>0.12756759695669592</v>
      </c>
      <c r="W540" s="42">
        <f ca="1">SUMPRODUCT(L540:T540,Markiwitz!$B$3:$J$3)</f>
        <v>0.33639154130965565</v>
      </c>
    </row>
    <row r="541" spans="1:23" x14ac:dyDescent="0.25">
      <c r="A541">
        <v>540</v>
      </c>
      <c r="B541" s="25">
        <f t="shared" ca="1" si="140"/>
        <v>1</v>
      </c>
      <c r="C541" s="46">
        <v>0</v>
      </c>
      <c r="D541">
        <f t="shared" ca="1" si="152"/>
        <v>0.69291572057459727</v>
      </c>
      <c r="E541">
        <f t="shared" ca="1" si="152"/>
        <v>0.58808932464397812</v>
      </c>
      <c r="F541">
        <f t="shared" ca="1" si="152"/>
        <v>0.1546594562940008</v>
      </c>
      <c r="G541">
        <f t="shared" ca="1" si="152"/>
        <v>0.1521737778619392</v>
      </c>
      <c r="H541">
        <f t="shared" ca="1" si="152"/>
        <v>0.87128135202457158</v>
      </c>
      <c r="I541">
        <f t="shared" ca="1" si="152"/>
        <v>0.50004197741932599</v>
      </c>
      <c r="J541">
        <f t="shared" ca="1" si="152"/>
        <v>0.6037019904881965</v>
      </c>
      <c r="K541">
        <f t="shared" ca="1" si="152"/>
        <v>0.79401546477444185</v>
      </c>
      <c r="L541" s="42">
        <f t="shared" ca="1" si="142"/>
        <v>0</v>
      </c>
      <c r="M541" s="42">
        <f t="shared" ca="1" si="143"/>
        <v>0.15903946618282977</v>
      </c>
      <c r="N541" s="42">
        <f t="shared" ca="1" si="144"/>
        <v>0.1349794924289498</v>
      </c>
      <c r="O541" s="42">
        <f t="shared" ca="1" si="145"/>
        <v>3.5497762049225355E-2</v>
      </c>
      <c r="P541" s="42">
        <f t="shared" ca="1" si="146"/>
        <v>3.4927243933963903E-2</v>
      </c>
      <c r="Q541" s="42">
        <f t="shared" ca="1" si="147"/>
        <v>0.1999783191614343</v>
      </c>
      <c r="R541" s="42">
        <f t="shared" ca="1" si="148"/>
        <v>0.11477068104592764</v>
      </c>
      <c r="S541" s="42">
        <f t="shared" ca="1" si="149"/>
        <v>0.13856294416460441</v>
      </c>
      <c r="T541" s="42">
        <f t="shared" ca="1" si="150"/>
        <v>0.18224409103306494</v>
      </c>
      <c r="U541">
        <f ca="1">+(L541^2*Markiwitz!$B$4^2)+(M541^2*Markiwitz!$C$4^2)+(N541^2*Markiwitz!$D$4^2)+(O541^2*Markiwitz!$E$4^2)+(P541^2*Markiwitz!$F$4^2)+(Q541^2*Markiwitz!$G$4^2)+(R541^2*Markiwitz!$H$4^2)+(S541^2*Markiwitz!$I$4^2)+(T541^2*Markiwitz!$J$4^2)+(2*L541*M541*Markiwitz!$B$8)+(2*L541*N541*Markiwitz!$E$8)+(2*L541*O541*Markiwitz!$H$8)+(2*L541*P541*Markiwitz!$B$11)+(2*L541*Q541*Markiwitz!$E$11)+(2*L541*R541*Markiwitz!$H$11)+(2*L541*S541*Markiwitz!$K$8)+(2*L541*T541*Markiwitz!$K$11)</f>
        <v>1.7178314435572776E-2</v>
      </c>
      <c r="V541" s="5">
        <f t="shared" ca="1" si="141"/>
        <v>0.13106606897123593</v>
      </c>
      <c r="W541" s="42">
        <f ca="1">SUMPRODUCT(L541:T541,Markiwitz!$B$3:$J$3)</f>
        <v>0.63199152260810698</v>
      </c>
    </row>
    <row r="542" spans="1:23" x14ac:dyDescent="0.25">
      <c r="A542">
        <v>541</v>
      </c>
      <c r="B542" s="25">
        <f t="shared" ca="1" si="140"/>
        <v>1</v>
      </c>
      <c r="C542" s="46">
        <v>0</v>
      </c>
      <c r="D542">
        <f t="shared" ref="D542:K551" ca="1" si="153">RAND()</f>
        <v>0.32606258772157104</v>
      </c>
      <c r="E542">
        <f t="shared" ca="1" si="153"/>
        <v>0.73932771245814177</v>
      </c>
      <c r="F542">
        <f t="shared" ca="1" si="153"/>
        <v>9.6044018372879458E-2</v>
      </c>
      <c r="G542">
        <f t="shared" ca="1" si="153"/>
        <v>0.46283962673538503</v>
      </c>
      <c r="H542">
        <f t="shared" ca="1" si="153"/>
        <v>0.44418744839652546</v>
      </c>
      <c r="I542">
        <f t="shared" ca="1" si="153"/>
        <v>8.0389029454807193E-2</v>
      </c>
      <c r="J542">
        <f t="shared" ca="1" si="153"/>
        <v>0.78975053472166967</v>
      </c>
      <c r="K542">
        <f t="shared" ca="1" si="153"/>
        <v>0.97963680238290007</v>
      </c>
      <c r="L542" s="42">
        <f t="shared" ca="1" si="142"/>
        <v>0</v>
      </c>
      <c r="M542" s="42">
        <f t="shared" ca="1" si="143"/>
        <v>8.3216641682631376E-2</v>
      </c>
      <c r="N542" s="42">
        <f t="shared" ca="1" si="144"/>
        <v>0.18868883352605034</v>
      </c>
      <c r="O542" s="42">
        <f t="shared" ca="1" si="145"/>
        <v>2.4512044508218273E-2</v>
      </c>
      <c r="P542" s="42">
        <f t="shared" ca="1" si="146"/>
        <v>0.11812443630439029</v>
      </c>
      <c r="Q542" s="42">
        <f t="shared" ca="1" si="147"/>
        <v>0.11336408752512207</v>
      </c>
      <c r="R542" s="42">
        <f t="shared" ca="1" si="148"/>
        <v>2.0516628743275547E-2</v>
      </c>
      <c r="S542" s="42">
        <f t="shared" ca="1" si="149"/>
        <v>0.20155758354809838</v>
      </c>
      <c r="T542" s="42">
        <f t="shared" ca="1" si="150"/>
        <v>0.25001974416221373</v>
      </c>
      <c r="U542">
        <f ca="1">+(L542^2*Markiwitz!$B$4^2)+(M542^2*Markiwitz!$C$4^2)+(N542^2*Markiwitz!$D$4^2)+(O542^2*Markiwitz!$E$4^2)+(P542^2*Markiwitz!$F$4^2)+(Q542^2*Markiwitz!$G$4^2)+(R542^2*Markiwitz!$H$4^2)+(S542^2*Markiwitz!$I$4^2)+(T542^2*Markiwitz!$J$4^2)+(2*L542*M542*Markiwitz!$B$8)+(2*L542*N542*Markiwitz!$E$8)+(2*L542*O542*Markiwitz!$H$8)+(2*L542*P542*Markiwitz!$B$11)+(2*L542*Q542*Markiwitz!$E$11)+(2*L542*R542*Markiwitz!$H$11)+(2*L542*S542*Markiwitz!$K$8)+(2*L542*T542*Markiwitz!$K$11)</f>
        <v>1.383957474789051E-2</v>
      </c>
      <c r="V542" s="5">
        <f t="shared" ca="1" si="141"/>
        <v>0.11764172196925082</v>
      </c>
      <c r="W542" s="42">
        <f ca="1">SUMPRODUCT(L542:T542,Markiwitz!$B$3:$J$3)</f>
        <v>0.41181130085131729</v>
      </c>
    </row>
    <row r="543" spans="1:23" x14ac:dyDescent="0.25">
      <c r="A543">
        <v>542</v>
      </c>
      <c r="B543" s="25">
        <f t="shared" ca="1" si="140"/>
        <v>0.99999999999999989</v>
      </c>
      <c r="C543" s="46">
        <v>0</v>
      </c>
      <c r="D543">
        <f t="shared" ca="1" si="153"/>
        <v>0.79111288127808488</v>
      </c>
      <c r="E543">
        <f t="shared" ca="1" si="153"/>
        <v>0.65543918450296468</v>
      </c>
      <c r="F543">
        <f t="shared" ca="1" si="153"/>
        <v>0.82062936535247744</v>
      </c>
      <c r="G543">
        <f t="shared" ca="1" si="153"/>
        <v>0.78201123357746138</v>
      </c>
      <c r="H543">
        <f t="shared" ca="1" si="153"/>
        <v>0.54600776230242121</v>
      </c>
      <c r="I543">
        <f t="shared" ca="1" si="153"/>
        <v>0.9044129276336782</v>
      </c>
      <c r="J543">
        <f t="shared" ca="1" si="153"/>
        <v>0.56489695586528199</v>
      </c>
      <c r="K543">
        <f t="shared" ca="1" si="153"/>
        <v>0.18533696603251804</v>
      </c>
      <c r="L543" s="42">
        <f t="shared" ca="1" si="142"/>
        <v>0</v>
      </c>
      <c r="M543" s="42">
        <f t="shared" ca="1" si="143"/>
        <v>0.15069255153623146</v>
      </c>
      <c r="N543" s="42">
        <f t="shared" ca="1" si="144"/>
        <v>0.12484919083862046</v>
      </c>
      <c r="O543" s="42">
        <f t="shared" ca="1" si="145"/>
        <v>0.15631490253418626</v>
      </c>
      <c r="P543" s="42">
        <f t="shared" ca="1" si="146"/>
        <v>0.14895885392158129</v>
      </c>
      <c r="Q543" s="42">
        <f t="shared" ca="1" si="147"/>
        <v>0.10400450404373827</v>
      </c>
      <c r="R543" s="42">
        <f t="shared" ca="1" si="148"/>
        <v>0.17227414055917159</v>
      </c>
      <c r="S543" s="42">
        <f t="shared" ca="1" si="149"/>
        <v>0.10760255034258079</v>
      </c>
      <c r="T543" s="42">
        <f t="shared" ca="1" si="150"/>
        <v>3.5303306223889795E-2</v>
      </c>
      <c r="U543">
        <f ca="1">+(L543^2*Markiwitz!$B$4^2)+(M543^2*Markiwitz!$C$4^2)+(N543^2*Markiwitz!$D$4^2)+(O543^2*Markiwitz!$E$4^2)+(P543^2*Markiwitz!$F$4^2)+(Q543^2*Markiwitz!$G$4^2)+(R543^2*Markiwitz!$H$4^2)+(S543^2*Markiwitz!$I$4^2)+(T543^2*Markiwitz!$J$4^2)+(2*L543*M543*Markiwitz!$B$8)+(2*L543*N543*Markiwitz!$E$8)+(2*L543*O543*Markiwitz!$H$8)+(2*L543*P543*Markiwitz!$B$11)+(2*L543*Q543*Markiwitz!$E$11)+(2*L543*R543*Markiwitz!$H$11)+(2*L543*S543*Markiwitz!$K$8)+(2*L543*T543*Markiwitz!$K$11)</f>
        <v>1.3520251470455052E-2</v>
      </c>
      <c r="V543" s="5">
        <f t="shared" ca="1" si="141"/>
        <v>0.11627661618079128</v>
      </c>
      <c r="W543" s="42">
        <f ca="1">SUMPRODUCT(L543:T543,Markiwitz!$B$3:$J$3)</f>
        <v>0.43349635541098569</v>
      </c>
    </row>
    <row r="544" spans="1:23" x14ac:dyDescent="0.25">
      <c r="A544">
        <v>543</v>
      </c>
      <c r="B544" s="25">
        <f t="shared" ca="1" si="140"/>
        <v>0.99999999999999989</v>
      </c>
      <c r="C544" s="46">
        <v>0</v>
      </c>
      <c r="D544">
        <f t="shared" ca="1" si="153"/>
        <v>0.31609365287923863</v>
      </c>
      <c r="E544">
        <f t="shared" ca="1" si="153"/>
        <v>0.81031951378584699</v>
      </c>
      <c r="F544">
        <f t="shared" ca="1" si="153"/>
        <v>0.71931055938258359</v>
      </c>
      <c r="G544">
        <f t="shared" ca="1" si="153"/>
        <v>0.53511063158821248</v>
      </c>
      <c r="H544">
        <f t="shared" ca="1" si="153"/>
        <v>0.3909590030621316</v>
      </c>
      <c r="I544">
        <f t="shared" ca="1" si="153"/>
        <v>9.5085260791521131E-2</v>
      </c>
      <c r="J544">
        <f t="shared" ca="1" si="153"/>
        <v>0.25614868779695654</v>
      </c>
      <c r="K544">
        <f t="shared" ca="1" si="153"/>
        <v>0.63316512246135015</v>
      </c>
      <c r="L544" s="42">
        <f t="shared" ca="1" si="142"/>
        <v>0</v>
      </c>
      <c r="M544" s="42">
        <f t="shared" ca="1" si="143"/>
        <v>8.4152678176861423E-2</v>
      </c>
      <c r="N544" s="42">
        <f t="shared" ca="1" si="144"/>
        <v>0.21572896716816686</v>
      </c>
      <c r="O544" s="42">
        <f t="shared" ca="1" si="145"/>
        <v>0.19149992244882727</v>
      </c>
      <c r="P544" s="42">
        <f t="shared" ca="1" si="146"/>
        <v>0.1424609205495932</v>
      </c>
      <c r="Q544" s="42">
        <f t="shared" ca="1" si="147"/>
        <v>0.10408385889862665</v>
      </c>
      <c r="R544" s="42">
        <f t="shared" ca="1" si="148"/>
        <v>2.5314267711059681E-2</v>
      </c>
      <c r="S544" s="42">
        <f t="shared" ca="1" si="149"/>
        <v>6.8193707444792639E-2</v>
      </c>
      <c r="T544" s="42">
        <f t="shared" ca="1" si="150"/>
        <v>0.16856567760207217</v>
      </c>
      <c r="U544">
        <f ca="1">+(L544^2*Markiwitz!$B$4^2)+(M544^2*Markiwitz!$C$4^2)+(N544^2*Markiwitz!$D$4^2)+(O544^2*Markiwitz!$E$4^2)+(P544^2*Markiwitz!$F$4^2)+(Q544^2*Markiwitz!$G$4^2)+(R544^2*Markiwitz!$H$4^2)+(S544^2*Markiwitz!$I$4^2)+(T544^2*Markiwitz!$J$4^2)+(2*L544*M544*Markiwitz!$B$8)+(2*L544*N544*Markiwitz!$E$8)+(2*L544*O544*Markiwitz!$H$8)+(2*L544*P544*Markiwitz!$B$11)+(2*L544*Q544*Markiwitz!$E$11)+(2*L544*R544*Markiwitz!$H$11)+(2*L544*S544*Markiwitz!$K$8)+(2*L544*T544*Markiwitz!$K$11)</f>
        <v>1.3375239583250261E-2</v>
      </c>
      <c r="V544" s="5">
        <f t="shared" ca="1" si="141"/>
        <v>0.11565137086628183</v>
      </c>
      <c r="W544" s="42">
        <f ca="1">SUMPRODUCT(L544:T544,Markiwitz!$B$3:$J$3)</f>
        <v>0.453280666287872</v>
      </c>
    </row>
    <row r="545" spans="1:23" x14ac:dyDescent="0.25">
      <c r="A545">
        <v>544</v>
      </c>
      <c r="B545" s="25">
        <f t="shared" ca="1" si="140"/>
        <v>0.99999999999999989</v>
      </c>
      <c r="C545" s="46">
        <v>0</v>
      </c>
      <c r="D545">
        <f t="shared" ca="1" si="153"/>
        <v>8.6145866687839856E-2</v>
      </c>
      <c r="E545">
        <f t="shared" ca="1" si="153"/>
        <v>0.95480164214087426</v>
      </c>
      <c r="F545">
        <f t="shared" ca="1" si="153"/>
        <v>0.50601286924647515</v>
      </c>
      <c r="G545">
        <f t="shared" ca="1" si="153"/>
        <v>0.24781622473631215</v>
      </c>
      <c r="H545">
        <f t="shared" ca="1" si="153"/>
        <v>0.35949385225542763</v>
      </c>
      <c r="I545">
        <f t="shared" ca="1" si="153"/>
        <v>0.57680549036271322</v>
      </c>
      <c r="J545">
        <f t="shared" ca="1" si="153"/>
        <v>0.16780842720839717</v>
      </c>
      <c r="K545">
        <f t="shared" ca="1" si="153"/>
        <v>0.80903315157650968</v>
      </c>
      <c r="L545" s="42">
        <f t="shared" ca="1" si="142"/>
        <v>0</v>
      </c>
      <c r="M545" s="42">
        <f t="shared" ca="1" si="143"/>
        <v>2.3232951144480537E-2</v>
      </c>
      <c r="N545" s="42">
        <f t="shared" ca="1" si="144"/>
        <v>0.25750347355504638</v>
      </c>
      <c r="O545" s="42">
        <f t="shared" ca="1" si="145"/>
        <v>0.13646821050952695</v>
      </c>
      <c r="P545" s="42">
        <f t="shared" ca="1" si="146"/>
        <v>6.6834341141071424E-2</v>
      </c>
      <c r="Q545" s="42">
        <f t="shared" ca="1" si="147"/>
        <v>9.6953033584958034E-2</v>
      </c>
      <c r="R545" s="42">
        <f t="shared" ca="1" si="148"/>
        <v>0.15556049631521895</v>
      </c>
      <c r="S545" s="42">
        <f t="shared" ca="1" si="149"/>
        <v>4.5256785274355352E-2</v>
      </c>
      <c r="T545" s="42">
        <f t="shared" ca="1" si="150"/>
        <v>0.2181907084753423</v>
      </c>
      <c r="U545">
        <f ca="1">+(L545^2*Markiwitz!$B$4^2)+(M545^2*Markiwitz!$C$4^2)+(N545^2*Markiwitz!$D$4^2)+(O545^2*Markiwitz!$E$4^2)+(P545^2*Markiwitz!$F$4^2)+(Q545^2*Markiwitz!$G$4^2)+(R545^2*Markiwitz!$H$4^2)+(S545^2*Markiwitz!$I$4^2)+(T545^2*Markiwitz!$J$4^2)+(2*L545*M545*Markiwitz!$B$8)+(2*L545*N545*Markiwitz!$E$8)+(2*L545*O545*Markiwitz!$H$8)+(2*L545*P545*Markiwitz!$B$11)+(2*L545*Q545*Markiwitz!$E$11)+(2*L545*R545*Markiwitz!$H$11)+(2*L545*S545*Markiwitz!$K$8)+(2*L545*T545*Markiwitz!$K$11)</f>
        <v>1.2974504771093548E-2</v>
      </c>
      <c r="V545" s="5">
        <f t="shared" ca="1" si="141"/>
        <v>0.11390568366457202</v>
      </c>
      <c r="W545" s="42">
        <f ca="1">SUMPRODUCT(L545:T545,Markiwitz!$B$3:$J$3)</f>
        <v>0.40547140794064934</v>
      </c>
    </row>
    <row r="546" spans="1:23" x14ac:dyDescent="0.25">
      <c r="A546">
        <v>545</v>
      </c>
      <c r="B546" s="25">
        <f t="shared" ca="1" si="140"/>
        <v>1</v>
      </c>
      <c r="C546" s="46">
        <v>0</v>
      </c>
      <c r="D546">
        <f t="shared" ca="1" si="153"/>
        <v>0.48377097546537229</v>
      </c>
      <c r="E546">
        <f t="shared" ca="1" si="153"/>
        <v>0.259490329005996</v>
      </c>
      <c r="F546">
        <f t="shared" ca="1" si="153"/>
        <v>0.23594252186781373</v>
      </c>
      <c r="G546">
        <f t="shared" ca="1" si="153"/>
        <v>0.94187902699210735</v>
      </c>
      <c r="H546">
        <f t="shared" ca="1" si="153"/>
        <v>0.23683789090031004</v>
      </c>
      <c r="I546">
        <f t="shared" ca="1" si="153"/>
        <v>5.2409293007878777E-2</v>
      </c>
      <c r="J546">
        <f t="shared" ca="1" si="153"/>
        <v>0.36438087081120729</v>
      </c>
      <c r="K546">
        <f t="shared" ca="1" si="153"/>
        <v>0.46677870480024664</v>
      </c>
      <c r="L546" s="42">
        <f t="shared" ca="1" si="142"/>
        <v>0</v>
      </c>
      <c r="M546" s="42">
        <f t="shared" ca="1" si="143"/>
        <v>0.15905725057265965</v>
      </c>
      <c r="N546" s="42">
        <f t="shared" ca="1" si="144"/>
        <v>8.5316855237510883E-2</v>
      </c>
      <c r="O546" s="42">
        <f t="shared" ca="1" si="145"/>
        <v>7.7574659755833802E-2</v>
      </c>
      <c r="P546" s="42">
        <f t="shared" ca="1" si="146"/>
        <v>0.30967688431762869</v>
      </c>
      <c r="Q546" s="42">
        <f t="shared" ca="1" si="147"/>
        <v>7.7869044792926542E-2</v>
      </c>
      <c r="R546" s="42">
        <f t="shared" ca="1" si="148"/>
        <v>1.7231455529697855E-2</v>
      </c>
      <c r="S546" s="42">
        <f t="shared" ca="1" si="149"/>
        <v>0.11980342437193328</v>
      </c>
      <c r="T546" s="42">
        <f t="shared" ca="1" si="150"/>
        <v>0.1534704254218093</v>
      </c>
      <c r="U546">
        <f ca="1">+(L546^2*Markiwitz!$B$4^2)+(M546^2*Markiwitz!$C$4^2)+(N546^2*Markiwitz!$D$4^2)+(O546^2*Markiwitz!$E$4^2)+(P546^2*Markiwitz!$F$4^2)+(Q546^2*Markiwitz!$G$4^2)+(R546^2*Markiwitz!$H$4^2)+(S546^2*Markiwitz!$I$4^2)+(T546^2*Markiwitz!$J$4^2)+(2*L546*M546*Markiwitz!$B$8)+(2*L546*N546*Markiwitz!$E$8)+(2*L546*O546*Markiwitz!$H$8)+(2*L546*P546*Markiwitz!$B$11)+(2*L546*Q546*Markiwitz!$E$11)+(2*L546*R546*Markiwitz!$H$11)+(2*L546*S546*Markiwitz!$K$8)+(2*L546*T546*Markiwitz!$K$11)</f>
        <v>1.6625082717537376E-2</v>
      </c>
      <c r="V546" s="5">
        <f t="shared" ca="1" si="141"/>
        <v>0.12893829034672896</v>
      </c>
      <c r="W546" s="42">
        <f ca="1">SUMPRODUCT(L546:T546,Markiwitz!$B$3:$J$3)</f>
        <v>0.38143664082420742</v>
      </c>
    </row>
    <row r="547" spans="1:23" x14ac:dyDescent="0.25">
      <c r="A547">
        <v>546</v>
      </c>
      <c r="B547" s="25">
        <f t="shared" ca="1" si="140"/>
        <v>0.99999999999999989</v>
      </c>
      <c r="C547" s="46">
        <v>0</v>
      </c>
      <c r="D547">
        <f t="shared" ca="1" si="153"/>
        <v>0.23197622028127385</v>
      </c>
      <c r="E547">
        <f t="shared" ca="1" si="153"/>
        <v>0.48089180158361711</v>
      </c>
      <c r="F547">
        <f t="shared" ca="1" si="153"/>
        <v>0.68596894813176634</v>
      </c>
      <c r="G547">
        <f t="shared" ca="1" si="153"/>
        <v>0.74941883653844987</v>
      </c>
      <c r="H547">
        <f t="shared" ca="1" si="153"/>
        <v>0.39341665687518812</v>
      </c>
      <c r="I547">
        <f t="shared" ca="1" si="153"/>
        <v>0.29681789263976621</v>
      </c>
      <c r="J547">
        <f t="shared" ca="1" si="153"/>
        <v>0.22304185342878902</v>
      </c>
      <c r="K547">
        <f t="shared" ca="1" si="153"/>
        <v>0.5642123112968771</v>
      </c>
      <c r="L547" s="42">
        <f t="shared" ca="1" si="142"/>
        <v>0</v>
      </c>
      <c r="M547" s="42">
        <f t="shared" ca="1" si="143"/>
        <v>6.3980299481123548E-2</v>
      </c>
      <c r="N547" s="42">
        <f t="shared" ca="1" si="144"/>
        <v>0.13263256658820802</v>
      </c>
      <c r="O547" s="42">
        <f t="shared" ca="1" si="145"/>
        <v>0.1891939556692768</v>
      </c>
      <c r="P547" s="42">
        <f t="shared" ca="1" si="146"/>
        <v>0.20669377895884172</v>
      </c>
      <c r="Q547" s="42">
        <f t="shared" ca="1" si="147"/>
        <v>0.10850644732988982</v>
      </c>
      <c r="R547" s="42">
        <f t="shared" ca="1" si="148"/>
        <v>8.1863984331764783E-2</v>
      </c>
      <c r="S547" s="42">
        <f t="shared" ca="1" si="149"/>
        <v>6.1516152655198449E-2</v>
      </c>
      <c r="T547" s="42">
        <f t="shared" ca="1" si="150"/>
        <v>0.15561281498569676</v>
      </c>
      <c r="U547">
        <f ca="1">+(L547^2*Markiwitz!$B$4^2)+(M547^2*Markiwitz!$C$4^2)+(N547^2*Markiwitz!$D$4^2)+(O547^2*Markiwitz!$E$4^2)+(P547^2*Markiwitz!$F$4^2)+(Q547^2*Markiwitz!$G$4^2)+(R547^2*Markiwitz!$H$4^2)+(S547^2*Markiwitz!$I$4^2)+(T547^2*Markiwitz!$J$4^2)+(2*L547*M547*Markiwitz!$B$8)+(2*L547*N547*Markiwitz!$E$8)+(2*L547*O547*Markiwitz!$H$8)+(2*L547*P547*Markiwitz!$B$11)+(2*L547*Q547*Markiwitz!$E$11)+(2*L547*R547*Markiwitz!$H$11)+(2*L547*S547*Markiwitz!$K$8)+(2*L547*T547*Markiwitz!$K$11)</f>
        <v>1.4311957651548598E-2</v>
      </c>
      <c r="V547" s="5">
        <f t="shared" ca="1" si="141"/>
        <v>0.11963259443625135</v>
      </c>
      <c r="W547" s="42">
        <f ca="1">SUMPRODUCT(L547:T547,Markiwitz!$B$3:$J$3)</f>
        <v>0.46955142860362165</v>
      </c>
    </row>
    <row r="548" spans="1:23" x14ac:dyDescent="0.25">
      <c r="A548">
        <v>547</v>
      </c>
      <c r="B548" s="25">
        <f t="shared" ca="1" si="140"/>
        <v>0.99999999999999989</v>
      </c>
      <c r="C548" s="46">
        <v>0</v>
      </c>
      <c r="D548">
        <f t="shared" ca="1" si="153"/>
        <v>0.22537909659648281</v>
      </c>
      <c r="E548">
        <f t="shared" ca="1" si="153"/>
        <v>0.84257658997336693</v>
      </c>
      <c r="F548">
        <f t="shared" ca="1" si="153"/>
        <v>0.20528520117680837</v>
      </c>
      <c r="G548">
        <f t="shared" ca="1" si="153"/>
        <v>0.56506269356180527</v>
      </c>
      <c r="H548">
        <f t="shared" ca="1" si="153"/>
        <v>0.99455383915844908</v>
      </c>
      <c r="I548">
        <f t="shared" ca="1" si="153"/>
        <v>8.4613514801599732E-2</v>
      </c>
      <c r="J548">
        <f t="shared" ca="1" si="153"/>
        <v>0.8350514963230411</v>
      </c>
      <c r="K548">
        <f t="shared" ca="1" si="153"/>
        <v>0.13228590904754012</v>
      </c>
      <c r="L548" s="42">
        <f t="shared" ca="1" si="142"/>
        <v>0</v>
      </c>
      <c r="M548" s="42">
        <f t="shared" ca="1" si="143"/>
        <v>5.8015499565006977E-2</v>
      </c>
      <c r="N548" s="42">
        <f t="shared" ca="1" si="144"/>
        <v>0.21689013101602689</v>
      </c>
      <c r="O548" s="42">
        <f t="shared" ca="1" si="145"/>
        <v>5.2843070539494545E-2</v>
      </c>
      <c r="P548" s="42">
        <f t="shared" ca="1" si="146"/>
        <v>0.14545445849944974</v>
      </c>
      <c r="Q548" s="42">
        <f t="shared" ca="1" si="147"/>
        <v>0.25601104403385677</v>
      </c>
      <c r="R548" s="42">
        <f t="shared" ca="1" si="148"/>
        <v>2.1780614996229103E-2</v>
      </c>
      <c r="S548" s="42">
        <f t="shared" ca="1" si="149"/>
        <v>0.2149530744123315</v>
      </c>
      <c r="T548" s="42">
        <f t="shared" ca="1" si="150"/>
        <v>3.4052106937604451E-2</v>
      </c>
      <c r="U548">
        <f ca="1">+(L548^2*Markiwitz!$B$4^2)+(M548^2*Markiwitz!$C$4^2)+(N548^2*Markiwitz!$D$4^2)+(O548^2*Markiwitz!$E$4^2)+(P548^2*Markiwitz!$F$4^2)+(Q548^2*Markiwitz!$G$4^2)+(R548^2*Markiwitz!$H$4^2)+(S548^2*Markiwitz!$I$4^2)+(T548^2*Markiwitz!$J$4^2)+(2*L548*M548*Markiwitz!$B$8)+(2*L548*N548*Markiwitz!$E$8)+(2*L548*O548*Markiwitz!$H$8)+(2*L548*P548*Markiwitz!$B$11)+(2*L548*Q548*Markiwitz!$E$11)+(2*L548*R548*Markiwitz!$H$11)+(2*L548*S548*Markiwitz!$K$8)+(2*L548*T548*Markiwitz!$K$11)</f>
        <v>2.9407887824536589E-2</v>
      </c>
      <c r="V548" s="5">
        <f t="shared" ca="1" si="141"/>
        <v>0.17148728181569789</v>
      </c>
      <c r="W548" s="42">
        <f ca="1">SUMPRODUCT(L548:T548,Markiwitz!$B$3:$J$3)</f>
        <v>0.81032856709847201</v>
      </c>
    </row>
    <row r="549" spans="1:23" x14ac:dyDescent="0.25">
      <c r="A549">
        <v>548</v>
      </c>
      <c r="B549" s="25">
        <f t="shared" ca="1" si="140"/>
        <v>1</v>
      </c>
      <c r="C549" s="46">
        <v>0</v>
      </c>
      <c r="D549">
        <f t="shared" ca="1" si="153"/>
        <v>0.31268449863087966</v>
      </c>
      <c r="E549">
        <f t="shared" ca="1" si="153"/>
        <v>0.52495910421233249</v>
      </c>
      <c r="F549">
        <f t="shared" ca="1" si="153"/>
        <v>0.32392536984090425</v>
      </c>
      <c r="G549">
        <f t="shared" ca="1" si="153"/>
        <v>0.14896557610321526</v>
      </c>
      <c r="H549">
        <f t="shared" ca="1" si="153"/>
        <v>0.27418470789490612</v>
      </c>
      <c r="I549">
        <f t="shared" ca="1" si="153"/>
        <v>0.39758485931206888</v>
      </c>
      <c r="J549">
        <f t="shared" ca="1" si="153"/>
        <v>0.899155754738308</v>
      </c>
      <c r="K549">
        <f t="shared" ca="1" si="153"/>
        <v>0.90553712062133773</v>
      </c>
      <c r="L549" s="42">
        <f t="shared" ca="1" si="142"/>
        <v>0</v>
      </c>
      <c r="M549" s="42">
        <f t="shared" ca="1" si="143"/>
        <v>8.2567928980341404E-2</v>
      </c>
      <c r="N549" s="42">
        <f t="shared" ca="1" si="144"/>
        <v>0.13862147379859566</v>
      </c>
      <c r="O549" s="42">
        <f t="shared" ca="1" si="145"/>
        <v>8.5536209978633315E-2</v>
      </c>
      <c r="P549" s="42">
        <f t="shared" ca="1" si="146"/>
        <v>3.9336069303280881E-2</v>
      </c>
      <c r="Q549" s="42">
        <f t="shared" ca="1" si="147"/>
        <v>7.2401617566872634E-2</v>
      </c>
      <c r="R549" s="42">
        <f t="shared" ca="1" si="148"/>
        <v>0.10498684319522571</v>
      </c>
      <c r="S549" s="42">
        <f t="shared" ca="1" si="149"/>
        <v>0.23743239215430059</v>
      </c>
      <c r="T549" s="42">
        <f t="shared" ca="1" si="150"/>
        <v>0.23911746502274989</v>
      </c>
      <c r="U549">
        <f ca="1">+(L549^2*Markiwitz!$B$4^2)+(M549^2*Markiwitz!$C$4^2)+(N549^2*Markiwitz!$D$4^2)+(O549^2*Markiwitz!$E$4^2)+(P549^2*Markiwitz!$F$4^2)+(Q549^2*Markiwitz!$G$4^2)+(R549^2*Markiwitz!$H$4^2)+(S549^2*Markiwitz!$I$4^2)+(T549^2*Markiwitz!$J$4^2)+(2*L549*M549*Markiwitz!$B$8)+(2*L549*N549*Markiwitz!$E$8)+(2*L549*O549*Markiwitz!$H$8)+(2*L549*P549*Markiwitz!$B$11)+(2*L549*Q549*Markiwitz!$E$11)+(2*L549*R549*Markiwitz!$H$11)+(2*L549*S549*Markiwitz!$K$8)+(2*L549*T549*Markiwitz!$K$11)</f>
        <v>1.2398781877122888E-2</v>
      </c>
      <c r="V549" s="5">
        <f t="shared" ca="1" si="141"/>
        <v>0.11134981758908673</v>
      </c>
      <c r="W549" s="42">
        <f ca="1">SUMPRODUCT(L549:T549,Markiwitz!$B$3:$J$3)</f>
        <v>0.28258708040389258</v>
      </c>
    </row>
    <row r="550" spans="1:23" x14ac:dyDescent="0.25">
      <c r="A550">
        <v>549</v>
      </c>
      <c r="B550" s="25">
        <f t="shared" ca="1" si="140"/>
        <v>1.0000000000000002</v>
      </c>
      <c r="C550" s="46">
        <v>0</v>
      </c>
      <c r="D550">
        <f t="shared" ca="1" si="153"/>
        <v>0.85574932582955254</v>
      </c>
      <c r="E550">
        <f t="shared" ca="1" si="153"/>
        <v>0.23851329075738659</v>
      </c>
      <c r="F550">
        <f t="shared" ca="1" si="153"/>
        <v>0.70729489086081154</v>
      </c>
      <c r="G550">
        <f t="shared" ca="1" si="153"/>
        <v>0.45956297566092286</v>
      </c>
      <c r="H550">
        <f t="shared" ca="1" si="153"/>
        <v>0.66052212693537848</v>
      </c>
      <c r="I550">
        <f t="shared" ca="1" si="153"/>
        <v>0.81432452935839228</v>
      </c>
      <c r="J550">
        <f t="shared" ca="1" si="153"/>
        <v>0.92391431240138855</v>
      </c>
      <c r="K550">
        <f t="shared" ca="1" si="153"/>
        <v>0.7533466605830984</v>
      </c>
      <c r="L550" s="42">
        <f t="shared" ca="1" si="142"/>
        <v>0</v>
      </c>
      <c r="M550" s="42">
        <f t="shared" ca="1" si="143"/>
        <v>0.15808484476598472</v>
      </c>
      <c r="N550" s="42">
        <f t="shared" ca="1" si="144"/>
        <v>4.4061193396155544E-2</v>
      </c>
      <c r="O550" s="42">
        <f t="shared" ca="1" si="145"/>
        <v>0.13066046288393601</v>
      </c>
      <c r="P550" s="42">
        <f t="shared" ca="1" si="146"/>
        <v>8.4896288521320279E-2</v>
      </c>
      <c r="Q550" s="42">
        <f t="shared" ca="1" si="147"/>
        <v>0.12202000603372415</v>
      </c>
      <c r="R550" s="42">
        <f t="shared" ca="1" si="148"/>
        <v>0.15043233214114834</v>
      </c>
      <c r="S550" s="42">
        <f t="shared" ca="1" si="149"/>
        <v>0.17067714369679388</v>
      </c>
      <c r="T550" s="42">
        <f t="shared" ca="1" si="150"/>
        <v>0.13916772856093712</v>
      </c>
      <c r="U550">
        <f ca="1">+(L550^2*Markiwitz!$B$4^2)+(M550^2*Markiwitz!$C$4^2)+(N550^2*Markiwitz!$D$4^2)+(O550^2*Markiwitz!$E$4^2)+(P550^2*Markiwitz!$F$4^2)+(Q550^2*Markiwitz!$G$4^2)+(R550^2*Markiwitz!$H$4^2)+(S550^2*Markiwitz!$I$4^2)+(T550^2*Markiwitz!$J$4^2)+(2*L550*M550*Markiwitz!$B$8)+(2*L550*N550*Markiwitz!$E$8)+(2*L550*O550*Markiwitz!$H$8)+(2*L550*P550*Markiwitz!$B$11)+(2*L550*Q550*Markiwitz!$E$11)+(2*L550*R550*Markiwitz!$H$11)+(2*L550*S550*Markiwitz!$K$8)+(2*L550*T550*Markiwitz!$K$11)</f>
        <v>1.3005788737605526E-2</v>
      </c>
      <c r="V550" s="5">
        <f t="shared" ca="1" si="141"/>
        <v>0.11404292497829721</v>
      </c>
      <c r="W550" s="42">
        <f ca="1">SUMPRODUCT(L550:T550,Markiwitz!$B$3:$J$3)</f>
        <v>0.44005588115645444</v>
      </c>
    </row>
    <row r="551" spans="1:23" x14ac:dyDescent="0.25">
      <c r="A551">
        <v>550</v>
      </c>
      <c r="B551" s="25">
        <f t="shared" ca="1" si="140"/>
        <v>0.99999999999999978</v>
      </c>
      <c r="C551" s="46">
        <v>0</v>
      </c>
      <c r="D551">
        <f t="shared" ca="1" si="153"/>
        <v>0.43470471959356716</v>
      </c>
      <c r="E551">
        <f t="shared" ca="1" si="153"/>
        <v>0.83913269809717039</v>
      </c>
      <c r="F551">
        <f t="shared" ca="1" si="153"/>
        <v>0.19050527682698026</v>
      </c>
      <c r="G551">
        <f t="shared" ca="1" si="153"/>
        <v>0.91950348756043354</v>
      </c>
      <c r="H551">
        <f t="shared" ca="1" si="153"/>
        <v>0.52405170770854093</v>
      </c>
      <c r="I551">
        <f t="shared" ca="1" si="153"/>
        <v>0.31116411056570559</v>
      </c>
      <c r="J551">
        <f t="shared" ca="1" si="153"/>
        <v>0.20413156318240233</v>
      </c>
      <c r="K551">
        <f t="shared" ca="1" si="153"/>
        <v>0.14891253297194229</v>
      </c>
      <c r="L551" s="42">
        <f t="shared" ca="1" si="142"/>
        <v>0</v>
      </c>
      <c r="M551" s="42">
        <f t="shared" ca="1" si="143"/>
        <v>0.12169423523525139</v>
      </c>
      <c r="N551" s="42">
        <f t="shared" ca="1" si="144"/>
        <v>0.23491259089918423</v>
      </c>
      <c r="O551" s="42">
        <f t="shared" ca="1" si="145"/>
        <v>5.333136017804186E-2</v>
      </c>
      <c r="P551" s="42">
        <f t="shared" ca="1" si="146"/>
        <v>0.25741214362575637</v>
      </c>
      <c r="Q551" s="42">
        <f t="shared" ca="1" si="147"/>
        <v>0.14670664687732118</v>
      </c>
      <c r="R551" s="42">
        <f t="shared" ca="1" si="148"/>
        <v>8.710942568867179E-2</v>
      </c>
      <c r="S551" s="42">
        <f t="shared" ca="1" si="149"/>
        <v>5.7145996694226972E-2</v>
      </c>
      <c r="T551" s="42">
        <f t="shared" ca="1" si="150"/>
        <v>4.1687600801546126E-2</v>
      </c>
      <c r="U551">
        <f ca="1">+(L551^2*Markiwitz!$B$4^2)+(M551^2*Markiwitz!$C$4^2)+(N551^2*Markiwitz!$D$4^2)+(O551^2*Markiwitz!$E$4^2)+(P551^2*Markiwitz!$F$4^2)+(Q551^2*Markiwitz!$G$4^2)+(R551^2*Markiwitz!$H$4^2)+(S551^2*Markiwitz!$I$4^2)+(T551^2*Markiwitz!$J$4^2)+(2*L551*M551*Markiwitz!$B$8)+(2*L551*N551*Markiwitz!$E$8)+(2*L551*O551*Markiwitz!$H$8)+(2*L551*P551*Markiwitz!$B$11)+(2*L551*Q551*Markiwitz!$E$11)+(2*L551*R551*Markiwitz!$H$11)+(2*L551*S551*Markiwitz!$K$8)+(2*L551*T551*Markiwitz!$K$11)</f>
        <v>1.9305652447285999E-2</v>
      </c>
      <c r="V551" s="5">
        <f t="shared" ca="1" si="141"/>
        <v>0.13894478200812724</v>
      </c>
      <c r="W551" s="42">
        <f ca="1">SUMPRODUCT(L551:T551,Markiwitz!$B$3:$J$3)</f>
        <v>0.57374695546914789</v>
      </c>
    </row>
    <row r="552" spans="1:23" x14ac:dyDescent="0.25">
      <c r="A552">
        <v>551</v>
      </c>
      <c r="B552" s="25">
        <f t="shared" ca="1" si="140"/>
        <v>1.0000000000000002</v>
      </c>
      <c r="C552" s="46">
        <v>0</v>
      </c>
      <c r="D552">
        <f t="shared" ref="D552:K561" ca="1" si="154">RAND()</f>
        <v>0.25459109213819009</v>
      </c>
      <c r="E552">
        <f t="shared" ca="1" si="154"/>
        <v>0.48948387076587274</v>
      </c>
      <c r="F552">
        <f t="shared" ca="1" si="154"/>
        <v>0.94195752235450103</v>
      </c>
      <c r="G552">
        <f t="shared" ca="1" si="154"/>
        <v>8.0391418413437221E-2</v>
      </c>
      <c r="H552">
        <f t="shared" ca="1" si="154"/>
        <v>0.99946572460025263</v>
      </c>
      <c r="I552">
        <f t="shared" ca="1" si="154"/>
        <v>0.71359056534519416</v>
      </c>
      <c r="J552">
        <f t="shared" ca="1" si="154"/>
        <v>0.8834497807073457</v>
      </c>
      <c r="K552">
        <f t="shared" ca="1" si="154"/>
        <v>0.79291199242128863</v>
      </c>
      <c r="L552" s="42">
        <f t="shared" ca="1" si="142"/>
        <v>0</v>
      </c>
      <c r="M552" s="42">
        <f t="shared" ca="1" si="143"/>
        <v>4.9379149667549992E-2</v>
      </c>
      <c r="N552" s="42">
        <f t="shared" ca="1" si="144"/>
        <v>9.4937718014423994E-2</v>
      </c>
      <c r="O552" s="42">
        <f t="shared" ca="1" si="145"/>
        <v>0.18269712850585731</v>
      </c>
      <c r="P552" s="42">
        <f t="shared" ca="1" si="146"/>
        <v>1.559229684151341E-2</v>
      </c>
      <c r="Q552" s="42">
        <f t="shared" ca="1" si="147"/>
        <v>0.19385111705257099</v>
      </c>
      <c r="R552" s="42">
        <f t="shared" ca="1" si="148"/>
        <v>0.13840427420927146</v>
      </c>
      <c r="S552" s="42">
        <f t="shared" ca="1" si="149"/>
        <v>0.17134927455212562</v>
      </c>
      <c r="T552" s="42">
        <f t="shared" ca="1" si="150"/>
        <v>0.15378904115668726</v>
      </c>
      <c r="U552">
        <f ca="1">+(L552^2*Markiwitz!$B$4^2)+(M552^2*Markiwitz!$C$4^2)+(N552^2*Markiwitz!$D$4^2)+(O552^2*Markiwitz!$E$4^2)+(P552^2*Markiwitz!$F$4^2)+(Q552^2*Markiwitz!$G$4^2)+(R552^2*Markiwitz!$H$4^2)+(S552^2*Markiwitz!$I$4^2)+(T552^2*Markiwitz!$J$4^2)+(2*L552*M552*Markiwitz!$B$8)+(2*L552*N552*Markiwitz!$E$8)+(2*L552*O552*Markiwitz!$H$8)+(2*L552*P552*Markiwitz!$B$11)+(2*L552*Q552*Markiwitz!$E$11)+(2*L552*R552*Markiwitz!$H$11)+(2*L552*S552*Markiwitz!$K$8)+(2*L552*T552*Markiwitz!$K$11)</f>
        <v>1.9563000659147546E-2</v>
      </c>
      <c r="V552" s="5">
        <f t="shared" ca="1" si="141"/>
        <v>0.13986779707690955</v>
      </c>
      <c r="W552" s="42">
        <f ca="1">SUMPRODUCT(L552:T552,Markiwitz!$B$3:$J$3)</f>
        <v>0.62619707608759911</v>
      </c>
    </row>
    <row r="553" spans="1:23" x14ac:dyDescent="0.25">
      <c r="A553">
        <v>552</v>
      </c>
      <c r="B553" s="25">
        <f t="shared" ca="1" si="140"/>
        <v>1</v>
      </c>
      <c r="C553" s="46">
        <v>0</v>
      </c>
      <c r="D553">
        <f t="shared" ca="1" si="154"/>
        <v>0.38295065197360145</v>
      </c>
      <c r="E553">
        <f t="shared" ca="1" si="154"/>
        <v>0.16696187750670644</v>
      </c>
      <c r="F553">
        <f t="shared" ca="1" si="154"/>
        <v>0.57093060386462957</v>
      </c>
      <c r="G553">
        <f t="shared" ca="1" si="154"/>
        <v>0.23395241548492418</v>
      </c>
      <c r="H553">
        <f t="shared" ca="1" si="154"/>
        <v>0.48250243417768568</v>
      </c>
      <c r="I553">
        <f t="shared" ca="1" si="154"/>
        <v>0.11727821958232887</v>
      </c>
      <c r="J553">
        <f t="shared" ca="1" si="154"/>
        <v>0.5838416485928688</v>
      </c>
      <c r="K553">
        <f t="shared" ca="1" si="154"/>
        <v>0.52957083548804318</v>
      </c>
      <c r="L553" s="42">
        <f t="shared" ca="1" si="142"/>
        <v>0</v>
      </c>
      <c r="M553" s="42">
        <f t="shared" ca="1" si="143"/>
        <v>0.12482140290717901</v>
      </c>
      <c r="N553" s="42">
        <f t="shared" ca="1" si="144"/>
        <v>5.4420630112519817E-2</v>
      </c>
      <c r="O553" s="42">
        <f t="shared" ca="1" si="145"/>
        <v>0.18609279960682382</v>
      </c>
      <c r="P553" s="42">
        <f t="shared" ca="1" si="146"/>
        <v>7.6255957690247025E-2</v>
      </c>
      <c r="Q553" s="42">
        <f t="shared" ca="1" si="147"/>
        <v>0.15726995222439058</v>
      </c>
      <c r="R553" s="42">
        <f t="shared" ca="1" si="148"/>
        <v>3.8226418530112868E-2</v>
      </c>
      <c r="S553" s="42">
        <f t="shared" ca="1" si="149"/>
        <v>0.19030110871315548</v>
      </c>
      <c r="T553" s="42">
        <f t="shared" ca="1" si="150"/>
        <v>0.17261173021557136</v>
      </c>
      <c r="U553">
        <f ca="1">+(L553^2*Markiwitz!$B$4^2)+(M553^2*Markiwitz!$C$4^2)+(N553^2*Markiwitz!$D$4^2)+(O553^2*Markiwitz!$E$4^2)+(P553^2*Markiwitz!$F$4^2)+(Q553^2*Markiwitz!$G$4^2)+(R553^2*Markiwitz!$H$4^2)+(S553^2*Markiwitz!$I$4^2)+(T553^2*Markiwitz!$J$4^2)+(2*L553*M553*Markiwitz!$B$8)+(2*L553*N553*Markiwitz!$E$8)+(2*L553*O553*Markiwitz!$H$8)+(2*L553*P553*Markiwitz!$B$11)+(2*L553*Q553*Markiwitz!$E$11)+(2*L553*R553*Markiwitz!$H$11)+(2*L553*S553*Markiwitz!$K$8)+(2*L553*T553*Markiwitz!$K$11)</f>
        <v>1.6045510656968874E-2</v>
      </c>
      <c r="V553" s="5">
        <f t="shared" ca="1" si="141"/>
        <v>0.12667087533039659</v>
      </c>
      <c r="W553" s="42">
        <f ca="1">SUMPRODUCT(L553:T553,Markiwitz!$B$3:$J$3)</f>
        <v>0.54206259793452749</v>
      </c>
    </row>
    <row r="554" spans="1:23" x14ac:dyDescent="0.25">
      <c r="A554">
        <v>553</v>
      </c>
      <c r="B554" s="25">
        <f t="shared" ca="1" si="140"/>
        <v>1.0000000000000002</v>
      </c>
      <c r="C554" s="46">
        <v>0</v>
      </c>
      <c r="D554">
        <f t="shared" ca="1" si="154"/>
        <v>0.3267492567043464</v>
      </c>
      <c r="E554">
        <f t="shared" ca="1" si="154"/>
        <v>0.32877992572883719</v>
      </c>
      <c r="F554">
        <f t="shared" ca="1" si="154"/>
        <v>0.25907444223097131</v>
      </c>
      <c r="G554">
        <f t="shared" ca="1" si="154"/>
        <v>0.39147900599754315</v>
      </c>
      <c r="H554">
        <f t="shared" ca="1" si="154"/>
        <v>0.51511348051229211</v>
      </c>
      <c r="I554">
        <f t="shared" ca="1" si="154"/>
        <v>0.58390938586565211</v>
      </c>
      <c r="J554">
        <f t="shared" ca="1" si="154"/>
        <v>0.29080767497099225</v>
      </c>
      <c r="K554">
        <f t="shared" ca="1" si="154"/>
        <v>0.22955475932553082</v>
      </c>
      <c r="L554" s="42">
        <f t="shared" ca="1" si="142"/>
        <v>0</v>
      </c>
      <c r="M554" s="42">
        <f t="shared" ca="1" si="143"/>
        <v>0.11169127960842437</v>
      </c>
      <c r="N554" s="42">
        <f t="shared" ca="1" si="144"/>
        <v>0.11238541438349377</v>
      </c>
      <c r="O554" s="42">
        <f t="shared" ca="1" si="145"/>
        <v>8.8558291634611361E-2</v>
      </c>
      <c r="P554" s="42">
        <f t="shared" ca="1" si="146"/>
        <v>0.13381756873976083</v>
      </c>
      <c r="Q554" s="42">
        <f t="shared" ca="1" si="147"/>
        <v>0.17607900431744658</v>
      </c>
      <c r="R554" s="42">
        <f t="shared" ca="1" si="148"/>
        <v>0.19959520991876331</v>
      </c>
      <c r="S554" s="42">
        <f t="shared" ca="1" si="149"/>
        <v>9.9405524790070102E-2</v>
      </c>
      <c r="T554" s="42">
        <f t="shared" ca="1" si="150"/>
        <v>7.8467706607429813E-2</v>
      </c>
      <c r="U554">
        <f ca="1">+(L554^2*Markiwitz!$B$4^2)+(M554^2*Markiwitz!$C$4^2)+(N554^2*Markiwitz!$D$4^2)+(O554^2*Markiwitz!$E$4^2)+(P554^2*Markiwitz!$F$4^2)+(Q554^2*Markiwitz!$G$4^2)+(R554^2*Markiwitz!$H$4^2)+(S554^2*Markiwitz!$I$4^2)+(T554^2*Markiwitz!$J$4^2)+(2*L554*M554*Markiwitz!$B$8)+(2*L554*N554*Markiwitz!$E$8)+(2*L554*O554*Markiwitz!$H$8)+(2*L554*P554*Markiwitz!$B$11)+(2*L554*Q554*Markiwitz!$E$11)+(2*L554*R554*Markiwitz!$H$11)+(2*L554*S554*Markiwitz!$K$8)+(2*L554*T554*Markiwitz!$K$11)</f>
        <v>1.7326428264778461E-2</v>
      </c>
      <c r="V554" s="5">
        <f t="shared" ca="1" si="141"/>
        <v>0.13162989122831661</v>
      </c>
      <c r="W554" s="42">
        <f ca="1">SUMPRODUCT(L554:T554,Markiwitz!$B$3:$J$3)</f>
        <v>0.60458523396819985</v>
      </c>
    </row>
    <row r="555" spans="1:23" x14ac:dyDescent="0.25">
      <c r="A555">
        <v>554</v>
      </c>
      <c r="B555" s="25">
        <f t="shared" ca="1" si="140"/>
        <v>1.0000000000000002</v>
      </c>
      <c r="C555" s="46">
        <v>0</v>
      </c>
      <c r="D555">
        <f t="shared" ca="1" si="154"/>
        <v>0.60990684374370274</v>
      </c>
      <c r="E555">
        <f t="shared" ca="1" si="154"/>
        <v>0.6598688657702998</v>
      </c>
      <c r="F555">
        <f t="shared" ca="1" si="154"/>
        <v>0.80728463102276615</v>
      </c>
      <c r="G555">
        <f t="shared" ca="1" si="154"/>
        <v>0.54442932766274854</v>
      </c>
      <c r="H555">
        <f t="shared" ca="1" si="154"/>
        <v>0.92929723113198548</v>
      </c>
      <c r="I555">
        <f t="shared" ca="1" si="154"/>
        <v>0.46332590116310901</v>
      </c>
      <c r="J555">
        <f t="shared" ca="1" si="154"/>
        <v>0.76643340430933127</v>
      </c>
      <c r="K555">
        <f t="shared" ca="1" si="154"/>
        <v>0.93581708213672965</v>
      </c>
      <c r="L555" s="42">
        <f t="shared" ca="1" si="142"/>
        <v>0</v>
      </c>
      <c r="M555" s="42">
        <f t="shared" ca="1" si="143"/>
        <v>0.10669490603178886</v>
      </c>
      <c r="N555" s="42">
        <f t="shared" ca="1" si="144"/>
        <v>0.11543508217502627</v>
      </c>
      <c r="O555" s="42">
        <f t="shared" ca="1" si="145"/>
        <v>0.14122346507735953</v>
      </c>
      <c r="P555" s="42">
        <f t="shared" ca="1" si="146"/>
        <v>9.5240505253843033E-2</v>
      </c>
      <c r="Q555" s="42">
        <f t="shared" ca="1" si="147"/>
        <v>0.16256790978540728</v>
      </c>
      <c r="R555" s="42">
        <f t="shared" ca="1" si="148"/>
        <v>8.1052564000192395E-2</v>
      </c>
      <c r="S555" s="42">
        <f t="shared" ca="1" si="149"/>
        <v>0.13407709864421807</v>
      </c>
      <c r="T555" s="42">
        <f t="shared" ca="1" si="150"/>
        <v>0.1637084690321646</v>
      </c>
      <c r="U555">
        <f ca="1">+(L555^2*Markiwitz!$B$4^2)+(M555^2*Markiwitz!$C$4^2)+(N555^2*Markiwitz!$D$4^2)+(O555^2*Markiwitz!$E$4^2)+(P555^2*Markiwitz!$F$4^2)+(Q555^2*Markiwitz!$G$4^2)+(R555^2*Markiwitz!$H$4^2)+(S555^2*Markiwitz!$I$4^2)+(T555^2*Markiwitz!$J$4^2)+(2*L555*M555*Markiwitz!$B$8)+(2*L555*N555*Markiwitz!$E$8)+(2*L555*O555*Markiwitz!$H$8)+(2*L555*P555*Markiwitz!$B$11)+(2*L555*Q555*Markiwitz!$E$11)+(2*L555*R555*Markiwitz!$H$11)+(2*L555*S555*Markiwitz!$K$8)+(2*L555*T555*Markiwitz!$K$11)</f>
        <v>1.4506578561976978E-2</v>
      </c>
      <c r="V555" s="5">
        <f t="shared" ca="1" si="141"/>
        <v>0.12044325868215695</v>
      </c>
      <c r="W555" s="42">
        <f ca="1">SUMPRODUCT(L555:T555,Markiwitz!$B$3:$J$3)</f>
        <v>0.56563715100319278</v>
      </c>
    </row>
    <row r="556" spans="1:23" x14ac:dyDescent="0.25">
      <c r="A556">
        <v>555</v>
      </c>
      <c r="B556" s="25">
        <f t="shared" ca="1" si="140"/>
        <v>0.99999999999999978</v>
      </c>
      <c r="C556" s="46">
        <v>0</v>
      </c>
      <c r="D556">
        <f t="shared" ca="1" si="154"/>
        <v>0.97994756085387613</v>
      </c>
      <c r="E556">
        <f t="shared" ca="1" si="154"/>
        <v>0.38487434469533677</v>
      </c>
      <c r="F556">
        <f t="shared" ca="1" si="154"/>
        <v>0.84428474220128924</v>
      </c>
      <c r="G556">
        <f t="shared" ca="1" si="154"/>
        <v>0.38559659276951108</v>
      </c>
      <c r="H556">
        <f t="shared" ca="1" si="154"/>
        <v>0.53575208053066314</v>
      </c>
      <c r="I556">
        <f t="shared" ca="1" si="154"/>
        <v>2.6160656524477632E-3</v>
      </c>
      <c r="J556">
        <f t="shared" ca="1" si="154"/>
        <v>0.74800212881025396</v>
      </c>
      <c r="K556">
        <f t="shared" ca="1" si="154"/>
        <v>0.7332014987561104</v>
      </c>
      <c r="L556" s="42">
        <f t="shared" ca="1" si="142"/>
        <v>0</v>
      </c>
      <c r="M556" s="42">
        <f t="shared" ca="1" si="143"/>
        <v>0.21237302887743395</v>
      </c>
      <c r="N556" s="42">
        <f t="shared" ca="1" si="144"/>
        <v>8.3409494125323252E-2</v>
      </c>
      <c r="O556" s="42">
        <f t="shared" ca="1" si="145"/>
        <v>0.18297234984702199</v>
      </c>
      <c r="P556" s="42">
        <f t="shared" ca="1" si="146"/>
        <v>8.3566018838726927E-2</v>
      </c>
      <c r="Q556" s="42">
        <f t="shared" ca="1" si="147"/>
        <v>0.11610753127498209</v>
      </c>
      <c r="R556" s="42">
        <f t="shared" ca="1" si="148"/>
        <v>5.6695052730010005E-4</v>
      </c>
      <c r="S556" s="42">
        <f t="shared" ca="1" si="149"/>
        <v>0.16210610041600962</v>
      </c>
      <c r="T556" s="42">
        <f t="shared" ca="1" si="150"/>
        <v>0.15889852609320201</v>
      </c>
      <c r="U556">
        <f ca="1">+(L556^2*Markiwitz!$B$4^2)+(M556^2*Markiwitz!$C$4^2)+(N556^2*Markiwitz!$D$4^2)+(O556^2*Markiwitz!$E$4^2)+(P556^2*Markiwitz!$F$4^2)+(Q556^2*Markiwitz!$G$4^2)+(R556^2*Markiwitz!$H$4^2)+(S556^2*Markiwitz!$I$4^2)+(T556^2*Markiwitz!$J$4^2)+(2*L556*M556*Markiwitz!$B$8)+(2*L556*N556*Markiwitz!$E$8)+(2*L556*O556*Markiwitz!$H$8)+(2*L556*P556*Markiwitz!$B$11)+(2*L556*Q556*Markiwitz!$E$11)+(2*L556*R556*Markiwitz!$H$11)+(2*L556*S556*Markiwitz!$K$8)+(2*L556*T556*Markiwitz!$K$11)</f>
        <v>1.2753575623895085E-2</v>
      </c>
      <c r="V556" s="5">
        <f t="shared" ca="1" si="141"/>
        <v>0.1129317299251857</v>
      </c>
      <c r="W556" s="42">
        <f ca="1">SUMPRODUCT(L556:T556,Markiwitz!$B$3:$J$3)</f>
        <v>0.4466113968473594</v>
      </c>
    </row>
    <row r="557" spans="1:23" x14ac:dyDescent="0.25">
      <c r="A557">
        <v>556</v>
      </c>
      <c r="B557" s="25">
        <f t="shared" ca="1" si="140"/>
        <v>1.0000000000000002</v>
      </c>
      <c r="C557" s="46">
        <v>0</v>
      </c>
      <c r="D557">
        <f t="shared" ca="1" si="154"/>
        <v>0.47145333620463203</v>
      </c>
      <c r="E557">
        <f t="shared" ca="1" si="154"/>
        <v>0.90953852939329749</v>
      </c>
      <c r="F557">
        <f t="shared" ca="1" si="154"/>
        <v>0.74129282869719182</v>
      </c>
      <c r="G557">
        <f t="shared" ca="1" si="154"/>
        <v>0.70949298847025677</v>
      </c>
      <c r="H557">
        <f t="shared" ca="1" si="154"/>
        <v>0.85616967700879065</v>
      </c>
      <c r="I557">
        <f t="shared" ca="1" si="154"/>
        <v>0.50154517308474333</v>
      </c>
      <c r="J557">
        <f t="shared" ca="1" si="154"/>
        <v>0.51694800727513457</v>
      </c>
      <c r="K557">
        <f t="shared" ca="1" si="154"/>
        <v>0.61977014040134515</v>
      </c>
      <c r="L557" s="42">
        <f t="shared" ca="1" si="142"/>
        <v>0</v>
      </c>
      <c r="M557" s="42">
        <f t="shared" ca="1" si="143"/>
        <v>8.851571304296238E-2</v>
      </c>
      <c r="N557" s="42">
        <f t="shared" ca="1" si="144"/>
        <v>0.1707665325213667</v>
      </c>
      <c r="O557" s="42">
        <f t="shared" ca="1" si="145"/>
        <v>0.13917827760855248</v>
      </c>
      <c r="P557" s="42">
        <f t="shared" ca="1" si="146"/>
        <v>0.1332078340541607</v>
      </c>
      <c r="Q557" s="42">
        <f t="shared" ca="1" si="147"/>
        <v>0.16074649095982219</v>
      </c>
      <c r="R557" s="42">
        <f t="shared" ca="1" si="148"/>
        <v>9.4165477703996484E-2</v>
      </c>
      <c r="S557" s="42">
        <f t="shared" ca="1" si="149"/>
        <v>9.7057371230980086E-2</v>
      </c>
      <c r="T557" s="42">
        <f t="shared" ca="1" si="150"/>
        <v>0.11636230287815912</v>
      </c>
      <c r="U557">
        <f ca="1">+(L557^2*Markiwitz!$B$4^2)+(M557^2*Markiwitz!$C$4^2)+(N557^2*Markiwitz!$D$4^2)+(O557^2*Markiwitz!$E$4^2)+(P557^2*Markiwitz!$F$4^2)+(Q557^2*Markiwitz!$G$4^2)+(R557^2*Markiwitz!$H$4^2)+(S557^2*Markiwitz!$I$4^2)+(T557^2*Markiwitz!$J$4^2)+(2*L557*M557*Markiwitz!$B$8)+(2*L557*N557*Markiwitz!$E$8)+(2*L557*O557*Markiwitz!$H$8)+(2*L557*P557*Markiwitz!$B$11)+(2*L557*Q557*Markiwitz!$E$11)+(2*L557*R557*Markiwitz!$H$11)+(2*L557*S557*Markiwitz!$K$8)+(2*L557*T557*Markiwitz!$K$11)</f>
        <v>1.5333179151299711E-2</v>
      </c>
      <c r="V557" s="5">
        <f t="shared" ca="1" si="141"/>
        <v>0.1238272149056891</v>
      </c>
      <c r="W557" s="42">
        <f ca="1">SUMPRODUCT(L557:T557,Markiwitz!$B$3:$J$3)</f>
        <v>0.581621437075314</v>
      </c>
    </row>
    <row r="558" spans="1:23" x14ac:dyDescent="0.25">
      <c r="A558">
        <v>557</v>
      </c>
      <c r="B558" s="25">
        <f t="shared" ca="1" si="140"/>
        <v>1</v>
      </c>
      <c r="C558" s="46">
        <v>0</v>
      </c>
      <c r="D558">
        <f t="shared" ca="1" si="154"/>
        <v>0.20155010186424405</v>
      </c>
      <c r="E558">
        <f t="shared" ca="1" si="154"/>
        <v>0.82429761768611765</v>
      </c>
      <c r="F558">
        <f t="shared" ca="1" si="154"/>
        <v>0.83766251341769471</v>
      </c>
      <c r="G558">
        <f t="shared" ca="1" si="154"/>
        <v>0.56450684772190007</v>
      </c>
      <c r="H558">
        <f t="shared" ca="1" si="154"/>
        <v>0.75415782342905269</v>
      </c>
      <c r="I558">
        <f t="shared" ca="1" si="154"/>
        <v>0.55925250908064139</v>
      </c>
      <c r="J558">
        <f t="shared" ca="1" si="154"/>
        <v>0.45884353065508421</v>
      </c>
      <c r="K558">
        <f t="shared" ca="1" si="154"/>
        <v>0.27413081997015221</v>
      </c>
      <c r="L558" s="42">
        <f t="shared" ca="1" si="142"/>
        <v>0</v>
      </c>
      <c r="M558" s="42">
        <f t="shared" ca="1" si="143"/>
        <v>4.5045150726910017E-2</v>
      </c>
      <c r="N558" s="42">
        <f t="shared" ca="1" si="144"/>
        <v>0.18422521293248309</v>
      </c>
      <c r="O558" s="42">
        <f t="shared" ca="1" si="145"/>
        <v>0.18721218112108676</v>
      </c>
      <c r="P558" s="42">
        <f t="shared" ca="1" si="146"/>
        <v>0.1261636476826655</v>
      </c>
      <c r="Q558" s="42">
        <f t="shared" ca="1" si="147"/>
        <v>0.1685494202881706</v>
      </c>
      <c r="R558" s="42">
        <f t="shared" ca="1" si="148"/>
        <v>0.12498933680970378</v>
      </c>
      <c r="S558" s="42">
        <f t="shared" ca="1" si="149"/>
        <v>0.10254857629567166</v>
      </c>
      <c r="T558" s="42">
        <f t="shared" ca="1" si="150"/>
        <v>6.1266474143308693E-2</v>
      </c>
      <c r="U558">
        <f ca="1">+(L558^2*Markiwitz!$B$4^2)+(M558^2*Markiwitz!$C$4^2)+(N558^2*Markiwitz!$D$4^2)+(O558^2*Markiwitz!$E$4^2)+(P558^2*Markiwitz!$F$4^2)+(Q558^2*Markiwitz!$G$4^2)+(R558^2*Markiwitz!$H$4^2)+(S558^2*Markiwitz!$I$4^2)+(T558^2*Markiwitz!$J$4^2)+(2*L558*M558*Markiwitz!$B$8)+(2*L558*N558*Markiwitz!$E$8)+(2*L558*O558*Markiwitz!$H$8)+(2*L558*P558*Markiwitz!$B$11)+(2*L558*Q558*Markiwitz!$E$11)+(2*L558*R558*Markiwitz!$H$11)+(2*L558*S558*Markiwitz!$K$8)+(2*L558*T558*Markiwitz!$K$11)</f>
        <v>1.7990297312111412E-2</v>
      </c>
      <c r="V558" s="5">
        <f t="shared" ca="1" si="141"/>
        <v>0.13412791399299182</v>
      </c>
      <c r="W558" s="42">
        <f ca="1">SUMPRODUCT(L558:T558,Markiwitz!$B$3:$J$3)</f>
        <v>0.6097316251530559</v>
      </c>
    </row>
    <row r="559" spans="1:23" x14ac:dyDescent="0.25">
      <c r="A559">
        <v>558</v>
      </c>
      <c r="B559" s="25">
        <f t="shared" ca="1" si="140"/>
        <v>1</v>
      </c>
      <c r="C559" s="46">
        <v>0</v>
      </c>
      <c r="D559">
        <f t="shared" ca="1" si="154"/>
        <v>0.54924450436218897</v>
      </c>
      <c r="E559">
        <f t="shared" ca="1" si="154"/>
        <v>0.32416837985426106</v>
      </c>
      <c r="F559">
        <f t="shared" ca="1" si="154"/>
        <v>0.13027043851061637</v>
      </c>
      <c r="G559">
        <f t="shared" ca="1" si="154"/>
        <v>0.8174209986506511</v>
      </c>
      <c r="H559">
        <f t="shared" ca="1" si="154"/>
        <v>0.41759873881022436</v>
      </c>
      <c r="I559">
        <f t="shared" ca="1" si="154"/>
        <v>0.1776692965836576</v>
      </c>
      <c r="J559">
        <f t="shared" ca="1" si="154"/>
        <v>7.3030585326769537E-2</v>
      </c>
      <c r="K559">
        <f t="shared" ca="1" si="154"/>
        <v>0.34087696497206954</v>
      </c>
      <c r="L559" s="42">
        <f t="shared" ca="1" si="142"/>
        <v>0</v>
      </c>
      <c r="M559" s="42">
        <f t="shared" ca="1" si="143"/>
        <v>0.1940601362395637</v>
      </c>
      <c r="N559" s="42">
        <f t="shared" ca="1" si="144"/>
        <v>0.11453580228741431</v>
      </c>
      <c r="O559" s="42">
        <f t="shared" ca="1" si="145"/>
        <v>4.6027404634143232E-2</v>
      </c>
      <c r="P559" s="42">
        <f t="shared" ca="1" si="146"/>
        <v>0.28881277664750338</v>
      </c>
      <c r="Q559" s="42">
        <f t="shared" ca="1" si="147"/>
        <v>0.14754679838096713</v>
      </c>
      <c r="R559" s="42">
        <f t="shared" ca="1" si="148"/>
        <v>6.2774461331479847E-2</v>
      </c>
      <c r="S559" s="42">
        <f t="shared" ca="1" si="149"/>
        <v>2.5803308409295081E-2</v>
      </c>
      <c r="T559" s="42">
        <f t="shared" ca="1" si="150"/>
        <v>0.1204393120696334</v>
      </c>
      <c r="U559">
        <f ca="1">+(L559^2*Markiwitz!$B$4^2)+(M559^2*Markiwitz!$C$4^2)+(N559^2*Markiwitz!$D$4^2)+(O559^2*Markiwitz!$E$4^2)+(P559^2*Markiwitz!$F$4^2)+(Q559^2*Markiwitz!$G$4^2)+(R559^2*Markiwitz!$H$4^2)+(S559^2*Markiwitz!$I$4^2)+(T559^2*Markiwitz!$J$4^2)+(2*L559*M559*Markiwitz!$B$8)+(2*L559*N559*Markiwitz!$E$8)+(2*L559*O559*Markiwitz!$H$8)+(2*L559*P559*Markiwitz!$B$11)+(2*L559*Q559*Markiwitz!$E$11)+(2*L559*R559*Markiwitz!$H$11)+(2*L559*S559*Markiwitz!$K$8)+(2*L559*T559*Markiwitz!$K$11)</f>
        <v>1.8453167906440825E-2</v>
      </c>
      <c r="V559" s="5">
        <f t="shared" ca="1" si="141"/>
        <v>0.13584243779629701</v>
      </c>
      <c r="W559" s="42">
        <f ca="1">SUMPRODUCT(L559:T559,Markiwitz!$B$3:$J$3)</f>
        <v>0.57549338310278186</v>
      </c>
    </row>
    <row r="560" spans="1:23" x14ac:dyDescent="0.25">
      <c r="A560">
        <v>559</v>
      </c>
      <c r="B560" s="25">
        <f t="shared" ca="1" si="140"/>
        <v>1</v>
      </c>
      <c r="C560" s="46">
        <v>0</v>
      </c>
      <c r="D560">
        <f t="shared" ca="1" si="154"/>
        <v>0.82029258479605893</v>
      </c>
      <c r="E560">
        <f t="shared" ca="1" si="154"/>
        <v>0.1246868651311801</v>
      </c>
      <c r="F560">
        <f t="shared" ca="1" si="154"/>
        <v>0.80246650961318466</v>
      </c>
      <c r="G560">
        <f t="shared" ca="1" si="154"/>
        <v>0.51814124031556241</v>
      </c>
      <c r="H560">
        <f t="shared" ca="1" si="154"/>
        <v>0.37737510112226147</v>
      </c>
      <c r="I560">
        <f t="shared" ca="1" si="154"/>
        <v>0.96514814961700024</v>
      </c>
      <c r="J560">
        <f t="shared" ca="1" si="154"/>
        <v>0.79520819188852387</v>
      </c>
      <c r="K560">
        <f t="shared" ca="1" si="154"/>
        <v>0.42068439479367337</v>
      </c>
      <c r="L560" s="42">
        <f t="shared" ca="1" si="142"/>
        <v>0</v>
      </c>
      <c r="M560" s="42">
        <f t="shared" ca="1" si="143"/>
        <v>0.17004396109564082</v>
      </c>
      <c r="N560" s="42">
        <f t="shared" ca="1" si="144"/>
        <v>2.5847177990491167E-2</v>
      </c>
      <c r="O560" s="42">
        <f t="shared" ca="1" si="145"/>
        <v>0.16634867420524638</v>
      </c>
      <c r="P560" s="42">
        <f t="shared" ca="1" si="146"/>
        <v>0.10740897887327809</v>
      </c>
      <c r="Q560" s="42">
        <f t="shared" ca="1" si="147"/>
        <v>7.822862013271932E-2</v>
      </c>
      <c r="R560" s="42">
        <f t="shared" ca="1" si="148"/>
        <v>0.20007204434964607</v>
      </c>
      <c r="S560" s="42">
        <f t="shared" ca="1" si="149"/>
        <v>0.16484404875858472</v>
      </c>
      <c r="T560" s="42">
        <f t="shared" ca="1" si="150"/>
        <v>8.7206494594393516E-2</v>
      </c>
      <c r="U560">
        <f ca="1">+(L560^2*Markiwitz!$B$4^2)+(M560^2*Markiwitz!$C$4^2)+(N560^2*Markiwitz!$D$4^2)+(O560^2*Markiwitz!$E$4^2)+(P560^2*Markiwitz!$F$4^2)+(Q560^2*Markiwitz!$G$4^2)+(R560^2*Markiwitz!$H$4^2)+(S560^2*Markiwitz!$I$4^2)+(T560^2*Markiwitz!$J$4^2)+(2*L560*M560*Markiwitz!$B$8)+(2*L560*N560*Markiwitz!$E$8)+(2*L560*O560*Markiwitz!$H$8)+(2*L560*P560*Markiwitz!$B$11)+(2*L560*Q560*Markiwitz!$E$11)+(2*L560*R560*Markiwitz!$H$11)+(2*L560*S560*Markiwitz!$K$8)+(2*L560*T560*Markiwitz!$K$11)</f>
        <v>1.3221180761107272E-2</v>
      </c>
      <c r="V560" s="5">
        <f t="shared" ca="1" si="141"/>
        <v>0.11498339341447213</v>
      </c>
      <c r="W560" s="42">
        <f ca="1">SUMPRODUCT(L560:T560,Markiwitz!$B$3:$J$3)</f>
        <v>0.33528840513728358</v>
      </c>
    </row>
    <row r="561" spans="1:23" x14ac:dyDescent="0.25">
      <c r="A561">
        <v>560</v>
      </c>
      <c r="B561" s="25">
        <f t="shared" ca="1" si="140"/>
        <v>1</v>
      </c>
      <c r="C561" s="46">
        <v>0</v>
      </c>
      <c r="D561">
        <f t="shared" ca="1" si="154"/>
        <v>0.66200829493637448</v>
      </c>
      <c r="E561">
        <f t="shared" ca="1" si="154"/>
        <v>0.6116779208027765</v>
      </c>
      <c r="F561">
        <f t="shared" ca="1" si="154"/>
        <v>0.77544294452645213</v>
      </c>
      <c r="G561">
        <f t="shared" ca="1" si="154"/>
        <v>0.39654618871724312</v>
      </c>
      <c r="H561">
        <f t="shared" ca="1" si="154"/>
        <v>0.82959295507021524</v>
      </c>
      <c r="I561">
        <f t="shared" ca="1" si="154"/>
        <v>0.41227273905728301</v>
      </c>
      <c r="J561">
        <f t="shared" ca="1" si="154"/>
        <v>0.71061631133730141</v>
      </c>
      <c r="K561">
        <f t="shared" ca="1" si="154"/>
        <v>0.11530799474953823</v>
      </c>
      <c r="L561" s="42">
        <f t="shared" ca="1" si="142"/>
        <v>0</v>
      </c>
      <c r="M561" s="42">
        <f t="shared" ca="1" si="143"/>
        <v>0.14667406166176211</v>
      </c>
      <c r="N561" s="42">
        <f t="shared" ca="1" si="144"/>
        <v>0.13552290169051071</v>
      </c>
      <c r="O561" s="42">
        <f t="shared" ca="1" si="145"/>
        <v>0.17180655760753347</v>
      </c>
      <c r="P561" s="42">
        <f t="shared" ca="1" si="146"/>
        <v>8.7858476367338748E-2</v>
      </c>
      <c r="Q561" s="42">
        <f t="shared" ca="1" si="147"/>
        <v>0.18380399335906633</v>
      </c>
      <c r="R561" s="42">
        <f t="shared" ca="1" si="148"/>
        <v>9.1342839073886878E-2</v>
      </c>
      <c r="S561" s="42">
        <f t="shared" ca="1" si="149"/>
        <v>0.15744361734464177</v>
      </c>
      <c r="T561" s="42">
        <f t="shared" ca="1" si="150"/>
        <v>2.5547552895260006E-2</v>
      </c>
      <c r="U561">
        <f ca="1">+(L561^2*Markiwitz!$B$4^2)+(M561^2*Markiwitz!$C$4^2)+(N561^2*Markiwitz!$D$4^2)+(O561^2*Markiwitz!$E$4^2)+(P561^2*Markiwitz!$F$4^2)+(Q561^2*Markiwitz!$G$4^2)+(R561^2*Markiwitz!$H$4^2)+(S561^2*Markiwitz!$I$4^2)+(T561^2*Markiwitz!$J$4^2)+(2*L561*M561*Markiwitz!$B$8)+(2*L561*N561*Markiwitz!$E$8)+(2*L561*O561*Markiwitz!$H$8)+(2*L561*P561*Markiwitz!$B$11)+(2*L561*Q561*Markiwitz!$E$11)+(2*L561*R561*Markiwitz!$H$11)+(2*L561*S561*Markiwitz!$K$8)+(2*L561*T561*Markiwitz!$K$11)</f>
        <v>1.8303492368281618E-2</v>
      </c>
      <c r="V561" s="5">
        <f t="shared" ca="1" si="141"/>
        <v>0.13529040013349661</v>
      </c>
      <c r="W561" s="42">
        <f ca="1">SUMPRODUCT(L561:T561,Markiwitz!$B$3:$J$3)</f>
        <v>0.63053563165056414</v>
      </c>
    </row>
    <row r="562" spans="1:23" x14ac:dyDescent="0.25">
      <c r="A562">
        <v>561</v>
      </c>
      <c r="B562" s="25">
        <f t="shared" ca="1" si="140"/>
        <v>1</v>
      </c>
      <c r="C562" s="46">
        <v>0</v>
      </c>
      <c r="D562">
        <f t="shared" ref="D562:K571" ca="1" si="155">RAND()</f>
        <v>0.25557376821724676</v>
      </c>
      <c r="E562">
        <f t="shared" ca="1" si="155"/>
        <v>0.24765778585646658</v>
      </c>
      <c r="F562">
        <f t="shared" ca="1" si="155"/>
        <v>0.50259846054636337</v>
      </c>
      <c r="G562">
        <f t="shared" ca="1" si="155"/>
        <v>1.7781989449505375E-2</v>
      </c>
      <c r="H562">
        <f t="shared" ca="1" si="155"/>
        <v>0.99727977243131227</v>
      </c>
      <c r="I562">
        <f t="shared" ca="1" si="155"/>
        <v>0.23411969331294336</v>
      </c>
      <c r="J562">
        <f t="shared" ca="1" si="155"/>
        <v>0.64940954770164649</v>
      </c>
      <c r="K562">
        <f t="shared" ca="1" si="155"/>
        <v>0.95169144505510694</v>
      </c>
      <c r="L562" s="42">
        <f t="shared" ca="1" si="142"/>
        <v>0</v>
      </c>
      <c r="M562" s="42">
        <f t="shared" ca="1" si="143"/>
        <v>6.6277571180295453E-2</v>
      </c>
      <c r="N562" s="42">
        <f t="shared" ca="1" si="144"/>
        <v>6.422473106278935E-2</v>
      </c>
      <c r="O562" s="42">
        <f t="shared" ca="1" si="145"/>
        <v>0.13033812302541542</v>
      </c>
      <c r="P562" s="42">
        <f t="shared" ca="1" si="146"/>
        <v>4.6113772930915535E-3</v>
      </c>
      <c r="Q562" s="42">
        <f t="shared" ca="1" si="147"/>
        <v>0.2586231034782886</v>
      </c>
      <c r="R562" s="42">
        <f t="shared" ca="1" si="148"/>
        <v>6.0713917341734557E-2</v>
      </c>
      <c r="S562" s="42">
        <f t="shared" ca="1" si="149"/>
        <v>0.16841042734234263</v>
      </c>
      <c r="T562" s="42">
        <f t="shared" ca="1" si="150"/>
        <v>0.24680074927604242</v>
      </c>
      <c r="U562">
        <f ca="1">+(L562^2*Markiwitz!$B$4^2)+(M562^2*Markiwitz!$C$4^2)+(N562^2*Markiwitz!$D$4^2)+(O562^2*Markiwitz!$E$4^2)+(P562^2*Markiwitz!$F$4^2)+(Q562^2*Markiwitz!$G$4^2)+(R562^2*Markiwitz!$H$4^2)+(S562^2*Markiwitz!$I$4^2)+(T562^2*Markiwitz!$J$4^2)+(2*L562*M562*Markiwitz!$B$8)+(2*L562*N562*Markiwitz!$E$8)+(2*L562*O562*Markiwitz!$H$8)+(2*L562*P562*Markiwitz!$B$11)+(2*L562*Q562*Markiwitz!$E$11)+(2*L562*R562*Markiwitz!$H$11)+(2*L562*S562*Markiwitz!$K$8)+(2*L562*T562*Markiwitz!$K$11)</f>
        <v>2.4919034687573866E-2</v>
      </c>
      <c r="V562" s="5">
        <f t="shared" ca="1" si="141"/>
        <v>0.15785764057394835</v>
      </c>
      <c r="W562" s="42">
        <f ca="1">SUMPRODUCT(L562:T562,Markiwitz!$B$3:$J$3)</f>
        <v>0.78327593088629388</v>
      </c>
    </row>
    <row r="563" spans="1:23" x14ac:dyDescent="0.25">
      <c r="A563">
        <v>562</v>
      </c>
      <c r="B563" s="25">
        <f t="shared" ca="1" si="140"/>
        <v>1</v>
      </c>
      <c r="C563" s="46">
        <v>0</v>
      </c>
      <c r="D563">
        <f t="shared" ca="1" si="155"/>
        <v>0.42638773344354908</v>
      </c>
      <c r="E563">
        <f t="shared" ca="1" si="155"/>
        <v>0.24515118445500161</v>
      </c>
      <c r="F563">
        <f t="shared" ca="1" si="155"/>
        <v>0.13784174703427388</v>
      </c>
      <c r="G563">
        <f t="shared" ca="1" si="155"/>
        <v>0.15586164762294819</v>
      </c>
      <c r="H563">
        <f t="shared" ca="1" si="155"/>
        <v>0.30487537233318995</v>
      </c>
      <c r="I563">
        <f t="shared" ca="1" si="155"/>
        <v>0.86724026000249144</v>
      </c>
      <c r="J563">
        <f t="shared" ca="1" si="155"/>
        <v>0.68380344316307629</v>
      </c>
      <c r="K563">
        <f t="shared" ca="1" si="155"/>
        <v>2.207683964929652E-3</v>
      </c>
      <c r="L563" s="42">
        <f t="shared" ca="1" si="142"/>
        <v>0</v>
      </c>
      <c r="M563" s="42">
        <f t="shared" ca="1" si="143"/>
        <v>0.15102089828396695</v>
      </c>
      <c r="N563" s="42">
        <f t="shared" ca="1" si="144"/>
        <v>8.6829308603162278E-2</v>
      </c>
      <c r="O563" s="42">
        <f t="shared" ca="1" si="145"/>
        <v>4.8821724513572133E-2</v>
      </c>
      <c r="P563" s="42">
        <f t="shared" ca="1" si="146"/>
        <v>5.5204135076632271E-2</v>
      </c>
      <c r="Q563" s="42">
        <f t="shared" ca="1" si="147"/>
        <v>0.10798282638802263</v>
      </c>
      <c r="R563" s="42">
        <f t="shared" ca="1" si="148"/>
        <v>0.30716503506294479</v>
      </c>
      <c r="S563" s="42">
        <f t="shared" ca="1" si="149"/>
        <v>0.24219413959719224</v>
      </c>
      <c r="T563" s="42">
        <f t="shared" ca="1" si="150"/>
        <v>7.8193247450662566E-4</v>
      </c>
      <c r="U563">
        <f ca="1">+(L563^2*Markiwitz!$B$4^2)+(M563^2*Markiwitz!$C$4^2)+(N563^2*Markiwitz!$D$4^2)+(O563^2*Markiwitz!$E$4^2)+(P563^2*Markiwitz!$F$4^2)+(Q563^2*Markiwitz!$G$4^2)+(R563^2*Markiwitz!$H$4^2)+(S563^2*Markiwitz!$I$4^2)+(T563^2*Markiwitz!$J$4^2)+(2*L563*M563*Markiwitz!$B$8)+(2*L563*N563*Markiwitz!$E$8)+(2*L563*O563*Markiwitz!$H$8)+(2*L563*P563*Markiwitz!$B$11)+(2*L563*Q563*Markiwitz!$E$11)+(2*L563*R563*Markiwitz!$H$11)+(2*L563*S563*Markiwitz!$K$8)+(2*L563*T563*Markiwitz!$K$11)</f>
        <v>2.0125774228317649E-2</v>
      </c>
      <c r="V563" s="5">
        <f t="shared" ca="1" si="141"/>
        <v>0.14186533836112911</v>
      </c>
      <c r="W563" s="42">
        <f ca="1">SUMPRODUCT(L563:T563,Markiwitz!$B$3:$J$3)</f>
        <v>0.37115363212232427</v>
      </c>
    </row>
    <row r="564" spans="1:23" x14ac:dyDescent="0.25">
      <c r="A564">
        <v>563</v>
      </c>
      <c r="B564" s="25">
        <f t="shared" ca="1" si="140"/>
        <v>1.0000000000000002</v>
      </c>
      <c r="C564" s="46">
        <v>0</v>
      </c>
      <c r="D564">
        <f t="shared" ca="1" si="155"/>
        <v>0.58371889870471316</v>
      </c>
      <c r="E564">
        <f t="shared" ca="1" si="155"/>
        <v>7.738642336364232E-2</v>
      </c>
      <c r="F564">
        <f t="shared" ca="1" si="155"/>
        <v>0.69397390637843892</v>
      </c>
      <c r="G564">
        <f t="shared" ca="1" si="155"/>
        <v>0.10691140979234193</v>
      </c>
      <c r="H564">
        <f t="shared" ca="1" si="155"/>
        <v>0.46240936679155498</v>
      </c>
      <c r="I564">
        <f t="shared" ca="1" si="155"/>
        <v>0.65033470196987164</v>
      </c>
      <c r="J564">
        <f t="shared" ca="1" si="155"/>
        <v>0.90194483590261809</v>
      </c>
      <c r="K564">
        <f t="shared" ca="1" si="155"/>
        <v>0.47457357498201758</v>
      </c>
      <c r="L564" s="42">
        <f t="shared" ca="1" si="142"/>
        <v>0</v>
      </c>
      <c r="M564" s="42">
        <f t="shared" ca="1" si="143"/>
        <v>0.14773006974990582</v>
      </c>
      <c r="N564" s="42">
        <f t="shared" ca="1" si="144"/>
        <v>1.9585286250925205E-2</v>
      </c>
      <c r="O564" s="42">
        <f t="shared" ca="1" si="145"/>
        <v>0.17563387757600044</v>
      </c>
      <c r="P564" s="42">
        <f t="shared" ca="1" si="146"/>
        <v>2.7057595806356079E-2</v>
      </c>
      <c r="Q564" s="42">
        <f t="shared" ca="1" si="147"/>
        <v>0.11702853575704285</v>
      </c>
      <c r="R564" s="42">
        <f t="shared" ca="1" si="148"/>
        <v>0.16458948150553962</v>
      </c>
      <c r="S564" s="42">
        <f t="shared" ca="1" si="149"/>
        <v>0.22826804788080995</v>
      </c>
      <c r="T564" s="42">
        <f t="shared" ca="1" si="150"/>
        <v>0.1201071054734201</v>
      </c>
      <c r="U564">
        <f ca="1">+(L564^2*Markiwitz!$B$4^2)+(M564^2*Markiwitz!$C$4^2)+(N564^2*Markiwitz!$D$4^2)+(O564^2*Markiwitz!$E$4^2)+(P564^2*Markiwitz!$F$4^2)+(Q564^2*Markiwitz!$G$4^2)+(R564^2*Markiwitz!$H$4^2)+(S564^2*Markiwitz!$I$4^2)+(T564^2*Markiwitz!$J$4^2)+(2*L564*M564*Markiwitz!$B$8)+(2*L564*N564*Markiwitz!$E$8)+(2*L564*O564*Markiwitz!$H$8)+(2*L564*P564*Markiwitz!$B$11)+(2*L564*Q564*Markiwitz!$E$11)+(2*L564*R564*Markiwitz!$H$11)+(2*L564*S564*Markiwitz!$K$8)+(2*L564*T564*Markiwitz!$K$11)</f>
        <v>1.5921283293632061E-2</v>
      </c>
      <c r="V564" s="5">
        <f t="shared" ca="1" si="141"/>
        <v>0.12617956765511626</v>
      </c>
      <c r="W564" s="42">
        <f ca="1">SUMPRODUCT(L564:T564,Markiwitz!$B$3:$J$3)</f>
        <v>0.4097098964964751</v>
      </c>
    </row>
    <row r="565" spans="1:23" x14ac:dyDescent="0.25">
      <c r="A565">
        <v>564</v>
      </c>
      <c r="B565" s="25">
        <f t="shared" ca="1" si="140"/>
        <v>1</v>
      </c>
      <c r="C565" s="46">
        <v>0</v>
      </c>
      <c r="D565">
        <f t="shared" ca="1" si="155"/>
        <v>9.4261772299080948E-2</v>
      </c>
      <c r="E565">
        <f t="shared" ca="1" si="155"/>
        <v>0.93292347872801584</v>
      </c>
      <c r="F565">
        <f t="shared" ca="1" si="155"/>
        <v>0.6216494852193124</v>
      </c>
      <c r="G565">
        <f t="shared" ca="1" si="155"/>
        <v>0.17621420427240764</v>
      </c>
      <c r="H565">
        <f t="shared" ca="1" si="155"/>
        <v>6.9552788647018082E-2</v>
      </c>
      <c r="I565">
        <f t="shared" ca="1" si="155"/>
        <v>5.6232011556659356E-2</v>
      </c>
      <c r="J565">
        <f t="shared" ca="1" si="155"/>
        <v>5.844692097491877E-2</v>
      </c>
      <c r="K565">
        <f t="shared" ca="1" si="155"/>
        <v>1.5635175579742477E-2</v>
      </c>
      <c r="L565" s="42">
        <f t="shared" ca="1" si="142"/>
        <v>0</v>
      </c>
      <c r="M565" s="42">
        <f t="shared" ca="1" si="143"/>
        <v>4.6550958100970749E-2</v>
      </c>
      <c r="N565" s="42">
        <f t="shared" ca="1" si="144"/>
        <v>0.46072210091580429</v>
      </c>
      <c r="O565" s="42">
        <f t="shared" ca="1" si="145"/>
        <v>0.3070001595993373</v>
      </c>
      <c r="P565" s="42">
        <f t="shared" ca="1" si="146"/>
        <v>8.7022976969431828E-2</v>
      </c>
      <c r="Q565" s="42">
        <f t="shared" ca="1" si="147"/>
        <v>3.4348483708114837E-2</v>
      </c>
      <c r="R565" s="42">
        <f t="shared" ca="1" si="148"/>
        <v>2.7770048770161673E-2</v>
      </c>
      <c r="S565" s="42">
        <f t="shared" ca="1" si="149"/>
        <v>2.8863876660429812E-2</v>
      </c>
      <c r="T565" s="42">
        <f t="shared" ca="1" si="150"/>
        <v>7.7213952757496521E-3</v>
      </c>
      <c r="U565">
        <f ca="1">+(L565^2*Markiwitz!$B$4^2)+(M565^2*Markiwitz!$C$4^2)+(N565^2*Markiwitz!$D$4^2)+(O565^2*Markiwitz!$E$4^2)+(P565^2*Markiwitz!$F$4^2)+(Q565^2*Markiwitz!$G$4^2)+(R565^2*Markiwitz!$H$4^2)+(S565^2*Markiwitz!$I$4^2)+(T565^2*Markiwitz!$J$4^2)+(2*L565*M565*Markiwitz!$B$8)+(2*L565*N565*Markiwitz!$E$8)+(2*L565*O565*Markiwitz!$H$8)+(2*L565*P565*Markiwitz!$B$11)+(2*L565*Q565*Markiwitz!$E$11)+(2*L565*R565*Markiwitz!$H$11)+(2*L565*S565*Markiwitz!$K$8)+(2*L565*T565*Markiwitz!$K$11)</f>
        <v>2.555292620141323E-2</v>
      </c>
      <c r="V565" s="5">
        <f t="shared" ca="1" si="141"/>
        <v>0.15985282669197073</v>
      </c>
      <c r="W565" s="42">
        <f ca="1">SUMPRODUCT(L565:T565,Markiwitz!$B$3:$J$3)</f>
        <v>0.3136520355977479</v>
      </c>
    </row>
    <row r="566" spans="1:23" x14ac:dyDescent="0.25">
      <c r="A566">
        <v>565</v>
      </c>
      <c r="B566" s="25">
        <f t="shared" ca="1" si="140"/>
        <v>0.99999999999999989</v>
      </c>
      <c r="C566" s="46">
        <v>0</v>
      </c>
      <c r="D566">
        <f t="shared" ca="1" si="155"/>
        <v>0.2623395902808503</v>
      </c>
      <c r="E566">
        <f t="shared" ca="1" si="155"/>
        <v>0.99359514387506731</v>
      </c>
      <c r="F566">
        <f t="shared" ca="1" si="155"/>
        <v>0.35284974858924978</v>
      </c>
      <c r="G566">
        <f t="shared" ca="1" si="155"/>
        <v>0.40546273278252898</v>
      </c>
      <c r="H566">
        <f t="shared" ca="1" si="155"/>
        <v>0.25339902408106663</v>
      </c>
      <c r="I566">
        <f t="shared" ca="1" si="155"/>
        <v>0.76268980343955495</v>
      </c>
      <c r="J566">
        <f t="shared" ca="1" si="155"/>
        <v>0.52577602684057889</v>
      </c>
      <c r="K566">
        <f t="shared" ca="1" si="155"/>
        <v>0.80423090523776941</v>
      </c>
      <c r="L566" s="42">
        <f t="shared" ca="1" si="142"/>
        <v>0</v>
      </c>
      <c r="M566" s="42">
        <f t="shared" ca="1" si="143"/>
        <v>6.016489798562908E-2</v>
      </c>
      <c r="N566" s="42">
        <f t="shared" ca="1" si="144"/>
        <v>0.22787086922817204</v>
      </c>
      <c r="O566" s="42">
        <f t="shared" ca="1" si="145"/>
        <v>8.0922475732313148E-2</v>
      </c>
      <c r="P566" s="42">
        <f t="shared" ca="1" si="146"/>
        <v>9.2988724762127314E-2</v>
      </c>
      <c r="Q566" s="42">
        <f t="shared" ca="1" si="147"/>
        <v>5.8114470702549596E-2</v>
      </c>
      <c r="R566" s="42">
        <f t="shared" ca="1" si="148"/>
        <v>0.17491509447542919</v>
      </c>
      <c r="S566" s="42">
        <f t="shared" ca="1" si="149"/>
        <v>0.12058134643073697</v>
      </c>
      <c r="T566" s="42">
        <f t="shared" ca="1" si="150"/>
        <v>0.18444212068304253</v>
      </c>
      <c r="U566">
        <f ca="1">+(L566^2*Markiwitz!$B$4^2)+(M566^2*Markiwitz!$C$4^2)+(N566^2*Markiwitz!$D$4^2)+(O566^2*Markiwitz!$E$4^2)+(P566^2*Markiwitz!$F$4^2)+(Q566^2*Markiwitz!$G$4^2)+(R566^2*Markiwitz!$H$4^2)+(S566^2*Markiwitz!$I$4^2)+(T566^2*Markiwitz!$J$4^2)+(2*L566*M566*Markiwitz!$B$8)+(2*L566*N566*Markiwitz!$E$8)+(2*L566*O566*Markiwitz!$H$8)+(2*L566*P566*Markiwitz!$B$11)+(2*L566*Q566*Markiwitz!$E$11)+(2*L566*R566*Markiwitz!$H$11)+(2*L566*S566*Markiwitz!$K$8)+(2*L566*T566*Markiwitz!$K$11)</f>
        <v>1.1489939761149384E-2</v>
      </c>
      <c r="V566" s="5">
        <f t="shared" ca="1" si="141"/>
        <v>0.10719113657924047</v>
      </c>
      <c r="W566" s="42">
        <f ca="1">SUMPRODUCT(L566:T566,Markiwitz!$B$3:$J$3)</f>
        <v>0.28350846474784192</v>
      </c>
    </row>
    <row r="567" spans="1:23" x14ac:dyDescent="0.25">
      <c r="A567">
        <v>566</v>
      </c>
      <c r="B567" s="25">
        <f t="shared" ca="1" si="140"/>
        <v>1.0000000000000002</v>
      </c>
      <c r="C567" s="46">
        <v>0</v>
      </c>
      <c r="D567">
        <f t="shared" ca="1" si="155"/>
        <v>8.2556268638023234E-4</v>
      </c>
      <c r="E567">
        <f t="shared" ca="1" si="155"/>
        <v>0.39682558680094193</v>
      </c>
      <c r="F567">
        <f t="shared" ca="1" si="155"/>
        <v>0.10594752827359966</v>
      </c>
      <c r="G567">
        <f t="shared" ca="1" si="155"/>
        <v>0.66647707309286852</v>
      </c>
      <c r="H567">
        <f t="shared" ca="1" si="155"/>
        <v>0.13474434996090479</v>
      </c>
      <c r="I567">
        <f t="shared" ca="1" si="155"/>
        <v>1.688483126655782E-2</v>
      </c>
      <c r="J567">
        <f t="shared" ca="1" si="155"/>
        <v>0.98481323221267669</v>
      </c>
      <c r="K567">
        <f t="shared" ca="1" si="155"/>
        <v>0.71286154074912544</v>
      </c>
      <c r="L567" s="42">
        <f t="shared" ca="1" si="142"/>
        <v>0</v>
      </c>
      <c r="M567" s="42">
        <f t="shared" ca="1" si="143"/>
        <v>2.7342128749204805E-4</v>
      </c>
      <c r="N567" s="42">
        <f t="shared" ca="1" si="144"/>
        <v>0.13142619530036331</v>
      </c>
      <c r="O567" s="42">
        <f t="shared" ca="1" si="145"/>
        <v>3.5089170168509459E-2</v>
      </c>
      <c r="P567" s="42">
        <f t="shared" ca="1" si="146"/>
        <v>0.22073311017481484</v>
      </c>
      <c r="Q567" s="42">
        <f t="shared" ca="1" si="147"/>
        <v>4.4626500514609306E-2</v>
      </c>
      <c r="R567" s="42">
        <f t="shared" ca="1" si="148"/>
        <v>5.5921523345859054E-3</v>
      </c>
      <c r="S567" s="42">
        <f t="shared" ca="1" si="149"/>
        <v>0.32616408945447084</v>
      </c>
      <c r="T567" s="42">
        <f t="shared" ca="1" si="150"/>
        <v>0.23609536076515439</v>
      </c>
      <c r="U567">
        <f ca="1">+(L567^2*Markiwitz!$B$4^2)+(M567^2*Markiwitz!$C$4^2)+(N567^2*Markiwitz!$D$4^2)+(O567^2*Markiwitz!$E$4^2)+(P567^2*Markiwitz!$F$4^2)+(Q567^2*Markiwitz!$G$4^2)+(R567^2*Markiwitz!$H$4^2)+(S567^2*Markiwitz!$I$4^2)+(T567^2*Markiwitz!$J$4^2)+(2*L567*M567*Markiwitz!$B$8)+(2*L567*N567*Markiwitz!$E$8)+(2*L567*O567*Markiwitz!$H$8)+(2*L567*P567*Markiwitz!$B$11)+(2*L567*Q567*Markiwitz!$E$11)+(2*L567*R567*Markiwitz!$H$11)+(2*L567*S567*Markiwitz!$K$8)+(2*L567*T567*Markiwitz!$K$11)</f>
        <v>2.0776822790385587E-2</v>
      </c>
      <c r="V567" s="5">
        <f t="shared" ca="1" si="141"/>
        <v>0.14414167610509318</v>
      </c>
      <c r="W567" s="42">
        <f ca="1">SUMPRODUCT(L567:T567,Markiwitz!$B$3:$J$3)</f>
        <v>0.22568282514307428</v>
      </c>
    </row>
    <row r="568" spans="1:23" x14ac:dyDescent="0.25">
      <c r="A568">
        <v>567</v>
      </c>
      <c r="B568" s="25">
        <f t="shared" ca="1" si="140"/>
        <v>1</v>
      </c>
      <c r="C568" s="46">
        <v>0</v>
      </c>
      <c r="D568">
        <f t="shared" ca="1" si="155"/>
        <v>0.13977531472460547</v>
      </c>
      <c r="E568">
        <f t="shared" ca="1" si="155"/>
        <v>0.62565127755358751</v>
      </c>
      <c r="F568">
        <f t="shared" ca="1" si="155"/>
        <v>0.65047170959922629</v>
      </c>
      <c r="G568">
        <f t="shared" ca="1" si="155"/>
        <v>0.13853254824797334</v>
      </c>
      <c r="H568">
        <f t="shared" ca="1" si="155"/>
        <v>0.68695889754122386</v>
      </c>
      <c r="I568">
        <f t="shared" ca="1" si="155"/>
        <v>0.16165725193069558</v>
      </c>
      <c r="J568">
        <f t="shared" ca="1" si="155"/>
        <v>3.0544636563068939E-2</v>
      </c>
      <c r="K568">
        <f t="shared" ca="1" si="155"/>
        <v>0.5305202408005748</v>
      </c>
      <c r="L568" s="42">
        <f t="shared" ca="1" si="142"/>
        <v>0</v>
      </c>
      <c r="M568" s="42">
        <f t="shared" ca="1" si="143"/>
        <v>4.7155883626064168E-2</v>
      </c>
      <c r="N568" s="42">
        <f t="shared" ca="1" si="144"/>
        <v>0.21107545987604731</v>
      </c>
      <c r="O568" s="42">
        <f t="shared" ca="1" si="145"/>
        <v>0.21944910873814313</v>
      </c>
      <c r="P568" s="42">
        <f t="shared" ca="1" si="146"/>
        <v>4.6736612516126742E-2</v>
      </c>
      <c r="Q568" s="42">
        <f t="shared" ca="1" si="147"/>
        <v>0.23175876149639432</v>
      </c>
      <c r="R568" s="42">
        <f t="shared" ca="1" si="148"/>
        <v>5.4538174887123189E-2</v>
      </c>
      <c r="S568" s="42">
        <f t="shared" ca="1" si="149"/>
        <v>1.0304819059119232E-2</v>
      </c>
      <c r="T568" s="42">
        <f t="shared" ca="1" si="150"/>
        <v>0.17898117980098191</v>
      </c>
      <c r="U568">
        <f ca="1">+(L568^2*Markiwitz!$B$4^2)+(M568^2*Markiwitz!$C$4^2)+(N568^2*Markiwitz!$D$4^2)+(O568^2*Markiwitz!$E$4^2)+(P568^2*Markiwitz!$F$4^2)+(Q568^2*Markiwitz!$G$4^2)+(R568^2*Markiwitz!$H$4^2)+(S568^2*Markiwitz!$I$4^2)+(T568^2*Markiwitz!$J$4^2)+(2*L568*M568*Markiwitz!$B$8)+(2*L568*N568*Markiwitz!$E$8)+(2*L568*O568*Markiwitz!$H$8)+(2*L568*P568*Markiwitz!$B$11)+(2*L568*Q568*Markiwitz!$E$11)+(2*L568*R568*Markiwitz!$H$11)+(2*L568*S568*Markiwitz!$K$8)+(2*L568*T568*Markiwitz!$K$11)</f>
        <v>2.3481046201961262E-2</v>
      </c>
      <c r="V568" s="5">
        <f t="shared" ca="1" si="141"/>
        <v>0.15323526422452916</v>
      </c>
      <c r="W568" s="42">
        <f ca="1">SUMPRODUCT(L568:T568,Markiwitz!$B$3:$J$3)</f>
        <v>0.78264423748871592</v>
      </c>
    </row>
    <row r="569" spans="1:23" x14ac:dyDescent="0.25">
      <c r="A569">
        <v>568</v>
      </c>
      <c r="B569" s="25">
        <f t="shared" ca="1" si="140"/>
        <v>1.0000000000000002</v>
      </c>
      <c r="C569" s="46">
        <v>0</v>
      </c>
      <c r="D569">
        <f t="shared" ca="1" si="155"/>
        <v>0.50285719058652401</v>
      </c>
      <c r="E569">
        <f t="shared" ca="1" si="155"/>
        <v>0.18944941750099653</v>
      </c>
      <c r="F569">
        <f t="shared" ca="1" si="155"/>
        <v>0.31572366404645014</v>
      </c>
      <c r="G569">
        <f t="shared" ca="1" si="155"/>
        <v>0.53725056121546877</v>
      </c>
      <c r="H569">
        <f t="shared" ca="1" si="155"/>
        <v>0.39815241045179561</v>
      </c>
      <c r="I569">
        <f t="shared" ca="1" si="155"/>
        <v>0.48966962791755386</v>
      </c>
      <c r="J569">
        <f t="shared" ca="1" si="155"/>
        <v>9.9477139864624808E-2</v>
      </c>
      <c r="K569">
        <f t="shared" ca="1" si="155"/>
        <v>0.75721945721207473</v>
      </c>
      <c r="L569" s="42">
        <f t="shared" ca="1" si="142"/>
        <v>0</v>
      </c>
      <c r="M569" s="42">
        <f t="shared" ca="1" si="143"/>
        <v>0.15285344756002342</v>
      </c>
      <c r="N569" s="42">
        <f t="shared" ca="1" si="144"/>
        <v>5.7586919597370063E-2</v>
      </c>
      <c r="O569" s="42">
        <f t="shared" ca="1" si="145"/>
        <v>9.597048909550944E-2</v>
      </c>
      <c r="P569" s="42">
        <f t="shared" ca="1" si="146"/>
        <v>0.16330799682820035</v>
      </c>
      <c r="Q569" s="42">
        <f t="shared" ca="1" si="147"/>
        <v>0.12102634650785365</v>
      </c>
      <c r="R569" s="42">
        <f t="shared" ca="1" si="148"/>
        <v>0.14884482551662617</v>
      </c>
      <c r="S569" s="42">
        <f t="shared" ca="1" si="149"/>
        <v>3.0238055786739763E-2</v>
      </c>
      <c r="T569" s="42">
        <f t="shared" ca="1" si="150"/>
        <v>0.23017191910767726</v>
      </c>
      <c r="U569">
        <f ca="1">+(L569^2*Markiwitz!$B$4^2)+(M569^2*Markiwitz!$C$4^2)+(N569^2*Markiwitz!$D$4^2)+(O569^2*Markiwitz!$E$4^2)+(P569^2*Markiwitz!$F$4^2)+(Q569^2*Markiwitz!$G$4^2)+(R569^2*Markiwitz!$H$4^2)+(S569^2*Markiwitz!$I$4^2)+(T569^2*Markiwitz!$J$4^2)+(2*L569*M569*Markiwitz!$B$8)+(2*L569*N569*Markiwitz!$E$8)+(2*L569*O569*Markiwitz!$H$8)+(2*L569*P569*Markiwitz!$B$11)+(2*L569*Q569*Markiwitz!$E$11)+(2*L569*R569*Markiwitz!$H$11)+(2*L569*S569*Markiwitz!$K$8)+(2*L569*T569*Markiwitz!$K$11)</f>
        <v>1.1911325446723525E-2</v>
      </c>
      <c r="V569" s="5">
        <f t="shared" ca="1" si="141"/>
        <v>0.10913901890123222</v>
      </c>
      <c r="W569" s="42">
        <f ca="1">SUMPRODUCT(L569:T569,Markiwitz!$B$3:$J$3)</f>
        <v>0.47046722988815975</v>
      </c>
    </row>
    <row r="570" spans="1:23" x14ac:dyDescent="0.25">
      <c r="A570">
        <v>569</v>
      </c>
      <c r="B570" s="25">
        <f t="shared" ca="1" si="140"/>
        <v>1</v>
      </c>
      <c r="C570" s="46">
        <v>0</v>
      </c>
      <c r="D570">
        <f t="shared" ca="1" si="155"/>
        <v>0.73711897377929525</v>
      </c>
      <c r="E570">
        <f t="shared" ca="1" si="155"/>
        <v>0.99922390532205907</v>
      </c>
      <c r="F570">
        <f t="shared" ca="1" si="155"/>
        <v>0.28505108562429671</v>
      </c>
      <c r="G570">
        <f t="shared" ca="1" si="155"/>
        <v>0.13642782806925735</v>
      </c>
      <c r="H570">
        <f t="shared" ca="1" si="155"/>
        <v>0.20195257490159768</v>
      </c>
      <c r="I570">
        <f t="shared" ca="1" si="155"/>
        <v>0.2659577701424759</v>
      </c>
      <c r="J570">
        <f t="shared" ca="1" si="155"/>
        <v>0.72288727753163129</v>
      </c>
      <c r="K570">
        <f t="shared" ca="1" si="155"/>
        <v>0.19407514377359014</v>
      </c>
      <c r="L570" s="42">
        <f t="shared" ca="1" si="142"/>
        <v>0</v>
      </c>
      <c r="M570" s="42">
        <f t="shared" ca="1" si="143"/>
        <v>0.20806732318389831</v>
      </c>
      <c r="N570" s="42">
        <f t="shared" ca="1" si="144"/>
        <v>0.28205194905751008</v>
      </c>
      <c r="O570" s="42">
        <f t="shared" ca="1" si="145"/>
        <v>8.0461660147510855E-2</v>
      </c>
      <c r="P570" s="42">
        <f t="shared" ca="1" si="146"/>
        <v>3.8509621925242613E-2</v>
      </c>
      <c r="Q570" s="42">
        <f t="shared" ca="1" si="147"/>
        <v>5.7005358923853333E-2</v>
      </c>
      <c r="R570" s="42">
        <f t="shared" ca="1" si="148"/>
        <v>7.507217054769813E-2</v>
      </c>
      <c r="S570" s="42">
        <f t="shared" ca="1" si="149"/>
        <v>0.2040501277948886</v>
      </c>
      <c r="T570" s="42">
        <f t="shared" ca="1" si="150"/>
        <v>5.4781788419397973E-2</v>
      </c>
      <c r="U570">
        <f ca="1">+(L570^2*Markiwitz!$B$4^2)+(M570^2*Markiwitz!$C$4^2)+(N570^2*Markiwitz!$D$4^2)+(O570^2*Markiwitz!$E$4^2)+(P570^2*Markiwitz!$F$4^2)+(Q570^2*Markiwitz!$G$4^2)+(R570^2*Markiwitz!$H$4^2)+(S570^2*Markiwitz!$I$4^2)+(T570^2*Markiwitz!$J$4^2)+(2*L570*M570*Markiwitz!$B$8)+(2*L570*N570*Markiwitz!$E$8)+(2*L570*O570*Markiwitz!$H$8)+(2*L570*P570*Markiwitz!$B$11)+(2*L570*Q570*Markiwitz!$E$11)+(2*L570*R570*Markiwitz!$H$11)+(2*L570*S570*Markiwitz!$K$8)+(2*L570*T570*Markiwitz!$K$11)</f>
        <v>1.3963013502834607E-2</v>
      </c>
      <c r="V570" s="5">
        <f t="shared" ca="1" si="141"/>
        <v>0.11816519581854298</v>
      </c>
      <c r="W570" s="42">
        <f ca="1">SUMPRODUCT(L570:T570,Markiwitz!$B$3:$J$3)</f>
        <v>0.27331419672323676</v>
      </c>
    </row>
    <row r="571" spans="1:23" x14ac:dyDescent="0.25">
      <c r="A571">
        <v>570</v>
      </c>
      <c r="B571" s="25">
        <f t="shared" ca="1" si="140"/>
        <v>1</v>
      </c>
      <c r="C571" s="46">
        <v>0</v>
      </c>
      <c r="D571">
        <f t="shared" ca="1" si="155"/>
        <v>0.98804643767551747</v>
      </c>
      <c r="E571">
        <f t="shared" ca="1" si="155"/>
        <v>0.22563475878314687</v>
      </c>
      <c r="F571">
        <f t="shared" ca="1" si="155"/>
        <v>0.51013300045635257</v>
      </c>
      <c r="G571">
        <f t="shared" ca="1" si="155"/>
        <v>0.91123155724581961</v>
      </c>
      <c r="H571">
        <f t="shared" ca="1" si="155"/>
        <v>0.84779097064543174</v>
      </c>
      <c r="I571">
        <f t="shared" ca="1" si="155"/>
        <v>0.8861299630900048</v>
      </c>
      <c r="J571">
        <f t="shared" ca="1" si="155"/>
        <v>0.89108079092612069</v>
      </c>
      <c r="K571">
        <f t="shared" ca="1" si="155"/>
        <v>0.65220928685751656</v>
      </c>
      <c r="L571" s="42">
        <f t="shared" ca="1" si="142"/>
        <v>0</v>
      </c>
      <c r="M571" s="42">
        <f t="shared" ca="1" si="143"/>
        <v>0.16711832331285634</v>
      </c>
      <c r="N571" s="42">
        <f t="shared" ca="1" si="144"/>
        <v>3.8163897091367083E-2</v>
      </c>
      <c r="O571" s="42">
        <f t="shared" ca="1" si="145"/>
        <v>8.6283972546257845E-2</v>
      </c>
      <c r="P571" s="42">
        <f t="shared" ca="1" si="146"/>
        <v>0.15412584286518685</v>
      </c>
      <c r="Q571" s="42">
        <f t="shared" ca="1" si="147"/>
        <v>0.14339549249057956</v>
      </c>
      <c r="R571" s="42">
        <f t="shared" ca="1" si="148"/>
        <v>0.14988015544823852</v>
      </c>
      <c r="S571" s="42">
        <f t="shared" ca="1" si="149"/>
        <v>0.15071753921425743</v>
      </c>
      <c r="T571" s="42">
        <f t="shared" ca="1" si="150"/>
        <v>0.11031477703125643</v>
      </c>
      <c r="U571">
        <f ca="1">+(L571^2*Markiwitz!$B$4^2)+(M571^2*Markiwitz!$C$4^2)+(N571^2*Markiwitz!$D$4^2)+(O571^2*Markiwitz!$E$4^2)+(P571^2*Markiwitz!$F$4^2)+(Q571^2*Markiwitz!$G$4^2)+(R571^2*Markiwitz!$H$4^2)+(S571^2*Markiwitz!$I$4^2)+(T571^2*Markiwitz!$J$4^2)+(2*L571*M571*Markiwitz!$B$8)+(2*L571*N571*Markiwitz!$E$8)+(2*L571*O571*Markiwitz!$H$8)+(2*L571*P571*Markiwitz!$B$11)+(2*L571*Q571*Markiwitz!$E$11)+(2*L571*R571*Markiwitz!$H$11)+(2*L571*S571*Markiwitz!$K$8)+(2*L571*T571*Markiwitz!$K$11)</f>
        <v>1.474138251126984E-2</v>
      </c>
      <c r="V571" s="5">
        <f t="shared" ca="1" si="141"/>
        <v>0.12141409519190859</v>
      </c>
      <c r="W571" s="42">
        <f ca="1">SUMPRODUCT(L571:T571,Markiwitz!$B$3:$J$3)</f>
        <v>0.50837945158106712</v>
      </c>
    </row>
    <row r="572" spans="1:23" x14ac:dyDescent="0.25">
      <c r="A572">
        <v>571</v>
      </c>
      <c r="B572" s="25">
        <f t="shared" ca="1" si="140"/>
        <v>1</v>
      </c>
      <c r="C572" s="46">
        <v>0</v>
      </c>
      <c r="D572">
        <f t="shared" ref="D572:K581" ca="1" si="156">RAND()</f>
        <v>0.88100225528589227</v>
      </c>
      <c r="E572">
        <f t="shared" ca="1" si="156"/>
        <v>0.83167454056222712</v>
      </c>
      <c r="F572">
        <f t="shared" ca="1" si="156"/>
        <v>3.8205093093717335E-2</v>
      </c>
      <c r="G572">
        <f t="shared" ca="1" si="156"/>
        <v>0.59087237460286934</v>
      </c>
      <c r="H572">
        <f t="shared" ca="1" si="156"/>
        <v>0.59364168093335323</v>
      </c>
      <c r="I572">
        <f t="shared" ca="1" si="156"/>
        <v>0.72621374288523322</v>
      </c>
      <c r="J572">
        <f t="shared" ca="1" si="156"/>
        <v>7.5205705812904089E-3</v>
      </c>
      <c r="K572">
        <f t="shared" ca="1" si="156"/>
        <v>0.77328969681906978</v>
      </c>
      <c r="L572" s="42">
        <f t="shared" ca="1" si="142"/>
        <v>0</v>
      </c>
      <c r="M572" s="42">
        <f t="shared" ca="1" si="143"/>
        <v>0.19831584232399829</v>
      </c>
      <c r="N572" s="42">
        <f t="shared" ca="1" si="144"/>
        <v>0.18721204862012514</v>
      </c>
      <c r="O572" s="42">
        <f t="shared" ca="1" si="145"/>
        <v>8.600063362480986E-3</v>
      </c>
      <c r="P572" s="42">
        <f t="shared" ca="1" si="146"/>
        <v>0.13300687026882066</v>
      </c>
      <c r="Q572" s="42">
        <f t="shared" ca="1" si="147"/>
        <v>0.13363024814814842</v>
      </c>
      <c r="R572" s="42">
        <f t="shared" ca="1" si="148"/>
        <v>0.16347255556208878</v>
      </c>
      <c r="S572" s="42">
        <f t="shared" ca="1" si="149"/>
        <v>1.6928995137494875E-3</v>
      </c>
      <c r="T572" s="42">
        <f t="shared" ca="1" si="150"/>
        <v>0.17406947220058816</v>
      </c>
      <c r="U572">
        <f ca="1">+(L572^2*Markiwitz!$B$4^2)+(M572^2*Markiwitz!$C$4^2)+(N572^2*Markiwitz!$D$4^2)+(O572^2*Markiwitz!$E$4^2)+(P572^2*Markiwitz!$F$4^2)+(Q572^2*Markiwitz!$G$4^2)+(R572^2*Markiwitz!$H$4^2)+(S572^2*Markiwitz!$I$4^2)+(T572^2*Markiwitz!$J$4^2)+(2*L572*M572*Markiwitz!$B$8)+(2*L572*N572*Markiwitz!$E$8)+(2*L572*O572*Markiwitz!$H$8)+(2*L572*P572*Markiwitz!$B$11)+(2*L572*Q572*Markiwitz!$E$11)+(2*L572*R572*Markiwitz!$H$11)+(2*L572*S572*Markiwitz!$K$8)+(2*L572*T572*Markiwitz!$K$11)</f>
        <v>1.3538184909529421E-2</v>
      </c>
      <c r="V572" s="5">
        <f t="shared" ca="1" si="141"/>
        <v>0.11635370604123196</v>
      </c>
      <c r="W572" s="42">
        <f ca="1">SUMPRODUCT(L572:T572,Markiwitz!$B$3:$J$3)</f>
        <v>0.50138180279858668</v>
      </c>
    </row>
    <row r="573" spans="1:23" x14ac:dyDescent="0.25">
      <c r="A573">
        <v>572</v>
      </c>
      <c r="B573" s="25">
        <f t="shared" ca="1" si="140"/>
        <v>1.0000000000000002</v>
      </c>
      <c r="C573" s="46">
        <v>0</v>
      </c>
      <c r="D573">
        <f t="shared" ca="1" si="156"/>
        <v>0.94290315998233365</v>
      </c>
      <c r="E573">
        <f t="shared" ca="1" si="156"/>
        <v>0.75810584317931784</v>
      </c>
      <c r="F573">
        <f t="shared" ca="1" si="156"/>
        <v>0.9462439287131309</v>
      </c>
      <c r="G573">
        <f t="shared" ca="1" si="156"/>
        <v>0.78599720649312044</v>
      </c>
      <c r="H573">
        <f t="shared" ca="1" si="156"/>
        <v>0.9301941808191051</v>
      </c>
      <c r="I573">
        <f t="shared" ca="1" si="156"/>
        <v>0.49208796133226274</v>
      </c>
      <c r="J573">
        <f t="shared" ca="1" si="156"/>
        <v>0.19751948102766237</v>
      </c>
      <c r="K573">
        <f t="shared" ca="1" si="156"/>
        <v>0.78164460929200608</v>
      </c>
      <c r="L573" s="42">
        <f t="shared" ca="1" si="142"/>
        <v>0</v>
      </c>
      <c r="M573" s="42">
        <f t="shared" ca="1" si="143"/>
        <v>0.16160278102813411</v>
      </c>
      <c r="N573" s="42">
        <f t="shared" ca="1" si="144"/>
        <v>0.12993064162999693</v>
      </c>
      <c r="O573" s="42">
        <f t="shared" ca="1" si="145"/>
        <v>0.16217535045051124</v>
      </c>
      <c r="P573" s="42">
        <f t="shared" ca="1" si="146"/>
        <v>0.13471090122554336</v>
      </c>
      <c r="Q573" s="42">
        <f t="shared" ca="1" si="147"/>
        <v>0.15942460784559345</v>
      </c>
      <c r="R573" s="42">
        <f t="shared" ca="1" si="148"/>
        <v>8.433822945640411E-2</v>
      </c>
      <c r="S573" s="42">
        <f t="shared" ca="1" si="149"/>
        <v>3.3852572348895361E-2</v>
      </c>
      <c r="T573" s="42">
        <f t="shared" ca="1" si="150"/>
        <v>0.13396491601492158</v>
      </c>
      <c r="U573">
        <f ca="1">+(L573^2*Markiwitz!$B$4^2)+(M573^2*Markiwitz!$C$4^2)+(N573^2*Markiwitz!$D$4^2)+(O573^2*Markiwitz!$E$4^2)+(P573^2*Markiwitz!$F$4^2)+(Q573^2*Markiwitz!$G$4^2)+(R573^2*Markiwitz!$H$4^2)+(S573^2*Markiwitz!$I$4^2)+(T573^2*Markiwitz!$J$4^2)+(2*L573*M573*Markiwitz!$B$8)+(2*L573*N573*Markiwitz!$E$8)+(2*L573*O573*Markiwitz!$H$8)+(2*L573*P573*Markiwitz!$B$11)+(2*L573*Q573*Markiwitz!$E$11)+(2*L573*R573*Markiwitz!$H$11)+(2*L573*S573*Markiwitz!$K$8)+(2*L573*T573*Markiwitz!$K$11)</f>
        <v>1.4477345734154804E-2</v>
      </c>
      <c r="V573" s="5">
        <f t="shared" ca="1" si="141"/>
        <v>0.12032184229870653</v>
      </c>
      <c r="W573" s="42">
        <f ca="1">SUMPRODUCT(L573:T573,Markiwitz!$B$3:$J$3)</f>
        <v>0.59187633662439032</v>
      </c>
    </row>
    <row r="574" spans="1:23" x14ac:dyDescent="0.25">
      <c r="A574">
        <v>573</v>
      </c>
      <c r="B574" s="25">
        <f t="shared" ca="1" si="140"/>
        <v>1</v>
      </c>
      <c r="C574" s="46">
        <v>0</v>
      </c>
      <c r="D574">
        <f t="shared" ca="1" si="156"/>
        <v>0.17244887623580007</v>
      </c>
      <c r="E574">
        <f t="shared" ca="1" si="156"/>
        <v>0.63493417985305733</v>
      </c>
      <c r="F574">
        <f t="shared" ca="1" si="156"/>
        <v>0.82705466644964132</v>
      </c>
      <c r="G574">
        <f t="shared" ca="1" si="156"/>
        <v>0.79075892161018557</v>
      </c>
      <c r="H574">
        <f t="shared" ca="1" si="156"/>
        <v>0.58759630670820906</v>
      </c>
      <c r="I574">
        <f t="shared" ca="1" si="156"/>
        <v>0.82883095716118227</v>
      </c>
      <c r="J574">
        <f t="shared" ca="1" si="156"/>
        <v>0.26218492480105049</v>
      </c>
      <c r="K574">
        <f t="shared" ca="1" si="156"/>
        <v>0.7301482837873996</v>
      </c>
      <c r="L574" s="42">
        <f t="shared" ca="1" si="142"/>
        <v>0</v>
      </c>
      <c r="M574" s="42">
        <f t="shared" ca="1" si="143"/>
        <v>3.5674473743958338E-2</v>
      </c>
      <c r="N574" s="42">
        <f t="shared" ca="1" si="144"/>
        <v>0.13134874069772176</v>
      </c>
      <c r="O574" s="42">
        <f t="shared" ca="1" si="145"/>
        <v>0.1710926775929365</v>
      </c>
      <c r="P574" s="42">
        <f t="shared" ca="1" si="146"/>
        <v>0.16358418217936205</v>
      </c>
      <c r="Q574" s="42">
        <f t="shared" ca="1" si="147"/>
        <v>0.12155596182051073</v>
      </c>
      <c r="R574" s="42">
        <f t="shared" ca="1" si="148"/>
        <v>0.17146013859200882</v>
      </c>
      <c r="S574" s="42">
        <f t="shared" ca="1" si="149"/>
        <v>5.423815695433936E-2</v>
      </c>
      <c r="T574" s="42">
        <f t="shared" ca="1" si="150"/>
        <v>0.15104566841916239</v>
      </c>
      <c r="U574">
        <f ca="1">+(L574^2*Markiwitz!$B$4^2)+(M574^2*Markiwitz!$C$4^2)+(N574^2*Markiwitz!$D$4^2)+(O574^2*Markiwitz!$E$4^2)+(P574^2*Markiwitz!$F$4^2)+(Q574^2*Markiwitz!$G$4^2)+(R574^2*Markiwitz!$H$4^2)+(S574^2*Markiwitz!$I$4^2)+(T574^2*Markiwitz!$J$4^2)+(2*L574*M574*Markiwitz!$B$8)+(2*L574*N574*Markiwitz!$E$8)+(2*L574*O574*Markiwitz!$H$8)+(2*L574*P574*Markiwitz!$B$11)+(2*L574*Q574*Markiwitz!$E$11)+(2*L574*R574*Markiwitz!$H$11)+(2*L574*S574*Markiwitz!$K$8)+(2*L574*T574*Markiwitz!$K$11)</f>
        <v>1.4511456057619315E-2</v>
      </c>
      <c r="V574" s="5">
        <f t="shared" ca="1" si="141"/>
        <v>0.12046350508606046</v>
      </c>
      <c r="W574" s="42">
        <f ca="1">SUMPRODUCT(L574:T574,Markiwitz!$B$3:$J$3)</f>
        <v>0.48766786805177637</v>
      </c>
    </row>
    <row r="575" spans="1:23" x14ac:dyDescent="0.25">
      <c r="A575">
        <v>574</v>
      </c>
      <c r="B575" s="25">
        <f t="shared" ca="1" si="140"/>
        <v>1</v>
      </c>
      <c r="C575" s="46">
        <v>0</v>
      </c>
      <c r="D575">
        <f t="shared" ca="1" si="156"/>
        <v>7.3828977879427216E-2</v>
      </c>
      <c r="E575">
        <f t="shared" ca="1" si="156"/>
        <v>0.32818542649938687</v>
      </c>
      <c r="F575">
        <f t="shared" ca="1" si="156"/>
        <v>0.93259760641160894</v>
      </c>
      <c r="G575">
        <f t="shared" ca="1" si="156"/>
        <v>0.13444336293836334</v>
      </c>
      <c r="H575">
        <f t="shared" ca="1" si="156"/>
        <v>0.45250805659231086</v>
      </c>
      <c r="I575">
        <f t="shared" ca="1" si="156"/>
        <v>0.10148479114927622</v>
      </c>
      <c r="J575">
        <f t="shared" ca="1" si="156"/>
        <v>0.50292935108519488</v>
      </c>
      <c r="K575">
        <f t="shared" ca="1" si="156"/>
        <v>0.37573126981368699</v>
      </c>
      <c r="L575" s="42">
        <f t="shared" ca="1" si="142"/>
        <v>0</v>
      </c>
      <c r="M575" s="42">
        <f t="shared" ca="1" si="143"/>
        <v>2.5443275631729337E-2</v>
      </c>
      <c r="N575" s="42">
        <f t="shared" ca="1" si="144"/>
        <v>0.11310074315775331</v>
      </c>
      <c r="O575" s="42">
        <f t="shared" ca="1" si="145"/>
        <v>0.32139599700504057</v>
      </c>
      <c r="P575" s="42">
        <f t="shared" ca="1" si="146"/>
        <v>4.6332478633035377E-2</v>
      </c>
      <c r="Q575" s="42">
        <f t="shared" ca="1" si="147"/>
        <v>0.15594536915110907</v>
      </c>
      <c r="R575" s="42">
        <f t="shared" ca="1" si="148"/>
        <v>3.4974146843214475E-2</v>
      </c>
      <c r="S575" s="42">
        <f t="shared" ca="1" si="149"/>
        <v>0.17332178326842446</v>
      </c>
      <c r="T575" s="42">
        <f t="shared" ca="1" si="150"/>
        <v>0.1294862063096934</v>
      </c>
      <c r="U575">
        <f ca="1">+(L575^2*Markiwitz!$B$4^2)+(M575^2*Markiwitz!$C$4^2)+(N575^2*Markiwitz!$D$4^2)+(O575^2*Markiwitz!$E$4^2)+(P575^2*Markiwitz!$F$4^2)+(Q575^2*Markiwitz!$G$4^2)+(R575^2*Markiwitz!$H$4^2)+(S575^2*Markiwitz!$I$4^2)+(T575^2*Markiwitz!$J$4^2)+(2*L575*M575*Markiwitz!$B$8)+(2*L575*N575*Markiwitz!$E$8)+(2*L575*O575*Markiwitz!$H$8)+(2*L575*P575*Markiwitz!$B$11)+(2*L575*Q575*Markiwitz!$E$11)+(2*L575*R575*Markiwitz!$H$11)+(2*L575*S575*Markiwitz!$K$8)+(2*L575*T575*Markiwitz!$K$11)</f>
        <v>2.1113410399605993E-2</v>
      </c>
      <c r="V575" s="5">
        <f t="shared" ca="1" si="141"/>
        <v>0.14530454363028705</v>
      </c>
      <c r="W575" s="42">
        <f ca="1">SUMPRODUCT(L575:T575,Markiwitz!$B$3:$J$3)</f>
        <v>0.5647864309659324</v>
      </c>
    </row>
    <row r="576" spans="1:23" x14ac:dyDescent="0.25">
      <c r="A576">
        <v>575</v>
      </c>
      <c r="B576" s="25">
        <f t="shared" ca="1" si="140"/>
        <v>1</v>
      </c>
      <c r="C576" s="46">
        <v>0</v>
      </c>
      <c r="D576">
        <f t="shared" ca="1" si="156"/>
        <v>0.53227024939902978</v>
      </c>
      <c r="E576">
        <f t="shared" ca="1" si="156"/>
        <v>0.53124682721610805</v>
      </c>
      <c r="F576">
        <f t="shared" ca="1" si="156"/>
        <v>0.87041125796381524</v>
      </c>
      <c r="G576">
        <f t="shared" ca="1" si="156"/>
        <v>0.92536205218368672</v>
      </c>
      <c r="H576">
        <f t="shared" ca="1" si="156"/>
        <v>0.85929161157615008</v>
      </c>
      <c r="I576">
        <f t="shared" ca="1" si="156"/>
        <v>0.29180779870110929</v>
      </c>
      <c r="J576">
        <f t="shared" ca="1" si="156"/>
        <v>0.95258559598605685</v>
      </c>
      <c r="K576">
        <f t="shared" ca="1" si="156"/>
        <v>4.1454170877301189E-2</v>
      </c>
      <c r="L576" s="42">
        <f t="shared" ca="1" si="142"/>
        <v>0</v>
      </c>
      <c r="M576" s="42">
        <f t="shared" ca="1" si="143"/>
        <v>0.10635982435206462</v>
      </c>
      <c r="N576" s="42">
        <f t="shared" ca="1" si="144"/>
        <v>0.106155321087536</v>
      </c>
      <c r="O576" s="42">
        <f t="shared" ca="1" si="145"/>
        <v>0.17392816640722761</v>
      </c>
      <c r="P576" s="42">
        <f t="shared" ca="1" si="146"/>
        <v>0.18490859754691819</v>
      </c>
      <c r="Q576" s="42">
        <f t="shared" ca="1" si="147"/>
        <v>0.17170620559317784</v>
      </c>
      <c r="R576" s="42">
        <f t="shared" ca="1" si="148"/>
        <v>5.8309902252577761E-2</v>
      </c>
      <c r="S576" s="42">
        <f t="shared" ca="1" si="149"/>
        <v>0.19034848703976517</v>
      </c>
      <c r="T576" s="42">
        <f t="shared" ca="1" si="150"/>
        <v>8.2834957207327687E-3</v>
      </c>
      <c r="U576">
        <f ca="1">+(L576^2*Markiwitz!$B$4^2)+(M576^2*Markiwitz!$C$4^2)+(N576^2*Markiwitz!$D$4^2)+(O576^2*Markiwitz!$E$4^2)+(P576^2*Markiwitz!$F$4^2)+(Q576^2*Markiwitz!$G$4^2)+(R576^2*Markiwitz!$H$4^2)+(S576^2*Markiwitz!$I$4^2)+(T576^2*Markiwitz!$J$4^2)+(2*L576*M576*Markiwitz!$B$8)+(2*L576*N576*Markiwitz!$E$8)+(2*L576*O576*Markiwitz!$H$8)+(2*L576*P576*Markiwitz!$B$11)+(2*L576*Q576*Markiwitz!$E$11)+(2*L576*R576*Markiwitz!$H$11)+(2*L576*S576*Markiwitz!$K$8)+(2*L576*T576*Markiwitz!$K$11)</f>
        <v>2.0313885792875921E-2</v>
      </c>
      <c r="V576" s="5">
        <f t="shared" ca="1" si="141"/>
        <v>0.14252678973749433</v>
      </c>
      <c r="W576" s="42">
        <f ca="1">SUMPRODUCT(L576:T576,Markiwitz!$B$3:$J$3)</f>
        <v>0.61287466414558367</v>
      </c>
    </row>
    <row r="577" spans="1:23" x14ac:dyDescent="0.25">
      <c r="A577">
        <v>576</v>
      </c>
      <c r="B577" s="25">
        <f t="shared" ca="1" si="140"/>
        <v>0.99999999999999989</v>
      </c>
      <c r="C577" s="46">
        <v>0</v>
      </c>
      <c r="D577">
        <f t="shared" ca="1" si="156"/>
        <v>0.46019194496518456</v>
      </c>
      <c r="E577">
        <f t="shared" ca="1" si="156"/>
        <v>0.95666324087103893</v>
      </c>
      <c r="F577">
        <f t="shared" ca="1" si="156"/>
        <v>0.74992231251915253</v>
      </c>
      <c r="G577">
        <f t="shared" ca="1" si="156"/>
        <v>0.53646966131193385</v>
      </c>
      <c r="H577">
        <f t="shared" ca="1" si="156"/>
        <v>0.69439854600545226</v>
      </c>
      <c r="I577">
        <f t="shared" ca="1" si="156"/>
        <v>0.1598424088127528</v>
      </c>
      <c r="J577">
        <f t="shared" ca="1" si="156"/>
        <v>0.14385880110840621</v>
      </c>
      <c r="K577">
        <f t="shared" ca="1" si="156"/>
        <v>2.6505398098758848E-2</v>
      </c>
      <c r="L577" s="42">
        <f t="shared" ca="1" si="142"/>
        <v>0</v>
      </c>
      <c r="M577" s="42">
        <f t="shared" ca="1" si="143"/>
        <v>0.12344693572619955</v>
      </c>
      <c r="N577" s="42">
        <f t="shared" ca="1" si="144"/>
        <v>0.25662584254133225</v>
      </c>
      <c r="O577" s="42">
        <f t="shared" ca="1" si="145"/>
        <v>0.20116738792591965</v>
      </c>
      <c r="P577" s="42">
        <f t="shared" ca="1" si="146"/>
        <v>0.1439085071426893</v>
      </c>
      <c r="Q577" s="42">
        <f t="shared" ca="1" si="147"/>
        <v>0.1862730836881264</v>
      </c>
      <c r="R577" s="42">
        <f t="shared" ca="1" si="148"/>
        <v>4.2877881246968848E-2</v>
      </c>
      <c r="S577" s="42">
        <f t="shared" ca="1" si="149"/>
        <v>3.8590262972597406E-2</v>
      </c>
      <c r="T577" s="42">
        <f t="shared" ca="1" si="150"/>
        <v>7.11009875616653E-3</v>
      </c>
      <c r="U577">
        <f ca="1">+(L577^2*Markiwitz!$B$4^2)+(M577^2*Markiwitz!$C$4^2)+(N577^2*Markiwitz!$D$4^2)+(O577^2*Markiwitz!$E$4^2)+(P577^2*Markiwitz!$F$4^2)+(Q577^2*Markiwitz!$G$4^2)+(R577^2*Markiwitz!$H$4^2)+(S577^2*Markiwitz!$I$4^2)+(T577^2*Markiwitz!$J$4^2)+(2*L577*M577*Markiwitz!$B$8)+(2*L577*N577*Markiwitz!$E$8)+(2*L577*O577*Markiwitz!$H$8)+(2*L577*P577*Markiwitz!$B$11)+(2*L577*Q577*Markiwitz!$E$11)+(2*L577*R577*Markiwitz!$H$11)+(2*L577*S577*Markiwitz!$K$8)+(2*L577*T577*Markiwitz!$K$11)</f>
        <v>2.1097707837315152E-2</v>
      </c>
      <c r="V577" s="5">
        <f t="shared" ca="1" si="141"/>
        <v>0.1452505002997069</v>
      </c>
      <c r="W577" s="42">
        <f ca="1">SUMPRODUCT(L577:T577,Markiwitz!$B$3:$J$3)</f>
        <v>0.68987506413208322</v>
      </c>
    </row>
    <row r="578" spans="1:23" x14ac:dyDescent="0.25">
      <c r="A578">
        <v>577</v>
      </c>
      <c r="B578" s="25">
        <f t="shared" ref="B578:B641" ca="1" si="157">SUM(L578:T578)</f>
        <v>1</v>
      </c>
      <c r="C578" s="46">
        <v>0</v>
      </c>
      <c r="D578">
        <f t="shared" ca="1" si="156"/>
        <v>0.18216599232145592</v>
      </c>
      <c r="E578">
        <f t="shared" ca="1" si="156"/>
        <v>0.98210370719761619</v>
      </c>
      <c r="F578">
        <f t="shared" ca="1" si="156"/>
        <v>0.91999389941828424</v>
      </c>
      <c r="G578">
        <f t="shared" ca="1" si="156"/>
        <v>0.556322184822159</v>
      </c>
      <c r="H578">
        <f t="shared" ca="1" si="156"/>
        <v>5.4103365473244791E-3</v>
      </c>
      <c r="I578">
        <f t="shared" ca="1" si="156"/>
        <v>0.63178014934199245</v>
      </c>
      <c r="J578">
        <f t="shared" ca="1" si="156"/>
        <v>1.3419443178500634E-2</v>
      </c>
      <c r="K578">
        <f t="shared" ca="1" si="156"/>
        <v>0.17537165983663283</v>
      </c>
      <c r="L578" s="42">
        <f t="shared" ca="1" si="142"/>
        <v>0</v>
      </c>
      <c r="M578" s="42">
        <f t="shared" ca="1" si="143"/>
        <v>5.2549387546293708E-2</v>
      </c>
      <c r="N578" s="42">
        <f t="shared" ca="1" si="144"/>
        <v>0.28330726093544673</v>
      </c>
      <c r="O578" s="42">
        <f t="shared" ca="1" si="145"/>
        <v>0.2653904570478009</v>
      </c>
      <c r="P578" s="42">
        <f t="shared" ca="1" si="146"/>
        <v>0.16048214992418855</v>
      </c>
      <c r="Q578" s="42">
        <f t="shared" ca="1" si="147"/>
        <v>1.5607187069226864E-3</v>
      </c>
      <c r="R578" s="42">
        <f t="shared" ca="1" si="148"/>
        <v>0.18224949392992354</v>
      </c>
      <c r="S578" s="42">
        <f t="shared" ca="1" si="149"/>
        <v>3.871104102669767E-3</v>
      </c>
      <c r="T578" s="42">
        <f t="shared" ca="1" si="150"/>
        <v>5.0589427806754073E-2</v>
      </c>
      <c r="U578">
        <f ca="1">+(L578^2*Markiwitz!$B$4^2)+(M578^2*Markiwitz!$C$4^2)+(N578^2*Markiwitz!$D$4^2)+(O578^2*Markiwitz!$E$4^2)+(P578^2*Markiwitz!$F$4^2)+(Q578^2*Markiwitz!$G$4^2)+(R578^2*Markiwitz!$H$4^2)+(S578^2*Markiwitz!$I$4^2)+(T578^2*Markiwitz!$J$4^2)+(2*L578*M578*Markiwitz!$B$8)+(2*L578*N578*Markiwitz!$E$8)+(2*L578*O578*Markiwitz!$H$8)+(2*L578*P578*Markiwitz!$B$11)+(2*L578*Q578*Markiwitz!$E$11)+(2*L578*R578*Markiwitz!$H$11)+(2*L578*S578*Markiwitz!$K$8)+(2*L578*T578*Markiwitz!$K$11)</f>
        <v>1.8402618226752921E-2</v>
      </c>
      <c r="V578" s="5">
        <f t="shared" ref="V578:V641" ca="1" si="158">SQRT(U578)</f>
        <v>0.13565625023106351</v>
      </c>
      <c r="W578" s="42">
        <f ca="1">SUMPRODUCT(L578:T578,Markiwitz!$B$3:$J$3)</f>
        <v>0.21416994140687573</v>
      </c>
    </row>
    <row r="579" spans="1:23" x14ac:dyDescent="0.25">
      <c r="A579">
        <v>578</v>
      </c>
      <c r="B579" s="25">
        <f t="shared" ca="1" si="157"/>
        <v>0.99999999999999989</v>
      </c>
      <c r="C579" s="46">
        <v>0</v>
      </c>
      <c r="D579">
        <f t="shared" ca="1" si="156"/>
        <v>0.95347841621375895</v>
      </c>
      <c r="E579">
        <f t="shared" ca="1" si="156"/>
        <v>0.35508421824579717</v>
      </c>
      <c r="F579">
        <f t="shared" ca="1" si="156"/>
        <v>0.21825891791736385</v>
      </c>
      <c r="G579">
        <f t="shared" ca="1" si="156"/>
        <v>5.7288879803560344E-2</v>
      </c>
      <c r="H579">
        <f t="shared" ca="1" si="156"/>
        <v>0.34944464195484815</v>
      </c>
      <c r="I579">
        <f t="shared" ca="1" si="156"/>
        <v>0.94015833592080089</v>
      </c>
      <c r="J579">
        <f t="shared" ca="1" si="156"/>
        <v>0.55939563304562456</v>
      </c>
      <c r="K579">
        <f t="shared" ca="1" si="156"/>
        <v>0.28842729894868446</v>
      </c>
      <c r="L579" s="42">
        <f t="shared" ref="L579:L642" ca="1" si="159">C579/SUM($C579:$K579)</f>
        <v>0</v>
      </c>
      <c r="M579" s="42">
        <f t="shared" ref="M579:M642" ca="1" si="160">D579/SUM($C579:$K579)</f>
        <v>0.25620559053533926</v>
      </c>
      <c r="N579" s="42">
        <f t="shared" ref="N579:N642" ca="1" si="161">E579/SUM($C579:$K579)</f>
        <v>9.5413341590574921E-2</v>
      </c>
      <c r="O579" s="42">
        <f t="shared" ref="O579:O642" ca="1" si="162">F579/SUM($C579:$K579)</f>
        <v>5.8647530981011643E-2</v>
      </c>
      <c r="P579" s="42">
        <f t="shared" ref="P579:P642" ca="1" si="163">G579/SUM($C579:$K579)</f>
        <v>1.5393878908621953E-2</v>
      </c>
      <c r="Q579" s="42">
        <f t="shared" ref="Q579:Q642" ca="1" si="164">H579/SUM($C579:$K579)</f>
        <v>9.389795230706148E-2</v>
      </c>
      <c r="R579" s="42">
        <f t="shared" ref="R579:R642" ca="1" si="165">I579/SUM($C579:$K579)</f>
        <v>0.25262640197752467</v>
      </c>
      <c r="S579" s="42">
        <f t="shared" ref="S579:S642" ca="1" si="166">J579/SUM($C579:$K579)</f>
        <v>0.15031309159201084</v>
      </c>
      <c r="T579" s="42">
        <f t="shared" ref="T579:T642" ca="1" si="167">K579/SUM($C579:$K579)</f>
        <v>7.7502212107855142E-2</v>
      </c>
      <c r="U579">
        <f ca="1">+(L579^2*Markiwitz!$B$4^2)+(M579^2*Markiwitz!$C$4^2)+(N579^2*Markiwitz!$D$4^2)+(O579^2*Markiwitz!$E$4^2)+(P579^2*Markiwitz!$F$4^2)+(Q579^2*Markiwitz!$G$4^2)+(R579^2*Markiwitz!$H$4^2)+(S579^2*Markiwitz!$I$4^2)+(T579^2*Markiwitz!$J$4^2)+(2*L579*M579*Markiwitz!$B$8)+(2*L579*N579*Markiwitz!$E$8)+(2*L579*O579*Markiwitz!$H$8)+(2*L579*P579*Markiwitz!$B$11)+(2*L579*Q579*Markiwitz!$E$11)+(2*L579*R579*Markiwitz!$H$11)+(2*L579*S579*Markiwitz!$K$8)+(2*L579*T579*Markiwitz!$K$11)</f>
        <v>1.364381200330207E-2</v>
      </c>
      <c r="V579" s="5">
        <f t="shared" ca="1" si="158"/>
        <v>0.11680672927234145</v>
      </c>
      <c r="W579" s="42">
        <f ca="1">SUMPRODUCT(L579:T579,Markiwitz!$B$3:$J$3)</f>
        <v>0.34608906906290543</v>
      </c>
    </row>
    <row r="580" spans="1:23" x14ac:dyDescent="0.25">
      <c r="A580">
        <v>579</v>
      </c>
      <c r="B580" s="25">
        <f t="shared" ca="1" si="157"/>
        <v>1</v>
      </c>
      <c r="C580" s="46">
        <v>0</v>
      </c>
      <c r="D580">
        <f t="shared" ca="1" si="156"/>
        <v>0.94042380586811669</v>
      </c>
      <c r="E580">
        <f t="shared" ca="1" si="156"/>
        <v>0.34652847056998914</v>
      </c>
      <c r="F580">
        <f t="shared" ca="1" si="156"/>
        <v>0.74763000475010954</v>
      </c>
      <c r="G580">
        <f t="shared" ca="1" si="156"/>
        <v>0.45896409103683666</v>
      </c>
      <c r="H580">
        <f t="shared" ca="1" si="156"/>
        <v>0.43754443191842962</v>
      </c>
      <c r="I580">
        <f t="shared" ca="1" si="156"/>
        <v>0.21778041584132435</v>
      </c>
      <c r="J580">
        <f t="shared" ca="1" si="156"/>
        <v>0.63406346387831913</v>
      </c>
      <c r="K580">
        <f t="shared" ca="1" si="156"/>
        <v>0.25619629548128287</v>
      </c>
      <c r="L580" s="42">
        <f t="shared" ca="1" si="159"/>
        <v>0</v>
      </c>
      <c r="M580" s="42">
        <f t="shared" ca="1" si="160"/>
        <v>0.23282825208623389</v>
      </c>
      <c r="N580" s="42">
        <f t="shared" ca="1" si="161"/>
        <v>8.5792828294524434E-2</v>
      </c>
      <c r="O580" s="42">
        <f t="shared" ca="1" si="162"/>
        <v>0.1850967469421993</v>
      </c>
      <c r="P580" s="42">
        <f t="shared" ca="1" si="163"/>
        <v>0.11362941518458289</v>
      </c>
      <c r="Q580" s="42">
        <f t="shared" ca="1" si="164"/>
        <v>0.1083263786581755</v>
      </c>
      <c r="R580" s="42">
        <f t="shared" ca="1" si="165"/>
        <v>5.3917641432037026E-2</v>
      </c>
      <c r="S580" s="42">
        <f t="shared" ca="1" si="166"/>
        <v>0.15698016903161532</v>
      </c>
      <c r="T580" s="42">
        <f t="shared" ca="1" si="167"/>
        <v>6.3428568370631572E-2</v>
      </c>
      <c r="U580">
        <f ca="1">+(L580^2*Markiwitz!$B$4^2)+(M580^2*Markiwitz!$C$4^2)+(N580^2*Markiwitz!$D$4^2)+(O580^2*Markiwitz!$E$4^2)+(P580^2*Markiwitz!$F$4^2)+(Q580^2*Markiwitz!$G$4^2)+(R580^2*Markiwitz!$H$4^2)+(S580^2*Markiwitz!$I$4^2)+(T580^2*Markiwitz!$J$4^2)+(2*L580*M580*Markiwitz!$B$8)+(2*L580*N580*Markiwitz!$E$8)+(2*L580*O580*Markiwitz!$H$8)+(2*L580*P580*Markiwitz!$B$11)+(2*L580*Q580*Markiwitz!$E$11)+(2*L580*R580*Markiwitz!$H$11)+(2*L580*S580*Markiwitz!$K$8)+(2*L580*T580*Markiwitz!$K$11)</f>
        <v>1.2978277304785957E-2</v>
      </c>
      <c r="V580" s="5">
        <f t="shared" ca="1" si="158"/>
        <v>0.11392224236199863</v>
      </c>
      <c r="W580" s="42">
        <f ca="1">SUMPRODUCT(L580:T580,Markiwitz!$B$3:$J$3)</f>
        <v>0.43656421730121892</v>
      </c>
    </row>
    <row r="581" spans="1:23" x14ac:dyDescent="0.25">
      <c r="A581">
        <v>580</v>
      </c>
      <c r="B581" s="25">
        <f t="shared" ca="1" si="157"/>
        <v>1.0000000000000002</v>
      </c>
      <c r="C581" s="46">
        <v>0</v>
      </c>
      <c r="D581">
        <f t="shared" ca="1" si="156"/>
        <v>0.96536459603165103</v>
      </c>
      <c r="E581">
        <f t="shared" ca="1" si="156"/>
        <v>0.61404848164125647</v>
      </c>
      <c r="F581">
        <f t="shared" ca="1" si="156"/>
        <v>0.96576179110070581</v>
      </c>
      <c r="G581">
        <f t="shared" ca="1" si="156"/>
        <v>0.47877454591413093</v>
      </c>
      <c r="H581">
        <f t="shared" ca="1" si="156"/>
        <v>0.68080318266107509</v>
      </c>
      <c r="I581">
        <f t="shared" ca="1" si="156"/>
        <v>0.22024444843830626</v>
      </c>
      <c r="J581">
        <f t="shared" ca="1" si="156"/>
        <v>0.69875258461887635</v>
      </c>
      <c r="K581">
        <f t="shared" ca="1" si="156"/>
        <v>0.36695966868808205</v>
      </c>
      <c r="L581" s="42">
        <f t="shared" ca="1" si="159"/>
        <v>0</v>
      </c>
      <c r="M581" s="42">
        <f t="shared" ca="1" si="160"/>
        <v>0.19343234361634415</v>
      </c>
      <c r="N581" s="42">
        <f t="shared" ca="1" si="161"/>
        <v>0.12303831877218711</v>
      </c>
      <c r="O581" s="42">
        <f t="shared" ca="1" si="162"/>
        <v>0.19351193051376711</v>
      </c>
      <c r="P581" s="42">
        <f t="shared" ca="1" si="163"/>
        <v>9.5933166454122726E-2</v>
      </c>
      <c r="Q581" s="42">
        <f t="shared" ca="1" si="164"/>
        <v>0.13641411307700385</v>
      </c>
      <c r="R581" s="42">
        <f t="shared" ca="1" si="165"/>
        <v>4.4130891069589069E-2</v>
      </c>
      <c r="S581" s="42">
        <f t="shared" ca="1" si="166"/>
        <v>0.14001067638736525</v>
      </c>
      <c r="T581" s="42">
        <f t="shared" ca="1" si="167"/>
        <v>7.3528560109620639E-2</v>
      </c>
      <c r="U581">
        <f ca="1">+(L581^2*Markiwitz!$B$4^2)+(M581^2*Markiwitz!$C$4^2)+(N581^2*Markiwitz!$D$4^2)+(O581^2*Markiwitz!$E$4^2)+(P581^2*Markiwitz!$F$4^2)+(Q581^2*Markiwitz!$G$4^2)+(R581^2*Markiwitz!$H$4^2)+(S581^2*Markiwitz!$I$4^2)+(T581^2*Markiwitz!$J$4^2)+(2*L581*M581*Markiwitz!$B$8)+(2*L581*N581*Markiwitz!$E$8)+(2*L581*O581*Markiwitz!$H$8)+(2*L581*P581*Markiwitz!$B$11)+(2*L581*Q581*Markiwitz!$E$11)+(2*L581*R581*Markiwitz!$H$11)+(2*L581*S581*Markiwitz!$K$8)+(2*L581*T581*Markiwitz!$K$11)</f>
        <v>1.4188208685681913E-2</v>
      </c>
      <c r="V581" s="5">
        <f t="shared" ca="1" si="158"/>
        <v>0.119114267347291</v>
      </c>
      <c r="W581" s="42">
        <f ca="1">SUMPRODUCT(L581:T581,Markiwitz!$B$3:$J$3)</f>
        <v>0.51404701308032252</v>
      </c>
    </row>
    <row r="582" spans="1:23" x14ac:dyDescent="0.25">
      <c r="A582">
        <v>581</v>
      </c>
      <c r="B582" s="25">
        <f t="shared" ca="1" si="157"/>
        <v>1</v>
      </c>
      <c r="C582" s="46">
        <v>0</v>
      </c>
      <c r="D582">
        <f t="shared" ref="D582:K591" ca="1" si="168">RAND()</f>
        <v>0.33763036038535454</v>
      </c>
      <c r="E582">
        <f t="shared" ca="1" si="168"/>
        <v>6.1458950198348683E-2</v>
      </c>
      <c r="F582">
        <f t="shared" ca="1" si="168"/>
        <v>0.73174719438121072</v>
      </c>
      <c r="G582">
        <f t="shared" ca="1" si="168"/>
        <v>0.74682169634031814</v>
      </c>
      <c r="H582">
        <f t="shared" ca="1" si="168"/>
        <v>0.19312094977153493</v>
      </c>
      <c r="I582">
        <f t="shared" ca="1" si="168"/>
        <v>8.3348870861504554E-2</v>
      </c>
      <c r="J582">
        <f t="shared" ca="1" si="168"/>
        <v>0.5206875709533697</v>
      </c>
      <c r="K582">
        <f t="shared" ca="1" si="168"/>
        <v>0.60372750949910003</v>
      </c>
      <c r="L582" s="42">
        <f t="shared" ca="1" si="159"/>
        <v>0</v>
      </c>
      <c r="M582" s="42">
        <f t="shared" ca="1" si="160"/>
        <v>0.10298182754991131</v>
      </c>
      <c r="N582" s="42">
        <f t="shared" ca="1" si="161"/>
        <v>1.8745811257912789E-2</v>
      </c>
      <c r="O582" s="42">
        <f t="shared" ca="1" si="162"/>
        <v>0.22319279372829184</v>
      </c>
      <c r="P582" s="42">
        <f t="shared" ca="1" si="163"/>
        <v>0.2277907207612215</v>
      </c>
      <c r="Q582" s="42">
        <f t="shared" ca="1" si="164"/>
        <v>5.8904502317114422E-2</v>
      </c>
      <c r="R582" s="42">
        <f t="shared" ca="1" si="165"/>
        <v>2.5422533197970117E-2</v>
      </c>
      <c r="S582" s="42">
        <f t="shared" ca="1" si="166"/>
        <v>0.15881675326265499</v>
      </c>
      <c r="T582" s="42">
        <f t="shared" ca="1" si="167"/>
        <v>0.18414505792492308</v>
      </c>
      <c r="U582">
        <f ca="1">+(L582^2*Markiwitz!$B$4^2)+(M582^2*Markiwitz!$C$4^2)+(N582^2*Markiwitz!$D$4^2)+(O582^2*Markiwitz!$E$4^2)+(P582^2*Markiwitz!$F$4^2)+(Q582^2*Markiwitz!$G$4^2)+(R582^2*Markiwitz!$H$4^2)+(S582^2*Markiwitz!$I$4^2)+(T582^2*Markiwitz!$J$4^2)+(2*L582*M582*Markiwitz!$B$8)+(2*L582*N582*Markiwitz!$E$8)+(2*L582*O582*Markiwitz!$H$8)+(2*L582*P582*Markiwitz!$B$11)+(2*L582*Q582*Markiwitz!$E$11)+(2*L582*R582*Markiwitz!$H$11)+(2*L582*S582*Markiwitz!$K$8)+(2*L582*T582*Markiwitz!$K$11)</f>
        <v>1.5396915050717191E-2</v>
      </c>
      <c r="V582" s="5">
        <f t="shared" ca="1" si="158"/>
        <v>0.1240843062224921</v>
      </c>
      <c r="W582" s="42">
        <f ca="1">SUMPRODUCT(L582:T582,Markiwitz!$B$3:$J$3)</f>
        <v>0.32347651986143305</v>
      </c>
    </row>
    <row r="583" spans="1:23" x14ac:dyDescent="0.25">
      <c r="A583">
        <v>582</v>
      </c>
      <c r="B583" s="25">
        <f t="shared" ca="1" si="157"/>
        <v>1</v>
      </c>
      <c r="C583" s="46">
        <v>0</v>
      </c>
      <c r="D583">
        <f t="shared" ca="1" si="168"/>
        <v>0.10629593380833713</v>
      </c>
      <c r="E583">
        <f t="shared" ca="1" si="168"/>
        <v>6.1568123771241434E-2</v>
      </c>
      <c r="F583">
        <f t="shared" ca="1" si="168"/>
        <v>6.264808264294186E-2</v>
      </c>
      <c r="G583">
        <f t="shared" ca="1" si="168"/>
        <v>0.37040520961899348</v>
      </c>
      <c r="H583">
        <f t="shared" ca="1" si="168"/>
        <v>0.95672035575231995</v>
      </c>
      <c r="I583">
        <f t="shared" ca="1" si="168"/>
        <v>0.14979850423870289</v>
      </c>
      <c r="J583">
        <f t="shared" ca="1" si="168"/>
        <v>0.26516190358588754</v>
      </c>
      <c r="K583">
        <f t="shared" ca="1" si="168"/>
        <v>0.86903053700509159</v>
      </c>
      <c r="L583" s="42">
        <f t="shared" ca="1" si="159"/>
        <v>0</v>
      </c>
      <c r="M583" s="42">
        <f t="shared" ca="1" si="160"/>
        <v>3.7406694147912256E-2</v>
      </c>
      <c r="N583" s="42">
        <f t="shared" ca="1" si="161"/>
        <v>2.1666491771212024E-2</v>
      </c>
      <c r="O583" s="42">
        <f t="shared" ca="1" si="162"/>
        <v>2.2046541033292583E-2</v>
      </c>
      <c r="P583" s="42">
        <f t="shared" ca="1" si="163"/>
        <v>0.13034961818948032</v>
      </c>
      <c r="Q583" s="42">
        <f t="shared" ca="1" si="164"/>
        <v>0.33668028917491755</v>
      </c>
      <c r="R583" s="42">
        <f t="shared" ca="1" si="165"/>
        <v>5.2715721393214753E-2</v>
      </c>
      <c r="S583" s="42">
        <f t="shared" ca="1" si="166"/>
        <v>9.3313355193813896E-2</v>
      </c>
      <c r="T583" s="42">
        <f t="shared" ca="1" si="167"/>
        <v>0.30582128909615669</v>
      </c>
      <c r="U583">
        <f ca="1">+(L583^2*Markiwitz!$B$4^2)+(M583^2*Markiwitz!$C$4^2)+(N583^2*Markiwitz!$D$4^2)+(O583^2*Markiwitz!$E$4^2)+(P583^2*Markiwitz!$F$4^2)+(Q583^2*Markiwitz!$G$4^2)+(R583^2*Markiwitz!$H$4^2)+(S583^2*Markiwitz!$I$4^2)+(T583^2*Markiwitz!$J$4^2)+(2*L583*M583*Markiwitz!$B$8)+(2*L583*N583*Markiwitz!$E$8)+(2*L583*O583*Markiwitz!$H$8)+(2*L583*P583*Markiwitz!$B$11)+(2*L583*Q583*Markiwitz!$E$11)+(2*L583*R583*Markiwitz!$H$11)+(2*L583*S583*Markiwitz!$K$8)+(2*L583*T583*Markiwitz!$K$11)</f>
        <v>3.5970980176153231E-2</v>
      </c>
      <c r="V583" s="5">
        <f t="shared" ca="1" si="158"/>
        <v>0.18966017024181231</v>
      </c>
      <c r="W583" s="42">
        <f ca="1">SUMPRODUCT(L583:T583,Markiwitz!$B$3:$J$3)</f>
        <v>1.0041789704106376</v>
      </c>
    </row>
    <row r="584" spans="1:23" x14ac:dyDescent="0.25">
      <c r="A584">
        <v>583</v>
      </c>
      <c r="B584" s="25">
        <f t="shared" ca="1" si="157"/>
        <v>0.99999999999999989</v>
      </c>
      <c r="C584" s="46">
        <v>0</v>
      </c>
      <c r="D584">
        <f t="shared" ca="1" si="168"/>
        <v>0.84976898225003483</v>
      </c>
      <c r="E584">
        <f t="shared" ca="1" si="168"/>
        <v>0.48165469803908822</v>
      </c>
      <c r="F584">
        <f t="shared" ca="1" si="168"/>
        <v>0.24589568605025658</v>
      </c>
      <c r="G584">
        <f t="shared" ca="1" si="168"/>
        <v>0.46941090059338475</v>
      </c>
      <c r="H584">
        <f t="shared" ca="1" si="168"/>
        <v>0.40406486835665856</v>
      </c>
      <c r="I584">
        <f t="shared" ca="1" si="168"/>
        <v>7.2042605546888683E-2</v>
      </c>
      <c r="J584">
        <f t="shared" ca="1" si="168"/>
        <v>8.792149585531206E-2</v>
      </c>
      <c r="K584">
        <f t="shared" ca="1" si="168"/>
        <v>0.73814698415768965</v>
      </c>
      <c r="L584" s="42">
        <f t="shared" ca="1" si="159"/>
        <v>0</v>
      </c>
      <c r="M584" s="42">
        <f t="shared" ca="1" si="160"/>
        <v>0.25374523089348427</v>
      </c>
      <c r="N584" s="42">
        <f t="shared" ca="1" si="161"/>
        <v>0.14382448067385301</v>
      </c>
      <c r="O584" s="42">
        <f t="shared" ca="1" si="162"/>
        <v>7.3425670900959167E-2</v>
      </c>
      <c r="P584" s="42">
        <f t="shared" ca="1" si="163"/>
        <v>0.14016842205701951</v>
      </c>
      <c r="Q584" s="42">
        <f t="shared" ca="1" si="164"/>
        <v>0.12065577287326487</v>
      </c>
      <c r="R584" s="42">
        <f t="shared" ca="1" si="165"/>
        <v>2.1512279172934863E-2</v>
      </c>
      <c r="S584" s="42">
        <f t="shared" ca="1" si="166"/>
        <v>2.6253794539822725E-2</v>
      </c>
      <c r="T584" s="42">
        <f t="shared" ca="1" si="167"/>
        <v>0.22041434888866154</v>
      </c>
      <c r="U584">
        <f ca="1">+(L584^2*Markiwitz!$B$4^2)+(M584^2*Markiwitz!$C$4^2)+(N584^2*Markiwitz!$D$4^2)+(O584^2*Markiwitz!$E$4^2)+(P584^2*Markiwitz!$F$4^2)+(Q584^2*Markiwitz!$G$4^2)+(R584^2*Markiwitz!$H$4^2)+(S584^2*Markiwitz!$I$4^2)+(T584^2*Markiwitz!$J$4^2)+(2*L584*M584*Markiwitz!$B$8)+(2*L584*N584*Markiwitz!$E$8)+(2*L584*O584*Markiwitz!$H$8)+(2*L584*P584*Markiwitz!$B$11)+(2*L584*Q584*Markiwitz!$E$11)+(2*L584*R584*Markiwitz!$H$11)+(2*L584*S584*Markiwitz!$K$8)+(2*L584*T584*Markiwitz!$K$11)</f>
        <v>1.1043381511715702E-2</v>
      </c>
      <c r="V584" s="5">
        <f t="shared" ca="1" si="158"/>
        <v>0.10508749455437456</v>
      </c>
      <c r="W584" s="42">
        <f ca="1">SUMPRODUCT(L584:T584,Markiwitz!$B$3:$J$3)</f>
        <v>0.47821523474672262</v>
      </c>
    </row>
    <row r="585" spans="1:23" x14ac:dyDescent="0.25">
      <c r="A585">
        <v>584</v>
      </c>
      <c r="B585" s="25">
        <f t="shared" ca="1" si="157"/>
        <v>1</v>
      </c>
      <c r="C585" s="46">
        <v>0</v>
      </c>
      <c r="D585">
        <f t="shared" ca="1" si="168"/>
        <v>0.85537195931813248</v>
      </c>
      <c r="E585">
        <f t="shared" ca="1" si="168"/>
        <v>0.10298031217068315</v>
      </c>
      <c r="F585">
        <f t="shared" ca="1" si="168"/>
        <v>0.26262925345789312</v>
      </c>
      <c r="G585">
        <f t="shared" ca="1" si="168"/>
        <v>0.56597370379803613</v>
      </c>
      <c r="H585">
        <f t="shared" ca="1" si="168"/>
        <v>8.2030126130837933E-2</v>
      </c>
      <c r="I585">
        <f t="shared" ca="1" si="168"/>
        <v>7.7069115882709927E-2</v>
      </c>
      <c r="J585">
        <f t="shared" ca="1" si="168"/>
        <v>0.28309308036603487</v>
      </c>
      <c r="K585">
        <f t="shared" ca="1" si="168"/>
        <v>0.65416183292290664</v>
      </c>
      <c r="L585" s="42">
        <f t="shared" ca="1" si="159"/>
        <v>0</v>
      </c>
      <c r="M585" s="42">
        <f t="shared" ca="1" si="160"/>
        <v>0.29666325925713416</v>
      </c>
      <c r="N585" s="42">
        <f t="shared" ca="1" si="161"/>
        <v>3.5716011864856512E-2</v>
      </c>
      <c r="O585" s="42">
        <f t="shared" ca="1" si="162"/>
        <v>9.1086046787405978E-2</v>
      </c>
      <c r="P585" s="42">
        <f t="shared" ca="1" si="163"/>
        <v>0.19629308839677551</v>
      </c>
      <c r="Q585" s="42">
        <f t="shared" ca="1" si="164"/>
        <v>2.844999103623564E-2</v>
      </c>
      <c r="R585" s="42">
        <f t="shared" ca="1" si="165"/>
        <v>2.6729395155829512E-2</v>
      </c>
      <c r="S585" s="42">
        <f t="shared" ca="1" si="166"/>
        <v>9.8183386747302037E-2</v>
      </c>
      <c r="T585" s="42">
        <f t="shared" ca="1" si="167"/>
        <v>0.22687882075446056</v>
      </c>
      <c r="U585">
        <f ca="1">+(L585^2*Markiwitz!$B$4^2)+(M585^2*Markiwitz!$C$4^2)+(N585^2*Markiwitz!$D$4^2)+(O585^2*Markiwitz!$E$4^2)+(P585^2*Markiwitz!$F$4^2)+(Q585^2*Markiwitz!$G$4^2)+(R585^2*Markiwitz!$H$4^2)+(S585^2*Markiwitz!$I$4^2)+(T585^2*Markiwitz!$J$4^2)+(2*L585*M585*Markiwitz!$B$8)+(2*L585*N585*Markiwitz!$E$8)+(2*L585*O585*Markiwitz!$H$8)+(2*L585*P585*Markiwitz!$B$11)+(2*L585*Q585*Markiwitz!$E$11)+(2*L585*R585*Markiwitz!$H$11)+(2*L585*S585*Markiwitz!$K$8)+(2*L585*T585*Markiwitz!$K$11)</f>
        <v>1.0073349649075717E-2</v>
      </c>
      <c r="V585" s="5">
        <f t="shared" ca="1" si="158"/>
        <v>0.10036607817921211</v>
      </c>
      <c r="W585" s="42">
        <f ca="1">SUMPRODUCT(L585:T585,Markiwitz!$B$3:$J$3)</f>
        <v>0.2272590255096934</v>
      </c>
    </row>
    <row r="586" spans="1:23" x14ac:dyDescent="0.25">
      <c r="A586">
        <v>585</v>
      </c>
      <c r="B586" s="25">
        <f t="shared" ca="1" si="157"/>
        <v>1</v>
      </c>
      <c r="C586" s="46">
        <v>0</v>
      </c>
      <c r="D586">
        <f t="shared" ca="1" si="168"/>
        <v>0.10286418599198399</v>
      </c>
      <c r="E586">
        <f t="shared" ca="1" si="168"/>
        <v>0.1429912945070555</v>
      </c>
      <c r="F586">
        <f t="shared" ca="1" si="168"/>
        <v>0.35817534919263538</v>
      </c>
      <c r="G586">
        <f t="shared" ca="1" si="168"/>
        <v>0.98174062967564413</v>
      </c>
      <c r="H586">
        <f t="shared" ca="1" si="168"/>
        <v>0.63612598878293725</v>
      </c>
      <c r="I586">
        <f t="shared" ca="1" si="168"/>
        <v>0.97826611768917493</v>
      </c>
      <c r="J586">
        <f t="shared" ca="1" si="168"/>
        <v>0.29301128039653257</v>
      </c>
      <c r="K586">
        <f t="shared" ca="1" si="168"/>
        <v>0.76792013673782178</v>
      </c>
      <c r="L586" s="42">
        <f t="shared" ca="1" si="159"/>
        <v>0</v>
      </c>
      <c r="M586" s="42">
        <f t="shared" ca="1" si="160"/>
        <v>2.4140317548189422E-2</v>
      </c>
      <c r="N586" s="42">
        <f t="shared" ca="1" si="161"/>
        <v>3.3557406037277054E-2</v>
      </c>
      <c r="O586" s="42">
        <f t="shared" ca="1" si="162"/>
        <v>8.405711457355676E-2</v>
      </c>
      <c r="P586" s="42">
        <f t="shared" ca="1" si="163"/>
        <v>0.23039632620216666</v>
      </c>
      <c r="Q586" s="42">
        <f t="shared" ca="1" si="164"/>
        <v>0.14928697701523419</v>
      </c>
      <c r="R586" s="42">
        <f t="shared" ca="1" si="165"/>
        <v>0.22958092264971067</v>
      </c>
      <c r="S586" s="42">
        <f t="shared" ca="1" si="166"/>
        <v>6.876431564359127E-2</v>
      </c>
      <c r="T586" s="42">
        <f t="shared" ca="1" si="167"/>
        <v>0.18021662033027391</v>
      </c>
      <c r="U586">
        <f ca="1">+(L586^2*Markiwitz!$B$4^2)+(M586^2*Markiwitz!$C$4^2)+(N586^2*Markiwitz!$D$4^2)+(O586^2*Markiwitz!$E$4^2)+(P586^2*Markiwitz!$F$4^2)+(Q586^2*Markiwitz!$G$4^2)+(R586^2*Markiwitz!$H$4^2)+(S586^2*Markiwitz!$I$4^2)+(T586^2*Markiwitz!$J$4^2)+(2*L586*M586*Markiwitz!$B$8)+(2*L586*N586*Markiwitz!$E$8)+(2*L586*O586*Markiwitz!$H$8)+(2*L586*P586*Markiwitz!$B$11)+(2*L586*Q586*Markiwitz!$E$11)+(2*L586*R586*Markiwitz!$H$11)+(2*L586*S586*Markiwitz!$K$8)+(2*L586*T586*Markiwitz!$K$11)</f>
        <v>1.8865697790933961E-2</v>
      </c>
      <c r="V586" s="5">
        <f t="shared" ca="1" si="158"/>
        <v>0.13735245826316311</v>
      </c>
      <c r="W586" s="42">
        <f ca="1">SUMPRODUCT(L586:T586,Markiwitz!$B$3:$J$3)</f>
        <v>0.5437142859478753</v>
      </c>
    </row>
    <row r="587" spans="1:23" x14ac:dyDescent="0.25">
      <c r="A587">
        <v>586</v>
      </c>
      <c r="B587" s="25">
        <f t="shared" ca="1" si="157"/>
        <v>1.0000000000000002</v>
      </c>
      <c r="C587" s="46">
        <v>0</v>
      </c>
      <c r="D587">
        <f t="shared" ca="1" si="168"/>
        <v>0.59534738978771662</v>
      </c>
      <c r="E587">
        <f t="shared" ca="1" si="168"/>
        <v>0.49268106689456825</v>
      </c>
      <c r="F587">
        <f t="shared" ca="1" si="168"/>
        <v>0.47202696664056409</v>
      </c>
      <c r="G587">
        <f t="shared" ca="1" si="168"/>
        <v>0.31681236866682405</v>
      </c>
      <c r="H587">
        <f t="shared" ca="1" si="168"/>
        <v>0.92019825714707704</v>
      </c>
      <c r="I587">
        <f t="shared" ca="1" si="168"/>
        <v>0.13492857861808671</v>
      </c>
      <c r="J587">
        <f t="shared" ca="1" si="168"/>
        <v>0.45155023210544065</v>
      </c>
      <c r="K587">
        <f t="shared" ca="1" si="168"/>
        <v>0.34130004090988975</v>
      </c>
      <c r="L587" s="42">
        <f t="shared" ca="1" si="159"/>
        <v>0</v>
      </c>
      <c r="M587" s="42">
        <f t="shared" ca="1" si="160"/>
        <v>0.15983145759025288</v>
      </c>
      <c r="N587" s="42">
        <f t="shared" ca="1" si="161"/>
        <v>0.13226888099225262</v>
      </c>
      <c r="O587" s="42">
        <f t="shared" ca="1" si="162"/>
        <v>0.1267239252144339</v>
      </c>
      <c r="P587" s="42">
        <f t="shared" ca="1" si="163"/>
        <v>8.5053841732126462E-2</v>
      </c>
      <c r="Q587" s="42">
        <f t="shared" ca="1" si="164"/>
        <v>0.24704337540519133</v>
      </c>
      <c r="R587" s="42">
        <f t="shared" ca="1" si="165"/>
        <v>3.6223945482988629E-2</v>
      </c>
      <c r="S587" s="42">
        <f t="shared" ca="1" si="166"/>
        <v>0.12122658637734847</v>
      </c>
      <c r="T587" s="42">
        <f t="shared" ca="1" si="167"/>
        <v>9.1627987205405756E-2</v>
      </c>
      <c r="U587">
        <f ca="1">+(L587^2*Markiwitz!$B$4^2)+(M587^2*Markiwitz!$C$4^2)+(N587^2*Markiwitz!$D$4^2)+(O587^2*Markiwitz!$E$4^2)+(P587^2*Markiwitz!$F$4^2)+(Q587^2*Markiwitz!$G$4^2)+(R587^2*Markiwitz!$H$4^2)+(S587^2*Markiwitz!$I$4^2)+(T587^2*Markiwitz!$J$4^2)+(2*L587*M587*Markiwitz!$B$8)+(2*L587*N587*Markiwitz!$E$8)+(2*L587*O587*Markiwitz!$H$8)+(2*L587*P587*Markiwitz!$B$11)+(2*L587*Q587*Markiwitz!$E$11)+(2*L587*R587*Markiwitz!$H$11)+(2*L587*S587*Markiwitz!$K$8)+(2*L587*T587*Markiwitz!$K$11)</f>
        <v>2.2840055567379426E-2</v>
      </c>
      <c r="V587" s="5">
        <f t="shared" ca="1" si="158"/>
        <v>0.15112926773917562</v>
      </c>
      <c r="W587" s="42">
        <f ca="1">SUMPRODUCT(L587:T587,Markiwitz!$B$3:$J$3)</f>
        <v>0.79527170576213002</v>
      </c>
    </row>
    <row r="588" spans="1:23" x14ac:dyDescent="0.25">
      <c r="A588">
        <v>587</v>
      </c>
      <c r="B588" s="25">
        <f t="shared" ca="1" si="157"/>
        <v>1</v>
      </c>
      <c r="C588" s="46">
        <v>0</v>
      </c>
      <c r="D588">
        <f t="shared" ca="1" si="168"/>
        <v>0.52230209220776591</v>
      </c>
      <c r="E588">
        <f t="shared" ca="1" si="168"/>
        <v>0.33285175194090511</v>
      </c>
      <c r="F588">
        <f t="shared" ca="1" si="168"/>
        <v>0.77004776947399345</v>
      </c>
      <c r="G588">
        <f t="shared" ca="1" si="168"/>
        <v>0.90565522817793631</v>
      </c>
      <c r="H588">
        <f t="shared" ca="1" si="168"/>
        <v>0.69643631987681764</v>
      </c>
      <c r="I588">
        <f t="shared" ca="1" si="168"/>
        <v>0.26717579396247404</v>
      </c>
      <c r="J588">
        <f t="shared" ca="1" si="168"/>
        <v>0.90016013768833347</v>
      </c>
      <c r="K588">
        <f t="shared" ca="1" si="168"/>
        <v>9.2380655539149759E-2</v>
      </c>
      <c r="L588" s="42">
        <f t="shared" ca="1" si="159"/>
        <v>0</v>
      </c>
      <c r="M588" s="42">
        <f t="shared" ca="1" si="160"/>
        <v>0.11640315520589341</v>
      </c>
      <c r="N588" s="42">
        <f t="shared" ca="1" si="161"/>
        <v>7.4181196513986747E-2</v>
      </c>
      <c r="O588" s="42">
        <f t="shared" ca="1" si="162"/>
        <v>0.17161713759778907</v>
      </c>
      <c r="P588" s="42">
        <f t="shared" ca="1" si="163"/>
        <v>0.2018393716230602</v>
      </c>
      <c r="Q588" s="42">
        <f t="shared" ca="1" si="164"/>
        <v>0.15521167968324878</v>
      </c>
      <c r="R588" s="42">
        <f t="shared" ca="1" si="165"/>
        <v>5.9544286488326742E-2</v>
      </c>
      <c r="S588" s="42">
        <f t="shared" ca="1" si="166"/>
        <v>0.20061470513086238</v>
      </c>
      <c r="T588" s="42">
        <f t="shared" ca="1" si="167"/>
        <v>2.0588467756832655E-2</v>
      </c>
      <c r="U588">
        <f ca="1">+(L588^2*Markiwitz!$B$4^2)+(M588^2*Markiwitz!$C$4^2)+(N588^2*Markiwitz!$D$4^2)+(O588^2*Markiwitz!$E$4^2)+(P588^2*Markiwitz!$F$4^2)+(Q588^2*Markiwitz!$G$4^2)+(R588^2*Markiwitz!$H$4^2)+(S588^2*Markiwitz!$I$4^2)+(T588^2*Markiwitz!$J$4^2)+(2*L588*M588*Markiwitz!$B$8)+(2*L588*N588*Markiwitz!$E$8)+(2*L588*O588*Markiwitz!$H$8)+(2*L588*P588*Markiwitz!$B$11)+(2*L588*Q588*Markiwitz!$E$11)+(2*L588*R588*Markiwitz!$H$11)+(2*L588*S588*Markiwitz!$K$8)+(2*L588*T588*Markiwitz!$K$11)</f>
        <v>1.9648090945311912E-2</v>
      </c>
      <c r="V588" s="5">
        <f t="shared" ca="1" si="158"/>
        <v>0.14017164815080085</v>
      </c>
      <c r="W588" s="42">
        <f ca="1">SUMPRODUCT(L588:T588,Markiwitz!$B$3:$J$3)</f>
        <v>0.56732200618673123</v>
      </c>
    </row>
    <row r="589" spans="1:23" x14ac:dyDescent="0.25">
      <c r="A589">
        <v>588</v>
      </c>
      <c r="B589" s="25">
        <f t="shared" ca="1" si="157"/>
        <v>0.99999999999999978</v>
      </c>
      <c r="C589" s="46">
        <v>0</v>
      </c>
      <c r="D589">
        <f t="shared" ca="1" si="168"/>
        <v>0.79163516672688605</v>
      </c>
      <c r="E589">
        <f t="shared" ca="1" si="168"/>
        <v>0.98484181613769139</v>
      </c>
      <c r="F589">
        <f t="shared" ca="1" si="168"/>
        <v>0.81818723978311092</v>
      </c>
      <c r="G589">
        <f t="shared" ca="1" si="168"/>
        <v>0.21452156819752688</v>
      </c>
      <c r="H589">
        <f t="shared" ca="1" si="168"/>
        <v>0.63367288621498097</v>
      </c>
      <c r="I589">
        <f t="shared" ca="1" si="168"/>
        <v>0.67980402585533428</v>
      </c>
      <c r="J589">
        <f t="shared" ca="1" si="168"/>
        <v>3.0054403207361302E-2</v>
      </c>
      <c r="K589">
        <f t="shared" ca="1" si="168"/>
        <v>0.62542898322542873</v>
      </c>
      <c r="L589" s="42">
        <f t="shared" ca="1" si="159"/>
        <v>0</v>
      </c>
      <c r="M589" s="42">
        <f t="shared" ca="1" si="160"/>
        <v>0.16567830952084914</v>
      </c>
      <c r="N589" s="42">
        <f t="shared" ca="1" si="161"/>
        <v>0.20611379345080078</v>
      </c>
      <c r="O589" s="42">
        <f t="shared" ca="1" si="162"/>
        <v>0.17123529178127356</v>
      </c>
      <c r="P589" s="42">
        <f t="shared" ca="1" si="163"/>
        <v>4.4896402116241053E-2</v>
      </c>
      <c r="Q589" s="42">
        <f t="shared" ca="1" si="164"/>
        <v>0.13261898534822864</v>
      </c>
      <c r="R589" s="42">
        <f t="shared" ca="1" si="165"/>
        <v>0.14227359589753585</v>
      </c>
      <c r="S589" s="42">
        <f t="shared" ca="1" si="166"/>
        <v>6.2899716009855913E-3</v>
      </c>
      <c r="T589" s="42">
        <f t="shared" ca="1" si="167"/>
        <v>0.13089365028408526</v>
      </c>
      <c r="U589">
        <f ca="1">+(L589^2*Markiwitz!$B$4^2)+(M589^2*Markiwitz!$C$4^2)+(N589^2*Markiwitz!$D$4^2)+(O589^2*Markiwitz!$E$4^2)+(P589^2*Markiwitz!$F$4^2)+(Q589^2*Markiwitz!$G$4^2)+(R589^2*Markiwitz!$H$4^2)+(S589^2*Markiwitz!$I$4^2)+(T589^2*Markiwitz!$J$4^2)+(2*L589*M589*Markiwitz!$B$8)+(2*L589*N589*Markiwitz!$E$8)+(2*L589*O589*Markiwitz!$H$8)+(2*L589*P589*Markiwitz!$B$11)+(2*L589*Q589*Markiwitz!$E$11)+(2*L589*R589*Markiwitz!$H$11)+(2*L589*S589*Markiwitz!$K$8)+(2*L589*T589*Markiwitz!$K$11)</f>
        <v>1.3709809055753974E-2</v>
      </c>
      <c r="V589" s="5">
        <f t="shared" ca="1" si="158"/>
        <v>0.11708889381898684</v>
      </c>
      <c r="W589" s="42">
        <f ca="1">SUMPRODUCT(L589:T589,Markiwitz!$B$3:$J$3)</f>
        <v>0.51228032011328362</v>
      </c>
    </row>
    <row r="590" spans="1:23" x14ac:dyDescent="0.25">
      <c r="A590">
        <v>589</v>
      </c>
      <c r="B590" s="25">
        <f t="shared" ca="1" si="157"/>
        <v>1</v>
      </c>
      <c r="C590" s="46">
        <v>0</v>
      </c>
      <c r="D590">
        <f t="shared" ca="1" si="168"/>
        <v>0.82220139052459695</v>
      </c>
      <c r="E590">
        <f t="shared" ca="1" si="168"/>
        <v>0.45711127838588195</v>
      </c>
      <c r="F590">
        <f t="shared" ca="1" si="168"/>
        <v>0.29794973286861381</v>
      </c>
      <c r="G590">
        <f t="shared" ca="1" si="168"/>
        <v>0.67013869639086554</v>
      </c>
      <c r="H590">
        <f t="shared" ca="1" si="168"/>
        <v>0.21644673360680999</v>
      </c>
      <c r="I590">
        <f t="shared" ca="1" si="168"/>
        <v>0.14975551496317696</v>
      </c>
      <c r="J590">
        <f t="shared" ca="1" si="168"/>
        <v>1.3466266848035757E-2</v>
      </c>
      <c r="K590">
        <f t="shared" ca="1" si="168"/>
        <v>0.76246455573418015</v>
      </c>
      <c r="L590" s="42">
        <f t="shared" ca="1" si="159"/>
        <v>0</v>
      </c>
      <c r="M590" s="42">
        <f t="shared" ca="1" si="160"/>
        <v>0.24257061574010352</v>
      </c>
      <c r="N590" s="42">
        <f t="shared" ca="1" si="161"/>
        <v>0.13485961655825263</v>
      </c>
      <c r="O590" s="42">
        <f t="shared" ca="1" si="162"/>
        <v>8.7902855668275437E-2</v>
      </c>
      <c r="P590" s="42">
        <f t="shared" ca="1" si="163"/>
        <v>0.19770819909594831</v>
      </c>
      <c r="Q590" s="42">
        <f t="shared" ca="1" si="164"/>
        <v>6.3857368828382402E-2</v>
      </c>
      <c r="R590" s="42">
        <f t="shared" ca="1" si="165"/>
        <v>4.4181739283992841E-2</v>
      </c>
      <c r="S590" s="42">
        <f t="shared" ca="1" si="166"/>
        <v>3.9728960309400691E-3</v>
      </c>
      <c r="T590" s="42">
        <f t="shared" ca="1" si="167"/>
        <v>0.22494670879410483</v>
      </c>
      <c r="U590">
        <f ca="1">+(L590^2*Markiwitz!$B$4^2)+(M590^2*Markiwitz!$C$4^2)+(N590^2*Markiwitz!$D$4^2)+(O590^2*Markiwitz!$E$4^2)+(P590^2*Markiwitz!$F$4^2)+(Q590^2*Markiwitz!$G$4^2)+(R590^2*Markiwitz!$H$4^2)+(S590^2*Markiwitz!$I$4^2)+(T590^2*Markiwitz!$J$4^2)+(2*L590*M590*Markiwitz!$B$8)+(2*L590*N590*Markiwitz!$E$8)+(2*L590*O590*Markiwitz!$H$8)+(2*L590*P590*Markiwitz!$B$11)+(2*L590*Q590*Markiwitz!$E$11)+(2*L590*R590*Markiwitz!$H$11)+(2*L590*S590*Markiwitz!$K$8)+(2*L590*T590*Markiwitz!$K$11)</f>
        <v>1.0415627803712479E-2</v>
      </c>
      <c r="V590" s="5">
        <f t="shared" ca="1" si="158"/>
        <v>0.10205698312076679</v>
      </c>
      <c r="W590" s="42">
        <f ca="1">SUMPRODUCT(L590:T590,Markiwitz!$B$3:$J$3)</f>
        <v>0.34465119319302678</v>
      </c>
    </row>
    <row r="591" spans="1:23" x14ac:dyDescent="0.25">
      <c r="A591">
        <v>590</v>
      </c>
      <c r="B591" s="25">
        <f t="shared" ca="1" si="157"/>
        <v>1</v>
      </c>
      <c r="C591" s="46">
        <v>0</v>
      </c>
      <c r="D591">
        <f t="shared" ca="1" si="168"/>
        <v>7.3230429173559819E-2</v>
      </c>
      <c r="E591">
        <f t="shared" ca="1" si="168"/>
        <v>6.9959054858683922E-2</v>
      </c>
      <c r="F591">
        <f t="shared" ca="1" si="168"/>
        <v>0.82478486136158435</v>
      </c>
      <c r="G591">
        <f t="shared" ca="1" si="168"/>
        <v>0.38198098666792968</v>
      </c>
      <c r="H591">
        <f t="shared" ca="1" si="168"/>
        <v>0.97920850811237725</v>
      </c>
      <c r="I591">
        <f t="shared" ca="1" si="168"/>
        <v>0.18286904748455823</v>
      </c>
      <c r="J591">
        <f t="shared" ca="1" si="168"/>
        <v>0.43962162231275459</v>
      </c>
      <c r="K591">
        <f t="shared" ca="1" si="168"/>
        <v>0.16651971835258128</v>
      </c>
      <c r="L591" s="42">
        <f t="shared" ca="1" si="159"/>
        <v>0</v>
      </c>
      <c r="M591" s="42">
        <f t="shared" ca="1" si="160"/>
        <v>2.3485034450085894E-2</v>
      </c>
      <c r="N591" s="42">
        <f t="shared" ca="1" si="161"/>
        <v>2.2435903107404568E-2</v>
      </c>
      <c r="O591" s="42">
        <f t="shared" ca="1" si="162"/>
        <v>0.2645089084085252</v>
      </c>
      <c r="P591" s="42">
        <f t="shared" ca="1" si="163"/>
        <v>0.12250148923629538</v>
      </c>
      <c r="Q591" s="42">
        <f t="shared" ca="1" si="164"/>
        <v>0.31403264744404191</v>
      </c>
      <c r="R591" s="42">
        <f t="shared" ca="1" si="165"/>
        <v>5.8646192962362967E-2</v>
      </c>
      <c r="S591" s="42">
        <f t="shared" ca="1" si="166"/>
        <v>0.14098686927736059</v>
      </c>
      <c r="T591" s="42">
        <f t="shared" ca="1" si="167"/>
        <v>5.3402955113923539E-2</v>
      </c>
      <c r="U591">
        <f ca="1">+(L591^2*Markiwitz!$B$4^2)+(M591^2*Markiwitz!$C$4^2)+(N591^2*Markiwitz!$D$4^2)+(O591^2*Markiwitz!$E$4^2)+(P591^2*Markiwitz!$F$4^2)+(Q591^2*Markiwitz!$G$4^2)+(R591^2*Markiwitz!$H$4^2)+(S591^2*Markiwitz!$I$4^2)+(T591^2*Markiwitz!$J$4^2)+(2*L591*M591*Markiwitz!$B$8)+(2*L591*N591*Markiwitz!$E$8)+(2*L591*O591*Markiwitz!$H$8)+(2*L591*P591*Markiwitz!$B$11)+(2*L591*Q591*Markiwitz!$E$11)+(2*L591*R591*Markiwitz!$H$11)+(2*L591*S591*Markiwitz!$K$8)+(2*L591*T591*Markiwitz!$K$11)</f>
        <v>3.7641835779957979E-2</v>
      </c>
      <c r="V591" s="5">
        <f t="shared" ca="1" si="158"/>
        <v>0.19401504008699424</v>
      </c>
      <c r="W591" s="42">
        <f ca="1">SUMPRODUCT(L591:T591,Markiwitz!$B$3:$J$3)</f>
        <v>0.98956653110744919</v>
      </c>
    </row>
    <row r="592" spans="1:23" x14ac:dyDescent="0.25">
      <c r="A592">
        <v>591</v>
      </c>
      <c r="B592" s="25">
        <f t="shared" ca="1" si="157"/>
        <v>1</v>
      </c>
      <c r="C592" s="46">
        <v>0</v>
      </c>
      <c r="D592">
        <f t="shared" ref="D592:K601" ca="1" si="169">RAND()</f>
        <v>0.958598235988536</v>
      </c>
      <c r="E592">
        <f t="shared" ca="1" si="169"/>
        <v>0.66729051296914743</v>
      </c>
      <c r="F592">
        <f t="shared" ca="1" si="169"/>
        <v>0.19328703894757671</v>
      </c>
      <c r="G592">
        <f t="shared" ca="1" si="169"/>
        <v>5.8481998594488216E-2</v>
      </c>
      <c r="H592">
        <f t="shared" ca="1" si="169"/>
        <v>0.60887362211642215</v>
      </c>
      <c r="I592">
        <f t="shared" ca="1" si="169"/>
        <v>7.0686383727846303E-2</v>
      </c>
      <c r="J592">
        <f t="shared" ca="1" si="169"/>
        <v>0.69116091959255954</v>
      </c>
      <c r="K592">
        <f t="shared" ca="1" si="169"/>
        <v>0.84019975245624789</v>
      </c>
      <c r="L592" s="42">
        <f t="shared" ca="1" si="159"/>
        <v>0</v>
      </c>
      <c r="M592" s="42">
        <f t="shared" ca="1" si="160"/>
        <v>0.234457585768968</v>
      </c>
      <c r="N592" s="42">
        <f t="shared" ca="1" si="161"/>
        <v>0.16320843999461893</v>
      </c>
      <c r="O592" s="42">
        <f t="shared" ca="1" si="162"/>
        <v>4.727487576205313E-2</v>
      </c>
      <c r="P592" s="42">
        <f t="shared" ca="1" si="163"/>
        <v>1.4303748626522473E-2</v>
      </c>
      <c r="Q592" s="42">
        <f t="shared" ca="1" si="164"/>
        <v>0.1489206156660719</v>
      </c>
      <c r="R592" s="42">
        <f t="shared" ca="1" si="165"/>
        <v>1.728874334770621E-2</v>
      </c>
      <c r="S592" s="42">
        <f t="shared" ca="1" si="166"/>
        <v>0.16904675441888595</v>
      </c>
      <c r="T592" s="42">
        <f t="shared" ca="1" si="167"/>
        <v>0.20549923641517348</v>
      </c>
      <c r="U592">
        <f ca="1">+(L592^2*Markiwitz!$B$4^2)+(M592^2*Markiwitz!$C$4^2)+(N592^2*Markiwitz!$D$4^2)+(O592^2*Markiwitz!$E$4^2)+(P592^2*Markiwitz!$F$4^2)+(Q592^2*Markiwitz!$G$4^2)+(R592^2*Markiwitz!$H$4^2)+(S592^2*Markiwitz!$I$4^2)+(T592^2*Markiwitz!$J$4^2)+(2*L592*M592*Markiwitz!$B$8)+(2*L592*N592*Markiwitz!$E$8)+(2*L592*O592*Markiwitz!$H$8)+(2*L592*P592*Markiwitz!$B$11)+(2*L592*Q592*Markiwitz!$E$11)+(2*L592*R592*Markiwitz!$H$11)+(2*L592*S592*Markiwitz!$K$8)+(2*L592*T592*Markiwitz!$K$11)</f>
        <v>1.3807884007062437E-2</v>
      </c>
      <c r="V592" s="5">
        <f t="shared" ca="1" si="158"/>
        <v>0.11750695301582131</v>
      </c>
      <c r="W592" s="42">
        <f ca="1">SUMPRODUCT(L592:T592,Markiwitz!$B$3:$J$3)</f>
        <v>0.49714202563521881</v>
      </c>
    </row>
    <row r="593" spans="1:23" x14ac:dyDescent="0.25">
      <c r="A593">
        <v>592</v>
      </c>
      <c r="B593" s="25">
        <f t="shared" ca="1" si="157"/>
        <v>0.99999999999999989</v>
      </c>
      <c r="C593" s="46">
        <v>0</v>
      </c>
      <c r="D593">
        <f t="shared" ca="1" si="169"/>
        <v>9.2073478651505503E-2</v>
      </c>
      <c r="E593">
        <f t="shared" ca="1" si="169"/>
        <v>0.6633123542913012</v>
      </c>
      <c r="F593">
        <f t="shared" ca="1" si="169"/>
        <v>0.79605537330258158</v>
      </c>
      <c r="G593">
        <f t="shared" ca="1" si="169"/>
        <v>0.57821312110458534</v>
      </c>
      <c r="H593">
        <f t="shared" ca="1" si="169"/>
        <v>0.37320331489057479</v>
      </c>
      <c r="I593">
        <f t="shared" ca="1" si="169"/>
        <v>0.28499641233091111</v>
      </c>
      <c r="J593">
        <f t="shared" ca="1" si="169"/>
        <v>0.14256786195039428</v>
      </c>
      <c r="K593">
        <f t="shared" ca="1" si="169"/>
        <v>0.58170209544402751</v>
      </c>
      <c r="L593" s="42">
        <f t="shared" ca="1" si="159"/>
        <v>0</v>
      </c>
      <c r="M593" s="42">
        <f t="shared" ca="1" si="160"/>
        <v>2.621589623196937E-2</v>
      </c>
      <c r="N593" s="42">
        <f t="shared" ca="1" si="161"/>
        <v>0.18886359138554953</v>
      </c>
      <c r="O593" s="42">
        <f t="shared" ca="1" si="162"/>
        <v>0.22665924397612497</v>
      </c>
      <c r="P593" s="42">
        <f t="shared" ca="1" si="163"/>
        <v>0.16463345802557108</v>
      </c>
      <c r="Q593" s="42">
        <f t="shared" ca="1" si="164"/>
        <v>0.1062614285882455</v>
      </c>
      <c r="R593" s="42">
        <f t="shared" ca="1" si="165"/>
        <v>8.1146454783465008E-2</v>
      </c>
      <c r="S593" s="42">
        <f t="shared" ca="1" si="166"/>
        <v>4.0593060343160584E-2</v>
      </c>
      <c r="T593" s="42">
        <f t="shared" ca="1" si="167"/>
        <v>0.16562686666591386</v>
      </c>
      <c r="U593">
        <f ca="1">+(L593^2*Markiwitz!$B$4^2)+(M593^2*Markiwitz!$C$4^2)+(N593^2*Markiwitz!$D$4^2)+(O593^2*Markiwitz!$E$4^2)+(P593^2*Markiwitz!$F$4^2)+(Q593^2*Markiwitz!$G$4^2)+(R593^2*Markiwitz!$H$4^2)+(S593^2*Markiwitz!$I$4^2)+(T593^2*Markiwitz!$J$4^2)+(2*L593*M593*Markiwitz!$B$8)+(2*L593*N593*Markiwitz!$E$8)+(2*L593*O593*Markiwitz!$H$8)+(2*L593*P593*Markiwitz!$B$11)+(2*L593*Q593*Markiwitz!$E$11)+(2*L593*R593*Markiwitz!$H$11)+(2*L593*S593*Markiwitz!$K$8)+(2*L593*T593*Markiwitz!$K$11)</f>
        <v>1.4835069267855626E-2</v>
      </c>
      <c r="V593" s="5">
        <f t="shared" ca="1" si="158"/>
        <v>0.12179929912711167</v>
      </c>
      <c r="W593" s="42">
        <f ca="1">SUMPRODUCT(L593:T593,Markiwitz!$B$3:$J$3)</f>
        <v>0.46875452659806788</v>
      </c>
    </row>
    <row r="594" spans="1:23" x14ac:dyDescent="0.25">
      <c r="A594">
        <v>593</v>
      </c>
      <c r="B594" s="25">
        <f t="shared" ca="1" si="157"/>
        <v>1</v>
      </c>
      <c r="C594" s="46">
        <v>0</v>
      </c>
      <c r="D594">
        <f t="shared" ca="1" si="169"/>
        <v>9.2518869279306082E-2</v>
      </c>
      <c r="E594">
        <f t="shared" ca="1" si="169"/>
        <v>0.32057435978517002</v>
      </c>
      <c r="F594">
        <f t="shared" ca="1" si="169"/>
        <v>6.0583375878233925E-2</v>
      </c>
      <c r="G594">
        <f t="shared" ca="1" si="169"/>
        <v>0.36981366829414242</v>
      </c>
      <c r="H594">
        <f t="shared" ca="1" si="169"/>
        <v>0.16404804802006279</v>
      </c>
      <c r="I594">
        <f t="shared" ca="1" si="169"/>
        <v>0.87072627830011751</v>
      </c>
      <c r="J594">
        <f t="shared" ca="1" si="169"/>
        <v>0.63182985336495456</v>
      </c>
      <c r="K594">
        <f t="shared" ca="1" si="169"/>
        <v>0.55914145087030176</v>
      </c>
      <c r="L594" s="42">
        <f t="shared" ca="1" si="159"/>
        <v>0</v>
      </c>
      <c r="M594" s="42">
        <f t="shared" ca="1" si="160"/>
        <v>3.0143942068770777E-2</v>
      </c>
      <c r="N594" s="42">
        <f t="shared" ca="1" si="161"/>
        <v>0.1044476116642173</v>
      </c>
      <c r="O594" s="42">
        <f t="shared" ca="1" si="162"/>
        <v>1.9738911500213546E-2</v>
      </c>
      <c r="P594" s="42">
        <f t="shared" ca="1" si="163"/>
        <v>0.120490467297482</v>
      </c>
      <c r="Q594" s="42">
        <f t="shared" ca="1" si="164"/>
        <v>5.3449149287406732E-2</v>
      </c>
      <c r="R594" s="42">
        <f t="shared" ca="1" si="165"/>
        <v>0.2836948040469176</v>
      </c>
      <c r="S594" s="42">
        <f t="shared" ca="1" si="166"/>
        <v>0.20585900633583679</v>
      </c>
      <c r="T594" s="42">
        <f t="shared" ca="1" si="167"/>
        <v>0.18217610779915527</v>
      </c>
      <c r="U594">
        <f ca="1">+(L594^2*Markiwitz!$B$4^2)+(M594^2*Markiwitz!$C$4^2)+(N594^2*Markiwitz!$D$4^2)+(O594^2*Markiwitz!$E$4^2)+(P594^2*Markiwitz!$F$4^2)+(Q594^2*Markiwitz!$G$4^2)+(R594^2*Markiwitz!$H$4^2)+(S594^2*Markiwitz!$I$4^2)+(T594^2*Markiwitz!$J$4^2)+(2*L594*M594*Markiwitz!$B$8)+(2*L594*N594*Markiwitz!$E$8)+(2*L594*O594*Markiwitz!$H$8)+(2*L594*P594*Markiwitz!$B$11)+(2*L594*Q594*Markiwitz!$E$11)+(2*L594*R594*Markiwitz!$H$11)+(2*L594*S594*Markiwitz!$K$8)+(2*L594*T594*Markiwitz!$K$11)</f>
        <v>1.6055481438746404E-2</v>
      </c>
      <c r="V594" s="5">
        <f t="shared" ca="1" si="158"/>
        <v>0.1267102262595502</v>
      </c>
      <c r="W594" s="42">
        <f ca="1">SUMPRODUCT(L594:T594,Markiwitz!$B$3:$J$3)</f>
        <v>0.23331688250161989</v>
      </c>
    </row>
    <row r="595" spans="1:23" x14ac:dyDescent="0.25">
      <c r="A595">
        <v>594</v>
      </c>
      <c r="B595" s="25">
        <f t="shared" ca="1" si="157"/>
        <v>1</v>
      </c>
      <c r="C595" s="46">
        <v>0</v>
      </c>
      <c r="D595">
        <f t="shared" ca="1" si="169"/>
        <v>0.46407629851511001</v>
      </c>
      <c r="E595">
        <f t="shared" ca="1" si="169"/>
        <v>4.3554369386915703E-2</v>
      </c>
      <c r="F595">
        <f t="shared" ca="1" si="169"/>
        <v>0.63442027294458236</v>
      </c>
      <c r="G595">
        <f t="shared" ca="1" si="169"/>
        <v>0.14980022536343063</v>
      </c>
      <c r="H595">
        <f t="shared" ca="1" si="169"/>
        <v>0.14676191940922134</v>
      </c>
      <c r="I595">
        <f t="shared" ca="1" si="169"/>
        <v>0.14635681559030622</v>
      </c>
      <c r="J595">
        <f t="shared" ca="1" si="169"/>
        <v>0.46431588866395346</v>
      </c>
      <c r="K595">
        <f t="shared" ca="1" si="169"/>
        <v>0.76065133125164019</v>
      </c>
      <c r="L595" s="42">
        <f t="shared" ca="1" si="159"/>
        <v>0</v>
      </c>
      <c r="M595" s="42">
        <f t="shared" ca="1" si="160"/>
        <v>0.16515540330998005</v>
      </c>
      <c r="N595" s="42">
        <f t="shared" ca="1" si="161"/>
        <v>1.5500122426040475E-2</v>
      </c>
      <c r="O595" s="42">
        <f t="shared" ca="1" si="162"/>
        <v>0.22577739130708616</v>
      </c>
      <c r="P595" s="42">
        <f t="shared" ca="1" si="163"/>
        <v>5.3310881669639411E-2</v>
      </c>
      <c r="Q595" s="42">
        <f t="shared" ca="1" si="164"/>
        <v>5.2229609803672292E-2</v>
      </c>
      <c r="R595" s="42">
        <f t="shared" ca="1" si="165"/>
        <v>5.2085441517531812E-2</v>
      </c>
      <c r="S595" s="42">
        <f t="shared" ca="1" si="166"/>
        <v>0.1652406686161117</v>
      </c>
      <c r="T595" s="42">
        <f t="shared" ca="1" si="167"/>
        <v>0.27070048134993813</v>
      </c>
      <c r="U595">
        <f ca="1">+(L595^2*Markiwitz!$B$4^2)+(M595^2*Markiwitz!$C$4^2)+(N595^2*Markiwitz!$D$4^2)+(O595^2*Markiwitz!$E$4^2)+(P595^2*Markiwitz!$F$4^2)+(Q595^2*Markiwitz!$G$4^2)+(R595^2*Markiwitz!$H$4^2)+(S595^2*Markiwitz!$I$4^2)+(T595^2*Markiwitz!$J$4^2)+(2*L595*M595*Markiwitz!$B$8)+(2*L595*N595*Markiwitz!$E$8)+(2*L595*O595*Markiwitz!$H$8)+(2*L595*P595*Markiwitz!$B$11)+(2*L595*Q595*Markiwitz!$E$11)+(2*L595*R595*Markiwitz!$H$11)+(2*L595*S595*Markiwitz!$K$8)+(2*L595*T595*Markiwitz!$K$11)</f>
        <v>1.1258950400824082E-2</v>
      </c>
      <c r="V595" s="5">
        <f t="shared" ca="1" si="158"/>
        <v>0.10610820138341844</v>
      </c>
      <c r="W595" s="42">
        <f ca="1">SUMPRODUCT(L595:T595,Markiwitz!$B$3:$J$3)</f>
        <v>0.26286823770077838</v>
      </c>
    </row>
    <row r="596" spans="1:23" x14ac:dyDescent="0.25">
      <c r="A596">
        <v>595</v>
      </c>
      <c r="B596" s="25">
        <f t="shared" ca="1" si="157"/>
        <v>0.99999999999999989</v>
      </c>
      <c r="C596" s="46">
        <v>0</v>
      </c>
      <c r="D596">
        <f t="shared" ca="1" si="169"/>
        <v>0.26561274985920125</v>
      </c>
      <c r="E596">
        <f t="shared" ca="1" si="169"/>
        <v>0.6376880354500859</v>
      </c>
      <c r="F596">
        <f t="shared" ca="1" si="169"/>
        <v>0.45682798362591204</v>
      </c>
      <c r="G596">
        <f t="shared" ca="1" si="169"/>
        <v>0.33192428486307091</v>
      </c>
      <c r="H596">
        <f t="shared" ca="1" si="169"/>
        <v>0.88687488788403102</v>
      </c>
      <c r="I596">
        <f t="shared" ca="1" si="169"/>
        <v>0.44420530452523665</v>
      </c>
      <c r="J596">
        <f t="shared" ca="1" si="169"/>
        <v>0.2720823994880387</v>
      </c>
      <c r="K596">
        <f t="shared" ca="1" si="169"/>
        <v>0.46194643847120787</v>
      </c>
      <c r="L596" s="42">
        <f t="shared" ca="1" si="159"/>
        <v>0</v>
      </c>
      <c r="M596" s="42">
        <f t="shared" ca="1" si="160"/>
        <v>7.0695046928779356E-2</v>
      </c>
      <c r="N596" s="42">
        <f t="shared" ca="1" si="161"/>
        <v>0.16972598497610578</v>
      </c>
      <c r="O596" s="42">
        <f t="shared" ca="1" si="162"/>
        <v>0.12158857493826263</v>
      </c>
      <c r="P596" s="42">
        <f t="shared" ca="1" si="163"/>
        <v>8.8344414594687587E-2</v>
      </c>
      <c r="Q596" s="42">
        <f t="shared" ca="1" si="164"/>
        <v>0.23604914241561417</v>
      </c>
      <c r="R596" s="42">
        <f t="shared" ca="1" si="165"/>
        <v>0.11822894370119964</v>
      </c>
      <c r="S596" s="42">
        <f t="shared" ca="1" si="166"/>
        <v>7.2416998094022259E-2</v>
      </c>
      <c r="T596" s="42">
        <f t="shared" ca="1" si="167"/>
        <v>0.1229508943513286</v>
      </c>
      <c r="U596">
        <f ca="1">+(L596^2*Markiwitz!$B$4^2)+(M596^2*Markiwitz!$C$4^2)+(N596^2*Markiwitz!$D$4^2)+(O596^2*Markiwitz!$E$4^2)+(P596^2*Markiwitz!$F$4^2)+(Q596^2*Markiwitz!$G$4^2)+(R596^2*Markiwitz!$H$4^2)+(S596^2*Markiwitz!$I$4^2)+(T596^2*Markiwitz!$J$4^2)+(2*L596*M596*Markiwitz!$B$8)+(2*L596*N596*Markiwitz!$E$8)+(2*L596*O596*Markiwitz!$H$8)+(2*L596*P596*Markiwitz!$B$11)+(2*L596*Q596*Markiwitz!$E$11)+(2*L596*R596*Markiwitz!$H$11)+(2*L596*S596*Markiwitz!$K$8)+(2*L596*T596*Markiwitz!$K$11)</f>
        <v>2.1806898071197782E-2</v>
      </c>
      <c r="V596" s="5">
        <f t="shared" ca="1" si="158"/>
        <v>0.14767158857138965</v>
      </c>
      <c r="W596" s="42">
        <f ca="1">SUMPRODUCT(L596:T596,Markiwitz!$B$3:$J$3)</f>
        <v>0.77037923552232324</v>
      </c>
    </row>
    <row r="597" spans="1:23" x14ac:dyDescent="0.25">
      <c r="A597">
        <v>596</v>
      </c>
      <c r="B597" s="25">
        <f t="shared" ca="1" si="157"/>
        <v>1.0000000000000002</v>
      </c>
      <c r="C597" s="46">
        <v>0</v>
      </c>
      <c r="D597">
        <f t="shared" ca="1" si="169"/>
        <v>0.94297567228737278</v>
      </c>
      <c r="E597">
        <f t="shared" ca="1" si="169"/>
        <v>0.72340881344315033</v>
      </c>
      <c r="F597">
        <f t="shared" ca="1" si="169"/>
        <v>0.63804098012844757</v>
      </c>
      <c r="G597">
        <f t="shared" ca="1" si="169"/>
        <v>3.4391333208240615E-2</v>
      </c>
      <c r="H597">
        <f t="shared" ca="1" si="169"/>
        <v>0.59854308864916472</v>
      </c>
      <c r="I597">
        <f t="shared" ca="1" si="169"/>
        <v>0.95570030969049424</v>
      </c>
      <c r="J597">
        <f t="shared" ca="1" si="169"/>
        <v>0.1664200937379543</v>
      </c>
      <c r="K597">
        <f t="shared" ca="1" si="169"/>
        <v>0.26209671397215595</v>
      </c>
      <c r="L597" s="42">
        <f t="shared" ca="1" si="159"/>
        <v>0</v>
      </c>
      <c r="M597" s="42">
        <f t="shared" ca="1" si="160"/>
        <v>0.21820175162234498</v>
      </c>
      <c r="N597" s="42">
        <f t="shared" ca="1" si="161"/>
        <v>0.1673946368620981</v>
      </c>
      <c r="O597" s="42">
        <f t="shared" ca="1" si="162"/>
        <v>0.14764077543289697</v>
      </c>
      <c r="P597" s="42">
        <f t="shared" ca="1" si="163"/>
        <v>7.9580516944438157E-3</v>
      </c>
      <c r="Q597" s="42">
        <f t="shared" ca="1" si="164"/>
        <v>0.13850108142015227</v>
      </c>
      <c r="R597" s="42">
        <f t="shared" ca="1" si="165"/>
        <v>0.22114619467821436</v>
      </c>
      <c r="S597" s="42">
        <f t="shared" ca="1" si="166"/>
        <v>3.8509112192355692E-2</v>
      </c>
      <c r="T597" s="42">
        <f t="shared" ca="1" si="167"/>
        <v>6.0648396097493881E-2</v>
      </c>
      <c r="U597">
        <f ca="1">+(L597^2*Markiwitz!$B$4^2)+(M597^2*Markiwitz!$C$4^2)+(N597^2*Markiwitz!$D$4^2)+(O597^2*Markiwitz!$E$4^2)+(P597^2*Markiwitz!$F$4^2)+(Q597^2*Markiwitz!$G$4^2)+(R597^2*Markiwitz!$H$4^2)+(S597^2*Markiwitz!$I$4^2)+(T597^2*Markiwitz!$J$4^2)+(2*L597*M597*Markiwitz!$B$8)+(2*L597*N597*Markiwitz!$E$8)+(2*L597*O597*Markiwitz!$H$8)+(2*L597*P597*Markiwitz!$B$11)+(2*L597*Q597*Markiwitz!$E$11)+(2*L597*R597*Markiwitz!$H$11)+(2*L597*S597*Markiwitz!$K$8)+(2*L597*T597*Markiwitz!$K$11)</f>
        <v>1.5212719545012734E-2</v>
      </c>
      <c r="V597" s="5">
        <f t="shared" ca="1" si="158"/>
        <v>0.1233398538389467</v>
      </c>
      <c r="W597" s="42">
        <f ca="1">SUMPRODUCT(L597:T597,Markiwitz!$B$3:$J$3)</f>
        <v>0.50694328056417137</v>
      </c>
    </row>
    <row r="598" spans="1:23" x14ac:dyDescent="0.25">
      <c r="A598">
        <v>597</v>
      </c>
      <c r="B598" s="25">
        <f t="shared" ca="1" si="157"/>
        <v>0.99999999999999967</v>
      </c>
      <c r="C598" s="46">
        <v>0</v>
      </c>
      <c r="D598">
        <f t="shared" ca="1" si="169"/>
        <v>6.4480336016722761E-2</v>
      </c>
      <c r="E598">
        <f t="shared" ca="1" si="169"/>
        <v>0.39861375920032394</v>
      </c>
      <c r="F598">
        <f t="shared" ca="1" si="169"/>
        <v>0.80991002231298892</v>
      </c>
      <c r="G598">
        <f t="shared" ca="1" si="169"/>
        <v>0.78464071809214764</v>
      </c>
      <c r="H598">
        <f t="shared" ca="1" si="169"/>
        <v>0.91201374064250751</v>
      </c>
      <c r="I598">
        <f t="shared" ca="1" si="169"/>
        <v>3.4115073861743062E-2</v>
      </c>
      <c r="J598">
        <f t="shared" ca="1" si="169"/>
        <v>0.18975026812874873</v>
      </c>
      <c r="K598">
        <f t="shared" ca="1" si="169"/>
        <v>2.6494412998223638E-2</v>
      </c>
      <c r="L598" s="42">
        <f t="shared" ca="1" si="159"/>
        <v>0</v>
      </c>
      <c r="M598" s="42">
        <f t="shared" ca="1" si="160"/>
        <v>2.0024835073415095E-2</v>
      </c>
      <c r="N598" s="42">
        <f t="shared" ca="1" si="161"/>
        <v>0.12379238817723182</v>
      </c>
      <c r="O598" s="42">
        <f t="shared" ca="1" si="162"/>
        <v>0.25152341974330555</v>
      </c>
      <c r="P598" s="42">
        <f t="shared" ca="1" si="163"/>
        <v>0.24367585441251904</v>
      </c>
      <c r="Q598" s="42">
        <f t="shared" ca="1" si="164"/>
        <v>0.28323246852060685</v>
      </c>
      <c r="R598" s="42">
        <f t="shared" ca="1" si="165"/>
        <v>1.0594683120472676E-2</v>
      </c>
      <c r="S598" s="42">
        <f t="shared" ca="1" si="166"/>
        <v>5.8928319223228644E-2</v>
      </c>
      <c r="T598" s="42">
        <f t="shared" ca="1" si="167"/>
        <v>8.2280317292201775E-3</v>
      </c>
      <c r="U598">
        <f ca="1">+(L598^2*Markiwitz!$B$4^2)+(M598^2*Markiwitz!$C$4^2)+(N598^2*Markiwitz!$D$4^2)+(O598^2*Markiwitz!$E$4^2)+(P598^2*Markiwitz!$F$4^2)+(Q598^2*Markiwitz!$G$4^2)+(R598^2*Markiwitz!$H$4^2)+(S598^2*Markiwitz!$I$4^2)+(T598^2*Markiwitz!$J$4^2)+(2*L598*M598*Markiwitz!$B$8)+(2*L598*N598*Markiwitz!$E$8)+(2*L598*O598*Markiwitz!$H$8)+(2*L598*P598*Markiwitz!$B$11)+(2*L598*Q598*Markiwitz!$E$11)+(2*L598*R598*Markiwitz!$H$11)+(2*L598*S598*Markiwitz!$K$8)+(2*L598*T598*Markiwitz!$K$11)</f>
        <v>3.6006964210065828E-2</v>
      </c>
      <c r="V598" s="5">
        <f t="shared" ca="1" si="158"/>
        <v>0.18975501102755055</v>
      </c>
      <c r="W598" s="42">
        <f ca="1">SUMPRODUCT(L598:T598,Markiwitz!$B$3:$J$3)</f>
        <v>0.96063399918522263</v>
      </c>
    </row>
    <row r="599" spans="1:23" x14ac:dyDescent="0.25">
      <c r="A599">
        <v>598</v>
      </c>
      <c r="B599" s="25">
        <f t="shared" ca="1" si="157"/>
        <v>1.0000000000000002</v>
      </c>
      <c r="C599" s="46">
        <v>0</v>
      </c>
      <c r="D599">
        <f t="shared" ca="1" si="169"/>
        <v>0.41033332509285192</v>
      </c>
      <c r="E599">
        <f t="shared" ca="1" si="169"/>
        <v>9.7306317422368283E-2</v>
      </c>
      <c r="F599">
        <f t="shared" ca="1" si="169"/>
        <v>0.11021105581987867</v>
      </c>
      <c r="G599">
        <f t="shared" ca="1" si="169"/>
        <v>0.70266674632940662</v>
      </c>
      <c r="H599">
        <f t="shared" ca="1" si="169"/>
        <v>0.26664792456003472</v>
      </c>
      <c r="I599">
        <f t="shared" ca="1" si="169"/>
        <v>0.12954059085821812</v>
      </c>
      <c r="J599">
        <f t="shared" ca="1" si="169"/>
        <v>0.6561976266089018</v>
      </c>
      <c r="K599">
        <f t="shared" ca="1" si="169"/>
        <v>0.22873534381088823</v>
      </c>
      <c r="L599" s="42">
        <f t="shared" ca="1" si="159"/>
        <v>0</v>
      </c>
      <c r="M599" s="42">
        <f t="shared" ca="1" si="160"/>
        <v>0.15772108891897213</v>
      </c>
      <c r="N599" s="42">
        <f t="shared" ca="1" si="161"/>
        <v>3.7401930099336275E-2</v>
      </c>
      <c r="O599" s="42">
        <f t="shared" ca="1" si="162"/>
        <v>4.236216429871368E-2</v>
      </c>
      <c r="P599" s="42">
        <f t="shared" ca="1" si="163"/>
        <v>0.2700861899363089</v>
      </c>
      <c r="Q599" s="42">
        <f t="shared" ca="1" si="164"/>
        <v>0.10249228724007733</v>
      </c>
      <c r="R599" s="42">
        <f t="shared" ca="1" si="165"/>
        <v>4.9791917448435204E-2</v>
      </c>
      <c r="S599" s="42">
        <f t="shared" ca="1" si="166"/>
        <v>0.25222471070654945</v>
      </c>
      <c r="T599" s="42">
        <f t="shared" ca="1" si="167"/>
        <v>8.7919711351607255E-2</v>
      </c>
      <c r="U599">
        <f ca="1">+(L599^2*Markiwitz!$B$4^2)+(M599^2*Markiwitz!$C$4^2)+(N599^2*Markiwitz!$D$4^2)+(O599^2*Markiwitz!$E$4^2)+(P599^2*Markiwitz!$F$4^2)+(Q599^2*Markiwitz!$G$4^2)+(R599^2*Markiwitz!$H$4^2)+(S599^2*Markiwitz!$I$4^2)+(T599^2*Markiwitz!$J$4^2)+(2*L599*M599*Markiwitz!$B$8)+(2*L599*N599*Markiwitz!$E$8)+(2*L599*O599*Markiwitz!$H$8)+(2*L599*P599*Markiwitz!$B$11)+(2*L599*Q599*Markiwitz!$E$11)+(2*L599*R599*Markiwitz!$H$11)+(2*L599*S599*Markiwitz!$K$8)+(2*L599*T599*Markiwitz!$K$11)</f>
        <v>1.9870717570417504E-2</v>
      </c>
      <c r="V599" s="5">
        <f t="shared" ca="1" si="158"/>
        <v>0.14096353276793791</v>
      </c>
      <c r="W599" s="42">
        <f ca="1">SUMPRODUCT(L599:T599,Markiwitz!$B$3:$J$3)</f>
        <v>0.40472181489684106</v>
      </c>
    </row>
    <row r="600" spans="1:23" x14ac:dyDescent="0.25">
      <c r="A600">
        <v>599</v>
      </c>
      <c r="B600" s="25">
        <f t="shared" ca="1" si="157"/>
        <v>0.99999999999999989</v>
      </c>
      <c r="C600" s="46">
        <v>0</v>
      </c>
      <c r="D600">
        <f t="shared" ca="1" si="169"/>
        <v>0.70150151379541592</v>
      </c>
      <c r="E600">
        <f t="shared" ca="1" si="169"/>
        <v>0.80403108385099897</v>
      </c>
      <c r="F600">
        <f t="shared" ca="1" si="169"/>
        <v>0.54346147626052865</v>
      </c>
      <c r="G600">
        <f t="shared" ca="1" si="169"/>
        <v>0.44011960934246175</v>
      </c>
      <c r="H600">
        <f t="shared" ca="1" si="169"/>
        <v>0.5106846917598149</v>
      </c>
      <c r="I600">
        <f t="shared" ca="1" si="169"/>
        <v>0.60606130326342633</v>
      </c>
      <c r="J600">
        <f t="shared" ca="1" si="169"/>
        <v>0.64942623712563707</v>
      </c>
      <c r="K600">
        <f t="shared" ca="1" si="169"/>
        <v>7.3096896750118323E-2</v>
      </c>
      <c r="L600" s="42">
        <f t="shared" ca="1" si="159"/>
        <v>0</v>
      </c>
      <c r="M600" s="42">
        <f t="shared" ca="1" si="160"/>
        <v>0.16207011815741504</v>
      </c>
      <c r="N600" s="42">
        <f t="shared" ca="1" si="161"/>
        <v>0.18575784969719819</v>
      </c>
      <c r="O600" s="42">
        <f t="shared" ca="1" si="162"/>
        <v>0.12555762737417867</v>
      </c>
      <c r="P600" s="42">
        <f t="shared" ca="1" si="163"/>
        <v>0.10168222831566218</v>
      </c>
      <c r="Q600" s="42">
        <f t="shared" ca="1" si="164"/>
        <v>0.1179851029642028</v>
      </c>
      <c r="R600" s="42">
        <f t="shared" ca="1" si="165"/>
        <v>0.14002026381825652</v>
      </c>
      <c r="S600" s="42">
        <f t="shared" ca="1" si="166"/>
        <v>0.15003900193460312</v>
      </c>
      <c r="T600" s="42">
        <f t="shared" ca="1" si="167"/>
        <v>1.6887807738483397E-2</v>
      </c>
      <c r="U600">
        <f ca="1">+(L600^2*Markiwitz!$B$4^2)+(M600^2*Markiwitz!$C$4^2)+(N600^2*Markiwitz!$D$4^2)+(O600^2*Markiwitz!$E$4^2)+(P600^2*Markiwitz!$F$4^2)+(Q600^2*Markiwitz!$G$4^2)+(R600^2*Markiwitz!$H$4^2)+(S600^2*Markiwitz!$I$4^2)+(T600^2*Markiwitz!$J$4^2)+(2*L600*M600*Markiwitz!$B$8)+(2*L600*N600*Markiwitz!$E$8)+(2*L600*O600*Markiwitz!$H$8)+(2*L600*P600*Markiwitz!$B$11)+(2*L600*Q600*Markiwitz!$E$11)+(2*L600*R600*Markiwitz!$H$11)+(2*L600*S600*Markiwitz!$K$8)+(2*L600*T600*Markiwitz!$K$11)</f>
        <v>1.4005017078934588E-2</v>
      </c>
      <c r="V600" s="5">
        <f t="shared" ca="1" si="158"/>
        <v>0.11834279479095712</v>
      </c>
      <c r="W600" s="42">
        <f ca="1">SUMPRODUCT(L600:T600,Markiwitz!$B$3:$J$3)</f>
        <v>0.45520305058906163</v>
      </c>
    </row>
    <row r="601" spans="1:23" x14ac:dyDescent="0.25">
      <c r="A601">
        <v>600</v>
      </c>
      <c r="B601" s="25">
        <f t="shared" ca="1" si="157"/>
        <v>1</v>
      </c>
      <c r="C601" s="46">
        <v>0</v>
      </c>
      <c r="D601">
        <f t="shared" ca="1" si="169"/>
        <v>0.35659583827944075</v>
      </c>
      <c r="E601">
        <f t="shared" ca="1" si="169"/>
        <v>0.6982902037755061</v>
      </c>
      <c r="F601">
        <f t="shared" ca="1" si="169"/>
        <v>7.1498071353665593E-2</v>
      </c>
      <c r="G601">
        <f t="shared" ca="1" si="169"/>
        <v>0.89347844929253994</v>
      </c>
      <c r="H601">
        <f t="shared" ca="1" si="169"/>
        <v>0.23160583896293618</v>
      </c>
      <c r="I601">
        <f t="shared" ca="1" si="169"/>
        <v>0.39073259862151888</v>
      </c>
      <c r="J601">
        <f t="shared" ca="1" si="169"/>
        <v>0.8310336861093347</v>
      </c>
      <c r="K601">
        <f t="shared" ca="1" si="169"/>
        <v>0.74570883546282873</v>
      </c>
      <c r="L601" s="42">
        <f t="shared" ca="1" si="159"/>
        <v>0</v>
      </c>
      <c r="M601" s="42">
        <f t="shared" ca="1" si="160"/>
        <v>8.4522543720238583E-2</v>
      </c>
      <c r="N601" s="42">
        <f t="shared" ca="1" si="161"/>
        <v>0.16551304850557014</v>
      </c>
      <c r="O601" s="42">
        <f t="shared" ca="1" si="162"/>
        <v>1.6946913601294696E-2</v>
      </c>
      <c r="P601" s="42">
        <f t="shared" ca="1" si="163"/>
        <v>0.21177776963914072</v>
      </c>
      <c r="Q601" s="42">
        <f t="shared" ca="1" si="164"/>
        <v>5.4896643617772536E-2</v>
      </c>
      <c r="R601" s="42">
        <f t="shared" ca="1" si="165"/>
        <v>9.2613849082640379E-2</v>
      </c>
      <c r="S601" s="42">
        <f t="shared" ca="1" si="166"/>
        <v>0.19697672694689147</v>
      </c>
      <c r="T601" s="42">
        <f t="shared" ca="1" si="167"/>
        <v>0.17675250488645156</v>
      </c>
      <c r="U601">
        <f ca="1">+(L601^2*Markiwitz!$B$4^2)+(M601^2*Markiwitz!$C$4^2)+(N601^2*Markiwitz!$D$4^2)+(O601^2*Markiwitz!$E$4^2)+(P601^2*Markiwitz!$F$4^2)+(Q601^2*Markiwitz!$G$4^2)+(R601^2*Markiwitz!$H$4^2)+(S601^2*Markiwitz!$I$4^2)+(T601^2*Markiwitz!$J$4^2)+(2*L601*M601*Markiwitz!$B$8)+(2*L601*N601*Markiwitz!$E$8)+(2*L601*O601*Markiwitz!$H$8)+(2*L601*P601*Markiwitz!$B$11)+(2*L601*Q601*Markiwitz!$E$11)+(2*L601*R601*Markiwitz!$H$11)+(2*L601*S601*Markiwitz!$K$8)+(2*L601*T601*Markiwitz!$K$11)</f>
        <v>1.4036099323600622E-2</v>
      </c>
      <c r="V601" s="5">
        <f t="shared" ca="1" si="158"/>
        <v>0.11847404493643585</v>
      </c>
      <c r="W601" s="42">
        <f ca="1">SUMPRODUCT(L601:T601,Markiwitz!$B$3:$J$3)</f>
        <v>0.27479833516710817</v>
      </c>
    </row>
    <row r="602" spans="1:23" x14ac:dyDescent="0.25">
      <c r="A602">
        <v>601</v>
      </c>
      <c r="B602" s="25">
        <f t="shared" ca="1" si="157"/>
        <v>0.99999999999999989</v>
      </c>
      <c r="C602" s="46">
        <v>0</v>
      </c>
      <c r="D602">
        <f t="shared" ref="D602:K611" ca="1" si="170">RAND()</f>
        <v>0.81149441164098379</v>
      </c>
      <c r="E602">
        <f t="shared" ca="1" si="170"/>
        <v>0.43203541042414195</v>
      </c>
      <c r="F602">
        <f t="shared" ca="1" si="170"/>
        <v>0.42231780251146267</v>
      </c>
      <c r="G602">
        <f t="shared" ca="1" si="170"/>
        <v>7.3855707610459564E-3</v>
      </c>
      <c r="H602">
        <f t="shared" ca="1" si="170"/>
        <v>0.29023656006374621</v>
      </c>
      <c r="I602">
        <f t="shared" ca="1" si="170"/>
        <v>0.34943324460830627</v>
      </c>
      <c r="J602">
        <f t="shared" ca="1" si="170"/>
        <v>0.74386182675658452</v>
      </c>
      <c r="K602">
        <f t="shared" ca="1" si="170"/>
        <v>0.17555877799893715</v>
      </c>
      <c r="L602" s="42">
        <f t="shared" ca="1" si="159"/>
        <v>0</v>
      </c>
      <c r="M602" s="42">
        <f t="shared" ca="1" si="160"/>
        <v>0.25105605467368713</v>
      </c>
      <c r="N602" s="42">
        <f t="shared" ca="1" si="161"/>
        <v>0.13366093969898921</v>
      </c>
      <c r="O602" s="42">
        <f t="shared" ca="1" si="162"/>
        <v>0.13065455509741242</v>
      </c>
      <c r="P602" s="42">
        <f t="shared" ca="1" si="163"/>
        <v>2.284910690921503E-3</v>
      </c>
      <c r="Q602" s="42">
        <f t="shared" ca="1" si="164"/>
        <v>8.979192542351544E-2</v>
      </c>
      <c r="R602" s="42">
        <f t="shared" ca="1" si="165"/>
        <v>0.10810589759427525</v>
      </c>
      <c r="S602" s="42">
        <f t="shared" ca="1" si="166"/>
        <v>0.23013222613600831</v>
      </c>
      <c r="T602" s="42">
        <f t="shared" ca="1" si="167"/>
        <v>5.4313490685190688E-2</v>
      </c>
      <c r="U602">
        <f ca="1">+(L602^2*Markiwitz!$B$4^2)+(M602^2*Markiwitz!$C$4^2)+(N602^2*Markiwitz!$D$4^2)+(O602^2*Markiwitz!$E$4^2)+(P602^2*Markiwitz!$F$4^2)+(Q602^2*Markiwitz!$G$4^2)+(R602^2*Markiwitz!$H$4^2)+(S602^2*Markiwitz!$I$4^2)+(T602^2*Markiwitz!$J$4^2)+(2*L602*M602*Markiwitz!$B$8)+(2*L602*N602*Markiwitz!$E$8)+(2*L602*O602*Markiwitz!$H$8)+(2*L602*P602*Markiwitz!$B$11)+(2*L602*Q602*Markiwitz!$E$11)+(2*L602*R602*Markiwitz!$H$11)+(2*L602*S602*Markiwitz!$K$8)+(2*L602*T602*Markiwitz!$K$11)</f>
        <v>1.393115452491318E-2</v>
      </c>
      <c r="V602" s="5">
        <f t="shared" ca="1" si="158"/>
        <v>0.11803031189026478</v>
      </c>
      <c r="W602" s="42">
        <f ca="1">SUMPRODUCT(L602:T602,Markiwitz!$B$3:$J$3)</f>
        <v>0.34261464075104092</v>
      </c>
    </row>
    <row r="603" spans="1:23" x14ac:dyDescent="0.25">
      <c r="A603">
        <v>602</v>
      </c>
      <c r="B603" s="25">
        <f t="shared" ca="1" si="157"/>
        <v>0.99999999999999978</v>
      </c>
      <c r="C603" s="46">
        <v>0</v>
      </c>
      <c r="D603">
        <f t="shared" ca="1" si="170"/>
        <v>0.67349868525893786</v>
      </c>
      <c r="E603">
        <f t="shared" ca="1" si="170"/>
        <v>0.54507357716750937</v>
      </c>
      <c r="F603">
        <f t="shared" ca="1" si="170"/>
        <v>0.16986023854459886</v>
      </c>
      <c r="G603">
        <f t="shared" ca="1" si="170"/>
        <v>0.16088012808736629</v>
      </c>
      <c r="H603">
        <f t="shared" ca="1" si="170"/>
        <v>0.39619975627277626</v>
      </c>
      <c r="I603">
        <f t="shared" ca="1" si="170"/>
        <v>0.38598652609324013</v>
      </c>
      <c r="J603">
        <f t="shared" ca="1" si="170"/>
        <v>0.45927273188436102</v>
      </c>
      <c r="K603">
        <f t="shared" ca="1" si="170"/>
        <v>0.19092447528688339</v>
      </c>
      <c r="L603" s="42">
        <f t="shared" ca="1" si="159"/>
        <v>0</v>
      </c>
      <c r="M603" s="42">
        <f t="shared" ca="1" si="160"/>
        <v>0.22587770801276152</v>
      </c>
      <c r="N603" s="42">
        <f t="shared" ca="1" si="161"/>
        <v>0.18280654885254688</v>
      </c>
      <c r="O603" s="42">
        <f t="shared" ca="1" si="162"/>
        <v>5.6967655920818677E-2</v>
      </c>
      <c r="P603" s="42">
        <f t="shared" ca="1" si="163"/>
        <v>5.3955910223050504E-2</v>
      </c>
      <c r="Q603" s="42">
        <f t="shared" ca="1" si="164"/>
        <v>0.1328773089255586</v>
      </c>
      <c r="R603" s="42">
        <f t="shared" ca="1" si="165"/>
        <v>0.12945200004990215</v>
      </c>
      <c r="S603" s="42">
        <f t="shared" ca="1" si="166"/>
        <v>0.1540306971659709</v>
      </c>
      <c r="T603" s="42">
        <f t="shared" ca="1" si="167"/>
        <v>6.4032170849390738E-2</v>
      </c>
      <c r="U603">
        <f ca="1">+(L603^2*Markiwitz!$B$4^2)+(M603^2*Markiwitz!$C$4^2)+(N603^2*Markiwitz!$D$4^2)+(O603^2*Markiwitz!$E$4^2)+(P603^2*Markiwitz!$F$4^2)+(Q603^2*Markiwitz!$G$4^2)+(R603^2*Markiwitz!$H$4^2)+(S603^2*Markiwitz!$I$4^2)+(T603^2*Markiwitz!$J$4^2)+(2*L603*M603*Markiwitz!$B$8)+(2*L603*N603*Markiwitz!$E$8)+(2*L603*O603*Markiwitz!$H$8)+(2*L603*P603*Markiwitz!$B$11)+(2*L603*Q603*Markiwitz!$E$11)+(2*L603*R603*Markiwitz!$H$11)+(2*L603*S603*Markiwitz!$K$8)+(2*L603*T603*Markiwitz!$K$11)</f>
        <v>1.3567714218551338E-2</v>
      </c>
      <c r="V603" s="5">
        <f t="shared" ca="1" si="158"/>
        <v>0.11648053150012383</v>
      </c>
      <c r="W603" s="42">
        <f ca="1">SUMPRODUCT(L603:T603,Markiwitz!$B$3:$J$3)</f>
        <v>0.47061158421435639</v>
      </c>
    </row>
    <row r="604" spans="1:23" x14ac:dyDescent="0.25">
      <c r="A604">
        <v>603</v>
      </c>
      <c r="B604" s="25">
        <f t="shared" ca="1" si="157"/>
        <v>1</v>
      </c>
      <c r="C604" s="46">
        <v>0</v>
      </c>
      <c r="D604">
        <f t="shared" ca="1" si="170"/>
        <v>0.61452512459961428</v>
      </c>
      <c r="E604">
        <f t="shared" ca="1" si="170"/>
        <v>0.30679596217033833</v>
      </c>
      <c r="F604">
        <f t="shared" ca="1" si="170"/>
        <v>0.33443928276562518</v>
      </c>
      <c r="G604">
        <f t="shared" ca="1" si="170"/>
        <v>0.81606518042986864</v>
      </c>
      <c r="H604">
        <f t="shared" ca="1" si="170"/>
        <v>0.82964688682087495</v>
      </c>
      <c r="I604">
        <f t="shared" ca="1" si="170"/>
        <v>0.61544523849014865</v>
      </c>
      <c r="J604">
        <f t="shared" ca="1" si="170"/>
        <v>0.35415198871005149</v>
      </c>
      <c r="K604">
        <f t="shared" ca="1" si="170"/>
        <v>0.6957904702155846</v>
      </c>
      <c r="L604" s="42">
        <f t="shared" ca="1" si="159"/>
        <v>0</v>
      </c>
      <c r="M604" s="42">
        <f t="shared" ca="1" si="160"/>
        <v>0.13456184479951902</v>
      </c>
      <c r="N604" s="42">
        <f t="shared" ca="1" si="161"/>
        <v>6.7178751517412053E-2</v>
      </c>
      <c r="O604" s="42">
        <f t="shared" ca="1" si="162"/>
        <v>7.3231776962238065E-2</v>
      </c>
      <c r="P604" s="42">
        <f t="shared" ca="1" si="163"/>
        <v>0.17869283412430292</v>
      </c>
      <c r="Q604" s="42">
        <f t="shared" ca="1" si="164"/>
        <v>0.18166680442159541</v>
      </c>
      <c r="R604" s="42">
        <f t="shared" ca="1" si="165"/>
        <v>0.13476332105749403</v>
      </c>
      <c r="S604" s="42">
        <f t="shared" ca="1" si="166"/>
        <v>7.754824503114037E-2</v>
      </c>
      <c r="T604" s="42">
        <f t="shared" ca="1" si="167"/>
        <v>0.15235642208629824</v>
      </c>
      <c r="U604">
        <f ca="1">+(L604^2*Markiwitz!$B$4^2)+(M604^2*Markiwitz!$C$4^2)+(N604^2*Markiwitz!$D$4^2)+(O604^2*Markiwitz!$E$4^2)+(P604^2*Markiwitz!$F$4^2)+(Q604^2*Markiwitz!$G$4^2)+(R604^2*Markiwitz!$H$4^2)+(S604^2*Markiwitz!$I$4^2)+(T604^2*Markiwitz!$J$4^2)+(2*L604*M604*Markiwitz!$B$8)+(2*L604*N604*Markiwitz!$E$8)+(2*L604*O604*Markiwitz!$H$8)+(2*L604*P604*Markiwitz!$B$11)+(2*L604*Q604*Markiwitz!$E$11)+(2*L604*R604*Markiwitz!$H$11)+(2*L604*S604*Markiwitz!$K$8)+(2*L604*T604*Markiwitz!$K$11)</f>
        <v>1.6755452094439603E-2</v>
      </c>
      <c r="V604" s="5">
        <f t="shared" ca="1" si="158"/>
        <v>0.12944285262014121</v>
      </c>
      <c r="W604" s="42">
        <f ca="1">SUMPRODUCT(L604:T604,Markiwitz!$B$3:$J$3)</f>
        <v>0.62646845168638621</v>
      </c>
    </row>
    <row r="605" spans="1:23" x14ac:dyDescent="0.25">
      <c r="A605">
        <v>604</v>
      </c>
      <c r="B605" s="25">
        <f t="shared" ca="1" si="157"/>
        <v>1</v>
      </c>
      <c r="C605" s="46">
        <v>0</v>
      </c>
      <c r="D605">
        <f t="shared" ca="1" si="170"/>
        <v>4.3435283146168291E-2</v>
      </c>
      <c r="E605">
        <f t="shared" ca="1" si="170"/>
        <v>0.37572822335773104</v>
      </c>
      <c r="F605">
        <f t="shared" ca="1" si="170"/>
        <v>0.94521155146392077</v>
      </c>
      <c r="G605">
        <f t="shared" ca="1" si="170"/>
        <v>0.16266055969196502</v>
      </c>
      <c r="H605">
        <f t="shared" ca="1" si="170"/>
        <v>0.67254208785409497</v>
      </c>
      <c r="I605">
        <f t="shared" ca="1" si="170"/>
        <v>0.98414464869195328</v>
      </c>
      <c r="J605">
        <f t="shared" ca="1" si="170"/>
        <v>0.32722815997638666</v>
      </c>
      <c r="K605">
        <f t="shared" ca="1" si="170"/>
        <v>3.6581014940880285E-2</v>
      </c>
      <c r="L605" s="42">
        <f t="shared" ca="1" si="159"/>
        <v>0</v>
      </c>
      <c r="M605" s="42">
        <f t="shared" ca="1" si="160"/>
        <v>1.2243804682098168E-2</v>
      </c>
      <c r="N605" s="42">
        <f t="shared" ca="1" si="161"/>
        <v>0.10591258182576485</v>
      </c>
      <c r="O605" s="42">
        <f t="shared" ca="1" si="162"/>
        <v>0.26644204391259174</v>
      </c>
      <c r="P605" s="42">
        <f t="shared" ca="1" si="163"/>
        <v>4.5851758710703391E-2</v>
      </c>
      <c r="Q605" s="42">
        <f t="shared" ca="1" si="164"/>
        <v>0.18958029895800191</v>
      </c>
      <c r="R605" s="42">
        <f t="shared" ca="1" si="165"/>
        <v>0.27741674474566824</v>
      </c>
      <c r="S605" s="42">
        <f t="shared" ca="1" si="166"/>
        <v>9.2241085749355647E-2</v>
      </c>
      <c r="T605" s="42">
        <f t="shared" ca="1" si="167"/>
        <v>1.0311681415816083E-2</v>
      </c>
      <c r="U605">
        <f ca="1">+(L605^2*Markiwitz!$B$4^2)+(M605^2*Markiwitz!$C$4^2)+(N605^2*Markiwitz!$D$4^2)+(O605^2*Markiwitz!$E$4^2)+(P605^2*Markiwitz!$F$4^2)+(Q605^2*Markiwitz!$G$4^2)+(R605^2*Markiwitz!$H$4^2)+(S605^2*Markiwitz!$I$4^2)+(T605^2*Markiwitz!$J$4^2)+(2*L605*M605*Markiwitz!$B$8)+(2*L605*N605*Markiwitz!$E$8)+(2*L605*O605*Markiwitz!$H$8)+(2*L605*P605*Markiwitz!$B$11)+(2*L605*Q605*Markiwitz!$E$11)+(2*L605*R605*Markiwitz!$H$11)+(2*L605*S605*Markiwitz!$K$8)+(2*L605*T605*Markiwitz!$K$11)</f>
        <v>2.5246125528399822E-2</v>
      </c>
      <c r="V605" s="5">
        <f t="shared" ca="1" si="158"/>
        <v>0.15889029400312601</v>
      </c>
      <c r="W605" s="42">
        <f ca="1">SUMPRODUCT(L605:T605,Markiwitz!$B$3:$J$3)</f>
        <v>0.65114099715364182</v>
      </c>
    </row>
    <row r="606" spans="1:23" x14ac:dyDescent="0.25">
      <c r="A606">
        <v>605</v>
      </c>
      <c r="B606" s="25">
        <f t="shared" ca="1" si="157"/>
        <v>1</v>
      </c>
      <c r="C606" s="46">
        <v>0</v>
      </c>
      <c r="D606">
        <f t="shared" ca="1" si="170"/>
        <v>0.96156568597271885</v>
      </c>
      <c r="E606">
        <f t="shared" ca="1" si="170"/>
        <v>0.95969404105401057</v>
      </c>
      <c r="F606">
        <f t="shared" ca="1" si="170"/>
        <v>0.27609416443867851</v>
      </c>
      <c r="G606">
        <f t="shared" ca="1" si="170"/>
        <v>0.17199063362358269</v>
      </c>
      <c r="H606">
        <f t="shared" ca="1" si="170"/>
        <v>0.95780423483586108</v>
      </c>
      <c r="I606">
        <f t="shared" ca="1" si="170"/>
        <v>0.36239229987981192</v>
      </c>
      <c r="J606">
        <f t="shared" ca="1" si="170"/>
        <v>0.98568967641833993</v>
      </c>
      <c r="K606">
        <f t="shared" ca="1" si="170"/>
        <v>0.26144075409440359</v>
      </c>
      <c r="L606" s="42">
        <f t="shared" ca="1" si="159"/>
        <v>0</v>
      </c>
      <c r="M606" s="42">
        <f t="shared" ca="1" si="160"/>
        <v>0.19478016470382847</v>
      </c>
      <c r="N606" s="42">
        <f t="shared" ca="1" si="161"/>
        <v>0.19440103376056453</v>
      </c>
      <c r="O606" s="42">
        <f t="shared" ca="1" si="162"/>
        <v>5.5927190006505138E-2</v>
      </c>
      <c r="P606" s="42">
        <f t="shared" ca="1" si="163"/>
        <v>3.4839392080457117E-2</v>
      </c>
      <c r="Q606" s="42">
        <f t="shared" ca="1" si="164"/>
        <v>0.19401822396212925</v>
      </c>
      <c r="R606" s="42">
        <f t="shared" ca="1" si="165"/>
        <v>7.3408226694969256E-2</v>
      </c>
      <c r="S606" s="42">
        <f t="shared" ca="1" si="166"/>
        <v>0.1996668561705256</v>
      </c>
      <c r="T606" s="42">
        <f t="shared" ca="1" si="167"/>
        <v>5.2958912621020704E-2</v>
      </c>
      <c r="U606">
        <f ca="1">+(L606^2*Markiwitz!$B$4^2)+(M606^2*Markiwitz!$C$4^2)+(N606^2*Markiwitz!$D$4^2)+(O606^2*Markiwitz!$E$4^2)+(P606^2*Markiwitz!$F$4^2)+(Q606^2*Markiwitz!$G$4^2)+(R606^2*Markiwitz!$H$4^2)+(S606^2*Markiwitz!$I$4^2)+(T606^2*Markiwitz!$J$4^2)+(2*L606*M606*Markiwitz!$B$8)+(2*L606*N606*Markiwitz!$E$8)+(2*L606*O606*Markiwitz!$H$8)+(2*L606*P606*Markiwitz!$B$11)+(2*L606*Q606*Markiwitz!$E$11)+(2*L606*R606*Markiwitz!$H$11)+(2*L606*S606*Markiwitz!$K$8)+(2*L606*T606*Markiwitz!$K$11)</f>
        <v>1.9556002771678311E-2</v>
      </c>
      <c r="V606" s="5">
        <f t="shared" ca="1" si="158"/>
        <v>0.13984277876128717</v>
      </c>
      <c r="W606" s="42">
        <f ca="1">SUMPRODUCT(L606:T606,Markiwitz!$B$3:$J$3)</f>
        <v>0.62339729761939489</v>
      </c>
    </row>
    <row r="607" spans="1:23" x14ac:dyDescent="0.25">
      <c r="A607">
        <v>606</v>
      </c>
      <c r="B607" s="25">
        <f t="shared" ca="1" si="157"/>
        <v>1</v>
      </c>
      <c r="C607" s="46">
        <v>0</v>
      </c>
      <c r="D607">
        <f t="shared" ca="1" si="170"/>
        <v>0.58702709372368345</v>
      </c>
      <c r="E607">
        <f t="shared" ca="1" si="170"/>
        <v>0.46588252506977501</v>
      </c>
      <c r="F607">
        <f t="shared" ca="1" si="170"/>
        <v>0.42249021110605178</v>
      </c>
      <c r="G607">
        <f t="shared" ca="1" si="170"/>
        <v>0.36817131478713283</v>
      </c>
      <c r="H607">
        <f t="shared" ca="1" si="170"/>
        <v>6.8762325741638541E-2</v>
      </c>
      <c r="I607">
        <f t="shared" ca="1" si="170"/>
        <v>2.5811318927695281E-2</v>
      </c>
      <c r="J607">
        <f t="shared" ca="1" si="170"/>
        <v>0.15099807320800485</v>
      </c>
      <c r="K607">
        <f t="shared" ca="1" si="170"/>
        <v>0.72602444489112528</v>
      </c>
      <c r="L607" s="42">
        <f t="shared" ca="1" si="159"/>
        <v>0</v>
      </c>
      <c r="M607" s="42">
        <f t="shared" ca="1" si="160"/>
        <v>0.20852298624281485</v>
      </c>
      <c r="N607" s="42">
        <f t="shared" ca="1" si="161"/>
        <v>0.1654901731190285</v>
      </c>
      <c r="O607" s="42">
        <f t="shared" ca="1" si="162"/>
        <v>0.15007641286086834</v>
      </c>
      <c r="P607" s="42">
        <f t="shared" ca="1" si="163"/>
        <v>0.13078132649954552</v>
      </c>
      <c r="Q607" s="42">
        <f t="shared" ca="1" si="164"/>
        <v>2.4425662218917722E-2</v>
      </c>
      <c r="R607" s="42">
        <f t="shared" ca="1" si="165"/>
        <v>9.1686625016360202E-3</v>
      </c>
      <c r="S607" s="42">
        <f t="shared" ca="1" si="166"/>
        <v>5.3637335446505348E-2</v>
      </c>
      <c r="T607" s="42">
        <f t="shared" ca="1" si="167"/>
        <v>0.25789744111068358</v>
      </c>
      <c r="U607">
        <f ca="1">+(L607^2*Markiwitz!$B$4^2)+(M607^2*Markiwitz!$C$4^2)+(N607^2*Markiwitz!$D$4^2)+(O607^2*Markiwitz!$E$4^2)+(P607^2*Markiwitz!$F$4^2)+(Q607^2*Markiwitz!$G$4^2)+(R607^2*Markiwitz!$H$4^2)+(S607^2*Markiwitz!$I$4^2)+(T607^2*Markiwitz!$J$4^2)+(2*L607*M607*Markiwitz!$B$8)+(2*L607*N607*Markiwitz!$E$8)+(2*L607*O607*Markiwitz!$H$8)+(2*L607*P607*Markiwitz!$B$11)+(2*L607*Q607*Markiwitz!$E$11)+(2*L607*R607*Markiwitz!$H$11)+(2*L607*S607*Markiwitz!$K$8)+(2*L607*T607*Markiwitz!$K$11)</f>
        <v>8.9985693341276124E-3</v>
      </c>
      <c r="V607" s="5">
        <f t="shared" ca="1" si="158"/>
        <v>9.4860789234159401E-2</v>
      </c>
      <c r="W607" s="42">
        <f ca="1">SUMPRODUCT(L607:T607,Markiwitz!$B$3:$J$3)</f>
        <v>0.23006637676185027</v>
      </c>
    </row>
    <row r="608" spans="1:23" x14ac:dyDescent="0.25">
      <c r="A608">
        <v>607</v>
      </c>
      <c r="B608" s="25">
        <f t="shared" ca="1" si="157"/>
        <v>1</v>
      </c>
      <c r="C608" s="46">
        <v>0</v>
      </c>
      <c r="D608">
        <f t="shared" ca="1" si="170"/>
        <v>0.73449251012554195</v>
      </c>
      <c r="E608">
        <f t="shared" ca="1" si="170"/>
        <v>0.72665912996493354</v>
      </c>
      <c r="F608">
        <f t="shared" ca="1" si="170"/>
        <v>0.24167578130215495</v>
      </c>
      <c r="G608">
        <f t="shared" ca="1" si="170"/>
        <v>0.42484438077557352</v>
      </c>
      <c r="H608">
        <f t="shared" ca="1" si="170"/>
        <v>0.11893092178299536</v>
      </c>
      <c r="I608">
        <f t="shared" ca="1" si="170"/>
        <v>0.58155042855098116</v>
      </c>
      <c r="J608">
        <f t="shared" ca="1" si="170"/>
        <v>0.78884547362393131</v>
      </c>
      <c r="K608">
        <f t="shared" ca="1" si="170"/>
        <v>0.36585483371077965</v>
      </c>
      <c r="L608" s="42">
        <f t="shared" ca="1" si="159"/>
        <v>0</v>
      </c>
      <c r="M608" s="42">
        <f t="shared" ca="1" si="160"/>
        <v>0.1844136415090756</v>
      </c>
      <c r="N608" s="42">
        <f t="shared" ca="1" si="161"/>
        <v>0.18244686561847351</v>
      </c>
      <c r="O608" s="42">
        <f t="shared" ca="1" si="162"/>
        <v>6.0679054285881821E-2</v>
      </c>
      <c r="P608" s="42">
        <f t="shared" ca="1" si="163"/>
        <v>0.1066683434526793</v>
      </c>
      <c r="Q608" s="42">
        <f t="shared" ca="1" si="164"/>
        <v>2.986073250806117E-2</v>
      </c>
      <c r="R608" s="42">
        <f t="shared" ca="1" si="165"/>
        <v>0.14601351378235172</v>
      </c>
      <c r="S608" s="42">
        <f t="shared" ca="1" si="166"/>
        <v>0.19806038097526107</v>
      </c>
      <c r="T608" s="42">
        <f t="shared" ca="1" si="167"/>
        <v>9.1857467868215872E-2</v>
      </c>
      <c r="U608">
        <f ca="1">+(L608^2*Markiwitz!$B$4^2)+(M608^2*Markiwitz!$C$4^2)+(N608^2*Markiwitz!$D$4^2)+(O608^2*Markiwitz!$E$4^2)+(P608^2*Markiwitz!$F$4^2)+(Q608^2*Markiwitz!$G$4^2)+(R608^2*Markiwitz!$H$4^2)+(S608^2*Markiwitz!$I$4^2)+(T608^2*Markiwitz!$J$4^2)+(2*L608*M608*Markiwitz!$B$8)+(2*L608*N608*Markiwitz!$E$8)+(2*L608*O608*Markiwitz!$H$8)+(2*L608*P608*Markiwitz!$B$11)+(2*L608*Q608*Markiwitz!$E$11)+(2*L608*R608*Markiwitz!$H$11)+(2*L608*S608*Markiwitz!$K$8)+(2*L608*T608*Markiwitz!$K$11)</f>
        <v>1.181896470043426E-2</v>
      </c>
      <c r="V608" s="5">
        <f t="shared" ca="1" si="158"/>
        <v>0.10871506197594821</v>
      </c>
      <c r="W608" s="42">
        <f ca="1">SUMPRODUCT(L608:T608,Markiwitz!$B$3:$J$3)</f>
        <v>0.19887191057434617</v>
      </c>
    </row>
    <row r="609" spans="1:23" x14ac:dyDescent="0.25">
      <c r="A609">
        <v>608</v>
      </c>
      <c r="B609" s="25">
        <f t="shared" ca="1" si="157"/>
        <v>1.0000000000000002</v>
      </c>
      <c r="C609" s="46">
        <v>0</v>
      </c>
      <c r="D609">
        <f t="shared" ca="1" si="170"/>
        <v>0.17956895120817018</v>
      </c>
      <c r="E609">
        <f t="shared" ca="1" si="170"/>
        <v>0.49999089382492001</v>
      </c>
      <c r="F609">
        <f t="shared" ca="1" si="170"/>
        <v>0.97797779165159193</v>
      </c>
      <c r="G609">
        <f t="shared" ca="1" si="170"/>
        <v>0.92237536959079891</v>
      </c>
      <c r="H609">
        <f t="shared" ca="1" si="170"/>
        <v>0.32471565502347455</v>
      </c>
      <c r="I609">
        <f t="shared" ca="1" si="170"/>
        <v>7.3943013965311555E-2</v>
      </c>
      <c r="J609">
        <f t="shared" ca="1" si="170"/>
        <v>0.19729948279252307</v>
      </c>
      <c r="K609">
        <f t="shared" ca="1" si="170"/>
        <v>0.71752624797425846</v>
      </c>
      <c r="L609" s="42">
        <f t="shared" ca="1" si="159"/>
        <v>0</v>
      </c>
      <c r="M609" s="42">
        <f t="shared" ca="1" si="160"/>
        <v>4.6121403104139785E-2</v>
      </c>
      <c r="N609" s="42">
        <f t="shared" ca="1" si="161"/>
        <v>0.12842020520443445</v>
      </c>
      <c r="O609" s="42">
        <f t="shared" ca="1" si="162"/>
        <v>0.25118879211679246</v>
      </c>
      <c r="P609" s="42">
        <f t="shared" ca="1" si="163"/>
        <v>0.23690758312059229</v>
      </c>
      <c r="Q609" s="42">
        <f t="shared" ca="1" si="164"/>
        <v>8.3401621041940224E-2</v>
      </c>
      <c r="R609" s="42">
        <f t="shared" ca="1" si="165"/>
        <v>1.8991899940851271E-2</v>
      </c>
      <c r="S609" s="42">
        <f t="shared" ca="1" si="166"/>
        <v>5.0675403052074075E-2</v>
      </c>
      <c r="T609" s="42">
        <f t="shared" ca="1" si="167"/>
        <v>0.1842930924191756</v>
      </c>
      <c r="U609">
        <f ca="1">+(L609^2*Markiwitz!$B$4^2)+(M609^2*Markiwitz!$C$4^2)+(N609^2*Markiwitz!$D$4^2)+(O609^2*Markiwitz!$E$4^2)+(P609^2*Markiwitz!$F$4^2)+(Q609^2*Markiwitz!$G$4^2)+(R609^2*Markiwitz!$H$4^2)+(S609^2*Markiwitz!$I$4^2)+(T609^2*Markiwitz!$J$4^2)+(2*L609*M609*Markiwitz!$B$8)+(2*L609*N609*Markiwitz!$E$8)+(2*L609*O609*Markiwitz!$H$8)+(2*L609*P609*Markiwitz!$B$11)+(2*L609*Q609*Markiwitz!$E$11)+(2*L609*R609*Markiwitz!$H$11)+(2*L609*S609*Markiwitz!$K$8)+(2*L609*T609*Markiwitz!$K$11)</f>
        <v>1.638616999979256E-2</v>
      </c>
      <c r="V609" s="5">
        <f t="shared" ca="1" si="158"/>
        <v>0.12800847628103601</v>
      </c>
      <c r="W609" s="42">
        <f ca="1">SUMPRODUCT(L609:T609,Markiwitz!$B$3:$J$3)</f>
        <v>0.42383811439678409</v>
      </c>
    </row>
    <row r="610" spans="1:23" x14ac:dyDescent="0.25">
      <c r="A610">
        <v>609</v>
      </c>
      <c r="B610" s="25">
        <f t="shared" ca="1" si="157"/>
        <v>0.99999999999999989</v>
      </c>
      <c r="C610" s="46">
        <v>0</v>
      </c>
      <c r="D610">
        <f t="shared" ca="1" si="170"/>
        <v>0.23265767728995512</v>
      </c>
      <c r="E610">
        <f t="shared" ca="1" si="170"/>
        <v>0.98719652903238764</v>
      </c>
      <c r="F610">
        <f t="shared" ca="1" si="170"/>
        <v>0.99929767821368842</v>
      </c>
      <c r="G610">
        <f t="shared" ca="1" si="170"/>
        <v>0.29687020009947029</v>
      </c>
      <c r="H610">
        <f t="shared" ca="1" si="170"/>
        <v>1.614629336430895E-2</v>
      </c>
      <c r="I610">
        <f t="shared" ca="1" si="170"/>
        <v>0.82984795267383149</v>
      </c>
      <c r="J610">
        <f t="shared" ca="1" si="170"/>
        <v>4.5237931083384253E-2</v>
      </c>
      <c r="K610">
        <f t="shared" ca="1" si="170"/>
        <v>0.25453993668218522</v>
      </c>
      <c r="L610" s="42">
        <f t="shared" ca="1" si="159"/>
        <v>0</v>
      </c>
      <c r="M610" s="42">
        <f t="shared" ca="1" si="160"/>
        <v>6.3536524632957864E-2</v>
      </c>
      <c r="N610" s="42">
        <f t="shared" ca="1" si="161"/>
        <v>0.26959366789459832</v>
      </c>
      <c r="O610" s="42">
        <f t="shared" ca="1" si="162"/>
        <v>0.272898372781197</v>
      </c>
      <c r="P610" s="42">
        <f t="shared" ca="1" si="163"/>
        <v>8.1072333400388011E-2</v>
      </c>
      <c r="Q610" s="42">
        <f t="shared" ca="1" si="164"/>
        <v>4.4093939990377078E-3</v>
      </c>
      <c r="R610" s="42">
        <f t="shared" ca="1" si="165"/>
        <v>0.22662331843431907</v>
      </c>
      <c r="S610" s="42">
        <f t="shared" ca="1" si="166"/>
        <v>1.235403428807285E-2</v>
      </c>
      <c r="T610" s="42">
        <f t="shared" ca="1" si="167"/>
        <v>6.9512354569429197E-2</v>
      </c>
      <c r="U610">
        <f ca="1">+(L610^2*Markiwitz!$B$4^2)+(M610^2*Markiwitz!$C$4^2)+(N610^2*Markiwitz!$D$4^2)+(O610^2*Markiwitz!$E$4^2)+(P610^2*Markiwitz!$F$4^2)+(Q610^2*Markiwitz!$G$4^2)+(R610^2*Markiwitz!$H$4^2)+(S610^2*Markiwitz!$I$4^2)+(T610^2*Markiwitz!$J$4^2)+(2*L610*M610*Markiwitz!$B$8)+(2*L610*N610*Markiwitz!$E$8)+(2*L610*O610*Markiwitz!$H$8)+(2*L610*P610*Markiwitz!$B$11)+(2*L610*Q610*Markiwitz!$E$11)+(2*L610*R610*Markiwitz!$H$11)+(2*L610*S610*Markiwitz!$K$8)+(2*L610*T610*Markiwitz!$K$11)</f>
        <v>1.7735416220878986E-2</v>
      </c>
      <c r="V610" s="5">
        <f t="shared" ca="1" si="158"/>
        <v>0.13317438275013324</v>
      </c>
      <c r="W610" s="42">
        <f ca="1">SUMPRODUCT(L610:T610,Markiwitz!$B$3:$J$3)</f>
        <v>0.20015074297024668</v>
      </c>
    </row>
    <row r="611" spans="1:23" x14ac:dyDescent="0.25">
      <c r="A611">
        <v>610</v>
      </c>
      <c r="B611" s="25">
        <f t="shared" ca="1" si="157"/>
        <v>1</v>
      </c>
      <c r="C611" s="46">
        <v>0</v>
      </c>
      <c r="D611">
        <f t="shared" ca="1" si="170"/>
        <v>0.99399920142519482</v>
      </c>
      <c r="E611">
        <f t="shared" ca="1" si="170"/>
        <v>0.84117536116439084</v>
      </c>
      <c r="F611">
        <f t="shared" ca="1" si="170"/>
        <v>0.4756296850596281</v>
      </c>
      <c r="G611">
        <f t="shared" ca="1" si="170"/>
        <v>9.0018876719837104E-2</v>
      </c>
      <c r="H611">
        <f t="shared" ca="1" si="170"/>
        <v>0.78890989770124365</v>
      </c>
      <c r="I611">
        <f t="shared" ca="1" si="170"/>
        <v>0.76140835821259367</v>
      </c>
      <c r="J611">
        <f t="shared" ca="1" si="170"/>
        <v>0.42402511170051571</v>
      </c>
      <c r="K611">
        <f t="shared" ca="1" si="170"/>
        <v>0.73902443682966734</v>
      </c>
      <c r="L611" s="42">
        <f t="shared" ca="1" si="159"/>
        <v>0</v>
      </c>
      <c r="M611" s="42">
        <f t="shared" ca="1" si="160"/>
        <v>0.19436098793751674</v>
      </c>
      <c r="N611" s="42">
        <f t="shared" ca="1" si="161"/>
        <v>0.16447867763897023</v>
      </c>
      <c r="O611" s="42">
        <f t="shared" ca="1" si="162"/>
        <v>9.3001941397994475E-2</v>
      </c>
      <c r="P611" s="42">
        <f t="shared" ca="1" si="163"/>
        <v>1.7601782564017253E-2</v>
      </c>
      <c r="Q611" s="42">
        <f t="shared" ca="1" si="164"/>
        <v>0.15425898420345799</v>
      </c>
      <c r="R611" s="42">
        <f t="shared" ca="1" si="165"/>
        <v>0.14888148855039041</v>
      </c>
      <c r="S611" s="42">
        <f t="shared" ca="1" si="166"/>
        <v>8.2911474679519981E-2</v>
      </c>
      <c r="T611" s="42">
        <f t="shared" ca="1" si="167"/>
        <v>0.144504663028133</v>
      </c>
      <c r="U611">
        <f ca="1">+(L611^2*Markiwitz!$B$4^2)+(M611^2*Markiwitz!$C$4^2)+(N611^2*Markiwitz!$D$4^2)+(O611^2*Markiwitz!$E$4^2)+(P611^2*Markiwitz!$F$4^2)+(Q611^2*Markiwitz!$G$4^2)+(R611^2*Markiwitz!$H$4^2)+(S611^2*Markiwitz!$I$4^2)+(T611^2*Markiwitz!$J$4^2)+(2*L611*M611*Markiwitz!$B$8)+(2*L611*N611*Markiwitz!$E$8)+(2*L611*O611*Markiwitz!$H$8)+(2*L611*P611*Markiwitz!$B$11)+(2*L611*Q611*Markiwitz!$E$11)+(2*L611*R611*Markiwitz!$H$11)+(2*L611*S611*Markiwitz!$K$8)+(2*L611*T611*Markiwitz!$K$11)</f>
        <v>1.349258377492199E-2</v>
      </c>
      <c r="V611" s="5">
        <f t="shared" ca="1" si="158"/>
        <v>0.11615758165062662</v>
      </c>
      <c r="W611" s="42">
        <f ca="1">SUMPRODUCT(L611:T611,Markiwitz!$B$3:$J$3)</f>
        <v>0.53144450640061502</v>
      </c>
    </row>
    <row r="612" spans="1:23" x14ac:dyDescent="0.25">
      <c r="A612">
        <v>611</v>
      </c>
      <c r="B612" s="25">
        <f t="shared" ca="1" si="157"/>
        <v>0.99999999999999989</v>
      </c>
      <c r="C612" s="46">
        <v>0</v>
      </c>
      <c r="D612">
        <f t="shared" ref="D612:K621" ca="1" si="171">RAND()</f>
        <v>0.1335235879518063</v>
      </c>
      <c r="E612">
        <f t="shared" ca="1" si="171"/>
        <v>0.90958532299219796</v>
      </c>
      <c r="F612">
        <f t="shared" ca="1" si="171"/>
        <v>0.69916715514988925</v>
      </c>
      <c r="G612">
        <f t="shared" ca="1" si="171"/>
        <v>0.82167382230589969</v>
      </c>
      <c r="H612">
        <f t="shared" ca="1" si="171"/>
        <v>0.62656067901727497</v>
      </c>
      <c r="I612">
        <f t="shared" ca="1" si="171"/>
        <v>1.9510688815635113E-2</v>
      </c>
      <c r="J612">
        <f t="shared" ca="1" si="171"/>
        <v>0.78890105975567104</v>
      </c>
      <c r="K612">
        <f t="shared" ca="1" si="171"/>
        <v>0.10119137786982901</v>
      </c>
      <c r="L612" s="42">
        <f t="shared" ca="1" si="159"/>
        <v>0</v>
      </c>
      <c r="M612" s="42">
        <f t="shared" ca="1" si="160"/>
        <v>3.256582571156965E-2</v>
      </c>
      <c r="N612" s="42">
        <f t="shared" ca="1" si="161"/>
        <v>0.22184392700005326</v>
      </c>
      <c r="O612" s="42">
        <f t="shared" ca="1" si="162"/>
        <v>0.17052384576486551</v>
      </c>
      <c r="P612" s="42">
        <f t="shared" ca="1" si="163"/>
        <v>0.20040269213430162</v>
      </c>
      <c r="Q612" s="42">
        <f t="shared" ca="1" si="164"/>
        <v>0.15281544020494758</v>
      </c>
      <c r="R612" s="42">
        <f t="shared" ca="1" si="165"/>
        <v>4.7585726329641299E-3</v>
      </c>
      <c r="S612" s="42">
        <f t="shared" ca="1" si="166"/>
        <v>0.19240955706604221</v>
      </c>
      <c r="T612" s="42">
        <f t="shared" ca="1" si="167"/>
        <v>2.4680139485256082E-2</v>
      </c>
      <c r="U612">
        <f ca="1">+(L612^2*Markiwitz!$B$4^2)+(M612^2*Markiwitz!$C$4^2)+(N612^2*Markiwitz!$D$4^2)+(O612^2*Markiwitz!$E$4^2)+(P612^2*Markiwitz!$F$4^2)+(Q612^2*Markiwitz!$G$4^2)+(R612^2*Markiwitz!$H$4^2)+(S612^2*Markiwitz!$I$4^2)+(T612^2*Markiwitz!$J$4^2)+(2*L612*M612*Markiwitz!$B$8)+(2*L612*N612*Markiwitz!$E$8)+(2*L612*O612*Markiwitz!$H$8)+(2*L612*P612*Markiwitz!$B$11)+(2*L612*Q612*Markiwitz!$E$11)+(2*L612*R612*Markiwitz!$H$11)+(2*L612*S612*Markiwitz!$K$8)+(2*L612*T612*Markiwitz!$K$11)</f>
        <v>2.1521956040690352E-2</v>
      </c>
      <c r="V612" s="5">
        <f t="shared" ca="1" si="158"/>
        <v>0.14670363335885842</v>
      </c>
      <c r="W612" s="42">
        <f ca="1">SUMPRODUCT(L612:T612,Markiwitz!$B$3:$J$3)</f>
        <v>0.57575525152840856</v>
      </c>
    </row>
    <row r="613" spans="1:23" x14ac:dyDescent="0.25">
      <c r="A613">
        <v>612</v>
      </c>
      <c r="B613" s="25">
        <f t="shared" ca="1" si="157"/>
        <v>1</v>
      </c>
      <c r="C613" s="46">
        <v>0</v>
      </c>
      <c r="D613">
        <f t="shared" ca="1" si="171"/>
        <v>0.59128286373311023</v>
      </c>
      <c r="E613">
        <f t="shared" ca="1" si="171"/>
        <v>3.5555721218116121E-2</v>
      </c>
      <c r="F613">
        <f t="shared" ca="1" si="171"/>
        <v>0.75660493441988141</v>
      </c>
      <c r="G613">
        <f t="shared" ca="1" si="171"/>
        <v>0.33292520479540488</v>
      </c>
      <c r="H613">
        <f t="shared" ca="1" si="171"/>
        <v>0.29596004365274764</v>
      </c>
      <c r="I613">
        <f t="shared" ca="1" si="171"/>
        <v>0.60061278893848591</v>
      </c>
      <c r="J613">
        <f t="shared" ca="1" si="171"/>
        <v>0.11054383841065729</v>
      </c>
      <c r="K613">
        <f t="shared" ca="1" si="171"/>
        <v>0.14165345966317711</v>
      </c>
      <c r="L613" s="42">
        <f t="shared" ca="1" si="159"/>
        <v>0</v>
      </c>
      <c r="M613" s="42">
        <f t="shared" ca="1" si="160"/>
        <v>0.20637145132984042</v>
      </c>
      <c r="N613" s="42">
        <f t="shared" ca="1" si="161"/>
        <v>1.240977244720873E-2</v>
      </c>
      <c r="O613" s="42">
        <f t="shared" ca="1" si="162"/>
        <v>0.26407269342077189</v>
      </c>
      <c r="P613" s="42">
        <f t="shared" ca="1" si="163"/>
        <v>0.11619862829125431</v>
      </c>
      <c r="Q613" s="42">
        <f t="shared" ca="1" si="164"/>
        <v>0.10329692857770582</v>
      </c>
      <c r="R613" s="42">
        <f t="shared" ca="1" si="165"/>
        <v>0.20962781190365426</v>
      </c>
      <c r="S613" s="42">
        <f t="shared" ca="1" si="166"/>
        <v>3.8582366863038238E-2</v>
      </c>
      <c r="T613" s="42">
        <f t="shared" ca="1" si="167"/>
        <v>4.9440347166526358E-2</v>
      </c>
      <c r="U613">
        <f ca="1">+(L613^2*Markiwitz!$B$4^2)+(M613^2*Markiwitz!$C$4^2)+(N613^2*Markiwitz!$D$4^2)+(O613^2*Markiwitz!$E$4^2)+(P613^2*Markiwitz!$F$4^2)+(Q613^2*Markiwitz!$G$4^2)+(R613^2*Markiwitz!$H$4^2)+(S613^2*Markiwitz!$I$4^2)+(T613^2*Markiwitz!$J$4^2)+(2*L613*M613*Markiwitz!$B$8)+(2*L613*N613*Markiwitz!$E$8)+(2*L613*O613*Markiwitz!$H$8)+(2*L613*P613*Markiwitz!$B$11)+(2*L613*Q613*Markiwitz!$E$11)+(2*L613*R613*Markiwitz!$H$11)+(2*L613*S613*Markiwitz!$K$8)+(2*L613*T613*Markiwitz!$K$11)</f>
        <v>1.6181126909532859E-2</v>
      </c>
      <c r="V613" s="5">
        <f t="shared" ca="1" si="158"/>
        <v>0.12720505850607067</v>
      </c>
      <c r="W613" s="42">
        <f ca="1">SUMPRODUCT(L613:T613,Markiwitz!$B$3:$J$3)</f>
        <v>0.44527946588321748</v>
      </c>
    </row>
    <row r="614" spans="1:23" x14ac:dyDescent="0.25">
      <c r="A614">
        <v>613</v>
      </c>
      <c r="B614" s="25">
        <f t="shared" ca="1" si="157"/>
        <v>0.99999999999999989</v>
      </c>
      <c r="C614" s="46">
        <v>0</v>
      </c>
      <c r="D614">
        <f t="shared" ca="1" si="171"/>
        <v>0.4940590260607135</v>
      </c>
      <c r="E614">
        <f t="shared" ca="1" si="171"/>
        <v>0.78929518644440366</v>
      </c>
      <c r="F614">
        <f t="shared" ca="1" si="171"/>
        <v>0.64975569523190735</v>
      </c>
      <c r="G614">
        <f t="shared" ca="1" si="171"/>
        <v>0.45681265268168669</v>
      </c>
      <c r="H614">
        <f t="shared" ca="1" si="171"/>
        <v>0.78342415020587131</v>
      </c>
      <c r="I614">
        <f t="shared" ca="1" si="171"/>
        <v>0.62619232290582294</v>
      </c>
      <c r="J614">
        <f t="shared" ca="1" si="171"/>
        <v>0.1300355005674857</v>
      </c>
      <c r="K614">
        <f t="shared" ca="1" si="171"/>
        <v>0.81037707191071051</v>
      </c>
      <c r="L614" s="42">
        <f t="shared" ca="1" si="159"/>
        <v>0</v>
      </c>
      <c r="M614" s="42">
        <f t="shared" ca="1" si="160"/>
        <v>0.10423292622532672</v>
      </c>
      <c r="N614" s="42">
        <f t="shared" ca="1" si="161"/>
        <v>0.16651967194007913</v>
      </c>
      <c r="O614" s="42">
        <f t="shared" ca="1" si="162"/>
        <v>0.13708066015025222</v>
      </c>
      <c r="P614" s="42">
        <f t="shared" ca="1" si="163"/>
        <v>9.6374961318720614E-2</v>
      </c>
      <c r="Q614" s="42">
        <f t="shared" ca="1" si="164"/>
        <v>0.16528104405385982</v>
      </c>
      <c r="R614" s="42">
        <f t="shared" ca="1" si="165"/>
        <v>0.13210943379928813</v>
      </c>
      <c r="S614" s="42">
        <f t="shared" ca="1" si="166"/>
        <v>2.7433930001024932E-2</v>
      </c>
      <c r="T614" s="42">
        <f t="shared" ca="1" si="167"/>
        <v>0.17096737251144833</v>
      </c>
      <c r="U614">
        <f ca="1">+(L614^2*Markiwitz!$B$4^2)+(M614^2*Markiwitz!$C$4^2)+(N614^2*Markiwitz!$D$4^2)+(O614^2*Markiwitz!$E$4^2)+(P614^2*Markiwitz!$F$4^2)+(Q614^2*Markiwitz!$G$4^2)+(R614^2*Markiwitz!$H$4^2)+(S614^2*Markiwitz!$I$4^2)+(T614^2*Markiwitz!$J$4^2)+(2*L614*M614*Markiwitz!$B$8)+(2*L614*N614*Markiwitz!$E$8)+(2*L614*O614*Markiwitz!$H$8)+(2*L614*P614*Markiwitz!$B$11)+(2*L614*Q614*Markiwitz!$E$11)+(2*L614*R614*Markiwitz!$H$11)+(2*L614*S614*Markiwitz!$K$8)+(2*L614*T614*Markiwitz!$K$11)</f>
        <v>1.4769810443045501E-2</v>
      </c>
      <c r="V614" s="5">
        <f t="shared" ca="1" si="158"/>
        <v>0.12153110895176387</v>
      </c>
      <c r="W614" s="42">
        <f ca="1">SUMPRODUCT(L614:T614,Markiwitz!$B$3:$J$3)</f>
        <v>0.5933414717352784</v>
      </c>
    </row>
    <row r="615" spans="1:23" x14ac:dyDescent="0.25">
      <c r="A615">
        <v>614</v>
      </c>
      <c r="B615" s="25">
        <f t="shared" ca="1" si="157"/>
        <v>0.99999999999999989</v>
      </c>
      <c r="C615" s="46">
        <v>0</v>
      </c>
      <c r="D615">
        <f t="shared" ca="1" si="171"/>
        <v>0.21122661808528553</v>
      </c>
      <c r="E615">
        <f t="shared" ca="1" si="171"/>
        <v>0.11373456718740504</v>
      </c>
      <c r="F615">
        <f t="shared" ca="1" si="171"/>
        <v>0.65979937229532115</v>
      </c>
      <c r="G615">
        <f t="shared" ca="1" si="171"/>
        <v>0.54399467146685376</v>
      </c>
      <c r="H615">
        <f t="shared" ca="1" si="171"/>
        <v>0.3050094493262252</v>
      </c>
      <c r="I615">
        <f t="shared" ca="1" si="171"/>
        <v>0.75968400322707008</v>
      </c>
      <c r="J615">
        <f t="shared" ca="1" si="171"/>
        <v>0.32508024021138859</v>
      </c>
      <c r="K615">
        <f t="shared" ca="1" si="171"/>
        <v>0.4928805000588562</v>
      </c>
      <c r="L615" s="42">
        <f t="shared" ca="1" si="159"/>
        <v>0</v>
      </c>
      <c r="M615" s="42">
        <f t="shared" ca="1" si="160"/>
        <v>6.1917697926218811E-2</v>
      </c>
      <c r="N615" s="42">
        <f t="shared" ca="1" si="161"/>
        <v>3.333946563512942E-2</v>
      </c>
      <c r="O615" s="42">
        <f t="shared" ca="1" si="162"/>
        <v>0.1934096118946308</v>
      </c>
      <c r="P615" s="42">
        <f t="shared" ca="1" si="163"/>
        <v>0.1594633197590532</v>
      </c>
      <c r="Q615" s="42">
        <f t="shared" ca="1" si="164"/>
        <v>8.9408631919667872E-2</v>
      </c>
      <c r="R615" s="42">
        <f t="shared" ca="1" si="165"/>
        <v>0.22268919067862081</v>
      </c>
      <c r="S615" s="42">
        <f t="shared" ca="1" si="166"/>
        <v>9.5292062608626216E-2</v>
      </c>
      <c r="T615" s="42">
        <f t="shared" ca="1" si="167"/>
        <v>0.14448001957805279</v>
      </c>
      <c r="U615">
        <f ca="1">+(L615^2*Markiwitz!$B$4^2)+(M615^2*Markiwitz!$C$4^2)+(N615^2*Markiwitz!$D$4^2)+(O615^2*Markiwitz!$E$4^2)+(P615^2*Markiwitz!$F$4^2)+(Q615^2*Markiwitz!$G$4^2)+(R615^2*Markiwitz!$H$4^2)+(S615^2*Markiwitz!$I$4^2)+(T615^2*Markiwitz!$J$4^2)+(2*L615*M615*Markiwitz!$B$8)+(2*L615*N615*Markiwitz!$E$8)+(2*L615*O615*Markiwitz!$H$8)+(2*L615*P615*Markiwitz!$B$11)+(2*L615*Q615*Markiwitz!$E$11)+(2*L615*R615*Markiwitz!$H$11)+(2*L615*S615*Markiwitz!$K$8)+(2*L615*T615*Markiwitz!$K$11)</f>
        <v>1.4629481411460185E-2</v>
      </c>
      <c r="V615" s="5">
        <f t="shared" ca="1" si="158"/>
        <v>0.12095239316135992</v>
      </c>
      <c r="W615" s="42">
        <f ca="1">SUMPRODUCT(L615:T615,Markiwitz!$B$3:$J$3)</f>
        <v>0.38783937514483896</v>
      </c>
    </row>
    <row r="616" spans="1:23" x14ac:dyDescent="0.25">
      <c r="A616">
        <v>615</v>
      </c>
      <c r="B616" s="25">
        <f t="shared" ca="1" si="157"/>
        <v>1</v>
      </c>
      <c r="C616" s="46">
        <v>0</v>
      </c>
      <c r="D616">
        <f t="shared" ca="1" si="171"/>
        <v>0.83105565526685643</v>
      </c>
      <c r="E616">
        <f t="shared" ca="1" si="171"/>
        <v>0.37162110399949133</v>
      </c>
      <c r="F616">
        <f t="shared" ca="1" si="171"/>
        <v>0.31590212332789103</v>
      </c>
      <c r="G616">
        <f t="shared" ca="1" si="171"/>
        <v>0.98866034384099133</v>
      </c>
      <c r="H616">
        <f t="shared" ca="1" si="171"/>
        <v>0.79635784377197194</v>
      </c>
      <c r="I616">
        <f t="shared" ca="1" si="171"/>
        <v>0.3652148637954431</v>
      </c>
      <c r="J616">
        <f t="shared" ca="1" si="171"/>
        <v>0.951199390358904</v>
      </c>
      <c r="K616">
        <f t="shared" ca="1" si="171"/>
        <v>0.43405302412485425</v>
      </c>
      <c r="L616" s="42">
        <f t="shared" ca="1" si="159"/>
        <v>0</v>
      </c>
      <c r="M616" s="42">
        <f t="shared" ca="1" si="160"/>
        <v>0.16443313696940598</v>
      </c>
      <c r="N616" s="42">
        <f t="shared" ca="1" si="161"/>
        <v>7.3529159578426179E-2</v>
      </c>
      <c r="O616" s="42">
        <f t="shared" ca="1" si="162"/>
        <v>6.2504570885113034E-2</v>
      </c>
      <c r="P616" s="42">
        <f t="shared" ca="1" si="163"/>
        <v>0.19561688883859904</v>
      </c>
      <c r="Q616" s="42">
        <f t="shared" ca="1" si="164"/>
        <v>0.15756780857182121</v>
      </c>
      <c r="R616" s="42">
        <f t="shared" ca="1" si="165"/>
        <v>7.2261617307032913E-2</v>
      </c>
      <c r="S616" s="42">
        <f t="shared" ca="1" si="166"/>
        <v>0.18820484362130652</v>
      </c>
      <c r="T616" s="42">
        <f t="shared" ca="1" si="167"/>
        <v>8.5881974228295077E-2</v>
      </c>
      <c r="U616">
        <f ca="1">+(L616^2*Markiwitz!$B$4^2)+(M616^2*Markiwitz!$C$4^2)+(N616^2*Markiwitz!$D$4^2)+(O616^2*Markiwitz!$E$4^2)+(P616^2*Markiwitz!$F$4^2)+(Q616^2*Markiwitz!$G$4^2)+(R616^2*Markiwitz!$H$4^2)+(S616^2*Markiwitz!$I$4^2)+(T616^2*Markiwitz!$J$4^2)+(2*L616*M616*Markiwitz!$B$8)+(2*L616*N616*Markiwitz!$E$8)+(2*L616*O616*Markiwitz!$H$8)+(2*L616*P616*Markiwitz!$B$11)+(2*L616*Q616*Markiwitz!$E$11)+(2*L616*R616*Markiwitz!$H$11)+(2*L616*S616*Markiwitz!$K$8)+(2*L616*T616*Markiwitz!$K$11)</f>
        <v>1.7323913708077416E-2</v>
      </c>
      <c r="V616" s="5">
        <f t="shared" ca="1" si="158"/>
        <v>0.13162033926440631</v>
      </c>
      <c r="W616" s="42">
        <f ca="1">SUMPRODUCT(L616:T616,Markiwitz!$B$3:$J$3)</f>
        <v>0.55197753676582273</v>
      </c>
    </row>
    <row r="617" spans="1:23" x14ac:dyDescent="0.25">
      <c r="A617">
        <v>616</v>
      </c>
      <c r="B617" s="25">
        <f t="shared" ca="1" si="157"/>
        <v>1.0000000000000002</v>
      </c>
      <c r="C617" s="46">
        <v>0</v>
      </c>
      <c r="D617">
        <f t="shared" ca="1" si="171"/>
        <v>0.98395621295897551</v>
      </c>
      <c r="E617">
        <f t="shared" ca="1" si="171"/>
        <v>6.9822926653185236E-2</v>
      </c>
      <c r="F617">
        <f t="shared" ca="1" si="171"/>
        <v>0.88858723896539804</v>
      </c>
      <c r="G617">
        <f t="shared" ca="1" si="171"/>
        <v>7.8732320099396125E-2</v>
      </c>
      <c r="H617">
        <f t="shared" ca="1" si="171"/>
        <v>0.53411469519563737</v>
      </c>
      <c r="I617">
        <f t="shared" ca="1" si="171"/>
        <v>0.2201615529459483</v>
      </c>
      <c r="J617">
        <f t="shared" ca="1" si="171"/>
        <v>0.69998434452859815</v>
      </c>
      <c r="K617">
        <f t="shared" ca="1" si="171"/>
        <v>0.66572768769550095</v>
      </c>
      <c r="L617" s="42">
        <f t="shared" ca="1" si="159"/>
        <v>0</v>
      </c>
      <c r="M617" s="42">
        <f t="shared" ca="1" si="160"/>
        <v>0.23760819754296786</v>
      </c>
      <c r="N617" s="42">
        <f t="shared" ca="1" si="161"/>
        <v>1.6861014271505909E-2</v>
      </c>
      <c r="O617" s="42">
        <f t="shared" ca="1" si="162"/>
        <v>0.21457826011923728</v>
      </c>
      <c r="P617" s="42">
        <f t="shared" ca="1" si="163"/>
        <v>1.9012476796031443E-2</v>
      </c>
      <c r="Q617" s="42">
        <f t="shared" ca="1" si="164"/>
        <v>0.12897934718558293</v>
      </c>
      <c r="R617" s="42">
        <f t="shared" ca="1" si="165"/>
        <v>5.3165160273172175E-2</v>
      </c>
      <c r="S617" s="42">
        <f t="shared" ca="1" si="166"/>
        <v>0.16903396332197412</v>
      </c>
      <c r="T617" s="42">
        <f t="shared" ca="1" si="167"/>
        <v>0.16076158048952832</v>
      </c>
      <c r="U617">
        <f ca="1">+(L617^2*Markiwitz!$B$4^2)+(M617^2*Markiwitz!$C$4^2)+(N617^2*Markiwitz!$D$4^2)+(O617^2*Markiwitz!$E$4^2)+(P617^2*Markiwitz!$F$4^2)+(Q617^2*Markiwitz!$G$4^2)+(R617^2*Markiwitz!$H$4^2)+(S617^2*Markiwitz!$I$4^2)+(T617^2*Markiwitz!$J$4^2)+(2*L617*M617*Markiwitz!$B$8)+(2*L617*N617*Markiwitz!$E$8)+(2*L617*O617*Markiwitz!$H$8)+(2*L617*P617*Markiwitz!$B$11)+(2*L617*Q617*Markiwitz!$E$11)+(2*L617*R617*Markiwitz!$H$11)+(2*L617*S617*Markiwitz!$K$8)+(2*L617*T617*Markiwitz!$K$11)</f>
        <v>1.4342396557291774E-2</v>
      </c>
      <c r="V617" s="5">
        <f t="shared" ca="1" si="158"/>
        <v>0.11975974514540257</v>
      </c>
      <c r="W617" s="42">
        <f ca="1">SUMPRODUCT(L617:T617,Markiwitz!$B$3:$J$3)</f>
        <v>0.46300815612457819</v>
      </c>
    </row>
    <row r="618" spans="1:23" x14ac:dyDescent="0.25">
      <c r="A618">
        <v>617</v>
      </c>
      <c r="B618" s="25">
        <f t="shared" ca="1" si="157"/>
        <v>1.0000000000000002</v>
      </c>
      <c r="C618" s="46">
        <v>0</v>
      </c>
      <c r="D618">
        <f t="shared" ca="1" si="171"/>
        <v>0.60377524789623771</v>
      </c>
      <c r="E618">
        <f t="shared" ca="1" si="171"/>
        <v>0.64571933164487039</v>
      </c>
      <c r="F618">
        <f t="shared" ca="1" si="171"/>
        <v>0.46857097611610499</v>
      </c>
      <c r="G618">
        <f t="shared" ca="1" si="171"/>
        <v>0.41586915607506758</v>
      </c>
      <c r="H618">
        <f t="shared" ca="1" si="171"/>
        <v>0.59081492951895287</v>
      </c>
      <c r="I618">
        <f t="shared" ca="1" si="171"/>
        <v>0.9840637645811251</v>
      </c>
      <c r="J618">
        <f t="shared" ca="1" si="171"/>
        <v>0.83907259139295565</v>
      </c>
      <c r="K618">
        <f t="shared" ca="1" si="171"/>
        <v>0.46534792521860557</v>
      </c>
      <c r="L618" s="42">
        <f t="shared" ca="1" si="159"/>
        <v>0</v>
      </c>
      <c r="M618" s="42">
        <f t="shared" ca="1" si="160"/>
        <v>0.12043628069960502</v>
      </c>
      <c r="N618" s="42">
        <f t="shared" ca="1" si="161"/>
        <v>0.12880295267173297</v>
      </c>
      <c r="O618" s="42">
        <f t="shared" ca="1" si="162"/>
        <v>9.3466808723675049E-2</v>
      </c>
      <c r="P618" s="42">
        <f t="shared" ca="1" si="163"/>
        <v>8.295426914216962E-2</v>
      </c>
      <c r="Q618" s="42">
        <f t="shared" ca="1" si="164"/>
        <v>0.11785105954739379</v>
      </c>
      <c r="R618" s="42">
        <f t="shared" ca="1" si="165"/>
        <v>0.196293207100418</v>
      </c>
      <c r="S618" s="42">
        <f t="shared" ca="1" si="166"/>
        <v>0.16737152193048138</v>
      </c>
      <c r="T618" s="42">
        <f t="shared" ca="1" si="167"/>
        <v>9.2823900184524299E-2</v>
      </c>
      <c r="U618">
        <f ca="1">+(L618^2*Markiwitz!$B$4^2)+(M618^2*Markiwitz!$C$4^2)+(N618^2*Markiwitz!$D$4^2)+(O618^2*Markiwitz!$E$4^2)+(P618^2*Markiwitz!$F$4^2)+(Q618^2*Markiwitz!$G$4^2)+(R618^2*Markiwitz!$H$4^2)+(S618^2*Markiwitz!$I$4^2)+(T618^2*Markiwitz!$J$4^2)+(2*L618*M618*Markiwitz!$B$8)+(2*L618*N618*Markiwitz!$E$8)+(2*L618*O618*Markiwitz!$H$8)+(2*L618*P618*Markiwitz!$B$11)+(2*L618*Q618*Markiwitz!$E$11)+(2*L618*R618*Markiwitz!$H$11)+(2*L618*S618*Markiwitz!$K$8)+(2*L618*T618*Markiwitz!$K$11)</f>
        <v>1.3821582553580116E-2</v>
      </c>
      <c r="V618" s="5">
        <f t="shared" ca="1" si="158"/>
        <v>0.11756522680444298</v>
      </c>
      <c r="W618" s="42">
        <f ca="1">SUMPRODUCT(L618:T618,Markiwitz!$B$3:$J$3)</f>
        <v>0.42912173255223446</v>
      </c>
    </row>
    <row r="619" spans="1:23" x14ac:dyDescent="0.25">
      <c r="A619">
        <v>618</v>
      </c>
      <c r="B619" s="25">
        <f t="shared" ca="1" si="157"/>
        <v>1</v>
      </c>
      <c r="C619" s="46">
        <v>0</v>
      </c>
      <c r="D619">
        <f t="shared" ca="1" si="171"/>
        <v>0.27673806169566384</v>
      </c>
      <c r="E619">
        <f t="shared" ca="1" si="171"/>
        <v>0.10228649821712044</v>
      </c>
      <c r="F619">
        <f t="shared" ca="1" si="171"/>
        <v>0.9818037777176063</v>
      </c>
      <c r="G619">
        <f t="shared" ca="1" si="171"/>
        <v>0.25233419282694958</v>
      </c>
      <c r="H619">
        <f t="shared" ca="1" si="171"/>
        <v>0.41727754908980463</v>
      </c>
      <c r="I619">
        <f t="shared" ca="1" si="171"/>
        <v>0.23135783266321519</v>
      </c>
      <c r="J619">
        <f t="shared" ca="1" si="171"/>
        <v>0.26180936013370393</v>
      </c>
      <c r="K619">
        <f t="shared" ca="1" si="171"/>
        <v>8.985357933738114E-3</v>
      </c>
      <c r="L619" s="42">
        <f t="shared" ca="1" si="159"/>
        <v>0</v>
      </c>
      <c r="M619" s="42">
        <f t="shared" ca="1" si="160"/>
        <v>0.10927065742322255</v>
      </c>
      <c r="N619" s="42">
        <f t="shared" ca="1" si="161"/>
        <v>4.0388058069133898E-2</v>
      </c>
      <c r="O619" s="42">
        <f t="shared" ca="1" si="162"/>
        <v>0.38766747007785118</v>
      </c>
      <c r="P619" s="42">
        <f t="shared" ca="1" si="163"/>
        <v>9.963473391268253E-2</v>
      </c>
      <c r="Q619" s="42">
        <f t="shared" ca="1" si="164"/>
        <v>0.16476299587274448</v>
      </c>
      <c r="R619" s="42">
        <f t="shared" ca="1" si="165"/>
        <v>9.1352170063701624E-2</v>
      </c>
      <c r="S619" s="42">
        <f t="shared" ca="1" si="166"/>
        <v>0.10337602542300135</v>
      </c>
      <c r="T619" s="42">
        <f t="shared" ca="1" si="167"/>
        <v>3.5478891576623214E-3</v>
      </c>
      <c r="U619">
        <f ca="1">+(L619^2*Markiwitz!$B$4^2)+(M619^2*Markiwitz!$C$4^2)+(N619^2*Markiwitz!$D$4^2)+(O619^2*Markiwitz!$E$4^2)+(P619^2*Markiwitz!$F$4^2)+(Q619^2*Markiwitz!$G$4^2)+(R619^2*Markiwitz!$H$4^2)+(S619^2*Markiwitz!$I$4^2)+(T619^2*Markiwitz!$J$4^2)+(2*L619*M619*Markiwitz!$B$8)+(2*L619*N619*Markiwitz!$E$8)+(2*L619*O619*Markiwitz!$H$8)+(2*L619*P619*Markiwitz!$B$11)+(2*L619*Q619*Markiwitz!$E$11)+(2*L619*R619*Markiwitz!$H$11)+(2*L619*S619*Markiwitz!$K$8)+(2*L619*T619*Markiwitz!$K$11)</f>
        <v>2.4672258635887886E-2</v>
      </c>
      <c r="V619" s="5">
        <f t="shared" ca="1" si="158"/>
        <v>0.15707405462356883</v>
      </c>
      <c r="W619" s="42">
        <f ca="1">SUMPRODUCT(L619:T619,Markiwitz!$B$3:$J$3)</f>
        <v>0.62327099465145797</v>
      </c>
    </row>
    <row r="620" spans="1:23" x14ac:dyDescent="0.25">
      <c r="A620">
        <v>619</v>
      </c>
      <c r="B620" s="25">
        <f t="shared" ca="1" si="157"/>
        <v>1</v>
      </c>
      <c r="C620" s="46">
        <v>0</v>
      </c>
      <c r="D620">
        <f t="shared" ca="1" si="171"/>
        <v>0.88092684625085793</v>
      </c>
      <c r="E620">
        <f t="shared" ca="1" si="171"/>
        <v>1.9204512923878592E-2</v>
      </c>
      <c r="F620">
        <f t="shared" ca="1" si="171"/>
        <v>0.6042736091938411</v>
      </c>
      <c r="G620">
        <f t="shared" ca="1" si="171"/>
        <v>0.28708280659048613</v>
      </c>
      <c r="H620">
        <f t="shared" ca="1" si="171"/>
        <v>0.98799574268419954</v>
      </c>
      <c r="I620">
        <f t="shared" ca="1" si="171"/>
        <v>0.8705075939570367</v>
      </c>
      <c r="J620">
        <f t="shared" ca="1" si="171"/>
        <v>0.5873205528307589</v>
      </c>
      <c r="K620">
        <f t="shared" ca="1" si="171"/>
        <v>7.2439659275275292E-2</v>
      </c>
      <c r="L620" s="42">
        <f t="shared" ca="1" si="159"/>
        <v>0</v>
      </c>
      <c r="M620" s="42">
        <f t="shared" ca="1" si="160"/>
        <v>0.20440317319591225</v>
      </c>
      <c r="N620" s="42">
        <f t="shared" ca="1" si="161"/>
        <v>4.4560605662423564E-3</v>
      </c>
      <c r="O620" s="42">
        <f t="shared" ca="1" si="162"/>
        <v>0.14021078336236187</v>
      </c>
      <c r="P620" s="42">
        <f t="shared" ca="1" si="163"/>
        <v>6.6612383181217608E-2</v>
      </c>
      <c r="Q620" s="42">
        <f t="shared" ca="1" si="164"/>
        <v>0.2292465779288943</v>
      </c>
      <c r="R620" s="42">
        <f t="shared" ca="1" si="165"/>
        <v>0.20198557377747045</v>
      </c>
      <c r="S620" s="42">
        <f t="shared" ca="1" si="166"/>
        <v>0.13627713265035216</v>
      </c>
      <c r="T620" s="42">
        <f t="shared" ca="1" si="167"/>
        <v>1.6808315337549003E-2</v>
      </c>
      <c r="U620">
        <f ca="1">+(L620^2*Markiwitz!$B$4^2)+(M620^2*Markiwitz!$C$4^2)+(N620^2*Markiwitz!$D$4^2)+(O620^2*Markiwitz!$E$4^2)+(P620^2*Markiwitz!$F$4^2)+(Q620^2*Markiwitz!$G$4^2)+(R620^2*Markiwitz!$H$4^2)+(S620^2*Markiwitz!$I$4^2)+(T620^2*Markiwitz!$J$4^2)+(2*L620*M620*Markiwitz!$B$8)+(2*L620*N620*Markiwitz!$E$8)+(2*L620*O620*Markiwitz!$H$8)+(2*L620*P620*Markiwitz!$B$11)+(2*L620*Q620*Markiwitz!$E$11)+(2*L620*R620*Markiwitz!$H$11)+(2*L620*S620*Markiwitz!$K$8)+(2*L620*T620*Markiwitz!$K$11)</f>
        <v>2.3550862236365478E-2</v>
      </c>
      <c r="V620" s="5">
        <f t="shared" ca="1" si="158"/>
        <v>0.15346290182440014</v>
      </c>
      <c r="W620" s="42">
        <f ca="1">SUMPRODUCT(L620:T620,Markiwitz!$B$3:$J$3)</f>
        <v>0.72877855062149688</v>
      </c>
    </row>
    <row r="621" spans="1:23" x14ac:dyDescent="0.25">
      <c r="A621">
        <v>620</v>
      </c>
      <c r="B621" s="25">
        <f t="shared" ca="1" si="157"/>
        <v>1</v>
      </c>
      <c r="C621" s="46">
        <v>0</v>
      </c>
      <c r="D621">
        <f t="shared" ca="1" si="171"/>
        <v>0.35728963087975907</v>
      </c>
      <c r="E621">
        <f t="shared" ca="1" si="171"/>
        <v>0.14588327344965557</v>
      </c>
      <c r="F621">
        <f t="shared" ca="1" si="171"/>
        <v>0.60359943063619936</v>
      </c>
      <c r="G621">
        <f t="shared" ca="1" si="171"/>
        <v>0.33226418178929729</v>
      </c>
      <c r="H621">
        <f t="shared" ca="1" si="171"/>
        <v>0.92794829730609751</v>
      </c>
      <c r="I621">
        <f t="shared" ca="1" si="171"/>
        <v>0.95356515548908427</v>
      </c>
      <c r="J621">
        <f t="shared" ca="1" si="171"/>
        <v>0.66700664685357058</v>
      </c>
      <c r="K621">
        <f t="shared" ca="1" si="171"/>
        <v>0.45108680527827738</v>
      </c>
      <c r="L621" s="42">
        <f t="shared" ca="1" si="159"/>
        <v>0</v>
      </c>
      <c r="M621" s="42">
        <f t="shared" ca="1" si="160"/>
        <v>8.0495231749066892E-2</v>
      </c>
      <c r="N621" s="42">
        <f t="shared" ca="1" si="161"/>
        <v>3.2866635048231882E-2</v>
      </c>
      <c r="O621" s="42">
        <f t="shared" ca="1" si="162"/>
        <v>0.13598736670031419</v>
      </c>
      <c r="P621" s="42">
        <f t="shared" ca="1" si="163"/>
        <v>7.4857146705285912E-2</v>
      </c>
      <c r="Q621" s="42">
        <f t="shared" ca="1" si="164"/>
        <v>0.20906123992146883</v>
      </c>
      <c r="R621" s="42">
        <f t="shared" ca="1" si="165"/>
        <v>0.21483256592117703</v>
      </c>
      <c r="S621" s="42">
        <f t="shared" ca="1" si="166"/>
        <v>0.15027263591289361</v>
      </c>
      <c r="T621" s="42">
        <f t="shared" ca="1" si="167"/>
        <v>0.10162717804156174</v>
      </c>
      <c r="U621">
        <f ca="1">+(L621^2*Markiwitz!$B$4^2)+(M621^2*Markiwitz!$C$4^2)+(N621^2*Markiwitz!$D$4^2)+(O621^2*Markiwitz!$E$4^2)+(P621^2*Markiwitz!$F$4^2)+(Q621^2*Markiwitz!$G$4^2)+(R621^2*Markiwitz!$H$4^2)+(S621^2*Markiwitz!$I$4^2)+(T621^2*Markiwitz!$J$4^2)+(2*L621*M621*Markiwitz!$B$8)+(2*L621*N621*Markiwitz!$E$8)+(2*L621*O621*Markiwitz!$H$8)+(2*L621*P621*Markiwitz!$B$11)+(2*L621*Q621*Markiwitz!$E$11)+(2*L621*R621*Markiwitz!$H$11)+(2*L621*S621*Markiwitz!$K$8)+(2*L621*T621*Markiwitz!$K$11)</f>
        <v>2.1425584213519686E-2</v>
      </c>
      <c r="V621" s="5">
        <f t="shared" ca="1" si="158"/>
        <v>0.14637480730480804</v>
      </c>
      <c r="W621" s="42">
        <f ca="1">SUMPRODUCT(L621:T621,Markiwitz!$B$3:$J$3)</f>
        <v>0.66857213370633173</v>
      </c>
    </row>
    <row r="622" spans="1:23" x14ac:dyDescent="0.25">
      <c r="A622">
        <v>621</v>
      </c>
      <c r="B622" s="25">
        <f t="shared" ca="1" si="157"/>
        <v>1.0000000000000002</v>
      </c>
      <c r="C622" s="46">
        <v>0</v>
      </c>
      <c r="D622">
        <f t="shared" ref="D622:K631" ca="1" si="172">RAND()</f>
        <v>0.77321377993375051</v>
      </c>
      <c r="E622">
        <f t="shared" ca="1" si="172"/>
        <v>0.9265991378254772</v>
      </c>
      <c r="F622">
        <f t="shared" ca="1" si="172"/>
        <v>0.13785867666875129</v>
      </c>
      <c r="G622">
        <f t="shared" ca="1" si="172"/>
        <v>0.51128025033081603</v>
      </c>
      <c r="H622">
        <f t="shared" ca="1" si="172"/>
        <v>0.29442733328019621</v>
      </c>
      <c r="I622">
        <f t="shared" ca="1" si="172"/>
        <v>0.94749144467490543</v>
      </c>
      <c r="J622">
        <f t="shared" ca="1" si="172"/>
        <v>0.80812327649915561</v>
      </c>
      <c r="K622">
        <f t="shared" ca="1" si="172"/>
        <v>0.71986147098597186</v>
      </c>
      <c r="L622" s="42">
        <f t="shared" ca="1" si="159"/>
        <v>0</v>
      </c>
      <c r="M622" s="42">
        <f t="shared" ca="1" si="160"/>
        <v>0.15105208567431894</v>
      </c>
      <c r="N622" s="42">
        <f t="shared" ca="1" si="161"/>
        <v>0.18101686232823777</v>
      </c>
      <c r="O622" s="42">
        <f t="shared" ca="1" si="162"/>
        <v>2.6931543616437688E-2</v>
      </c>
      <c r="P622" s="42">
        <f t="shared" ca="1" si="163"/>
        <v>9.9881753508292079E-2</v>
      </c>
      <c r="Q622" s="42">
        <f t="shared" ca="1" si="164"/>
        <v>5.7518197328702558E-2</v>
      </c>
      <c r="R622" s="42">
        <f t="shared" ca="1" si="165"/>
        <v>0.18509830345881925</v>
      </c>
      <c r="S622" s="42">
        <f t="shared" ca="1" si="166"/>
        <v>0.15787187135700131</v>
      </c>
      <c r="T622" s="42">
        <f t="shared" ca="1" si="167"/>
        <v>0.14062938272819053</v>
      </c>
      <c r="U622">
        <f ca="1">+(L622^2*Markiwitz!$B$4^2)+(M622^2*Markiwitz!$C$4^2)+(N622^2*Markiwitz!$D$4^2)+(O622^2*Markiwitz!$E$4^2)+(P622^2*Markiwitz!$F$4^2)+(Q622^2*Markiwitz!$G$4^2)+(R622^2*Markiwitz!$H$4^2)+(S622^2*Markiwitz!$I$4^2)+(T622^2*Markiwitz!$J$4^2)+(2*L622*M622*Markiwitz!$B$8)+(2*L622*N622*Markiwitz!$E$8)+(2*L622*O622*Markiwitz!$H$8)+(2*L622*P622*Markiwitz!$B$11)+(2*L622*Q622*Markiwitz!$E$11)+(2*L622*R622*Markiwitz!$H$11)+(2*L622*S622*Markiwitz!$K$8)+(2*L622*T622*Markiwitz!$K$11)</f>
        <v>1.1455289263049067E-2</v>
      </c>
      <c r="V622" s="5">
        <f t="shared" ca="1" si="158"/>
        <v>0.10702938504471128</v>
      </c>
      <c r="W622" s="42">
        <f ca="1">SUMPRODUCT(L622:T622,Markiwitz!$B$3:$J$3)</f>
        <v>0.26649132739687159</v>
      </c>
    </row>
    <row r="623" spans="1:23" x14ac:dyDescent="0.25">
      <c r="A623">
        <v>622</v>
      </c>
      <c r="B623" s="25">
        <f t="shared" ca="1" si="157"/>
        <v>0.99999999999999989</v>
      </c>
      <c r="C623" s="46">
        <v>0</v>
      </c>
      <c r="D623">
        <f t="shared" ca="1" si="172"/>
        <v>0.22550196828973412</v>
      </c>
      <c r="E623">
        <f t="shared" ca="1" si="172"/>
        <v>0.74563026419707867</v>
      </c>
      <c r="F623">
        <f t="shared" ca="1" si="172"/>
        <v>0.85382968895641642</v>
      </c>
      <c r="G623">
        <f t="shared" ca="1" si="172"/>
        <v>0.81910234112447033</v>
      </c>
      <c r="H623">
        <f t="shared" ca="1" si="172"/>
        <v>5.7869542108941352E-2</v>
      </c>
      <c r="I623">
        <f t="shared" ca="1" si="172"/>
        <v>9.0411223635066706E-2</v>
      </c>
      <c r="J623">
        <f t="shared" ca="1" si="172"/>
        <v>0.78235223420478206</v>
      </c>
      <c r="K623">
        <f t="shared" ca="1" si="172"/>
        <v>0.95127747254893347</v>
      </c>
      <c r="L623" s="42">
        <f t="shared" ca="1" si="159"/>
        <v>0</v>
      </c>
      <c r="M623" s="42">
        <f t="shared" ca="1" si="160"/>
        <v>4.9823956493313143E-2</v>
      </c>
      <c r="N623" s="42">
        <f t="shared" ca="1" si="161"/>
        <v>0.16474468105626766</v>
      </c>
      <c r="O623" s="42">
        <f t="shared" ca="1" si="162"/>
        <v>0.18865100645420951</v>
      </c>
      <c r="P623" s="42">
        <f t="shared" ca="1" si="163"/>
        <v>0.18097810727452726</v>
      </c>
      <c r="Q623" s="42">
        <f t="shared" ca="1" si="164"/>
        <v>1.278609481855732E-2</v>
      </c>
      <c r="R623" s="42">
        <f t="shared" ca="1" si="165"/>
        <v>1.9976077845639987E-2</v>
      </c>
      <c r="S623" s="42">
        <f t="shared" ca="1" si="166"/>
        <v>0.17285828578392917</v>
      </c>
      <c r="T623" s="42">
        <f t="shared" ca="1" si="167"/>
        <v>0.21018179027355588</v>
      </c>
      <c r="U623">
        <f ca="1">+(L623^2*Markiwitz!$B$4^2)+(M623^2*Markiwitz!$C$4^2)+(N623^2*Markiwitz!$D$4^2)+(O623^2*Markiwitz!$E$4^2)+(P623^2*Markiwitz!$F$4^2)+(Q623^2*Markiwitz!$G$4^2)+(R623^2*Markiwitz!$H$4^2)+(S623^2*Markiwitz!$I$4^2)+(T623^2*Markiwitz!$J$4^2)+(2*L623*M623*Markiwitz!$B$8)+(2*L623*N623*Markiwitz!$E$8)+(2*L623*O623*Markiwitz!$H$8)+(2*L623*P623*Markiwitz!$B$11)+(2*L623*Q623*Markiwitz!$E$11)+(2*L623*R623*Markiwitz!$H$11)+(2*L623*S623*Markiwitz!$K$8)+(2*L623*T623*Markiwitz!$K$11)</f>
        <v>1.3432855530087457E-2</v>
      </c>
      <c r="V623" s="5">
        <f t="shared" ca="1" si="158"/>
        <v>0.11590019641953786</v>
      </c>
      <c r="W623" s="42">
        <f ca="1">SUMPRODUCT(L623:T623,Markiwitz!$B$3:$J$3)</f>
        <v>0.19328693414628134</v>
      </c>
    </row>
    <row r="624" spans="1:23" x14ac:dyDescent="0.25">
      <c r="A624">
        <v>623</v>
      </c>
      <c r="B624" s="25">
        <f t="shared" ca="1" si="157"/>
        <v>0.99999999999999989</v>
      </c>
      <c r="C624" s="46">
        <v>0</v>
      </c>
      <c r="D624">
        <f t="shared" ca="1" si="172"/>
        <v>0.26672851158435018</v>
      </c>
      <c r="E624">
        <f t="shared" ca="1" si="172"/>
        <v>0.97762894631087316</v>
      </c>
      <c r="F624">
        <f t="shared" ca="1" si="172"/>
        <v>0.76844155274643966</v>
      </c>
      <c r="G624">
        <f t="shared" ca="1" si="172"/>
        <v>0.39918652404231625</v>
      </c>
      <c r="H624">
        <f t="shared" ca="1" si="172"/>
        <v>0.61723238603758424</v>
      </c>
      <c r="I624">
        <f t="shared" ca="1" si="172"/>
        <v>8.4339200046386287E-2</v>
      </c>
      <c r="J624">
        <f t="shared" ca="1" si="172"/>
        <v>0.45690969030437922</v>
      </c>
      <c r="K624">
        <f t="shared" ca="1" si="172"/>
        <v>0.1819680419958184</v>
      </c>
      <c r="L624" s="42">
        <f t="shared" ca="1" si="159"/>
        <v>0</v>
      </c>
      <c r="M624" s="42">
        <f t="shared" ca="1" si="160"/>
        <v>7.1081450319187237E-2</v>
      </c>
      <c r="N624" s="42">
        <f t="shared" ca="1" si="161"/>
        <v>0.26053189051677283</v>
      </c>
      <c r="O624" s="42">
        <f t="shared" ca="1" si="162"/>
        <v>0.20478478183788582</v>
      </c>
      <c r="P624" s="42">
        <f t="shared" ca="1" si="163"/>
        <v>0.10638066739944191</v>
      </c>
      <c r="Q624" s="42">
        <f t="shared" ca="1" si="164"/>
        <v>0.16448850152132802</v>
      </c>
      <c r="R624" s="42">
        <f t="shared" ca="1" si="165"/>
        <v>2.2475859901319017E-2</v>
      </c>
      <c r="S624" s="42">
        <f t="shared" ca="1" si="166"/>
        <v>0.12176352373733838</v>
      </c>
      <c r="T624" s="42">
        <f t="shared" ca="1" si="167"/>
        <v>4.8493324766726791E-2</v>
      </c>
      <c r="U624">
        <f ca="1">+(L624^2*Markiwitz!$B$4^2)+(M624^2*Markiwitz!$C$4^2)+(N624^2*Markiwitz!$D$4^2)+(O624^2*Markiwitz!$E$4^2)+(P624^2*Markiwitz!$F$4^2)+(Q624^2*Markiwitz!$G$4^2)+(R624^2*Markiwitz!$H$4^2)+(S624^2*Markiwitz!$I$4^2)+(T624^2*Markiwitz!$J$4^2)+(2*L624*M624*Markiwitz!$B$8)+(2*L624*N624*Markiwitz!$E$8)+(2*L624*O624*Markiwitz!$H$8)+(2*L624*P624*Markiwitz!$B$11)+(2*L624*Q624*Markiwitz!$E$11)+(2*L624*R624*Markiwitz!$H$11)+(2*L624*S624*Markiwitz!$K$8)+(2*L624*T624*Markiwitz!$K$11)</f>
        <v>1.9385156997217198E-2</v>
      </c>
      <c r="V624" s="5">
        <f t="shared" ca="1" si="158"/>
        <v>0.13923058930140747</v>
      </c>
      <c r="W624" s="42">
        <f ca="1">SUMPRODUCT(L624:T624,Markiwitz!$B$3:$J$3)</f>
        <v>0.60766115138476651</v>
      </c>
    </row>
    <row r="625" spans="1:23" x14ac:dyDescent="0.25">
      <c r="A625">
        <v>624</v>
      </c>
      <c r="B625" s="25">
        <f t="shared" ca="1" si="157"/>
        <v>1</v>
      </c>
      <c r="C625" s="46">
        <v>0</v>
      </c>
      <c r="D625">
        <f t="shared" ca="1" si="172"/>
        <v>0.18714930921881923</v>
      </c>
      <c r="E625">
        <f t="shared" ca="1" si="172"/>
        <v>0.1855377627404392</v>
      </c>
      <c r="F625">
        <f t="shared" ca="1" si="172"/>
        <v>7.9316685969637257E-2</v>
      </c>
      <c r="G625">
        <f t="shared" ca="1" si="172"/>
        <v>1.5344433850613459E-2</v>
      </c>
      <c r="H625">
        <f t="shared" ca="1" si="172"/>
        <v>0.41486816017773731</v>
      </c>
      <c r="I625">
        <f t="shared" ca="1" si="172"/>
        <v>0.68381694886312561</v>
      </c>
      <c r="J625">
        <f t="shared" ca="1" si="172"/>
        <v>0.86229999104587229</v>
      </c>
      <c r="K625">
        <f t="shared" ca="1" si="172"/>
        <v>7.4788968924380139E-2</v>
      </c>
      <c r="L625" s="42">
        <f t="shared" ca="1" si="159"/>
        <v>0</v>
      </c>
      <c r="M625" s="42">
        <f t="shared" ca="1" si="160"/>
        <v>7.4766347673208389E-2</v>
      </c>
      <c r="N625" s="42">
        <f t="shared" ca="1" si="161"/>
        <v>7.4122533144600017E-2</v>
      </c>
      <c r="O625" s="42">
        <f t="shared" ca="1" si="162"/>
        <v>3.1687100231606209E-2</v>
      </c>
      <c r="P625" s="42">
        <f t="shared" ca="1" si="163"/>
        <v>6.1301176099032564E-3</v>
      </c>
      <c r="Q625" s="42">
        <f t="shared" ca="1" si="164"/>
        <v>0.16574027033210076</v>
      </c>
      <c r="R625" s="42">
        <f t="shared" ca="1" si="165"/>
        <v>0.27318559687417682</v>
      </c>
      <c r="S625" s="42">
        <f t="shared" ca="1" si="166"/>
        <v>0.34448976166809775</v>
      </c>
      <c r="T625" s="42">
        <f t="shared" ca="1" si="167"/>
        <v>2.9878272466306796E-2</v>
      </c>
      <c r="U625">
        <f ca="1">+(L625^2*Markiwitz!$B$4^2)+(M625^2*Markiwitz!$C$4^2)+(N625^2*Markiwitz!$D$4^2)+(O625^2*Markiwitz!$E$4^2)+(P625^2*Markiwitz!$F$4^2)+(Q625^2*Markiwitz!$G$4^2)+(R625^2*Markiwitz!$H$4^2)+(S625^2*Markiwitz!$I$4^2)+(T625^2*Markiwitz!$J$4^2)+(2*L625*M625*Markiwitz!$B$8)+(2*L625*N625*Markiwitz!$E$8)+(2*L625*O625*Markiwitz!$H$8)+(2*L625*P625*Markiwitz!$B$11)+(2*L625*Q625*Markiwitz!$E$11)+(2*L625*R625*Markiwitz!$H$11)+(2*L625*S625*Markiwitz!$K$8)+(2*L625*T625*Markiwitz!$K$11)</f>
        <v>2.842782988268246E-2</v>
      </c>
      <c r="V625" s="5">
        <f t="shared" ca="1" si="158"/>
        <v>0.16860554523111765</v>
      </c>
      <c r="W625" s="42">
        <f ca="1">SUMPRODUCT(L625:T625,Markiwitz!$B$3:$J$3)</f>
        <v>0.48887924988742626</v>
      </c>
    </row>
    <row r="626" spans="1:23" x14ac:dyDescent="0.25">
      <c r="A626">
        <v>625</v>
      </c>
      <c r="B626" s="25">
        <f t="shared" ca="1" si="157"/>
        <v>0.99999999999999989</v>
      </c>
      <c r="C626" s="46">
        <v>0</v>
      </c>
      <c r="D626">
        <f t="shared" ca="1" si="172"/>
        <v>0.35980966927609803</v>
      </c>
      <c r="E626">
        <f t="shared" ca="1" si="172"/>
        <v>0.77709835218678747</v>
      </c>
      <c r="F626">
        <f t="shared" ca="1" si="172"/>
        <v>0.65647098835701101</v>
      </c>
      <c r="G626">
        <f t="shared" ca="1" si="172"/>
        <v>4.6167549173500189E-2</v>
      </c>
      <c r="H626">
        <f t="shared" ca="1" si="172"/>
        <v>0.69613255985811584</v>
      </c>
      <c r="I626">
        <f t="shared" ca="1" si="172"/>
        <v>0.9889644596665812</v>
      </c>
      <c r="J626">
        <f t="shared" ca="1" si="172"/>
        <v>0.30100337036889036</v>
      </c>
      <c r="K626">
        <f t="shared" ca="1" si="172"/>
        <v>0.26649555450702134</v>
      </c>
      <c r="L626" s="42">
        <f t="shared" ca="1" si="159"/>
        <v>0</v>
      </c>
      <c r="M626" s="42">
        <f t="shared" ca="1" si="160"/>
        <v>8.7926964659142112E-2</v>
      </c>
      <c r="N626" s="42">
        <f t="shared" ca="1" si="161"/>
        <v>0.18990011993528216</v>
      </c>
      <c r="O626" s="42">
        <f t="shared" ca="1" si="162"/>
        <v>0.16042231858067912</v>
      </c>
      <c r="P626" s="42">
        <f t="shared" ca="1" si="163"/>
        <v>1.1281999376905624E-2</v>
      </c>
      <c r="Q626" s="42">
        <f t="shared" ca="1" si="164"/>
        <v>0.17011444720723837</v>
      </c>
      <c r="R626" s="42">
        <f t="shared" ca="1" si="165"/>
        <v>0.24167400300608746</v>
      </c>
      <c r="S626" s="42">
        <f t="shared" ca="1" si="166"/>
        <v>7.3556424322769653E-2</v>
      </c>
      <c r="T626" s="42">
        <f t="shared" ca="1" si="167"/>
        <v>6.5123722911895429E-2</v>
      </c>
      <c r="U626">
        <f ca="1">+(L626^2*Markiwitz!$B$4^2)+(M626^2*Markiwitz!$C$4^2)+(N626^2*Markiwitz!$D$4^2)+(O626^2*Markiwitz!$E$4^2)+(P626^2*Markiwitz!$F$4^2)+(Q626^2*Markiwitz!$G$4^2)+(R626^2*Markiwitz!$H$4^2)+(S626^2*Markiwitz!$I$4^2)+(T626^2*Markiwitz!$J$4^2)+(2*L626*M626*Markiwitz!$B$8)+(2*L626*N626*Markiwitz!$E$8)+(2*L626*O626*Markiwitz!$H$8)+(2*L626*P626*Markiwitz!$B$11)+(2*L626*Q626*Markiwitz!$E$11)+(2*L626*R626*Markiwitz!$H$11)+(2*L626*S626*Markiwitz!$K$8)+(2*L626*T626*Markiwitz!$K$11)</f>
        <v>1.9055865209748366E-2</v>
      </c>
      <c r="V626" s="5">
        <f t="shared" ca="1" si="158"/>
        <v>0.13804298319635216</v>
      </c>
      <c r="W626" s="42">
        <f ca="1">SUMPRODUCT(L626:T626,Markiwitz!$B$3:$J$3)</f>
        <v>0.58483937307900846</v>
      </c>
    </row>
    <row r="627" spans="1:23" x14ac:dyDescent="0.25">
      <c r="A627">
        <v>626</v>
      </c>
      <c r="B627" s="25">
        <f t="shared" ca="1" si="157"/>
        <v>1</v>
      </c>
      <c r="C627" s="46">
        <v>0</v>
      </c>
      <c r="D627">
        <f t="shared" ca="1" si="172"/>
        <v>0.58703448797349589</v>
      </c>
      <c r="E627">
        <f t="shared" ca="1" si="172"/>
        <v>0.5075510693584786</v>
      </c>
      <c r="F627">
        <f t="shared" ca="1" si="172"/>
        <v>0.81368202170471426</v>
      </c>
      <c r="G627">
        <f t="shared" ca="1" si="172"/>
        <v>0.69173646720552606</v>
      </c>
      <c r="H627">
        <f t="shared" ca="1" si="172"/>
        <v>0.78232720149828416</v>
      </c>
      <c r="I627">
        <f t="shared" ca="1" si="172"/>
        <v>0.83579242890027183</v>
      </c>
      <c r="J627">
        <f t="shared" ca="1" si="172"/>
        <v>0.27320178928407612</v>
      </c>
      <c r="K627">
        <f t="shared" ca="1" si="172"/>
        <v>0.8767214304756904</v>
      </c>
      <c r="L627" s="42">
        <f t="shared" ca="1" si="159"/>
        <v>0</v>
      </c>
      <c r="M627" s="42">
        <f t="shared" ca="1" si="160"/>
        <v>0.10935718321818741</v>
      </c>
      <c r="N627" s="42">
        <f t="shared" ca="1" si="161"/>
        <v>9.4550416409143009E-2</v>
      </c>
      <c r="O627" s="42">
        <f t="shared" ca="1" si="162"/>
        <v>0.15157878412916184</v>
      </c>
      <c r="P627" s="42">
        <f t="shared" ca="1" si="163"/>
        <v>0.12886185246804746</v>
      </c>
      <c r="Q627" s="42">
        <f t="shared" ca="1" si="164"/>
        <v>0.14573777327147827</v>
      </c>
      <c r="R627" s="42">
        <f t="shared" ca="1" si="165"/>
        <v>0.15569767646044594</v>
      </c>
      <c r="S627" s="42">
        <f t="shared" ca="1" si="166"/>
        <v>5.089407647821919E-2</v>
      </c>
      <c r="T627" s="42">
        <f t="shared" ca="1" si="167"/>
        <v>0.16332223756531686</v>
      </c>
      <c r="U627">
        <f ca="1">+(L627^2*Markiwitz!$B$4^2)+(M627^2*Markiwitz!$C$4^2)+(N627^2*Markiwitz!$D$4^2)+(O627^2*Markiwitz!$E$4^2)+(P627^2*Markiwitz!$F$4^2)+(Q627^2*Markiwitz!$G$4^2)+(R627^2*Markiwitz!$H$4^2)+(S627^2*Markiwitz!$I$4^2)+(T627^2*Markiwitz!$J$4^2)+(2*L627*M627*Markiwitz!$B$8)+(2*L627*N627*Markiwitz!$E$8)+(2*L627*O627*Markiwitz!$H$8)+(2*L627*P627*Markiwitz!$B$11)+(2*L627*Q627*Markiwitz!$E$11)+(2*L627*R627*Markiwitz!$H$11)+(2*L627*S627*Markiwitz!$K$8)+(2*L627*T627*Markiwitz!$K$11)</f>
        <v>1.3772482319453787E-2</v>
      </c>
      <c r="V627" s="5">
        <f t="shared" ca="1" si="158"/>
        <v>0.1173562197731922</v>
      </c>
      <c r="W627" s="42">
        <f ca="1">SUMPRODUCT(L627:T627,Markiwitz!$B$3:$J$3)</f>
        <v>0.53987500467972938</v>
      </c>
    </row>
    <row r="628" spans="1:23" x14ac:dyDescent="0.25">
      <c r="A628">
        <v>627</v>
      </c>
      <c r="B628" s="25">
        <f t="shared" ca="1" si="157"/>
        <v>1</v>
      </c>
      <c r="C628" s="46">
        <v>0</v>
      </c>
      <c r="D628">
        <f t="shared" ca="1" si="172"/>
        <v>0.16517184407593277</v>
      </c>
      <c r="E628">
        <f t="shared" ca="1" si="172"/>
        <v>0.11504620610029226</v>
      </c>
      <c r="F628">
        <f t="shared" ca="1" si="172"/>
        <v>0.82839392451629967</v>
      </c>
      <c r="G628">
        <f t="shared" ca="1" si="172"/>
        <v>0.41869333017479082</v>
      </c>
      <c r="H628">
        <f t="shared" ca="1" si="172"/>
        <v>0.61782285414082738</v>
      </c>
      <c r="I628">
        <f t="shared" ca="1" si="172"/>
        <v>0.46834521793294825</v>
      </c>
      <c r="J628">
        <f t="shared" ca="1" si="172"/>
        <v>0.52672561255374473</v>
      </c>
      <c r="K628">
        <f t="shared" ca="1" si="172"/>
        <v>0.41267508949940201</v>
      </c>
      <c r="L628" s="42">
        <f t="shared" ca="1" si="159"/>
        <v>0</v>
      </c>
      <c r="M628" s="42">
        <f t="shared" ca="1" si="160"/>
        <v>4.6489642020380945E-2</v>
      </c>
      <c r="N628" s="42">
        <f t="shared" ca="1" si="161"/>
        <v>3.238116621708699E-2</v>
      </c>
      <c r="O628" s="42">
        <f t="shared" ca="1" si="162"/>
        <v>0.23316163367962786</v>
      </c>
      <c r="P628" s="42">
        <f t="shared" ca="1" si="163"/>
        <v>0.11784637475621321</v>
      </c>
      <c r="Q628" s="42">
        <f t="shared" ca="1" si="164"/>
        <v>0.17389382241087564</v>
      </c>
      <c r="R628" s="42">
        <f t="shared" ca="1" si="165"/>
        <v>0.13182150774832113</v>
      </c>
      <c r="S628" s="42">
        <f t="shared" ca="1" si="166"/>
        <v>0.14825338608759597</v>
      </c>
      <c r="T628" s="42">
        <f t="shared" ca="1" si="167"/>
        <v>0.11615246707989825</v>
      </c>
      <c r="U628">
        <f ca="1">+(L628^2*Markiwitz!$B$4^2)+(M628^2*Markiwitz!$C$4^2)+(N628^2*Markiwitz!$D$4^2)+(O628^2*Markiwitz!$E$4^2)+(P628^2*Markiwitz!$F$4^2)+(Q628^2*Markiwitz!$G$4^2)+(R628^2*Markiwitz!$H$4^2)+(S628^2*Markiwitz!$I$4^2)+(T628^2*Markiwitz!$J$4^2)+(2*L628*M628*Markiwitz!$B$8)+(2*L628*N628*Markiwitz!$E$8)+(2*L628*O628*Markiwitz!$H$8)+(2*L628*P628*Markiwitz!$B$11)+(2*L628*Q628*Markiwitz!$E$11)+(2*L628*R628*Markiwitz!$H$11)+(2*L628*S628*Markiwitz!$K$8)+(2*L628*T628*Markiwitz!$K$11)</f>
        <v>1.927003266411528E-2</v>
      </c>
      <c r="V628" s="5">
        <f t="shared" ca="1" si="158"/>
        <v>0.13881654319322059</v>
      </c>
      <c r="W628" s="42">
        <f ca="1">SUMPRODUCT(L628:T628,Markiwitz!$B$3:$J$3)</f>
        <v>0.60542070168100648</v>
      </c>
    </row>
    <row r="629" spans="1:23" x14ac:dyDescent="0.25">
      <c r="A629">
        <v>628</v>
      </c>
      <c r="B629" s="25">
        <f t="shared" ca="1" si="157"/>
        <v>0.99999999999999978</v>
      </c>
      <c r="C629" s="46">
        <v>0</v>
      </c>
      <c r="D629">
        <f t="shared" ca="1" si="172"/>
        <v>1.0190067304616246E-4</v>
      </c>
      <c r="E629">
        <f t="shared" ca="1" si="172"/>
        <v>0.33779231890886663</v>
      </c>
      <c r="F629">
        <f t="shared" ca="1" si="172"/>
        <v>0.58942785311988943</v>
      </c>
      <c r="G629">
        <f t="shared" ca="1" si="172"/>
        <v>0.24978981938867673</v>
      </c>
      <c r="H629">
        <f t="shared" ca="1" si="172"/>
        <v>8.7978298513024744E-2</v>
      </c>
      <c r="I629">
        <f t="shared" ca="1" si="172"/>
        <v>6.6781458216376044E-2</v>
      </c>
      <c r="J629">
        <f t="shared" ca="1" si="172"/>
        <v>0.19106122978735829</v>
      </c>
      <c r="K629">
        <f t="shared" ca="1" si="172"/>
        <v>0.50701899948585749</v>
      </c>
      <c r="L629" s="42">
        <f t="shared" ca="1" si="159"/>
        <v>0</v>
      </c>
      <c r="M629" s="42">
        <f t="shared" ca="1" si="160"/>
        <v>5.0198565860529823E-5</v>
      </c>
      <c r="N629" s="42">
        <f t="shared" ca="1" si="161"/>
        <v>0.16640410176924161</v>
      </c>
      <c r="O629" s="42">
        <f t="shared" ca="1" si="162"/>
        <v>0.2903654315557414</v>
      </c>
      <c r="P629" s="42">
        <f t="shared" ca="1" si="163"/>
        <v>0.12305208910830207</v>
      </c>
      <c r="Q629" s="42">
        <f t="shared" ca="1" si="164"/>
        <v>4.3340090699918538E-2</v>
      </c>
      <c r="R629" s="42">
        <f t="shared" ca="1" si="165"/>
        <v>3.2898049917867746E-2</v>
      </c>
      <c r="S629" s="42">
        <f t="shared" ca="1" si="166"/>
        <v>9.4121063582471798E-2</v>
      </c>
      <c r="T629" s="42">
        <f t="shared" ca="1" si="167"/>
        <v>0.24976897480059629</v>
      </c>
      <c r="U629">
        <f ca="1">+(L629^2*Markiwitz!$B$4^2)+(M629^2*Markiwitz!$C$4^2)+(N629^2*Markiwitz!$D$4^2)+(O629^2*Markiwitz!$E$4^2)+(P629^2*Markiwitz!$F$4^2)+(Q629^2*Markiwitz!$G$4^2)+(R629^2*Markiwitz!$H$4^2)+(S629^2*Markiwitz!$I$4^2)+(T629^2*Markiwitz!$J$4^2)+(2*L629*M629*Markiwitz!$B$8)+(2*L629*N629*Markiwitz!$E$8)+(2*L629*O629*Markiwitz!$H$8)+(2*L629*P629*Markiwitz!$B$11)+(2*L629*Q629*Markiwitz!$E$11)+(2*L629*R629*Markiwitz!$H$11)+(2*L629*S629*Markiwitz!$K$8)+(2*L629*T629*Markiwitz!$K$11)</f>
        <v>1.4296732643696493E-2</v>
      </c>
      <c r="V629" s="5">
        <f t="shared" ca="1" si="158"/>
        <v>0.11956894514754444</v>
      </c>
      <c r="W629" s="42">
        <f ca="1">SUMPRODUCT(L629:T629,Markiwitz!$B$3:$J$3)</f>
        <v>0.29067240430670294</v>
      </c>
    </row>
    <row r="630" spans="1:23" x14ac:dyDescent="0.25">
      <c r="A630">
        <v>629</v>
      </c>
      <c r="B630" s="25">
        <f t="shared" ca="1" si="157"/>
        <v>1</v>
      </c>
      <c r="C630" s="46">
        <v>0</v>
      </c>
      <c r="D630">
        <f t="shared" ca="1" si="172"/>
        <v>0.62073963456351422</v>
      </c>
      <c r="E630">
        <f t="shared" ca="1" si="172"/>
        <v>0.62652482078547256</v>
      </c>
      <c r="F630">
        <f t="shared" ca="1" si="172"/>
        <v>6.6880081662248125E-2</v>
      </c>
      <c r="G630">
        <f t="shared" ca="1" si="172"/>
        <v>0.78098393624955287</v>
      </c>
      <c r="H630">
        <f t="shared" ca="1" si="172"/>
        <v>0.42315796852857246</v>
      </c>
      <c r="I630">
        <f t="shared" ca="1" si="172"/>
        <v>0.26509286623633355</v>
      </c>
      <c r="J630">
        <f t="shared" ca="1" si="172"/>
        <v>0.40232153722980923</v>
      </c>
      <c r="K630">
        <f t="shared" ca="1" si="172"/>
        <v>0.77437540346440981</v>
      </c>
      <c r="L630" s="42">
        <f t="shared" ca="1" si="159"/>
        <v>0</v>
      </c>
      <c r="M630" s="42">
        <f t="shared" ca="1" si="160"/>
        <v>0.15674941480335564</v>
      </c>
      <c r="N630" s="42">
        <f t="shared" ca="1" si="161"/>
        <v>0.15821029228616382</v>
      </c>
      <c r="O630" s="42">
        <f t="shared" ca="1" si="162"/>
        <v>1.6888584325583877E-2</v>
      </c>
      <c r="P630" s="42">
        <f t="shared" ca="1" si="163"/>
        <v>0.19721436841071038</v>
      </c>
      <c r="Q630" s="42">
        <f t="shared" ca="1" si="164"/>
        <v>0.10685601537731942</v>
      </c>
      <c r="R630" s="42">
        <f t="shared" ca="1" si="165"/>
        <v>6.6941354051459054E-2</v>
      </c>
      <c r="S630" s="42">
        <f t="shared" ca="1" si="166"/>
        <v>0.10159439161300464</v>
      </c>
      <c r="T630" s="42">
        <f t="shared" ca="1" si="167"/>
        <v>0.19554557913240311</v>
      </c>
      <c r="U630">
        <f ca="1">+(L630^2*Markiwitz!$B$4^2)+(M630^2*Markiwitz!$C$4^2)+(N630^2*Markiwitz!$D$4^2)+(O630^2*Markiwitz!$E$4^2)+(P630^2*Markiwitz!$F$4^2)+(Q630^2*Markiwitz!$G$4^2)+(R630^2*Markiwitz!$H$4^2)+(S630^2*Markiwitz!$I$4^2)+(T630^2*Markiwitz!$J$4^2)+(2*L630*M630*Markiwitz!$B$8)+(2*L630*N630*Markiwitz!$E$8)+(2*L630*O630*Markiwitz!$H$8)+(2*L630*P630*Markiwitz!$B$11)+(2*L630*Q630*Markiwitz!$E$11)+(2*L630*R630*Markiwitz!$H$11)+(2*L630*S630*Markiwitz!$K$8)+(2*L630*T630*Markiwitz!$K$11)</f>
        <v>1.2447477270293798E-2</v>
      </c>
      <c r="V630" s="5">
        <f t="shared" ca="1" si="158"/>
        <v>0.11156826282726552</v>
      </c>
      <c r="W630" s="42">
        <f ca="1">SUMPRODUCT(L630:T630,Markiwitz!$B$3:$J$3)</f>
        <v>0.42797349028577975</v>
      </c>
    </row>
    <row r="631" spans="1:23" x14ac:dyDescent="0.25">
      <c r="A631">
        <v>630</v>
      </c>
      <c r="B631" s="25">
        <f t="shared" ca="1" si="157"/>
        <v>1</v>
      </c>
      <c r="C631" s="46">
        <v>0</v>
      </c>
      <c r="D631">
        <f t="shared" ca="1" si="172"/>
        <v>7.5475036360393877E-2</v>
      </c>
      <c r="E631">
        <f t="shared" ca="1" si="172"/>
        <v>0.83350140968113251</v>
      </c>
      <c r="F631">
        <f t="shared" ca="1" si="172"/>
        <v>0.48914981508153688</v>
      </c>
      <c r="G631">
        <f t="shared" ca="1" si="172"/>
        <v>0.39125238135603224</v>
      </c>
      <c r="H631">
        <f t="shared" ca="1" si="172"/>
        <v>5.484473934994738E-3</v>
      </c>
      <c r="I631">
        <f t="shared" ca="1" si="172"/>
        <v>0.68028568557686842</v>
      </c>
      <c r="J631">
        <f t="shared" ca="1" si="172"/>
        <v>0.18117096317589898</v>
      </c>
      <c r="K631">
        <f t="shared" ca="1" si="172"/>
        <v>0.68831191736942243</v>
      </c>
      <c r="L631" s="42">
        <f t="shared" ca="1" si="159"/>
        <v>0</v>
      </c>
      <c r="M631" s="42">
        <f t="shared" ca="1" si="160"/>
        <v>2.256602326482781E-2</v>
      </c>
      <c r="N631" s="42">
        <f t="shared" ca="1" si="161"/>
        <v>0.24920573886601377</v>
      </c>
      <c r="O631" s="42">
        <f t="shared" ca="1" si="162"/>
        <v>0.14624923205613116</v>
      </c>
      <c r="P631" s="42">
        <f t="shared" ca="1" si="163"/>
        <v>0.11697921280807225</v>
      </c>
      <c r="Q631" s="42">
        <f t="shared" ca="1" si="164"/>
        <v>1.6397841244019391E-3</v>
      </c>
      <c r="R631" s="42">
        <f t="shared" ca="1" si="165"/>
        <v>0.20339629296969358</v>
      </c>
      <c r="S631" s="42">
        <f t="shared" ca="1" si="166"/>
        <v>5.416768731871683E-2</v>
      </c>
      <c r="T631" s="42">
        <f t="shared" ca="1" si="167"/>
        <v>0.20579602859214263</v>
      </c>
      <c r="U631">
        <f ca="1">+(L631^2*Markiwitz!$B$4^2)+(M631^2*Markiwitz!$C$4^2)+(N631^2*Markiwitz!$D$4^2)+(O631^2*Markiwitz!$E$4^2)+(P631^2*Markiwitz!$F$4^2)+(Q631^2*Markiwitz!$G$4^2)+(R631^2*Markiwitz!$H$4^2)+(S631^2*Markiwitz!$I$4^2)+(T631^2*Markiwitz!$J$4^2)+(2*L631*M631*Markiwitz!$B$8)+(2*L631*N631*Markiwitz!$E$8)+(2*L631*O631*Markiwitz!$H$8)+(2*L631*P631*Markiwitz!$B$11)+(2*L631*Q631*Markiwitz!$E$11)+(2*L631*R631*Markiwitz!$H$11)+(2*L631*S631*Markiwitz!$K$8)+(2*L631*T631*Markiwitz!$K$11)</f>
        <v>1.297654781622405E-2</v>
      </c>
      <c r="V631" s="5">
        <f t="shared" ca="1" si="158"/>
        <v>0.11391465145548245</v>
      </c>
      <c r="W631" s="42">
        <f ca="1">SUMPRODUCT(L631:T631,Markiwitz!$B$3:$J$3)</f>
        <v>0.1617288812967399</v>
      </c>
    </row>
    <row r="632" spans="1:23" x14ac:dyDescent="0.25">
      <c r="A632">
        <v>631</v>
      </c>
      <c r="B632" s="25">
        <f t="shared" ca="1" si="157"/>
        <v>1</v>
      </c>
      <c r="C632" s="46">
        <v>0</v>
      </c>
      <c r="D632">
        <f t="shared" ref="D632:K641" ca="1" si="173">RAND()</f>
        <v>1.8867594140064337E-2</v>
      </c>
      <c r="E632">
        <f t="shared" ca="1" si="173"/>
        <v>0.49208793658186734</v>
      </c>
      <c r="F632">
        <f t="shared" ca="1" si="173"/>
        <v>0.92801784936303255</v>
      </c>
      <c r="G632">
        <f t="shared" ca="1" si="173"/>
        <v>0.42220095147881109</v>
      </c>
      <c r="H632">
        <f t="shared" ca="1" si="173"/>
        <v>0.5228117027745639</v>
      </c>
      <c r="I632">
        <f t="shared" ca="1" si="173"/>
        <v>0.83481435324543718</v>
      </c>
      <c r="J632">
        <f t="shared" ca="1" si="173"/>
        <v>2.5397930885491804E-2</v>
      </c>
      <c r="K632">
        <f t="shared" ca="1" si="173"/>
        <v>0.4628933627356101</v>
      </c>
      <c r="L632" s="42">
        <f t="shared" ca="1" si="159"/>
        <v>0</v>
      </c>
      <c r="M632" s="42">
        <f t="shared" ca="1" si="160"/>
        <v>5.0895946910954181E-3</v>
      </c>
      <c r="N632" s="42">
        <f t="shared" ca="1" si="161"/>
        <v>0.13274231632219277</v>
      </c>
      <c r="O632" s="42">
        <f t="shared" ca="1" si="162"/>
        <v>0.25033582365068685</v>
      </c>
      <c r="P632" s="42">
        <f t="shared" ca="1" si="163"/>
        <v>0.11389007550565554</v>
      </c>
      <c r="Q632" s="42">
        <f t="shared" ca="1" si="164"/>
        <v>0.14103015186412649</v>
      </c>
      <c r="R632" s="42">
        <f t="shared" ca="1" si="165"/>
        <v>0.22519387839205154</v>
      </c>
      <c r="S632" s="42">
        <f t="shared" ca="1" si="166"/>
        <v>6.8511742005897668E-3</v>
      </c>
      <c r="T632" s="42">
        <f t="shared" ca="1" si="167"/>
        <v>0.12486698537360172</v>
      </c>
      <c r="U632">
        <f ca="1">+(L632^2*Markiwitz!$B$4^2)+(M632^2*Markiwitz!$C$4^2)+(N632^2*Markiwitz!$D$4^2)+(O632^2*Markiwitz!$E$4^2)+(P632^2*Markiwitz!$F$4^2)+(Q632^2*Markiwitz!$G$4^2)+(R632^2*Markiwitz!$H$4^2)+(S632^2*Markiwitz!$I$4^2)+(T632^2*Markiwitz!$J$4^2)+(2*L632*M632*Markiwitz!$B$8)+(2*L632*N632*Markiwitz!$E$8)+(2*L632*O632*Markiwitz!$H$8)+(2*L632*P632*Markiwitz!$B$11)+(2*L632*Q632*Markiwitz!$E$11)+(2*L632*R632*Markiwitz!$H$11)+(2*L632*S632*Markiwitz!$K$8)+(2*L632*T632*Markiwitz!$K$11)</f>
        <v>1.8804174047885834E-2</v>
      </c>
      <c r="V632" s="5">
        <f t="shared" ca="1" si="158"/>
        <v>0.13712831234973263</v>
      </c>
      <c r="W632" s="42">
        <f ca="1">SUMPRODUCT(L632:T632,Markiwitz!$B$3:$J$3)</f>
        <v>0.54934600363502772</v>
      </c>
    </row>
    <row r="633" spans="1:23" x14ac:dyDescent="0.25">
      <c r="A633">
        <v>632</v>
      </c>
      <c r="B633" s="25">
        <f t="shared" ca="1" si="157"/>
        <v>1</v>
      </c>
      <c r="C633" s="46">
        <v>0</v>
      </c>
      <c r="D633">
        <f t="shared" ca="1" si="173"/>
        <v>0.65439684036529744</v>
      </c>
      <c r="E633">
        <f t="shared" ca="1" si="173"/>
        <v>0.41112180411519916</v>
      </c>
      <c r="F633">
        <f t="shared" ca="1" si="173"/>
        <v>0.83339555303390755</v>
      </c>
      <c r="G633">
        <f t="shared" ca="1" si="173"/>
        <v>0.87494002885404765</v>
      </c>
      <c r="H633">
        <f t="shared" ca="1" si="173"/>
        <v>0.58883435769028081</v>
      </c>
      <c r="I633">
        <f t="shared" ca="1" si="173"/>
        <v>0.27638138180095861</v>
      </c>
      <c r="J633">
        <f t="shared" ca="1" si="173"/>
        <v>0.26559135708548087</v>
      </c>
      <c r="K633">
        <f t="shared" ca="1" si="173"/>
        <v>0.96924056505602896</v>
      </c>
      <c r="L633" s="42">
        <f t="shared" ca="1" si="159"/>
        <v>0</v>
      </c>
      <c r="M633" s="42">
        <f t="shared" ca="1" si="160"/>
        <v>0.13426549311062708</v>
      </c>
      <c r="N633" s="42">
        <f t="shared" ca="1" si="161"/>
        <v>8.4351678298514379E-2</v>
      </c>
      <c r="O633" s="42">
        <f t="shared" ca="1" si="162"/>
        <v>0.17099145041996017</v>
      </c>
      <c r="P633" s="42">
        <f t="shared" ca="1" si="163"/>
        <v>0.17951531421016412</v>
      </c>
      <c r="Q633" s="42">
        <f t="shared" ca="1" si="164"/>
        <v>0.12081374865995985</v>
      </c>
      <c r="R633" s="42">
        <f t="shared" ca="1" si="165"/>
        <v>5.6706390106326762E-2</v>
      </c>
      <c r="S633" s="42">
        <f t="shared" ca="1" si="166"/>
        <v>5.4492553028062808E-2</v>
      </c>
      <c r="T633" s="42">
        <f t="shared" ca="1" si="167"/>
        <v>0.19886337216638494</v>
      </c>
      <c r="U633">
        <f ca="1">+(L633^2*Markiwitz!$B$4^2)+(M633^2*Markiwitz!$C$4^2)+(N633^2*Markiwitz!$D$4^2)+(O633^2*Markiwitz!$E$4^2)+(P633^2*Markiwitz!$F$4^2)+(Q633^2*Markiwitz!$G$4^2)+(R633^2*Markiwitz!$H$4^2)+(S633^2*Markiwitz!$I$4^2)+(T633^2*Markiwitz!$J$4^2)+(2*L633*M633*Markiwitz!$B$8)+(2*L633*N633*Markiwitz!$E$8)+(2*L633*O633*Markiwitz!$H$8)+(2*L633*P633*Markiwitz!$B$11)+(2*L633*Q633*Markiwitz!$E$11)+(2*L633*R633*Markiwitz!$H$11)+(2*L633*S633*Markiwitz!$K$8)+(2*L633*T633*Markiwitz!$K$11)</f>
        <v>1.2767925478931411E-2</v>
      </c>
      <c r="V633" s="5">
        <f t="shared" ca="1" si="158"/>
        <v>0.1129952453819691</v>
      </c>
      <c r="W633" s="42">
        <f ca="1">SUMPRODUCT(L633:T633,Markiwitz!$B$3:$J$3)</f>
        <v>0.49072558400104138</v>
      </c>
    </row>
    <row r="634" spans="1:23" x14ac:dyDescent="0.25">
      <c r="A634">
        <v>633</v>
      </c>
      <c r="B634" s="25">
        <f t="shared" ca="1" si="157"/>
        <v>1.0000000000000002</v>
      </c>
      <c r="C634" s="46">
        <v>0</v>
      </c>
      <c r="D634">
        <f t="shared" ca="1" si="173"/>
        <v>0.84033421993573565</v>
      </c>
      <c r="E634">
        <f t="shared" ca="1" si="173"/>
        <v>0.39999716436357968</v>
      </c>
      <c r="F634">
        <f t="shared" ca="1" si="173"/>
        <v>0.41945107238628454</v>
      </c>
      <c r="G634">
        <f t="shared" ca="1" si="173"/>
        <v>0.39302062076231892</v>
      </c>
      <c r="H634">
        <f t="shared" ca="1" si="173"/>
        <v>0.89930863851256704</v>
      </c>
      <c r="I634">
        <f t="shared" ca="1" si="173"/>
        <v>0.47713289601120767</v>
      </c>
      <c r="J634">
        <f t="shared" ca="1" si="173"/>
        <v>0.22461745037496483</v>
      </c>
      <c r="K634">
        <f t="shared" ca="1" si="173"/>
        <v>0.22841479898494355</v>
      </c>
      <c r="L634" s="42">
        <f t="shared" ca="1" si="159"/>
        <v>0</v>
      </c>
      <c r="M634" s="42">
        <f t="shared" ca="1" si="160"/>
        <v>0.21645396501874037</v>
      </c>
      <c r="N634" s="42">
        <f t="shared" ca="1" si="161"/>
        <v>0.10303159167952351</v>
      </c>
      <c r="O634" s="42">
        <f t="shared" ca="1" si="162"/>
        <v>0.10804254497254348</v>
      </c>
      <c r="P634" s="42">
        <f t="shared" ca="1" si="163"/>
        <v>0.10123456796111002</v>
      </c>
      <c r="Q634" s="42">
        <f t="shared" ca="1" si="164"/>
        <v>0.23164464324270492</v>
      </c>
      <c r="R634" s="42">
        <f t="shared" ca="1" si="165"/>
        <v>0.12290027554798177</v>
      </c>
      <c r="S634" s="42">
        <f t="shared" ca="1" si="166"/>
        <v>5.7857143732382384E-2</v>
      </c>
      <c r="T634" s="42">
        <f t="shared" ca="1" si="167"/>
        <v>5.8835267845013611E-2</v>
      </c>
      <c r="U634">
        <f ca="1">+(L634^2*Markiwitz!$B$4^2)+(M634^2*Markiwitz!$C$4^2)+(N634^2*Markiwitz!$D$4^2)+(O634^2*Markiwitz!$E$4^2)+(P634^2*Markiwitz!$F$4^2)+(Q634^2*Markiwitz!$G$4^2)+(R634^2*Markiwitz!$H$4^2)+(S634^2*Markiwitz!$I$4^2)+(T634^2*Markiwitz!$J$4^2)+(2*L634*M634*Markiwitz!$B$8)+(2*L634*N634*Markiwitz!$E$8)+(2*L634*O634*Markiwitz!$H$8)+(2*L634*P634*Markiwitz!$B$11)+(2*L634*Q634*Markiwitz!$E$11)+(2*L634*R634*Markiwitz!$H$11)+(2*L634*S634*Markiwitz!$K$8)+(2*L634*T634*Markiwitz!$K$11)</f>
        <v>2.0711338603223967E-2</v>
      </c>
      <c r="V634" s="5">
        <f t="shared" ca="1" si="158"/>
        <v>0.1439143446749627</v>
      </c>
      <c r="W634" s="42">
        <f ca="1">SUMPRODUCT(L634:T634,Markiwitz!$B$3:$J$3)</f>
        <v>0.76218621606873715</v>
      </c>
    </row>
    <row r="635" spans="1:23" x14ac:dyDescent="0.25">
      <c r="A635">
        <v>634</v>
      </c>
      <c r="B635" s="25">
        <f t="shared" ca="1" si="157"/>
        <v>1</v>
      </c>
      <c r="C635" s="46">
        <v>0</v>
      </c>
      <c r="D635">
        <f t="shared" ca="1" si="173"/>
        <v>0.15085723584577682</v>
      </c>
      <c r="E635">
        <f t="shared" ca="1" si="173"/>
        <v>0.18929241121641538</v>
      </c>
      <c r="F635">
        <f t="shared" ca="1" si="173"/>
        <v>0.44107967047021357</v>
      </c>
      <c r="G635">
        <f t="shared" ca="1" si="173"/>
        <v>0.32456441498022626</v>
      </c>
      <c r="H635">
        <f t="shared" ca="1" si="173"/>
        <v>0.52472172057282029</v>
      </c>
      <c r="I635">
        <f t="shared" ca="1" si="173"/>
        <v>0.30405744810713498</v>
      </c>
      <c r="J635">
        <f t="shared" ca="1" si="173"/>
        <v>0.91763433225814739</v>
      </c>
      <c r="K635">
        <f t="shared" ca="1" si="173"/>
        <v>0.31604552620631687</v>
      </c>
      <c r="L635" s="42">
        <f t="shared" ca="1" si="159"/>
        <v>0</v>
      </c>
      <c r="M635" s="42">
        <f t="shared" ca="1" si="160"/>
        <v>4.7615277974888084E-2</v>
      </c>
      <c r="N635" s="42">
        <f t="shared" ca="1" si="161"/>
        <v>5.9746625530251375E-2</v>
      </c>
      <c r="O635" s="42">
        <f t="shared" ca="1" si="162"/>
        <v>0.13921858637249585</v>
      </c>
      <c r="P635" s="42">
        <f t="shared" ca="1" si="163"/>
        <v>0.10244271514983508</v>
      </c>
      <c r="Q635" s="42">
        <f t="shared" ca="1" si="164"/>
        <v>0.16561864231742007</v>
      </c>
      <c r="R635" s="42">
        <f t="shared" ca="1" si="165"/>
        <v>9.5970072835996748E-2</v>
      </c>
      <c r="S635" s="42">
        <f t="shared" ca="1" si="166"/>
        <v>0.28963419331400719</v>
      </c>
      <c r="T635" s="42">
        <f t="shared" ca="1" si="167"/>
        <v>9.9753886505105513E-2</v>
      </c>
      <c r="U635">
        <f ca="1">+(L635^2*Markiwitz!$B$4^2)+(M635^2*Markiwitz!$C$4^2)+(N635^2*Markiwitz!$D$4^2)+(O635^2*Markiwitz!$E$4^2)+(P635^2*Markiwitz!$F$4^2)+(Q635^2*Markiwitz!$G$4^2)+(R635^2*Markiwitz!$H$4^2)+(S635^2*Markiwitz!$I$4^2)+(T635^2*Markiwitz!$J$4^2)+(2*L635*M635*Markiwitz!$B$8)+(2*L635*N635*Markiwitz!$E$8)+(2*L635*O635*Markiwitz!$H$8)+(2*L635*P635*Markiwitz!$B$11)+(2*L635*Q635*Markiwitz!$E$11)+(2*L635*R635*Markiwitz!$H$11)+(2*L635*S635*Markiwitz!$K$8)+(2*L635*T635*Markiwitz!$K$11)</f>
        <v>2.137165283479802E-2</v>
      </c>
      <c r="V635" s="5">
        <f t="shared" ca="1" si="158"/>
        <v>0.14619046766050794</v>
      </c>
      <c r="W635" s="42">
        <f ca="1">SUMPRODUCT(L635:T635,Markiwitz!$B$3:$J$3)</f>
        <v>0.54250386838365583</v>
      </c>
    </row>
    <row r="636" spans="1:23" x14ac:dyDescent="0.25">
      <c r="A636">
        <v>635</v>
      </c>
      <c r="B636" s="25">
        <f t="shared" ca="1" si="157"/>
        <v>1</v>
      </c>
      <c r="C636" s="46">
        <v>0</v>
      </c>
      <c r="D636">
        <f t="shared" ca="1" si="173"/>
        <v>0.12697807768602976</v>
      </c>
      <c r="E636">
        <f t="shared" ca="1" si="173"/>
        <v>3.0824513674462373E-2</v>
      </c>
      <c r="F636">
        <f t="shared" ca="1" si="173"/>
        <v>0.83295541139870843</v>
      </c>
      <c r="G636">
        <f t="shared" ca="1" si="173"/>
        <v>0.97975960452450506</v>
      </c>
      <c r="H636">
        <f t="shared" ca="1" si="173"/>
        <v>8.4731823902775338E-2</v>
      </c>
      <c r="I636">
        <f t="shared" ca="1" si="173"/>
        <v>0.86895994473698202</v>
      </c>
      <c r="J636">
        <f t="shared" ca="1" si="173"/>
        <v>0.99677266596237613</v>
      </c>
      <c r="K636">
        <f t="shared" ca="1" si="173"/>
        <v>0.42506701175271444</v>
      </c>
      <c r="L636" s="42">
        <f t="shared" ca="1" si="159"/>
        <v>0</v>
      </c>
      <c r="M636" s="42">
        <f t="shared" ca="1" si="160"/>
        <v>2.9216899330605228E-2</v>
      </c>
      <c r="N636" s="42">
        <f t="shared" ca="1" si="161"/>
        <v>7.0925369902706909E-3</v>
      </c>
      <c r="O636" s="42">
        <f t="shared" ca="1" si="162"/>
        <v>0.19165807866373485</v>
      </c>
      <c r="P636" s="42">
        <f t="shared" ca="1" si="163"/>
        <v>0.22543684906276909</v>
      </c>
      <c r="Q636" s="42">
        <f t="shared" ca="1" si="164"/>
        <v>1.949628797489919E-2</v>
      </c>
      <c r="R636" s="42">
        <f t="shared" ca="1" si="165"/>
        <v>0.19994250732386015</v>
      </c>
      <c r="S636" s="42">
        <f t="shared" ca="1" si="166"/>
        <v>0.22935145316131866</v>
      </c>
      <c r="T636" s="42">
        <f t="shared" ca="1" si="167"/>
        <v>9.7805387492542056E-2</v>
      </c>
      <c r="U636">
        <f ca="1">+(L636^2*Markiwitz!$B$4^2)+(M636^2*Markiwitz!$C$4^2)+(N636^2*Markiwitz!$D$4^2)+(O636^2*Markiwitz!$E$4^2)+(P636^2*Markiwitz!$F$4^2)+(Q636^2*Markiwitz!$G$4^2)+(R636^2*Markiwitz!$H$4^2)+(S636^2*Markiwitz!$I$4^2)+(T636^2*Markiwitz!$J$4^2)+(2*L636*M636*Markiwitz!$B$8)+(2*L636*N636*Markiwitz!$E$8)+(2*L636*O636*Markiwitz!$H$8)+(2*L636*P636*Markiwitz!$B$11)+(2*L636*Q636*Markiwitz!$E$11)+(2*L636*R636*Markiwitz!$H$11)+(2*L636*S636*Markiwitz!$K$8)+(2*L636*T636*Markiwitz!$K$11)</f>
        <v>1.9158024280327441E-2</v>
      </c>
      <c r="V636" s="5">
        <f t="shared" ca="1" si="158"/>
        <v>0.13841251489777737</v>
      </c>
      <c r="W636" s="42">
        <f ca="1">SUMPRODUCT(L636:T636,Markiwitz!$B$3:$J$3)</f>
        <v>0.19270298935440086</v>
      </c>
    </row>
    <row r="637" spans="1:23" x14ac:dyDescent="0.25">
      <c r="A637">
        <v>636</v>
      </c>
      <c r="B637" s="25">
        <f t="shared" ca="1" si="157"/>
        <v>0.99999999999999989</v>
      </c>
      <c r="C637" s="46">
        <v>0</v>
      </c>
      <c r="D637">
        <f t="shared" ca="1" si="173"/>
        <v>0.77541857609174369</v>
      </c>
      <c r="E637">
        <f t="shared" ca="1" si="173"/>
        <v>0.9466741170326346</v>
      </c>
      <c r="F637">
        <f t="shared" ca="1" si="173"/>
        <v>0.22630240192819817</v>
      </c>
      <c r="G637">
        <f t="shared" ca="1" si="173"/>
        <v>0.77364312770815757</v>
      </c>
      <c r="H637">
        <f t="shared" ca="1" si="173"/>
        <v>0.65305747685935001</v>
      </c>
      <c r="I637">
        <f t="shared" ca="1" si="173"/>
        <v>0.23768392560196983</v>
      </c>
      <c r="J637">
        <f t="shared" ca="1" si="173"/>
        <v>0.53147171783368796</v>
      </c>
      <c r="K637">
        <f t="shared" ca="1" si="173"/>
        <v>0.61580681039822083</v>
      </c>
      <c r="L637" s="42">
        <f t="shared" ca="1" si="159"/>
        <v>0</v>
      </c>
      <c r="M637" s="42">
        <f t="shared" ca="1" si="160"/>
        <v>0.16290107202347714</v>
      </c>
      <c r="N637" s="42">
        <f t="shared" ca="1" si="161"/>
        <v>0.19887868730043035</v>
      </c>
      <c r="O637" s="42">
        <f t="shared" ca="1" si="162"/>
        <v>4.7541940588265726E-2</v>
      </c>
      <c r="P637" s="42">
        <f t="shared" ca="1" si="163"/>
        <v>0.16252808322242693</v>
      </c>
      <c r="Q637" s="42">
        <f t="shared" ca="1" si="164"/>
        <v>0.13719527278999366</v>
      </c>
      <c r="R637" s="42">
        <f t="shared" ca="1" si="165"/>
        <v>4.9932987778626849E-2</v>
      </c>
      <c r="S637" s="42">
        <f t="shared" ca="1" si="166"/>
        <v>0.11165235816458352</v>
      </c>
      <c r="T637" s="42">
        <f t="shared" ca="1" si="167"/>
        <v>0.12936959813219573</v>
      </c>
      <c r="U637">
        <f ca="1">+(L637^2*Markiwitz!$B$4^2)+(M637^2*Markiwitz!$C$4^2)+(N637^2*Markiwitz!$D$4^2)+(O637^2*Markiwitz!$E$4^2)+(P637^2*Markiwitz!$F$4^2)+(Q637^2*Markiwitz!$G$4^2)+(R637^2*Markiwitz!$H$4^2)+(S637^2*Markiwitz!$I$4^2)+(T637^2*Markiwitz!$J$4^2)+(2*L637*M637*Markiwitz!$B$8)+(2*L637*N637*Markiwitz!$E$8)+(2*L637*O637*Markiwitz!$H$8)+(2*L637*P637*Markiwitz!$B$11)+(2*L637*Q637*Markiwitz!$E$11)+(2*L637*R637*Markiwitz!$H$11)+(2*L637*S637*Markiwitz!$K$8)+(2*L637*T637*Markiwitz!$K$11)</f>
        <v>1.396663158271432E-2</v>
      </c>
      <c r="V637" s="5">
        <f t="shared" ca="1" si="158"/>
        <v>0.11818050424124243</v>
      </c>
      <c r="W637" s="42">
        <f ca="1">SUMPRODUCT(L637:T637,Markiwitz!$B$3:$J$3)</f>
        <v>0.5123459969006402</v>
      </c>
    </row>
    <row r="638" spans="1:23" x14ac:dyDescent="0.25">
      <c r="A638">
        <v>637</v>
      </c>
      <c r="B638" s="25">
        <f t="shared" ca="1" si="157"/>
        <v>0.99999999999999989</v>
      </c>
      <c r="C638" s="46">
        <v>0</v>
      </c>
      <c r="D638">
        <f t="shared" ca="1" si="173"/>
        <v>0.39055091974654288</v>
      </c>
      <c r="E638">
        <f t="shared" ca="1" si="173"/>
        <v>0.2866625830013646</v>
      </c>
      <c r="F638">
        <f t="shared" ca="1" si="173"/>
        <v>0.33790200368336765</v>
      </c>
      <c r="G638">
        <f t="shared" ca="1" si="173"/>
        <v>0.96900466791745798</v>
      </c>
      <c r="H638">
        <f t="shared" ca="1" si="173"/>
        <v>0.99225973506290222</v>
      </c>
      <c r="I638">
        <f t="shared" ca="1" si="173"/>
        <v>0.6799567605463972</v>
      </c>
      <c r="J638">
        <f t="shared" ca="1" si="173"/>
        <v>0.81633714927308276</v>
      </c>
      <c r="K638">
        <f t="shared" ca="1" si="173"/>
        <v>0.77535927712416508</v>
      </c>
      <c r="L638" s="42">
        <f t="shared" ca="1" si="159"/>
        <v>0</v>
      </c>
      <c r="M638" s="42">
        <f t="shared" ca="1" si="160"/>
        <v>7.4418532157843581E-2</v>
      </c>
      <c r="N638" s="42">
        <f t="shared" ca="1" si="161"/>
        <v>5.4622861124951669E-2</v>
      </c>
      <c r="O638" s="42">
        <f t="shared" ca="1" si="162"/>
        <v>6.4386408675287901E-2</v>
      </c>
      <c r="P638" s="42">
        <f t="shared" ca="1" si="163"/>
        <v>0.18464149332259822</v>
      </c>
      <c r="Q638" s="42">
        <f t="shared" ca="1" si="164"/>
        <v>0.18907269006211472</v>
      </c>
      <c r="R638" s="42">
        <f t="shared" ca="1" si="165"/>
        <v>0.12956411441433593</v>
      </c>
      <c r="S638" s="42">
        <f t="shared" ca="1" si="166"/>
        <v>0.15555106728271639</v>
      </c>
      <c r="T638" s="42">
        <f t="shared" ca="1" si="167"/>
        <v>0.14774283296015153</v>
      </c>
      <c r="U638">
        <f ca="1">+(L638^2*Markiwitz!$B$4^2)+(M638^2*Markiwitz!$C$4^2)+(N638^2*Markiwitz!$D$4^2)+(O638^2*Markiwitz!$E$4^2)+(P638^2*Markiwitz!$F$4^2)+(Q638^2*Markiwitz!$G$4^2)+(R638^2*Markiwitz!$H$4^2)+(S638^2*Markiwitz!$I$4^2)+(T638^2*Markiwitz!$J$4^2)+(2*L638*M638*Markiwitz!$B$8)+(2*L638*N638*Markiwitz!$E$8)+(2*L638*O638*Markiwitz!$H$8)+(2*L638*P638*Markiwitz!$B$11)+(2*L638*Q638*Markiwitz!$E$11)+(2*L638*R638*Markiwitz!$H$11)+(2*L638*S638*Markiwitz!$K$8)+(2*L638*T638*Markiwitz!$K$11)</f>
        <v>1.911375036862507E-2</v>
      </c>
      <c r="V638" s="5">
        <f t="shared" ca="1" si="158"/>
        <v>0.13825248774841295</v>
      </c>
      <c r="W638" s="42">
        <f ca="1">SUMPRODUCT(L638:T638,Markiwitz!$B$3:$J$3)</f>
        <v>0.62943712940837171</v>
      </c>
    </row>
    <row r="639" spans="1:23" x14ac:dyDescent="0.25">
      <c r="A639">
        <v>638</v>
      </c>
      <c r="B639" s="25">
        <f t="shared" ca="1" si="157"/>
        <v>1</v>
      </c>
      <c r="C639" s="46">
        <v>0</v>
      </c>
      <c r="D639">
        <f t="shared" ca="1" si="173"/>
        <v>0.37008039139228044</v>
      </c>
      <c r="E639">
        <f t="shared" ca="1" si="173"/>
        <v>0.81586095901388667</v>
      </c>
      <c r="F639">
        <f t="shared" ca="1" si="173"/>
        <v>0.2383559260402045</v>
      </c>
      <c r="G639">
        <f t="shared" ca="1" si="173"/>
        <v>0.78052940036189089</v>
      </c>
      <c r="H639">
        <f t="shared" ca="1" si="173"/>
        <v>0.41176880013630734</v>
      </c>
      <c r="I639">
        <f t="shared" ca="1" si="173"/>
        <v>0.38183385387394242</v>
      </c>
      <c r="J639">
        <f t="shared" ca="1" si="173"/>
        <v>0.61073923561985644</v>
      </c>
      <c r="K639">
        <f t="shared" ca="1" si="173"/>
        <v>1.5103460677936997E-2</v>
      </c>
      <c r="L639" s="42">
        <f t="shared" ca="1" si="159"/>
        <v>0</v>
      </c>
      <c r="M639" s="42">
        <f t="shared" ca="1" si="160"/>
        <v>0.10211164852510787</v>
      </c>
      <c r="N639" s="42">
        <f t="shared" ca="1" si="161"/>
        <v>0.22511029881579722</v>
      </c>
      <c r="O639" s="42">
        <f t="shared" ca="1" si="162"/>
        <v>6.5766566156419334E-2</v>
      </c>
      <c r="P639" s="42">
        <f t="shared" ca="1" si="163"/>
        <v>0.21536170423248507</v>
      </c>
      <c r="Q639" s="42">
        <f t="shared" ca="1" si="164"/>
        <v>0.11361420915855922</v>
      </c>
      <c r="R639" s="42">
        <f t="shared" ca="1" si="165"/>
        <v>0.10535463425954618</v>
      </c>
      <c r="S639" s="42">
        <f t="shared" ca="1" si="166"/>
        <v>0.16851363006153769</v>
      </c>
      <c r="T639" s="42">
        <f t="shared" ca="1" si="167"/>
        <v>4.1673087905474476E-3</v>
      </c>
      <c r="U639">
        <f ca="1">+(L639^2*Markiwitz!$B$4^2)+(M639^2*Markiwitz!$C$4^2)+(N639^2*Markiwitz!$D$4^2)+(O639^2*Markiwitz!$E$4^2)+(P639^2*Markiwitz!$F$4^2)+(Q639^2*Markiwitz!$G$4^2)+(R639^2*Markiwitz!$H$4^2)+(S639^2*Markiwitz!$I$4^2)+(T639^2*Markiwitz!$J$4^2)+(2*L639*M639*Markiwitz!$B$8)+(2*L639*N639*Markiwitz!$E$8)+(2*L639*O639*Markiwitz!$H$8)+(2*L639*P639*Markiwitz!$B$11)+(2*L639*Q639*Markiwitz!$E$11)+(2*L639*R639*Markiwitz!$H$11)+(2*L639*S639*Markiwitz!$K$8)+(2*L639*T639*Markiwitz!$K$11)</f>
        <v>1.7503551007527006E-2</v>
      </c>
      <c r="V639" s="5">
        <f t="shared" ca="1" si="158"/>
        <v>0.13230098641932722</v>
      </c>
      <c r="W639" s="42">
        <f ca="1">SUMPRODUCT(L639:T639,Markiwitz!$B$3:$J$3)</f>
        <v>0.45857088855701822</v>
      </c>
    </row>
    <row r="640" spans="1:23" x14ac:dyDescent="0.25">
      <c r="A640">
        <v>639</v>
      </c>
      <c r="B640" s="25">
        <f t="shared" ca="1" si="157"/>
        <v>0.99999999999999989</v>
      </c>
      <c r="C640" s="46">
        <v>0</v>
      </c>
      <c r="D640">
        <f t="shared" ca="1" si="173"/>
        <v>0.17739712212997782</v>
      </c>
      <c r="E640">
        <f t="shared" ca="1" si="173"/>
        <v>0.54409143795568471</v>
      </c>
      <c r="F640">
        <f t="shared" ca="1" si="173"/>
        <v>0.98321540295461385</v>
      </c>
      <c r="G640">
        <f t="shared" ca="1" si="173"/>
        <v>0.86812176805260155</v>
      </c>
      <c r="H640">
        <f t="shared" ca="1" si="173"/>
        <v>0.25474147438697137</v>
      </c>
      <c r="I640">
        <f t="shared" ca="1" si="173"/>
        <v>0.80205771077751853</v>
      </c>
      <c r="J640">
        <f t="shared" ca="1" si="173"/>
        <v>0.27190358912317836</v>
      </c>
      <c r="K640">
        <f t="shared" ca="1" si="173"/>
        <v>0.21639197346120087</v>
      </c>
      <c r="L640" s="42">
        <f t="shared" ca="1" si="159"/>
        <v>0</v>
      </c>
      <c r="M640" s="42">
        <f t="shared" ca="1" si="160"/>
        <v>4.3079297679850907E-2</v>
      </c>
      <c r="N640" s="42">
        <f t="shared" ca="1" si="161"/>
        <v>0.13212771852960162</v>
      </c>
      <c r="O640" s="42">
        <f t="shared" ca="1" si="162"/>
        <v>0.23876502909817338</v>
      </c>
      <c r="P640" s="42">
        <f t="shared" ca="1" si="163"/>
        <v>0.21081557366469089</v>
      </c>
      <c r="Q640" s="42">
        <f t="shared" ca="1" si="164"/>
        <v>6.1861678897360065E-2</v>
      </c>
      <c r="R640" s="42">
        <f t="shared" ca="1" si="165"/>
        <v>0.19477251076084751</v>
      </c>
      <c r="S640" s="42">
        <f t="shared" ca="1" si="166"/>
        <v>6.6029344306244839E-2</v>
      </c>
      <c r="T640" s="42">
        <f t="shared" ca="1" si="167"/>
        <v>5.2548847063230736E-2</v>
      </c>
      <c r="U640">
        <f ca="1">+(L640^2*Markiwitz!$B$4^2)+(M640^2*Markiwitz!$C$4^2)+(N640^2*Markiwitz!$D$4^2)+(O640^2*Markiwitz!$E$4^2)+(P640^2*Markiwitz!$F$4^2)+(Q640^2*Markiwitz!$G$4^2)+(R640^2*Markiwitz!$H$4^2)+(S640^2*Markiwitz!$I$4^2)+(T640^2*Markiwitz!$J$4^2)+(2*L640*M640*Markiwitz!$B$8)+(2*L640*N640*Markiwitz!$E$8)+(2*L640*O640*Markiwitz!$H$8)+(2*L640*P640*Markiwitz!$B$11)+(2*L640*Q640*Markiwitz!$E$11)+(2*L640*R640*Markiwitz!$H$11)+(2*L640*S640*Markiwitz!$K$8)+(2*L640*T640*Markiwitz!$K$11)</f>
        <v>1.6685536667492937E-2</v>
      </c>
      <c r="V640" s="5">
        <f t="shared" ca="1" si="158"/>
        <v>0.12917250739802544</v>
      </c>
      <c r="W640" s="42">
        <f ca="1">SUMPRODUCT(L640:T640,Markiwitz!$B$3:$J$3)</f>
        <v>0.35397102558958843</v>
      </c>
    </row>
    <row r="641" spans="1:23" x14ac:dyDescent="0.25">
      <c r="A641">
        <v>640</v>
      </c>
      <c r="B641" s="25">
        <f t="shared" ca="1" si="157"/>
        <v>1</v>
      </c>
      <c r="C641" s="46">
        <v>0</v>
      </c>
      <c r="D641">
        <f t="shared" ca="1" si="173"/>
        <v>0.36292203555500169</v>
      </c>
      <c r="E641">
        <f t="shared" ca="1" si="173"/>
        <v>0.96010731222957546</v>
      </c>
      <c r="F641">
        <f t="shared" ca="1" si="173"/>
        <v>0.28950264247995972</v>
      </c>
      <c r="G641">
        <f t="shared" ca="1" si="173"/>
        <v>0.15335184505493904</v>
      </c>
      <c r="H641">
        <f t="shared" ca="1" si="173"/>
        <v>0.5929947233566234</v>
      </c>
      <c r="I641">
        <f t="shared" ca="1" si="173"/>
        <v>0.72222292822874945</v>
      </c>
      <c r="J641">
        <f t="shared" ca="1" si="173"/>
        <v>0.14948672344065583</v>
      </c>
      <c r="K641">
        <f t="shared" ca="1" si="173"/>
        <v>0.2096410337003477</v>
      </c>
      <c r="L641" s="42">
        <f t="shared" ca="1" si="159"/>
        <v>0</v>
      </c>
      <c r="M641" s="42">
        <f t="shared" ca="1" si="160"/>
        <v>0.10549356156515614</v>
      </c>
      <c r="N641" s="42">
        <f t="shared" ca="1" si="161"/>
        <v>0.27908236461022856</v>
      </c>
      <c r="O641" s="42">
        <f t="shared" ca="1" si="162"/>
        <v>8.4152136948726294E-2</v>
      </c>
      <c r="P641" s="42">
        <f t="shared" ca="1" si="163"/>
        <v>4.4576054145330994E-2</v>
      </c>
      <c r="Q641" s="42">
        <f t="shared" ca="1" si="164"/>
        <v>0.17237070011626232</v>
      </c>
      <c r="R641" s="42">
        <f t="shared" ca="1" si="165"/>
        <v>0.20993453546118493</v>
      </c>
      <c r="S641" s="42">
        <f t="shared" ca="1" si="166"/>
        <v>4.3452547152018635E-2</v>
      </c>
      <c r="T641" s="42">
        <f t="shared" ca="1" si="167"/>
        <v>6.0938100001092121E-2</v>
      </c>
      <c r="U641">
        <f ca="1">+(L641^2*Markiwitz!$B$4^2)+(M641^2*Markiwitz!$C$4^2)+(N641^2*Markiwitz!$D$4^2)+(O641^2*Markiwitz!$E$4^2)+(P641^2*Markiwitz!$F$4^2)+(Q641^2*Markiwitz!$G$4^2)+(R641^2*Markiwitz!$H$4^2)+(S641^2*Markiwitz!$I$4^2)+(T641^2*Markiwitz!$J$4^2)+(2*L641*M641*Markiwitz!$B$8)+(2*L641*N641*Markiwitz!$E$8)+(2*L641*O641*Markiwitz!$H$8)+(2*L641*P641*Markiwitz!$B$11)+(2*L641*Q641*Markiwitz!$E$11)+(2*L641*R641*Markiwitz!$H$11)+(2*L641*S641*Markiwitz!$K$8)+(2*L641*T641*Markiwitz!$K$11)</f>
        <v>1.9223899438960655E-2</v>
      </c>
      <c r="V641" s="5">
        <f t="shared" ca="1" si="158"/>
        <v>0.13865027745720762</v>
      </c>
      <c r="W641" s="42">
        <f ca="1">SUMPRODUCT(L641:T641,Markiwitz!$B$3:$J$3)</f>
        <v>0.5999578077752139</v>
      </c>
    </row>
    <row r="642" spans="1:23" x14ac:dyDescent="0.25">
      <c r="A642">
        <v>641</v>
      </c>
      <c r="B642" s="25">
        <f t="shared" ref="B642:B705" ca="1" si="174">SUM(L642:T642)</f>
        <v>0.99999999999999989</v>
      </c>
      <c r="C642" s="46">
        <v>0</v>
      </c>
      <c r="D642">
        <f t="shared" ref="D642:K651" ca="1" si="175">RAND()</f>
        <v>0.77651801478341109</v>
      </c>
      <c r="E642">
        <f t="shared" ca="1" si="175"/>
        <v>0.27485230708607455</v>
      </c>
      <c r="F642">
        <f t="shared" ca="1" si="175"/>
        <v>9.1083614481685005E-2</v>
      </c>
      <c r="G642">
        <f t="shared" ca="1" si="175"/>
        <v>0.55403627290461976</v>
      </c>
      <c r="H642">
        <f t="shared" ca="1" si="175"/>
        <v>0.12311072894272379</v>
      </c>
      <c r="I642">
        <f t="shared" ca="1" si="175"/>
        <v>0.6396523741808614</v>
      </c>
      <c r="J642">
        <f t="shared" ca="1" si="175"/>
        <v>0.66984956511006133</v>
      </c>
      <c r="K642">
        <f t="shared" ca="1" si="175"/>
        <v>0.6382279127719992</v>
      </c>
      <c r="L642" s="42">
        <f t="shared" ca="1" si="159"/>
        <v>0</v>
      </c>
      <c r="M642" s="42">
        <f t="shared" ca="1" si="160"/>
        <v>0.20611888310702978</v>
      </c>
      <c r="N642" s="42">
        <f t="shared" ca="1" si="161"/>
        <v>7.2956775602654483E-2</v>
      </c>
      <c r="O642" s="42">
        <f t="shared" ca="1" si="162"/>
        <v>2.4177227738306516E-2</v>
      </c>
      <c r="P642" s="42">
        <f t="shared" ca="1" si="163"/>
        <v>0.14706334637160229</v>
      </c>
      <c r="Q642" s="42">
        <f t="shared" ca="1" si="164"/>
        <v>3.2678502578261902E-2</v>
      </c>
      <c r="R642" s="42">
        <f t="shared" ca="1" si="165"/>
        <v>0.16978927781822747</v>
      </c>
      <c r="S642" s="42">
        <f t="shared" ca="1" si="166"/>
        <v>0.17780481789430991</v>
      </c>
      <c r="T642" s="42">
        <f t="shared" ca="1" si="167"/>
        <v>0.16941116888960764</v>
      </c>
      <c r="U642">
        <f ca="1">+(L642^2*Markiwitz!$B$4^2)+(M642^2*Markiwitz!$C$4^2)+(N642^2*Markiwitz!$D$4^2)+(O642^2*Markiwitz!$E$4^2)+(P642^2*Markiwitz!$F$4^2)+(Q642^2*Markiwitz!$G$4^2)+(R642^2*Markiwitz!$H$4^2)+(S642^2*Markiwitz!$I$4^2)+(T642^2*Markiwitz!$J$4^2)+(2*L642*M642*Markiwitz!$B$8)+(2*L642*N642*Markiwitz!$E$8)+(2*L642*O642*Markiwitz!$H$8)+(2*L642*P642*Markiwitz!$B$11)+(2*L642*Q642*Markiwitz!$E$11)+(2*L642*R642*Markiwitz!$H$11)+(2*L642*S642*Markiwitz!$K$8)+(2*L642*T642*Markiwitz!$K$11)</f>
        <v>1.1152367515393603E-2</v>
      </c>
      <c r="V642" s="5">
        <f t="shared" ref="V642:V705" ca="1" si="176">SQRT(U642)</f>
        <v>0.10560477032498865</v>
      </c>
      <c r="W642" s="42">
        <f ca="1">SUMPRODUCT(L642:T642,Markiwitz!$B$3:$J$3)</f>
        <v>0.19787101788851907</v>
      </c>
    </row>
    <row r="643" spans="1:23" x14ac:dyDescent="0.25">
      <c r="A643">
        <v>642</v>
      </c>
      <c r="B643" s="25">
        <f t="shared" ca="1" si="174"/>
        <v>1.0000000000000002</v>
      </c>
      <c r="C643" s="46">
        <v>0</v>
      </c>
      <c r="D643">
        <f t="shared" ca="1" si="175"/>
        <v>0.49232955663071065</v>
      </c>
      <c r="E643">
        <f t="shared" ca="1" si="175"/>
        <v>0.10335443305116843</v>
      </c>
      <c r="F643">
        <f t="shared" ca="1" si="175"/>
        <v>3.7008979522314078E-2</v>
      </c>
      <c r="G643">
        <f t="shared" ca="1" si="175"/>
        <v>0.13169287591241818</v>
      </c>
      <c r="H643">
        <f t="shared" ca="1" si="175"/>
        <v>0.90467435475573243</v>
      </c>
      <c r="I643">
        <f t="shared" ca="1" si="175"/>
        <v>0.63046637268824401</v>
      </c>
      <c r="J643">
        <f t="shared" ca="1" si="175"/>
        <v>0.81598937098323387</v>
      </c>
      <c r="K643">
        <f t="shared" ca="1" si="175"/>
        <v>0.88567973017673196</v>
      </c>
      <c r="L643" s="42">
        <f t="shared" ref="L643:L706" ca="1" si="177">C643/SUM($C643:$K643)</f>
        <v>0</v>
      </c>
      <c r="M643" s="42">
        <f t="shared" ref="M643:M706" ca="1" si="178">D643/SUM($C643:$K643)</f>
        <v>0.12304560855753223</v>
      </c>
      <c r="N643" s="42">
        <f t="shared" ref="N643:N706" ca="1" si="179">E643/SUM($C643:$K643)</f>
        <v>2.5830886934620531E-2</v>
      </c>
      <c r="O643" s="42">
        <f t="shared" ref="O643:O706" ca="1" si="180">F643/SUM($C643:$K643)</f>
        <v>9.2494800405252108E-3</v>
      </c>
      <c r="P643" s="42">
        <f t="shared" ref="P643:P706" ca="1" si="181">G643/SUM($C643:$K643)</f>
        <v>3.2913380562056394E-2</v>
      </c>
      <c r="Q643" s="42">
        <f t="shared" ref="Q643:Q706" ca="1" si="182">H643/SUM($C643:$K643)</f>
        <v>0.22610100293208396</v>
      </c>
      <c r="R643" s="42">
        <f t="shared" ref="R643:R706" ca="1" si="183">I643/SUM($C643:$K643)</f>
        <v>0.1575694927466515</v>
      </c>
      <c r="S643" s="42">
        <f t="shared" ref="S643:S706" ca="1" si="184">J643/SUM($C643:$K643)</f>
        <v>0.20393638240253262</v>
      </c>
      <c r="T643" s="42">
        <f t="shared" ref="T643:T706" ca="1" si="185">K643/SUM($C643:$K643)</f>
        <v>0.22135376582399768</v>
      </c>
      <c r="U643">
        <f ca="1">+(L643^2*Markiwitz!$B$4^2)+(M643^2*Markiwitz!$C$4^2)+(N643^2*Markiwitz!$D$4^2)+(O643^2*Markiwitz!$E$4^2)+(P643^2*Markiwitz!$F$4^2)+(Q643^2*Markiwitz!$G$4^2)+(R643^2*Markiwitz!$H$4^2)+(S643^2*Markiwitz!$I$4^2)+(T643^2*Markiwitz!$J$4^2)+(2*L643*M643*Markiwitz!$B$8)+(2*L643*N643*Markiwitz!$E$8)+(2*L643*O643*Markiwitz!$H$8)+(2*L643*P643*Markiwitz!$B$11)+(2*L643*Q643*Markiwitz!$E$11)+(2*L643*R643*Markiwitz!$H$11)+(2*L643*S643*Markiwitz!$K$8)+(2*L643*T643*Markiwitz!$K$11)</f>
        <v>2.243706345840649E-2</v>
      </c>
      <c r="V643" s="5">
        <f t="shared" ca="1" si="176"/>
        <v>0.14979006461847358</v>
      </c>
      <c r="W643" s="42">
        <f ca="1">SUMPRODUCT(L643:T643,Markiwitz!$B$3:$J$3)</f>
        <v>0.66925344232204953</v>
      </c>
    </row>
    <row r="644" spans="1:23" x14ac:dyDescent="0.25">
      <c r="A644">
        <v>643</v>
      </c>
      <c r="B644" s="25">
        <f t="shared" ca="1" si="174"/>
        <v>1.0000000000000002</v>
      </c>
      <c r="C644" s="46">
        <v>0</v>
      </c>
      <c r="D644">
        <f t="shared" ca="1" si="175"/>
        <v>0.9315482409426048</v>
      </c>
      <c r="E644">
        <f t="shared" ca="1" si="175"/>
        <v>0.92865372945203772</v>
      </c>
      <c r="F644">
        <f t="shared" ca="1" si="175"/>
        <v>0.27419369303087371</v>
      </c>
      <c r="G644">
        <f t="shared" ca="1" si="175"/>
        <v>0.52879498645357703</v>
      </c>
      <c r="H644">
        <f t="shared" ca="1" si="175"/>
        <v>0.73985351525043763</v>
      </c>
      <c r="I644">
        <f t="shared" ca="1" si="175"/>
        <v>0.81318751888407259</v>
      </c>
      <c r="J644">
        <f t="shared" ca="1" si="175"/>
        <v>0.43814925131298799</v>
      </c>
      <c r="K644">
        <f t="shared" ca="1" si="175"/>
        <v>0.41938717252163371</v>
      </c>
      <c r="L644" s="42">
        <f t="shared" ca="1" si="177"/>
        <v>0</v>
      </c>
      <c r="M644" s="42">
        <f t="shared" ca="1" si="178"/>
        <v>0.18360087042639253</v>
      </c>
      <c r="N644" s="42">
        <f t="shared" ca="1" si="179"/>
        <v>0.18303038485648843</v>
      </c>
      <c r="O644" s="42">
        <f t="shared" ca="1" si="180"/>
        <v>5.4041431772718265E-2</v>
      </c>
      <c r="P644" s="42">
        <f t="shared" ca="1" si="181"/>
        <v>0.10422135486161151</v>
      </c>
      <c r="Q644" s="42">
        <f t="shared" ca="1" si="182"/>
        <v>0.14581933969469646</v>
      </c>
      <c r="R644" s="42">
        <f t="shared" ca="1" si="183"/>
        <v>0.16027289809051676</v>
      </c>
      <c r="S644" s="42">
        <f t="shared" ca="1" si="184"/>
        <v>8.6355789622164308E-2</v>
      </c>
      <c r="T644" s="42">
        <f t="shared" ca="1" si="185"/>
        <v>8.2657930675411773E-2</v>
      </c>
      <c r="U644">
        <f ca="1">+(L644^2*Markiwitz!$B$4^2)+(M644^2*Markiwitz!$C$4^2)+(N644^2*Markiwitz!$D$4^2)+(O644^2*Markiwitz!$E$4^2)+(P644^2*Markiwitz!$F$4^2)+(Q644^2*Markiwitz!$G$4^2)+(R644^2*Markiwitz!$H$4^2)+(S644^2*Markiwitz!$I$4^2)+(T644^2*Markiwitz!$J$4^2)+(2*L644*M644*Markiwitz!$B$8)+(2*L644*N644*Markiwitz!$E$8)+(2*L644*O644*Markiwitz!$H$8)+(2*L644*P644*Markiwitz!$B$11)+(2*L644*Q644*Markiwitz!$E$11)+(2*L644*R644*Markiwitz!$H$11)+(2*L644*S644*Markiwitz!$K$8)+(2*L644*T644*Markiwitz!$K$11)</f>
        <v>1.3974962598120004E-2</v>
      </c>
      <c r="V644" s="5">
        <f t="shared" ca="1" si="176"/>
        <v>0.11821574598216603</v>
      </c>
      <c r="W644" s="42">
        <f ca="1">SUMPRODUCT(L644:T644,Markiwitz!$B$3:$J$3)</f>
        <v>0.52409412622325502</v>
      </c>
    </row>
    <row r="645" spans="1:23" x14ac:dyDescent="0.25">
      <c r="A645">
        <v>644</v>
      </c>
      <c r="B645" s="25">
        <f t="shared" ca="1" si="174"/>
        <v>0.99999999999999989</v>
      </c>
      <c r="C645" s="46">
        <v>0</v>
      </c>
      <c r="D645">
        <f t="shared" ca="1" si="175"/>
        <v>0.2755063641149339</v>
      </c>
      <c r="E645">
        <f t="shared" ca="1" si="175"/>
        <v>0.15816991542380054</v>
      </c>
      <c r="F645">
        <f t="shared" ca="1" si="175"/>
        <v>0.19266520518840646</v>
      </c>
      <c r="G645">
        <f t="shared" ca="1" si="175"/>
        <v>0.73741150853569182</v>
      </c>
      <c r="H645">
        <f t="shared" ca="1" si="175"/>
        <v>0.32056962116879129</v>
      </c>
      <c r="I645">
        <f t="shared" ca="1" si="175"/>
        <v>0.17591561352417917</v>
      </c>
      <c r="J645">
        <f t="shared" ca="1" si="175"/>
        <v>0.71151882407205091</v>
      </c>
      <c r="K645">
        <f t="shared" ca="1" si="175"/>
        <v>0.27739674477667475</v>
      </c>
      <c r="L645" s="42">
        <f t="shared" ca="1" si="177"/>
        <v>0</v>
      </c>
      <c r="M645" s="42">
        <f t="shared" ca="1" si="178"/>
        <v>9.6697610505943304E-2</v>
      </c>
      <c r="N645" s="42">
        <f t="shared" ca="1" si="179"/>
        <v>5.5514698996311167E-2</v>
      </c>
      <c r="O645" s="42">
        <f t="shared" ca="1" si="180"/>
        <v>6.7621904231526669E-2</v>
      </c>
      <c r="P645" s="42">
        <f t="shared" ca="1" si="181"/>
        <v>0.25881772663965569</v>
      </c>
      <c r="Q645" s="42">
        <f t="shared" ca="1" si="182"/>
        <v>0.11251397573845484</v>
      </c>
      <c r="R645" s="42">
        <f t="shared" ca="1" si="183"/>
        <v>6.174310903169828E-2</v>
      </c>
      <c r="S645" s="42">
        <f t="shared" ca="1" si="184"/>
        <v>0.24972987589159118</v>
      </c>
      <c r="T645" s="42">
        <f t="shared" ca="1" si="185"/>
        <v>9.7361098964818704E-2</v>
      </c>
      <c r="U645">
        <f ca="1">+(L645^2*Markiwitz!$B$4^2)+(M645^2*Markiwitz!$C$4^2)+(N645^2*Markiwitz!$D$4^2)+(O645^2*Markiwitz!$E$4^2)+(P645^2*Markiwitz!$F$4^2)+(Q645^2*Markiwitz!$G$4^2)+(R645^2*Markiwitz!$H$4^2)+(S645^2*Markiwitz!$I$4^2)+(T645^2*Markiwitz!$J$4^2)+(2*L645*M645*Markiwitz!$B$8)+(2*L645*N645*Markiwitz!$E$8)+(2*L645*O645*Markiwitz!$H$8)+(2*L645*P645*Markiwitz!$B$11)+(2*L645*Q645*Markiwitz!$E$11)+(2*L645*R645*Markiwitz!$H$11)+(2*L645*S645*Markiwitz!$K$8)+(2*L645*T645*Markiwitz!$K$11)</f>
        <v>1.9734071258833225E-2</v>
      </c>
      <c r="V645" s="5">
        <f t="shared" ca="1" si="176"/>
        <v>0.14047800987639747</v>
      </c>
      <c r="W645" s="42">
        <f ca="1">SUMPRODUCT(L645:T645,Markiwitz!$B$3:$J$3)</f>
        <v>0.43289817705910616</v>
      </c>
    </row>
    <row r="646" spans="1:23" x14ac:dyDescent="0.25">
      <c r="A646">
        <v>645</v>
      </c>
      <c r="B646" s="25">
        <f t="shared" ca="1" si="174"/>
        <v>1</v>
      </c>
      <c r="C646" s="46">
        <v>0</v>
      </c>
      <c r="D646">
        <f t="shared" ca="1" si="175"/>
        <v>0.27349958413439279</v>
      </c>
      <c r="E646">
        <f t="shared" ca="1" si="175"/>
        <v>0.84984105795542231</v>
      </c>
      <c r="F646">
        <f t="shared" ca="1" si="175"/>
        <v>0.76075281395630501</v>
      </c>
      <c r="G646">
        <f t="shared" ca="1" si="175"/>
        <v>0.91343657362515007</v>
      </c>
      <c r="H646">
        <f t="shared" ca="1" si="175"/>
        <v>0.31658139131978769</v>
      </c>
      <c r="I646">
        <f t="shared" ca="1" si="175"/>
        <v>0.24790283956636483</v>
      </c>
      <c r="J646">
        <f t="shared" ca="1" si="175"/>
        <v>0.95847230535647732</v>
      </c>
      <c r="K646">
        <f t="shared" ca="1" si="175"/>
        <v>0.73758013564263369</v>
      </c>
      <c r="L646" s="42">
        <f t="shared" ca="1" si="177"/>
        <v>0</v>
      </c>
      <c r="M646" s="42">
        <f t="shared" ca="1" si="178"/>
        <v>5.4071960745442127E-2</v>
      </c>
      <c r="N646" s="42">
        <f t="shared" ca="1" si="179"/>
        <v>0.16801697330205201</v>
      </c>
      <c r="O646" s="42">
        <f t="shared" ca="1" si="180"/>
        <v>0.15040387144799738</v>
      </c>
      <c r="P646" s="42">
        <f t="shared" ca="1" si="181"/>
        <v>0.18059006089106253</v>
      </c>
      <c r="Q646" s="42">
        <f t="shared" ca="1" si="182"/>
        <v>6.2589406189990579E-2</v>
      </c>
      <c r="R646" s="42">
        <f t="shared" ca="1" si="183"/>
        <v>4.9011382054348351E-2</v>
      </c>
      <c r="S646" s="42">
        <f t="shared" ca="1" si="184"/>
        <v>0.18949380502663674</v>
      </c>
      <c r="T646" s="42">
        <f t="shared" ca="1" si="185"/>
        <v>0.14582254034247039</v>
      </c>
      <c r="U646">
        <f ca="1">+(L646^2*Markiwitz!$B$4^2)+(M646^2*Markiwitz!$C$4^2)+(N646^2*Markiwitz!$D$4^2)+(O646^2*Markiwitz!$E$4^2)+(P646^2*Markiwitz!$F$4^2)+(Q646^2*Markiwitz!$G$4^2)+(R646^2*Markiwitz!$H$4^2)+(S646^2*Markiwitz!$I$4^2)+(T646^2*Markiwitz!$J$4^2)+(2*L646*M646*Markiwitz!$B$8)+(2*L646*N646*Markiwitz!$E$8)+(2*L646*O646*Markiwitz!$H$8)+(2*L646*P646*Markiwitz!$B$11)+(2*L646*Q646*Markiwitz!$E$11)+(2*L646*R646*Markiwitz!$H$11)+(2*L646*S646*Markiwitz!$K$8)+(2*L646*T646*Markiwitz!$K$11)</f>
        <v>1.3773124260673005E-2</v>
      </c>
      <c r="V646" s="5">
        <f t="shared" ca="1" si="176"/>
        <v>0.11735895475281384</v>
      </c>
      <c r="W646" s="42">
        <f ca="1">SUMPRODUCT(L646:T646,Markiwitz!$B$3:$J$3)</f>
        <v>0.31711447352756983</v>
      </c>
    </row>
    <row r="647" spans="1:23" x14ac:dyDescent="0.25">
      <c r="A647">
        <v>646</v>
      </c>
      <c r="B647" s="25">
        <f t="shared" ca="1" si="174"/>
        <v>1</v>
      </c>
      <c r="C647" s="46">
        <v>0</v>
      </c>
      <c r="D647">
        <f t="shared" ca="1" si="175"/>
        <v>9.1255288843023252E-2</v>
      </c>
      <c r="E647">
        <f t="shared" ca="1" si="175"/>
        <v>0.95020251015300983</v>
      </c>
      <c r="F647">
        <f t="shared" ca="1" si="175"/>
        <v>0.71003019201976347</v>
      </c>
      <c r="G647">
        <f t="shared" ca="1" si="175"/>
        <v>0.82355887506818537</v>
      </c>
      <c r="H647">
        <f t="shared" ca="1" si="175"/>
        <v>0.86852548260138229</v>
      </c>
      <c r="I647">
        <f t="shared" ca="1" si="175"/>
        <v>6.0925285694870879E-2</v>
      </c>
      <c r="J647">
        <f t="shared" ca="1" si="175"/>
        <v>0.21863939172487945</v>
      </c>
      <c r="K647">
        <f t="shared" ca="1" si="175"/>
        <v>0.96982636143006884</v>
      </c>
      <c r="L647" s="42">
        <f t="shared" ca="1" si="177"/>
        <v>0</v>
      </c>
      <c r="M647" s="42">
        <f t="shared" ca="1" si="178"/>
        <v>1.9445131211848626E-2</v>
      </c>
      <c r="N647" s="42">
        <f t="shared" ca="1" si="179"/>
        <v>0.20247388093348642</v>
      </c>
      <c r="O647" s="42">
        <f t="shared" ca="1" si="180"/>
        <v>0.15129676781746262</v>
      </c>
      <c r="P647" s="42">
        <f t="shared" ca="1" si="181"/>
        <v>0.1754880247426629</v>
      </c>
      <c r="Q647" s="42">
        <f t="shared" ca="1" si="182"/>
        <v>0.18506973331780993</v>
      </c>
      <c r="R647" s="42">
        <f t="shared" ca="1" si="183"/>
        <v>1.2982263159497985E-2</v>
      </c>
      <c r="S647" s="42">
        <f t="shared" ca="1" si="184"/>
        <v>4.6588769966882743E-2</v>
      </c>
      <c r="T647" s="42">
        <f t="shared" ca="1" si="185"/>
        <v>0.20665542885034877</v>
      </c>
      <c r="U647">
        <f ca="1">+(L647^2*Markiwitz!$B$4^2)+(M647^2*Markiwitz!$C$4^2)+(N647^2*Markiwitz!$D$4^2)+(O647^2*Markiwitz!$E$4^2)+(P647^2*Markiwitz!$F$4^2)+(Q647^2*Markiwitz!$G$4^2)+(R647^2*Markiwitz!$H$4^2)+(S647^2*Markiwitz!$I$4^2)+(T647^2*Markiwitz!$J$4^2)+(2*L647*M647*Markiwitz!$B$8)+(2*L647*N647*Markiwitz!$E$8)+(2*L647*O647*Markiwitz!$H$8)+(2*L647*P647*Markiwitz!$B$11)+(2*L647*Q647*Markiwitz!$E$11)+(2*L647*R647*Markiwitz!$H$11)+(2*L647*S647*Markiwitz!$K$8)+(2*L647*T647*Markiwitz!$K$11)</f>
        <v>1.9064602655818805E-2</v>
      </c>
      <c r="V647" s="5">
        <f t="shared" ca="1" si="176"/>
        <v>0.13807462712540203</v>
      </c>
      <c r="W647" s="42">
        <f ca="1">SUMPRODUCT(L647:T647,Markiwitz!$B$3:$J$3)</f>
        <v>0.66739299659071849</v>
      </c>
    </row>
    <row r="648" spans="1:23" x14ac:dyDescent="0.25">
      <c r="A648">
        <v>647</v>
      </c>
      <c r="B648" s="25">
        <f t="shared" ca="1" si="174"/>
        <v>1</v>
      </c>
      <c r="C648" s="46">
        <v>0</v>
      </c>
      <c r="D648">
        <f t="shared" ca="1" si="175"/>
        <v>4.734508717247965E-2</v>
      </c>
      <c r="E648">
        <f t="shared" ca="1" si="175"/>
        <v>0.45015598570545357</v>
      </c>
      <c r="F648">
        <f t="shared" ca="1" si="175"/>
        <v>0.35911054214379334</v>
      </c>
      <c r="G648">
        <f t="shared" ca="1" si="175"/>
        <v>0.20528717986461165</v>
      </c>
      <c r="H648">
        <f t="shared" ca="1" si="175"/>
        <v>0.7719161836587225</v>
      </c>
      <c r="I648">
        <f t="shared" ca="1" si="175"/>
        <v>0.93556010201144491</v>
      </c>
      <c r="J648">
        <f t="shared" ca="1" si="175"/>
        <v>0.46258958506179115</v>
      </c>
      <c r="K648">
        <f t="shared" ca="1" si="175"/>
        <v>0.24896147807487268</v>
      </c>
      <c r="L648" s="42">
        <f t="shared" ca="1" si="177"/>
        <v>0</v>
      </c>
      <c r="M648" s="42">
        <f t="shared" ca="1" si="178"/>
        <v>1.3601290351494726E-2</v>
      </c>
      <c r="N648" s="42">
        <f t="shared" ca="1" si="179"/>
        <v>0.12932075175483329</v>
      </c>
      <c r="O648" s="42">
        <f t="shared" ca="1" si="180"/>
        <v>0.10316522882694278</v>
      </c>
      <c r="P648" s="42">
        <f t="shared" ca="1" si="181"/>
        <v>5.8974873752077786E-2</v>
      </c>
      <c r="Q648" s="42">
        <f t="shared" ca="1" si="182"/>
        <v>0.22175597866599378</v>
      </c>
      <c r="R648" s="42">
        <f t="shared" ca="1" si="183"/>
        <v>0.26876758178466859</v>
      </c>
      <c r="S648" s="42">
        <f t="shared" ca="1" si="184"/>
        <v>0.13289267452569276</v>
      </c>
      <c r="T648" s="42">
        <f t="shared" ca="1" si="185"/>
        <v>7.1521620338296288E-2</v>
      </c>
      <c r="U648">
        <f ca="1">+(L648^2*Markiwitz!$B$4^2)+(M648^2*Markiwitz!$C$4^2)+(N648^2*Markiwitz!$D$4^2)+(O648^2*Markiwitz!$E$4^2)+(P648^2*Markiwitz!$F$4^2)+(Q648^2*Markiwitz!$G$4^2)+(R648^2*Markiwitz!$H$4^2)+(S648^2*Markiwitz!$I$4^2)+(T648^2*Markiwitz!$J$4^2)+(2*L648*M648*Markiwitz!$B$8)+(2*L648*N648*Markiwitz!$E$8)+(2*L648*O648*Markiwitz!$H$8)+(2*L648*P648*Markiwitz!$B$11)+(2*L648*Q648*Markiwitz!$E$11)+(2*L648*R648*Markiwitz!$H$11)+(2*L648*S648*Markiwitz!$K$8)+(2*L648*T648*Markiwitz!$K$11)</f>
        <v>2.4615625836543649E-2</v>
      </c>
      <c r="V648" s="5">
        <f t="shared" ca="1" si="176"/>
        <v>0.15689367685328701</v>
      </c>
      <c r="W648" s="42">
        <f ca="1">SUMPRODUCT(L648:T648,Markiwitz!$B$3:$J$3)</f>
        <v>0.70172765001440163</v>
      </c>
    </row>
    <row r="649" spans="1:23" x14ac:dyDescent="0.25">
      <c r="A649">
        <v>648</v>
      </c>
      <c r="B649" s="25">
        <f t="shared" ca="1" si="174"/>
        <v>0.99999999999999978</v>
      </c>
      <c r="C649" s="46">
        <v>0</v>
      </c>
      <c r="D649">
        <f t="shared" ca="1" si="175"/>
        <v>0.44235219947283222</v>
      </c>
      <c r="E649">
        <f t="shared" ca="1" si="175"/>
        <v>0.15545628673692935</v>
      </c>
      <c r="F649">
        <f t="shared" ca="1" si="175"/>
        <v>0.95177276194220128</v>
      </c>
      <c r="G649">
        <f t="shared" ca="1" si="175"/>
        <v>0.81174230351079102</v>
      </c>
      <c r="H649">
        <f t="shared" ca="1" si="175"/>
        <v>0.50784232762583625</v>
      </c>
      <c r="I649">
        <f t="shared" ca="1" si="175"/>
        <v>0.20337710006547183</v>
      </c>
      <c r="J649">
        <f t="shared" ca="1" si="175"/>
        <v>0.53782539419290065</v>
      </c>
      <c r="K649">
        <f t="shared" ca="1" si="175"/>
        <v>0.3839632360955022</v>
      </c>
      <c r="L649" s="42">
        <f t="shared" ca="1" si="177"/>
        <v>0</v>
      </c>
      <c r="M649" s="42">
        <f t="shared" ca="1" si="178"/>
        <v>0.11074498632136039</v>
      </c>
      <c r="N649" s="42">
        <f t="shared" ca="1" si="179"/>
        <v>3.8919224022775693E-2</v>
      </c>
      <c r="O649" s="42">
        <f t="shared" ca="1" si="180"/>
        <v>0.23828085771461396</v>
      </c>
      <c r="P649" s="42">
        <f t="shared" ca="1" si="181"/>
        <v>0.20322356349963905</v>
      </c>
      <c r="Q649" s="42">
        <f t="shared" ca="1" si="182"/>
        <v>0.12714075276070869</v>
      </c>
      <c r="R649" s="42">
        <f t="shared" ca="1" si="183"/>
        <v>5.0916428564546805E-2</v>
      </c>
      <c r="S649" s="42">
        <f t="shared" ca="1" si="184"/>
        <v>0.13464715670941543</v>
      </c>
      <c r="T649" s="42">
        <f t="shared" ca="1" si="185"/>
        <v>9.6127030406939831E-2</v>
      </c>
      <c r="U649">
        <f ca="1">+(L649^2*Markiwitz!$B$4^2)+(M649^2*Markiwitz!$C$4^2)+(N649^2*Markiwitz!$D$4^2)+(O649^2*Markiwitz!$E$4^2)+(P649^2*Markiwitz!$F$4^2)+(Q649^2*Markiwitz!$G$4^2)+(R649^2*Markiwitz!$H$4^2)+(S649^2*Markiwitz!$I$4^2)+(T649^2*Markiwitz!$J$4^2)+(2*L649*M649*Markiwitz!$B$8)+(2*L649*N649*Markiwitz!$E$8)+(2*L649*O649*Markiwitz!$H$8)+(2*L649*P649*Markiwitz!$B$11)+(2*L649*Q649*Markiwitz!$E$11)+(2*L649*R649*Markiwitz!$H$11)+(2*L649*S649*Markiwitz!$K$8)+(2*L649*T649*Markiwitz!$K$11)</f>
        <v>1.7282807553872518E-2</v>
      </c>
      <c r="V649" s="5">
        <f t="shared" ca="1" si="176"/>
        <v>0.13146409226048197</v>
      </c>
      <c r="W649" s="42">
        <f ca="1">SUMPRODUCT(L649:T649,Markiwitz!$B$3:$J$3)</f>
        <v>0.51086596121639893</v>
      </c>
    </row>
    <row r="650" spans="1:23" x14ac:dyDescent="0.25">
      <c r="A650">
        <v>649</v>
      </c>
      <c r="B650" s="25">
        <f t="shared" ca="1" si="174"/>
        <v>1</v>
      </c>
      <c r="C650" s="46">
        <v>0</v>
      </c>
      <c r="D650">
        <f t="shared" ca="1" si="175"/>
        <v>0.32026205050820322</v>
      </c>
      <c r="E650">
        <f t="shared" ca="1" si="175"/>
        <v>0.88555493078931324</v>
      </c>
      <c r="F650">
        <f t="shared" ca="1" si="175"/>
        <v>0.66962245681847654</v>
      </c>
      <c r="G650">
        <f t="shared" ca="1" si="175"/>
        <v>0.56017416906285977</v>
      </c>
      <c r="H650">
        <f t="shared" ca="1" si="175"/>
        <v>0.68816355998558709</v>
      </c>
      <c r="I650">
        <f t="shared" ca="1" si="175"/>
        <v>0.74850839409449554</v>
      </c>
      <c r="J650">
        <f t="shared" ca="1" si="175"/>
        <v>0.94935559218491206</v>
      </c>
      <c r="K650">
        <f t="shared" ca="1" si="175"/>
        <v>0.74703950680719511</v>
      </c>
      <c r="L650" s="42">
        <f t="shared" ca="1" si="177"/>
        <v>0</v>
      </c>
      <c r="M650" s="42">
        <f t="shared" ca="1" si="178"/>
        <v>5.7511297567162958E-2</v>
      </c>
      <c r="N650" s="42">
        <f t="shared" ca="1" si="179"/>
        <v>0.15902418989660494</v>
      </c>
      <c r="O650" s="42">
        <f t="shared" ca="1" si="180"/>
        <v>0.12024795416950505</v>
      </c>
      <c r="P650" s="42">
        <f t="shared" ca="1" si="181"/>
        <v>0.10059369592897548</v>
      </c>
      <c r="Q650" s="42">
        <f t="shared" ca="1" si="182"/>
        <v>0.12357748665633915</v>
      </c>
      <c r="R650" s="42">
        <f t="shared" ca="1" si="183"/>
        <v>0.13441395543423959</v>
      </c>
      <c r="S650" s="42">
        <f t="shared" ca="1" si="184"/>
        <v>0.1704812414476132</v>
      </c>
      <c r="T650" s="42">
        <f t="shared" ca="1" si="185"/>
        <v>0.1341501788995596</v>
      </c>
      <c r="U650">
        <f ca="1">+(L650^2*Markiwitz!$B$4^2)+(M650^2*Markiwitz!$C$4^2)+(N650^2*Markiwitz!$D$4^2)+(O650^2*Markiwitz!$E$4^2)+(P650^2*Markiwitz!$F$4^2)+(Q650^2*Markiwitz!$G$4^2)+(R650^2*Markiwitz!$H$4^2)+(S650^2*Markiwitz!$I$4^2)+(T650^2*Markiwitz!$J$4^2)+(2*L650*M650*Markiwitz!$B$8)+(2*L650*N650*Markiwitz!$E$8)+(2*L650*O650*Markiwitz!$H$8)+(2*L650*P650*Markiwitz!$B$11)+(2*L650*Q650*Markiwitz!$E$11)+(2*L650*R650*Markiwitz!$H$11)+(2*L650*S650*Markiwitz!$K$8)+(2*L650*T650*Markiwitz!$K$11)</f>
        <v>1.3881052225059207E-2</v>
      </c>
      <c r="V650" s="5">
        <f t="shared" ca="1" si="176"/>
        <v>0.11781787735763706</v>
      </c>
      <c r="W650" s="42">
        <f ca="1">SUMPRODUCT(L650:T650,Markiwitz!$B$3:$J$3)</f>
        <v>0.45466821841225646</v>
      </c>
    </row>
    <row r="651" spans="1:23" x14ac:dyDescent="0.25">
      <c r="A651">
        <v>650</v>
      </c>
      <c r="B651" s="25">
        <f t="shared" ca="1" si="174"/>
        <v>0.99999999999999989</v>
      </c>
      <c r="C651" s="46">
        <v>0</v>
      </c>
      <c r="D651">
        <f t="shared" ca="1" si="175"/>
        <v>0.61111904796927341</v>
      </c>
      <c r="E651">
        <f t="shared" ca="1" si="175"/>
        <v>0.34025612948126049</v>
      </c>
      <c r="F651">
        <f t="shared" ca="1" si="175"/>
        <v>0.41311935255528631</v>
      </c>
      <c r="G651">
        <f t="shared" ca="1" si="175"/>
        <v>0.53268691065917817</v>
      </c>
      <c r="H651">
        <f t="shared" ca="1" si="175"/>
        <v>0.56900461781460976</v>
      </c>
      <c r="I651">
        <f t="shared" ca="1" si="175"/>
        <v>0.61629030757098779</v>
      </c>
      <c r="J651">
        <f t="shared" ca="1" si="175"/>
        <v>0.64744089908033575</v>
      </c>
      <c r="K651">
        <f t="shared" ca="1" si="175"/>
        <v>0.82486368340075089</v>
      </c>
      <c r="L651" s="42">
        <f t="shared" ca="1" si="177"/>
        <v>0</v>
      </c>
      <c r="M651" s="42">
        <f t="shared" ca="1" si="178"/>
        <v>0.13417089754146769</v>
      </c>
      <c r="N651" s="42">
        <f t="shared" ca="1" si="179"/>
        <v>7.4703072074398733E-2</v>
      </c>
      <c r="O651" s="42">
        <f t="shared" ca="1" si="180"/>
        <v>9.0700158190584981E-2</v>
      </c>
      <c r="P651" s="42">
        <f t="shared" ca="1" si="181"/>
        <v>0.11695115894231962</v>
      </c>
      <c r="Q651" s="42">
        <f t="shared" ca="1" si="182"/>
        <v>0.12492469434738433</v>
      </c>
      <c r="R651" s="42">
        <f t="shared" ca="1" si="183"/>
        <v>0.13530624513779532</v>
      </c>
      <c r="S651" s="42">
        <f t="shared" ca="1" si="184"/>
        <v>0.14214534275002846</v>
      </c>
      <c r="T651" s="42">
        <f t="shared" ca="1" si="185"/>
        <v>0.18109843101602083</v>
      </c>
      <c r="U651">
        <f ca="1">+(L651^2*Markiwitz!$B$4^2)+(M651^2*Markiwitz!$C$4^2)+(N651^2*Markiwitz!$D$4^2)+(O651^2*Markiwitz!$E$4^2)+(P651^2*Markiwitz!$F$4^2)+(Q651^2*Markiwitz!$G$4^2)+(R651^2*Markiwitz!$H$4^2)+(S651^2*Markiwitz!$I$4^2)+(T651^2*Markiwitz!$J$4^2)+(2*L651*M651*Markiwitz!$B$8)+(2*L651*N651*Markiwitz!$E$8)+(2*L651*O651*Markiwitz!$H$8)+(2*L651*P651*Markiwitz!$B$11)+(2*L651*Q651*Markiwitz!$E$11)+(2*L651*R651*Markiwitz!$H$11)+(2*L651*S651*Markiwitz!$K$8)+(2*L651*T651*Markiwitz!$K$11)</f>
        <v>1.20673032303854E-2</v>
      </c>
      <c r="V651" s="5">
        <f t="shared" ca="1" si="176"/>
        <v>0.10985127778221516</v>
      </c>
      <c r="W651" s="42">
        <f ca="1">SUMPRODUCT(L651:T651,Markiwitz!$B$3:$J$3)</f>
        <v>0.45354301591584473</v>
      </c>
    </row>
    <row r="652" spans="1:23" x14ac:dyDescent="0.25">
      <c r="A652">
        <v>651</v>
      </c>
      <c r="B652" s="25">
        <f t="shared" ca="1" si="174"/>
        <v>0.99999999999999989</v>
      </c>
      <c r="C652" s="46">
        <v>0</v>
      </c>
      <c r="D652">
        <f t="shared" ref="D652:K661" ca="1" si="186">RAND()</f>
        <v>0.50802951054128054</v>
      </c>
      <c r="E652">
        <f t="shared" ca="1" si="186"/>
        <v>0.94151297550297897</v>
      </c>
      <c r="F652">
        <f t="shared" ca="1" si="186"/>
        <v>0.49676750234117062</v>
      </c>
      <c r="G652">
        <f t="shared" ca="1" si="186"/>
        <v>0.19803896551385403</v>
      </c>
      <c r="H652">
        <f t="shared" ca="1" si="186"/>
        <v>2.0063307215416604E-2</v>
      </c>
      <c r="I652">
        <f t="shared" ca="1" si="186"/>
        <v>9.9184809315438938E-2</v>
      </c>
      <c r="J652">
        <f t="shared" ca="1" si="186"/>
        <v>0.13360150532604265</v>
      </c>
      <c r="K652">
        <f t="shared" ca="1" si="186"/>
        <v>0.76749374010365157</v>
      </c>
      <c r="L652" s="42">
        <f t="shared" ca="1" si="177"/>
        <v>0</v>
      </c>
      <c r="M652" s="42">
        <f t="shared" ca="1" si="178"/>
        <v>0.16053045915247244</v>
      </c>
      <c r="N652" s="42">
        <f t="shared" ca="1" si="179"/>
        <v>0.29750537541504207</v>
      </c>
      <c r="O652" s="42">
        <f t="shared" ca="1" si="180"/>
        <v>0.15697181677081959</v>
      </c>
      <c r="P652" s="42">
        <f t="shared" ca="1" si="181"/>
        <v>6.2577636543490522E-2</v>
      </c>
      <c r="Q652" s="42">
        <f t="shared" ca="1" si="182"/>
        <v>6.339733918166222E-3</v>
      </c>
      <c r="R652" s="42">
        <f t="shared" ca="1" si="183"/>
        <v>3.1341059229794611E-2</v>
      </c>
      <c r="S652" s="42">
        <f t="shared" ca="1" si="184"/>
        <v>4.2216270016677326E-2</v>
      </c>
      <c r="T652" s="42">
        <f t="shared" ca="1" si="185"/>
        <v>0.24251764895353708</v>
      </c>
      <c r="U652">
        <f ca="1">+(L652^2*Markiwitz!$B$4^2)+(M652^2*Markiwitz!$C$4^2)+(N652^2*Markiwitz!$D$4^2)+(O652^2*Markiwitz!$E$4^2)+(P652^2*Markiwitz!$F$4^2)+(Q652^2*Markiwitz!$G$4^2)+(R652^2*Markiwitz!$H$4^2)+(S652^2*Markiwitz!$I$4^2)+(T652^2*Markiwitz!$J$4^2)+(2*L652*M652*Markiwitz!$B$8)+(2*L652*N652*Markiwitz!$E$8)+(2*L652*O652*Markiwitz!$H$8)+(2*L652*P652*Markiwitz!$B$11)+(2*L652*Q652*Markiwitz!$E$11)+(2*L652*R652*Markiwitz!$H$11)+(2*L652*S652*Markiwitz!$K$8)+(2*L652*T652*Markiwitz!$K$11)</f>
        <v>1.1313523976150772E-2</v>
      </c>
      <c r="V652" s="5">
        <f t="shared" ca="1" si="176"/>
        <v>0.1063650505389377</v>
      </c>
      <c r="W652" s="42">
        <f ca="1">SUMPRODUCT(L652:T652,Markiwitz!$B$3:$J$3)</f>
        <v>0.18105782662790504</v>
      </c>
    </row>
    <row r="653" spans="1:23" x14ac:dyDescent="0.25">
      <c r="A653">
        <v>652</v>
      </c>
      <c r="B653" s="25">
        <f t="shared" ca="1" si="174"/>
        <v>1</v>
      </c>
      <c r="C653" s="46">
        <v>0</v>
      </c>
      <c r="D653">
        <f t="shared" ca="1" si="186"/>
        <v>0.80361107673653887</v>
      </c>
      <c r="E653">
        <f t="shared" ca="1" si="186"/>
        <v>0.80919450418632599</v>
      </c>
      <c r="F653">
        <f t="shared" ca="1" si="186"/>
        <v>0.81987178380450798</v>
      </c>
      <c r="G653">
        <f t="shared" ca="1" si="186"/>
        <v>3.5333019058192305E-2</v>
      </c>
      <c r="H653">
        <f t="shared" ca="1" si="186"/>
        <v>0.98031035603544092</v>
      </c>
      <c r="I653">
        <f t="shared" ca="1" si="186"/>
        <v>0.88683606095944501</v>
      </c>
      <c r="J653">
        <f t="shared" ca="1" si="186"/>
        <v>0.88133530534941773</v>
      </c>
      <c r="K653">
        <f t="shared" ca="1" si="186"/>
        <v>0.43332781043049695</v>
      </c>
      <c r="L653" s="42">
        <f t="shared" ca="1" si="177"/>
        <v>0</v>
      </c>
      <c r="M653" s="42">
        <f t="shared" ca="1" si="178"/>
        <v>0.14223658251142643</v>
      </c>
      <c r="N653" s="42">
        <f t="shared" ca="1" si="179"/>
        <v>0.14322483125780175</v>
      </c>
      <c r="O653" s="42">
        <f t="shared" ca="1" si="180"/>
        <v>0.14511467549635623</v>
      </c>
      <c r="P653" s="42">
        <f t="shared" ca="1" si="181"/>
        <v>6.2538310211669888E-3</v>
      </c>
      <c r="Q653" s="42">
        <f t="shared" ca="1" si="182"/>
        <v>0.17351178807700085</v>
      </c>
      <c r="R653" s="42">
        <f t="shared" ca="1" si="183"/>
        <v>0.1569671377241621</v>
      </c>
      <c r="S653" s="42">
        <f t="shared" ca="1" si="184"/>
        <v>0.1559935216282041</v>
      </c>
      <c r="T653" s="42">
        <f t="shared" ca="1" si="185"/>
        <v>7.6697632283881489E-2</v>
      </c>
      <c r="U653">
        <f ca="1">+(L653^2*Markiwitz!$B$4^2)+(M653^2*Markiwitz!$C$4^2)+(N653^2*Markiwitz!$D$4^2)+(O653^2*Markiwitz!$E$4^2)+(P653^2*Markiwitz!$F$4^2)+(Q653^2*Markiwitz!$G$4^2)+(R653^2*Markiwitz!$H$4^2)+(S653^2*Markiwitz!$I$4^2)+(T653^2*Markiwitz!$J$4^2)+(2*L653*M653*Markiwitz!$B$8)+(2*L653*N653*Markiwitz!$E$8)+(2*L653*O653*Markiwitz!$H$8)+(2*L653*P653*Markiwitz!$B$11)+(2*L653*Q653*Markiwitz!$E$11)+(2*L653*R653*Markiwitz!$H$11)+(2*L653*S653*Markiwitz!$K$8)+(2*L653*T653*Markiwitz!$K$11)</f>
        <v>1.7284220078356491E-2</v>
      </c>
      <c r="V653" s="5">
        <f t="shared" ca="1" si="176"/>
        <v>0.13146946443321542</v>
      </c>
      <c r="W653" s="42">
        <f ca="1">SUMPRODUCT(L653:T653,Markiwitz!$B$3:$J$3)</f>
        <v>0.57578138236013321</v>
      </c>
    </row>
    <row r="654" spans="1:23" x14ac:dyDescent="0.25">
      <c r="A654">
        <v>653</v>
      </c>
      <c r="B654" s="25">
        <f t="shared" ca="1" si="174"/>
        <v>1</v>
      </c>
      <c r="C654" s="46">
        <v>0</v>
      </c>
      <c r="D654">
        <f t="shared" ca="1" si="186"/>
        <v>0.49777049617811975</v>
      </c>
      <c r="E654">
        <f t="shared" ca="1" si="186"/>
        <v>8.4130654959005957E-2</v>
      </c>
      <c r="F654">
        <f t="shared" ca="1" si="186"/>
        <v>8.2429385448858361E-2</v>
      </c>
      <c r="G654">
        <f t="shared" ca="1" si="186"/>
        <v>0.57191012923180395</v>
      </c>
      <c r="H654">
        <f t="shared" ca="1" si="186"/>
        <v>0.44859905594041161</v>
      </c>
      <c r="I654">
        <f t="shared" ca="1" si="186"/>
        <v>0.78748195501879115</v>
      </c>
      <c r="J654">
        <f t="shared" ca="1" si="186"/>
        <v>0.28581427154834282</v>
      </c>
      <c r="K654">
        <f t="shared" ca="1" si="186"/>
        <v>0.12485732875268452</v>
      </c>
      <c r="L654" s="42">
        <f t="shared" ca="1" si="177"/>
        <v>0</v>
      </c>
      <c r="M654" s="42">
        <f t="shared" ca="1" si="178"/>
        <v>0.17265752928935788</v>
      </c>
      <c r="N654" s="42">
        <f t="shared" ca="1" si="179"/>
        <v>2.9181703484329441E-2</v>
      </c>
      <c r="O654" s="42">
        <f t="shared" ca="1" si="180"/>
        <v>2.859159821988988E-2</v>
      </c>
      <c r="P654" s="42">
        <f t="shared" ca="1" si="181"/>
        <v>0.19837372975473894</v>
      </c>
      <c r="Q654" s="42">
        <f t="shared" ca="1" si="182"/>
        <v>0.1556018390702171</v>
      </c>
      <c r="R654" s="42">
        <f t="shared" ca="1" si="183"/>
        <v>0.27314734351962233</v>
      </c>
      <c r="S654" s="42">
        <f t="shared" ca="1" si="184"/>
        <v>9.9138029152125648E-2</v>
      </c>
      <c r="T654" s="42">
        <f t="shared" ca="1" si="185"/>
        <v>4.3308227509718779E-2</v>
      </c>
      <c r="U654">
        <f ca="1">+(L654^2*Markiwitz!$B$4^2)+(M654^2*Markiwitz!$C$4^2)+(N654^2*Markiwitz!$D$4^2)+(O654^2*Markiwitz!$E$4^2)+(P654^2*Markiwitz!$F$4^2)+(Q654^2*Markiwitz!$G$4^2)+(R654^2*Markiwitz!$H$4^2)+(S654^2*Markiwitz!$I$4^2)+(T654^2*Markiwitz!$J$4^2)+(2*L654*M654*Markiwitz!$B$8)+(2*L654*N654*Markiwitz!$E$8)+(2*L654*O654*Markiwitz!$H$8)+(2*L654*P654*Markiwitz!$B$11)+(2*L654*Q654*Markiwitz!$E$11)+(2*L654*R654*Markiwitz!$H$11)+(2*L654*S654*Markiwitz!$K$8)+(2*L654*T654*Markiwitz!$K$11)</f>
        <v>1.9974293730175532E-2</v>
      </c>
      <c r="V654" s="5">
        <f t="shared" ca="1" si="176"/>
        <v>0.14133044162591274</v>
      </c>
      <c r="W654" s="42">
        <f ca="1">SUMPRODUCT(L654:T654,Markiwitz!$B$3:$J$3)</f>
        <v>0.54562515119891175</v>
      </c>
    </row>
    <row r="655" spans="1:23" x14ac:dyDescent="0.25">
      <c r="A655">
        <v>654</v>
      </c>
      <c r="B655" s="25">
        <f t="shared" ca="1" si="174"/>
        <v>1</v>
      </c>
      <c r="C655" s="46">
        <v>0</v>
      </c>
      <c r="D655">
        <f t="shared" ca="1" si="186"/>
        <v>0.60493458291980473</v>
      </c>
      <c r="E655">
        <f t="shared" ca="1" si="186"/>
        <v>0.32128163936303189</v>
      </c>
      <c r="F655">
        <f t="shared" ca="1" si="186"/>
        <v>0.12771305310640835</v>
      </c>
      <c r="G655">
        <f t="shared" ca="1" si="186"/>
        <v>0.23452322267997783</v>
      </c>
      <c r="H655">
        <f t="shared" ca="1" si="186"/>
        <v>0.13960473821831543</v>
      </c>
      <c r="I655">
        <f t="shared" ca="1" si="186"/>
        <v>9.542110918157698E-2</v>
      </c>
      <c r="J655">
        <f t="shared" ca="1" si="186"/>
        <v>0.51855599338343739</v>
      </c>
      <c r="K655">
        <f t="shared" ca="1" si="186"/>
        <v>0.61537431383609709</v>
      </c>
      <c r="L655" s="42">
        <f t="shared" ca="1" si="177"/>
        <v>0</v>
      </c>
      <c r="M655" s="42">
        <f t="shared" ca="1" si="178"/>
        <v>0.22764078167193383</v>
      </c>
      <c r="N655" s="42">
        <f t="shared" ca="1" si="179"/>
        <v>0.12090035118910794</v>
      </c>
      <c r="O655" s="42">
        <f t="shared" ca="1" si="180"/>
        <v>4.8059244850126415E-2</v>
      </c>
      <c r="P655" s="42">
        <f t="shared" ca="1" si="181"/>
        <v>8.8252599931402165E-2</v>
      </c>
      <c r="Q655" s="42">
        <f t="shared" ca="1" si="182"/>
        <v>5.2534162586198203E-2</v>
      </c>
      <c r="R655" s="42">
        <f t="shared" ca="1" si="183"/>
        <v>3.5907578266155669E-2</v>
      </c>
      <c r="S655" s="42">
        <f t="shared" ca="1" si="184"/>
        <v>0.19513596181708265</v>
      </c>
      <c r="T655" s="42">
        <f t="shared" ca="1" si="185"/>
        <v>0.23156931968799316</v>
      </c>
      <c r="U655">
        <f ca="1">+(L655^2*Markiwitz!$B$4^2)+(M655^2*Markiwitz!$C$4^2)+(N655^2*Markiwitz!$D$4^2)+(O655^2*Markiwitz!$E$4^2)+(P655^2*Markiwitz!$F$4^2)+(Q655^2*Markiwitz!$G$4^2)+(R655^2*Markiwitz!$H$4^2)+(S655^2*Markiwitz!$I$4^2)+(T655^2*Markiwitz!$J$4^2)+(2*L655*M655*Markiwitz!$B$8)+(2*L655*N655*Markiwitz!$E$8)+(2*L655*O655*Markiwitz!$H$8)+(2*L655*P655*Markiwitz!$B$11)+(2*L655*Q655*Markiwitz!$E$11)+(2*L655*R655*Markiwitz!$H$11)+(2*L655*S655*Markiwitz!$K$8)+(2*L655*T655*Markiwitz!$K$11)</f>
        <v>9.837511899408671E-3</v>
      </c>
      <c r="V655" s="5">
        <f t="shared" ca="1" si="176"/>
        <v>9.918423211079809E-2</v>
      </c>
      <c r="W655" s="42">
        <f ca="1">SUMPRODUCT(L655:T655,Markiwitz!$B$3:$J$3)</f>
        <v>0.24735303057990152</v>
      </c>
    </row>
    <row r="656" spans="1:23" x14ac:dyDescent="0.25">
      <c r="A656">
        <v>655</v>
      </c>
      <c r="B656" s="25">
        <f t="shared" ca="1" si="174"/>
        <v>1</v>
      </c>
      <c r="C656" s="46">
        <v>0</v>
      </c>
      <c r="D656">
        <f t="shared" ca="1" si="186"/>
        <v>0.92653670633403118</v>
      </c>
      <c r="E656">
        <f t="shared" ca="1" si="186"/>
        <v>0.36970641981317909</v>
      </c>
      <c r="F656">
        <f t="shared" ca="1" si="186"/>
        <v>0.57942930492484479</v>
      </c>
      <c r="G656">
        <f t="shared" ca="1" si="186"/>
        <v>0.96758305245818421</v>
      </c>
      <c r="H656">
        <f t="shared" ca="1" si="186"/>
        <v>0.93670992758921023</v>
      </c>
      <c r="I656">
        <f t="shared" ca="1" si="186"/>
        <v>0.79241173100262186</v>
      </c>
      <c r="J656">
        <f t="shared" ca="1" si="186"/>
        <v>0.32675687720697011</v>
      </c>
      <c r="K656">
        <f t="shared" ca="1" si="186"/>
        <v>0.27069428865554201</v>
      </c>
      <c r="L656" s="42">
        <f t="shared" ca="1" si="177"/>
        <v>0</v>
      </c>
      <c r="M656" s="42">
        <f t="shared" ca="1" si="178"/>
        <v>0.17922001488966935</v>
      </c>
      <c r="N656" s="42">
        <f t="shared" ca="1" si="179"/>
        <v>7.1512320678461028E-2</v>
      </c>
      <c r="O656" s="42">
        <f t="shared" ca="1" si="180"/>
        <v>0.11207902282362849</v>
      </c>
      <c r="P656" s="42">
        <f t="shared" ca="1" si="181"/>
        <v>0.18715961049688878</v>
      </c>
      <c r="Q656" s="42">
        <f t="shared" ca="1" si="182"/>
        <v>0.18118782129427799</v>
      </c>
      <c r="R656" s="42">
        <f t="shared" ca="1" si="183"/>
        <v>0.15327621804746883</v>
      </c>
      <c r="S656" s="42">
        <f t="shared" ca="1" si="184"/>
        <v>6.3204589735080335E-2</v>
      </c>
      <c r="T656" s="42">
        <f t="shared" ca="1" si="185"/>
        <v>5.2360402034525209E-2</v>
      </c>
      <c r="U656">
        <f ca="1">+(L656^2*Markiwitz!$B$4^2)+(M656^2*Markiwitz!$C$4^2)+(N656^2*Markiwitz!$D$4^2)+(O656^2*Markiwitz!$E$4^2)+(P656^2*Markiwitz!$F$4^2)+(Q656^2*Markiwitz!$G$4^2)+(R656^2*Markiwitz!$H$4^2)+(S656^2*Markiwitz!$I$4^2)+(T656^2*Markiwitz!$J$4^2)+(2*L656*M656*Markiwitz!$B$8)+(2*L656*N656*Markiwitz!$E$8)+(2*L656*O656*Markiwitz!$H$8)+(2*L656*P656*Markiwitz!$B$11)+(2*L656*Q656*Markiwitz!$E$11)+(2*L656*R656*Markiwitz!$H$11)+(2*L656*S656*Markiwitz!$K$8)+(2*L656*T656*Markiwitz!$K$11)</f>
        <v>1.8004006954521753E-2</v>
      </c>
      <c r="V656" s="5">
        <f t="shared" ca="1" si="176"/>
        <v>0.13417901085684658</v>
      </c>
      <c r="W656" s="42">
        <f ca="1">SUMPRODUCT(L656:T656,Markiwitz!$B$3:$J$3)</f>
        <v>0.64212942109129978</v>
      </c>
    </row>
    <row r="657" spans="1:23" x14ac:dyDescent="0.25">
      <c r="A657">
        <v>656</v>
      </c>
      <c r="B657" s="25">
        <f t="shared" ca="1" si="174"/>
        <v>0.99999999999999989</v>
      </c>
      <c r="C657" s="46">
        <v>0</v>
      </c>
      <c r="D657">
        <f t="shared" ca="1" si="186"/>
        <v>0.14949245180480797</v>
      </c>
      <c r="E657">
        <f t="shared" ca="1" si="186"/>
        <v>6.5365599541883146E-2</v>
      </c>
      <c r="F657">
        <f t="shared" ca="1" si="186"/>
        <v>0.20152900738532853</v>
      </c>
      <c r="G657">
        <f t="shared" ca="1" si="186"/>
        <v>0.4834295290586591</v>
      </c>
      <c r="H657">
        <f t="shared" ca="1" si="186"/>
        <v>0.95431516529085303</v>
      </c>
      <c r="I657">
        <f t="shared" ca="1" si="186"/>
        <v>0.30188943895888765</v>
      </c>
      <c r="J657">
        <f t="shared" ca="1" si="186"/>
        <v>0.2509825740047662</v>
      </c>
      <c r="K657">
        <f t="shared" ca="1" si="186"/>
        <v>0.79980796253227315</v>
      </c>
      <c r="L657" s="42">
        <f t="shared" ca="1" si="177"/>
        <v>0</v>
      </c>
      <c r="M657" s="42">
        <f t="shared" ca="1" si="178"/>
        <v>4.6617158866112417E-2</v>
      </c>
      <c r="N657" s="42">
        <f t="shared" ca="1" si="179"/>
        <v>2.0383360507066409E-2</v>
      </c>
      <c r="O657" s="42">
        <f t="shared" ca="1" si="180"/>
        <v>6.2844040886281385E-2</v>
      </c>
      <c r="P657" s="42">
        <f t="shared" ca="1" si="181"/>
        <v>0.15075082978853527</v>
      </c>
      <c r="Q657" s="42">
        <f t="shared" ca="1" si="182"/>
        <v>0.29759001964053161</v>
      </c>
      <c r="R657" s="42">
        <f t="shared" ca="1" si="183"/>
        <v>9.4140057013202258E-2</v>
      </c>
      <c r="S657" s="42">
        <f t="shared" ca="1" si="184"/>
        <v>7.8265453430938409E-2</v>
      </c>
      <c r="T657" s="42">
        <f t="shared" ca="1" si="185"/>
        <v>0.24940907986733221</v>
      </c>
      <c r="U657">
        <f ca="1">+(L657^2*Markiwitz!$B$4^2)+(M657^2*Markiwitz!$C$4^2)+(N657^2*Markiwitz!$D$4^2)+(O657^2*Markiwitz!$E$4^2)+(P657^2*Markiwitz!$F$4^2)+(Q657^2*Markiwitz!$G$4^2)+(R657^2*Markiwitz!$H$4^2)+(S657^2*Markiwitz!$I$4^2)+(T657^2*Markiwitz!$J$4^2)+(2*L657*M657*Markiwitz!$B$8)+(2*L657*N657*Markiwitz!$E$8)+(2*L657*O657*Markiwitz!$H$8)+(2*L657*P657*Markiwitz!$B$11)+(2*L657*Q657*Markiwitz!$E$11)+(2*L657*R657*Markiwitz!$H$11)+(2*L657*S657*Markiwitz!$K$8)+(2*L657*T657*Markiwitz!$K$11)</f>
        <v>2.9871411951553323E-2</v>
      </c>
      <c r="V657" s="5">
        <f t="shared" ca="1" si="176"/>
        <v>0.17283348041265997</v>
      </c>
      <c r="W657" s="42">
        <f ca="1">SUMPRODUCT(L657:T657,Markiwitz!$B$3:$J$3)</f>
        <v>0.91608384520154729</v>
      </c>
    </row>
    <row r="658" spans="1:23" x14ac:dyDescent="0.25">
      <c r="A658">
        <v>657</v>
      </c>
      <c r="B658" s="25">
        <f t="shared" ca="1" si="174"/>
        <v>0.99999999999999989</v>
      </c>
      <c r="C658" s="46">
        <v>0</v>
      </c>
      <c r="D658">
        <f t="shared" ca="1" si="186"/>
        <v>0.73834129918386338</v>
      </c>
      <c r="E658">
        <f t="shared" ca="1" si="186"/>
        <v>0.12902724007402255</v>
      </c>
      <c r="F658">
        <f t="shared" ca="1" si="186"/>
        <v>0.28011940948506653</v>
      </c>
      <c r="G658">
        <f t="shared" ca="1" si="186"/>
        <v>0.7119849041220937</v>
      </c>
      <c r="H658">
        <f t="shared" ca="1" si="186"/>
        <v>0.14359107587804421</v>
      </c>
      <c r="I658">
        <f t="shared" ca="1" si="186"/>
        <v>0.32914262044476672</v>
      </c>
      <c r="J658">
        <f t="shared" ca="1" si="186"/>
        <v>0.8680928286274836</v>
      </c>
      <c r="K658">
        <f t="shared" ca="1" si="186"/>
        <v>0.23517252194141747</v>
      </c>
      <c r="L658" s="42">
        <f t="shared" ca="1" si="177"/>
        <v>0</v>
      </c>
      <c r="M658" s="42">
        <f t="shared" ca="1" si="178"/>
        <v>0.2149169956057973</v>
      </c>
      <c r="N658" s="42">
        <f t="shared" ca="1" si="179"/>
        <v>3.7557355681808388E-2</v>
      </c>
      <c r="O658" s="42">
        <f t="shared" ca="1" si="180"/>
        <v>8.1537389231709279E-2</v>
      </c>
      <c r="P658" s="42">
        <f t="shared" ca="1" si="181"/>
        <v>0.20724515434764706</v>
      </c>
      <c r="Q658" s="42">
        <f t="shared" ca="1" si="182"/>
        <v>4.179660904465872E-2</v>
      </c>
      <c r="R658" s="42">
        <f t="shared" ca="1" si="183"/>
        <v>9.5807105995560887E-2</v>
      </c>
      <c r="S658" s="42">
        <f t="shared" ca="1" si="184"/>
        <v>0.2526851780359336</v>
      </c>
      <c r="T658" s="42">
        <f t="shared" ca="1" si="185"/>
        <v>6.8454212056884636E-2</v>
      </c>
      <c r="U658">
        <f ca="1">+(L658^2*Markiwitz!$B$4^2)+(M658^2*Markiwitz!$C$4^2)+(N658^2*Markiwitz!$D$4^2)+(O658^2*Markiwitz!$E$4^2)+(P658^2*Markiwitz!$F$4^2)+(Q658^2*Markiwitz!$G$4^2)+(R658^2*Markiwitz!$H$4^2)+(S658^2*Markiwitz!$I$4^2)+(T658^2*Markiwitz!$J$4^2)+(2*L658*M658*Markiwitz!$B$8)+(2*L658*N658*Markiwitz!$E$8)+(2*L658*O658*Markiwitz!$H$8)+(2*L658*P658*Markiwitz!$B$11)+(2*L658*Q658*Markiwitz!$E$11)+(2*L658*R658*Markiwitz!$H$11)+(2*L658*S658*Markiwitz!$K$8)+(2*L658*T658*Markiwitz!$K$11)</f>
        <v>1.5615529433205344E-2</v>
      </c>
      <c r="V658" s="5">
        <f t="shared" ca="1" si="176"/>
        <v>0.12496211199081642</v>
      </c>
      <c r="W658" s="42">
        <f ca="1">SUMPRODUCT(L658:T658,Markiwitz!$B$3:$J$3)</f>
        <v>0.23752113725241536</v>
      </c>
    </row>
    <row r="659" spans="1:23" x14ac:dyDescent="0.25">
      <c r="A659">
        <v>658</v>
      </c>
      <c r="B659" s="25">
        <f t="shared" ca="1" si="174"/>
        <v>0.99999999999999989</v>
      </c>
      <c r="C659" s="46">
        <v>0</v>
      </c>
      <c r="D659">
        <f t="shared" ca="1" si="186"/>
        <v>0.60191947014571512</v>
      </c>
      <c r="E659">
        <f t="shared" ca="1" si="186"/>
        <v>0.58649372377713715</v>
      </c>
      <c r="F659">
        <f t="shared" ca="1" si="186"/>
        <v>0.14210970421749125</v>
      </c>
      <c r="G659">
        <f t="shared" ca="1" si="186"/>
        <v>0.61456835455522596</v>
      </c>
      <c r="H659">
        <f t="shared" ca="1" si="186"/>
        <v>0.10472514297754942</v>
      </c>
      <c r="I659">
        <f t="shared" ca="1" si="186"/>
        <v>0.97847642002425239</v>
      </c>
      <c r="J659">
        <f t="shared" ca="1" si="186"/>
        <v>0.93620155595691446</v>
      </c>
      <c r="K659">
        <f t="shared" ca="1" si="186"/>
        <v>0.10579491230165605</v>
      </c>
      <c r="L659" s="42">
        <f t="shared" ca="1" si="177"/>
        <v>0</v>
      </c>
      <c r="M659" s="42">
        <f t="shared" ca="1" si="178"/>
        <v>0.14788125073034256</v>
      </c>
      <c r="N659" s="42">
        <f t="shared" ca="1" si="179"/>
        <v>0.14409141042847939</v>
      </c>
      <c r="O659" s="42">
        <f t="shared" ca="1" si="180"/>
        <v>3.4913907661957101E-2</v>
      </c>
      <c r="P659" s="42">
        <f t="shared" ca="1" si="181"/>
        <v>0.15098886385734303</v>
      </c>
      <c r="Q659" s="42">
        <f t="shared" ca="1" si="182"/>
        <v>2.5729164605166919E-2</v>
      </c>
      <c r="R659" s="42">
        <f t="shared" ca="1" si="183"/>
        <v>0.24039481023650103</v>
      </c>
      <c r="S659" s="42">
        <f t="shared" ca="1" si="184"/>
        <v>0.23000860397003864</v>
      </c>
      <c r="T659" s="42">
        <f t="shared" ca="1" si="185"/>
        <v>2.599198851017126E-2</v>
      </c>
      <c r="U659">
        <f ca="1">+(L659^2*Markiwitz!$B$4^2)+(M659^2*Markiwitz!$C$4^2)+(N659^2*Markiwitz!$D$4^2)+(O659^2*Markiwitz!$E$4^2)+(P659^2*Markiwitz!$F$4^2)+(Q659^2*Markiwitz!$G$4^2)+(R659^2*Markiwitz!$H$4^2)+(S659^2*Markiwitz!$I$4^2)+(T659^2*Markiwitz!$J$4^2)+(2*L659*M659*Markiwitz!$B$8)+(2*L659*N659*Markiwitz!$E$8)+(2*L659*O659*Markiwitz!$H$8)+(2*L659*P659*Markiwitz!$B$11)+(2*L659*Q659*Markiwitz!$E$11)+(2*L659*R659*Markiwitz!$H$11)+(2*L659*S659*Markiwitz!$K$8)+(2*L659*T659*Markiwitz!$K$11)</f>
        <v>1.630881972724435E-2</v>
      </c>
      <c r="V659" s="5">
        <f t="shared" ca="1" si="176"/>
        <v>0.12770598939456343</v>
      </c>
      <c r="W659" s="42">
        <f ca="1">SUMPRODUCT(L659:T659,Markiwitz!$B$3:$J$3)</f>
        <v>0.1812020178147076</v>
      </c>
    </row>
    <row r="660" spans="1:23" x14ac:dyDescent="0.25">
      <c r="A660">
        <v>659</v>
      </c>
      <c r="B660" s="25">
        <f t="shared" ca="1" si="174"/>
        <v>1</v>
      </c>
      <c r="C660" s="46">
        <v>0</v>
      </c>
      <c r="D660">
        <f t="shared" ca="1" si="186"/>
        <v>0.99875220574878121</v>
      </c>
      <c r="E660">
        <f t="shared" ca="1" si="186"/>
        <v>0.48792707519473821</v>
      </c>
      <c r="F660">
        <f t="shared" ca="1" si="186"/>
        <v>0.72886504987822298</v>
      </c>
      <c r="G660">
        <f t="shared" ca="1" si="186"/>
        <v>0.49642102385321552</v>
      </c>
      <c r="H660">
        <f t="shared" ca="1" si="186"/>
        <v>0.49967715507104904</v>
      </c>
      <c r="I660">
        <f t="shared" ca="1" si="186"/>
        <v>0.28003161615775218</v>
      </c>
      <c r="J660">
        <f t="shared" ca="1" si="186"/>
        <v>0.6259399968671765</v>
      </c>
      <c r="K660">
        <f t="shared" ca="1" si="186"/>
        <v>0.37729576337135184</v>
      </c>
      <c r="L660" s="42">
        <f t="shared" ca="1" si="177"/>
        <v>0</v>
      </c>
      <c r="M660" s="42">
        <f t="shared" ca="1" si="178"/>
        <v>0.22219626890138849</v>
      </c>
      <c r="N660" s="42">
        <f t="shared" ca="1" si="179"/>
        <v>0.10855102494913349</v>
      </c>
      <c r="O660" s="42">
        <f t="shared" ca="1" si="180"/>
        <v>0.16215342873175245</v>
      </c>
      <c r="P660" s="42">
        <f t="shared" ca="1" si="181"/>
        <v>0.11044070658316668</v>
      </c>
      <c r="Q660" s="42">
        <f t="shared" ca="1" si="182"/>
        <v>0.11116511069811282</v>
      </c>
      <c r="R660" s="42">
        <f t="shared" ca="1" si="183"/>
        <v>6.2299717514044888E-2</v>
      </c>
      <c r="S660" s="42">
        <f t="shared" ca="1" si="184"/>
        <v>0.13925529381510771</v>
      </c>
      <c r="T660" s="42">
        <f t="shared" ca="1" si="185"/>
        <v>8.3938448807293495E-2</v>
      </c>
      <c r="U660">
        <f ca="1">+(L660^2*Markiwitz!$B$4^2)+(M660^2*Markiwitz!$C$4^2)+(N660^2*Markiwitz!$D$4^2)+(O660^2*Markiwitz!$E$4^2)+(P660^2*Markiwitz!$F$4^2)+(Q660^2*Markiwitz!$G$4^2)+(R660^2*Markiwitz!$H$4^2)+(S660^2*Markiwitz!$I$4^2)+(T660^2*Markiwitz!$J$4^2)+(2*L660*M660*Markiwitz!$B$8)+(2*L660*N660*Markiwitz!$E$8)+(2*L660*O660*Markiwitz!$H$8)+(2*L660*P660*Markiwitz!$B$11)+(2*L660*Q660*Markiwitz!$E$11)+(2*L660*R660*Markiwitz!$H$11)+(2*L660*S660*Markiwitz!$K$8)+(2*L660*T660*Markiwitz!$K$11)</f>
        <v>1.2076476638090665E-2</v>
      </c>
      <c r="V660" s="5">
        <f t="shared" ca="1" si="176"/>
        <v>0.10989302360973906</v>
      </c>
      <c r="W660" s="42">
        <f ca="1">SUMPRODUCT(L660:T660,Markiwitz!$B$3:$J$3)</f>
        <v>0.44281611529653042</v>
      </c>
    </row>
    <row r="661" spans="1:23" x14ac:dyDescent="0.25">
      <c r="A661">
        <v>660</v>
      </c>
      <c r="B661" s="25">
        <f t="shared" ca="1" si="174"/>
        <v>0.99999999999999989</v>
      </c>
      <c r="C661" s="46">
        <v>0</v>
      </c>
      <c r="D661">
        <f t="shared" ca="1" si="186"/>
        <v>0.20831604456690545</v>
      </c>
      <c r="E661">
        <f t="shared" ca="1" si="186"/>
        <v>0.28459478824227136</v>
      </c>
      <c r="F661">
        <f t="shared" ca="1" si="186"/>
        <v>0.58416139353879748</v>
      </c>
      <c r="G661">
        <f t="shared" ca="1" si="186"/>
        <v>3.8548484173143605E-2</v>
      </c>
      <c r="H661">
        <f t="shared" ca="1" si="186"/>
        <v>0.79651241713301779</v>
      </c>
      <c r="I661">
        <f t="shared" ca="1" si="186"/>
        <v>0.44507519784025973</v>
      </c>
      <c r="J661">
        <f t="shared" ca="1" si="186"/>
        <v>0.19277145674586393</v>
      </c>
      <c r="K661">
        <f t="shared" ca="1" si="186"/>
        <v>2.935521441717126E-2</v>
      </c>
      <c r="L661" s="42">
        <f t="shared" ca="1" si="177"/>
        <v>0</v>
      </c>
      <c r="M661" s="42">
        <f t="shared" ca="1" si="178"/>
        <v>8.0763469978449076E-2</v>
      </c>
      <c r="N661" s="42">
        <f t="shared" ca="1" si="179"/>
        <v>0.11033649704713763</v>
      </c>
      <c r="O661" s="42">
        <f t="shared" ca="1" si="180"/>
        <v>0.22647752009561159</v>
      </c>
      <c r="P661" s="42">
        <f t="shared" ca="1" si="181"/>
        <v>1.4945125089644703E-2</v>
      </c>
      <c r="Q661" s="42">
        <f t="shared" ca="1" si="182"/>
        <v>0.30880533864938875</v>
      </c>
      <c r="R661" s="42">
        <f t="shared" ca="1" si="183"/>
        <v>0.17255424301885341</v>
      </c>
      <c r="S661" s="42">
        <f t="shared" ca="1" si="184"/>
        <v>7.4736882566893079E-2</v>
      </c>
      <c r="T661" s="42">
        <f t="shared" ca="1" si="185"/>
        <v>1.1380923554021788E-2</v>
      </c>
      <c r="U661">
        <f ca="1">+(L661^2*Markiwitz!$B$4^2)+(M661^2*Markiwitz!$C$4^2)+(N661^2*Markiwitz!$D$4^2)+(O661^2*Markiwitz!$E$4^2)+(P661^2*Markiwitz!$F$4^2)+(Q661^2*Markiwitz!$G$4^2)+(R661^2*Markiwitz!$H$4^2)+(S661^2*Markiwitz!$I$4^2)+(T661^2*Markiwitz!$J$4^2)+(2*L661*M661*Markiwitz!$B$8)+(2*L661*N661*Markiwitz!$E$8)+(2*L661*O661*Markiwitz!$H$8)+(2*L661*P661*Markiwitz!$B$11)+(2*L661*Q661*Markiwitz!$E$11)+(2*L661*R661*Markiwitz!$H$11)+(2*L661*S661*Markiwitz!$K$8)+(2*L661*T661*Markiwitz!$K$11)</f>
        <v>3.5049754593340698E-2</v>
      </c>
      <c r="V661" s="5">
        <f t="shared" ca="1" si="176"/>
        <v>0.18721579685844006</v>
      </c>
      <c r="W661" s="42">
        <f ca="1">SUMPRODUCT(L661:T661,Markiwitz!$B$3:$J$3)</f>
        <v>0.96317014443963167</v>
      </c>
    </row>
    <row r="662" spans="1:23" x14ac:dyDescent="0.25">
      <c r="A662">
        <v>661</v>
      </c>
      <c r="B662" s="25">
        <f t="shared" ca="1" si="174"/>
        <v>1.0000000000000002</v>
      </c>
      <c r="C662" s="46">
        <v>0</v>
      </c>
      <c r="D662">
        <f t="shared" ref="D662:K671" ca="1" si="187">RAND()</f>
        <v>0.6514597041830662</v>
      </c>
      <c r="E662">
        <f t="shared" ca="1" si="187"/>
        <v>0.52942313532408947</v>
      </c>
      <c r="F662">
        <f t="shared" ca="1" si="187"/>
        <v>0.94852724143338973</v>
      </c>
      <c r="G662">
        <f t="shared" ca="1" si="187"/>
        <v>0.40359909598005661</v>
      </c>
      <c r="H662">
        <f t="shared" ca="1" si="187"/>
        <v>0.47551887832679551</v>
      </c>
      <c r="I662">
        <f t="shared" ca="1" si="187"/>
        <v>0.42270561715700872</v>
      </c>
      <c r="J662">
        <f t="shared" ca="1" si="187"/>
        <v>0.40934452927506348</v>
      </c>
      <c r="K662">
        <f t="shared" ca="1" si="187"/>
        <v>0.83521315413038644</v>
      </c>
      <c r="L662" s="42">
        <f t="shared" ca="1" si="177"/>
        <v>0</v>
      </c>
      <c r="M662" s="42">
        <f t="shared" ca="1" si="178"/>
        <v>0.13932608506442481</v>
      </c>
      <c r="N662" s="42">
        <f t="shared" ca="1" si="179"/>
        <v>0.11322642415732694</v>
      </c>
      <c r="O662" s="42">
        <f t="shared" ca="1" si="180"/>
        <v>0.20285918879909112</v>
      </c>
      <c r="P662" s="42">
        <f t="shared" ca="1" si="181"/>
        <v>8.6316746250571841E-2</v>
      </c>
      <c r="Q662" s="42">
        <f t="shared" ca="1" si="182"/>
        <v>0.1016980532580746</v>
      </c>
      <c r="R662" s="42">
        <f t="shared" ca="1" si="183"/>
        <v>9.0403010953810051E-2</v>
      </c>
      <c r="S662" s="42">
        <f t="shared" ca="1" si="184"/>
        <v>8.754550794197366E-2</v>
      </c>
      <c r="T662" s="42">
        <f t="shared" ca="1" si="185"/>
        <v>0.17862498357472711</v>
      </c>
      <c r="U662">
        <f ca="1">+(L662^2*Markiwitz!$B$4^2)+(M662^2*Markiwitz!$C$4^2)+(N662^2*Markiwitz!$D$4^2)+(O662^2*Markiwitz!$E$4^2)+(P662^2*Markiwitz!$F$4^2)+(Q662^2*Markiwitz!$G$4^2)+(R662^2*Markiwitz!$H$4^2)+(S662^2*Markiwitz!$I$4^2)+(T662^2*Markiwitz!$J$4^2)+(2*L662*M662*Markiwitz!$B$8)+(2*L662*N662*Markiwitz!$E$8)+(2*L662*O662*Markiwitz!$H$8)+(2*L662*P662*Markiwitz!$B$11)+(2*L662*Q662*Markiwitz!$E$11)+(2*L662*R662*Markiwitz!$H$11)+(2*L662*S662*Markiwitz!$K$8)+(2*L662*T662*Markiwitz!$K$11)</f>
        <v>1.1125339605601092E-2</v>
      </c>
      <c r="V662" s="5">
        <f t="shared" ca="1" si="176"/>
        <v>0.10547672542130369</v>
      </c>
      <c r="W662" s="42">
        <f ca="1">SUMPRODUCT(L662:T662,Markiwitz!$B$3:$J$3)</f>
        <v>0.42166665349939803</v>
      </c>
    </row>
    <row r="663" spans="1:23" x14ac:dyDescent="0.25">
      <c r="A663">
        <v>662</v>
      </c>
      <c r="B663" s="25">
        <f t="shared" ca="1" si="174"/>
        <v>1</v>
      </c>
      <c r="C663" s="46">
        <v>0</v>
      </c>
      <c r="D663">
        <f t="shared" ca="1" si="187"/>
        <v>0.63243686598470439</v>
      </c>
      <c r="E663">
        <f t="shared" ca="1" si="187"/>
        <v>0.584769785175284</v>
      </c>
      <c r="F663">
        <f t="shared" ca="1" si="187"/>
        <v>3.1100903829991311E-2</v>
      </c>
      <c r="G663">
        <f t="shared" ca="1" si="187"/>
        <v>0.4331952084870383</v>
      </c>
      <c r="H663">
        <f t="shared" ca="1" si="187"/>
        <v>0.9608323771766939</v>
      </c>
      <c r="I663">
        <f t="shared" ca="1" si="187"/>
        <v>0.87601923315856067</v>
      </c>
      <c r="J663">
        <f t="shared" ca="1" si="187"/>
        <v>0.12708470524468929</v>
      </c>
      <c r="K663">
        <f t="shared" ca="1" si="187"/>
        <v>0.73997842298925398</v>
      </c>
      <c r="L663" s="42">
        <f t="shared" ca="1" si="177"/>
        <v>0</v>
      </c>
      <c r="M663" s="42">
        <f t="shared" ca="1" si="178"/>
        <v>0.14421360467723135</v>
      </c>
      <c r="N663" s="42">
        <f t="shared" ca="1" si="179"/>
        <v>0.13334415364157076</v>
      </c>
      <c r="O663" s="42">
        <f t="shared" ca="1" si="180"/>
        <v>7.0918912088711672E-3</v>
      </c>
      <c r="P663" s="42">
        <f t="shared" ca="1" si="181"/>
        <v>9.8780836325141536E-2</v>
      </c>
      <c r="Q663" s="42">
        <f t="shared" ca="1" si="182"/>
        <v>0.21909712740654086</v>
      </c>
      <c r="R663" s="42">
        <f t="shared" ca="1" si="183"/>
        <v>0.19975731677766465</v>
      </c>
      <c r="S663" s="42">
        <f t="shared" ca="1" si="184"/>
        <v>2.8978929642478089E-2</v>
      </c>
      <c r="T663" s="42">
        <f t="shared" ca="1" si="185"/>
        <v>0.16873614032050163</v>
      </c>
      <c r="U663">
        <f ca="1">+(L663^2*Markiwitz!$B$4^2)+(M663^2*Markiwitz!$C$4^2)+(N663^2*Markiwitz!$D$4^2)+(O663^2*Markiwitz!$E$4^2)+(P663^2*Markiwitz!$F$4^2)+(Q663^2*Markiwitz!$G$4^2)+(R663^2*Markiwitz!$H$4^2)+(S663^2*Markiwitz!$I$4^2)+(T663^2*Markiwitz!$J$4^2)+(2*L663*M663*Markiwitz!$B$8)+(2*L663*N663*Markiwitz!$E$8)+(2*L663*O663*Markiwitz!$H$8)+(2*L663*P663*Markiwitz!$B$11)+(2*L663*Q663*Markiwitz!$E$11)+(2*L663*R663*Markiwitz!$H$11)+(2*L663*S663*Markiwitz!$K$8)+(2*L663*T663*Markiwitz!$K$11)</f>
        <v>2.0304497423570551E-2</v>
      </c>
      <c r="V663" s="5">
        <f t="shared" ca="1" si="176"/>
        <v>0.14249385047632951</v>
      </c>
      <c r="W663" s="42">
        <f ca="1">SUMPRODUCT(L663:T663,Markiwitz!$B$3:$J$3)</f>
        <v>0.70713273276944422</v>
      </c>
    </row>
    <row r="664" spans="1:23" x14ac:dyDescent="0.25">
      <c r="A664">
        <v>663</v>
      </c>
      <c r="B664" s="25">
        <f t="shared" ca="1" si="174"/>
        <v>1.0000000000000002</v>
      </c>
      <c r="C664" s="46">
        <v>0</v>
      </c>
      <c r="D664">
        <f t="shared" ca="1" si="187"/>
        <v>0.31605488116535252</v>
      </c>
      <c r="E664">
        <f t="shared" ca="1" si="187"/>
        <v>5.221236866418355E-2</v>
      </c>
      <c r="F664">
        <f t="shared" ca="1" si="187"/>
        <v>0.8946339561924761</v>
      </c>
      <c r="G664">
        <f t="shared" ca="1" si="187"/>
        <v>0.23940877705355446</v>
      </c>
      <c r="H664">
        <f t="shared" ca="1" si="187"/>
        <v>0.62767918728021743</v>
      </c>
      <c r="I664">
        <f t="shared" ca="1" si="187"/>
        <v>0.82043931800206971</v>
      </c>
      <c r="J664">
        <f t="shared" ca="1" si="187"/>
        <v>5.2877966787928998E-2</v>
      </c>
      <c r="K664">
        <f t="shared" ca="1" si="187"/>
        <v>0.4521710140408578</v>
      </c>
      <c r="L664" s="42">
        <f t="shared" ca="1" si="177"/>
        <v>0</v>
      </c>
      <c r="M664" s="42">
        <f t="shared" ca="1" si="178"/>
        <v>9.1464894210335115E-2</v>
      </c>
      <c r="N664" s="42">
        <f t="shared" ca="1" si="179"/>
        <v>1.5110030127464105E-2</v>
      </c>
      <c r="O664" s="42">
        <f t="shared" ca="1" si="180"/>
        <v>0.25890313688054739</v>
      </c>
      <c r="P664" s="42">
        <f t="shared" ca="1" si="181"/>
        <v>6.9283848379398397E-2</v>
      </c>
      <c r="Q664" s="42">
        <f t="shared" ca="1" si="182"/>
        <v>0.18164759946415229</v>
      </c>
      <c r="R664" s="42">
        <f t="shared" ca="1" si="183"/>
        <v>0.23743153451820567</v>
      </c>
      <c r="S664" s="42">
        <f t="shared" ca="1" si="184"/>
        <v>1.5302651300567028E-2</v>
      </c>
      <c r="T664" s="42">
        <f t="shared" ca="1" si="185"/>
        <v>0.13085630511933019</v>
      </c>
      <c r="U664">
        <f ca="1">+(L664^2*Markiwitz!$B$4^2)+(M664^2*Markiwitz!$C$4^2)+(N664^2*Markiwitz!$D$4^2)+(O664^2*Markiwitz!$E$4^2)+(P664^2*Markiwitz!$F$4^2)+(Q664^2*Markiwitz!$G$4^2)+(R664^2*Markiwitz!$H$4^2)+(S664^2*Markiwitz!$I$4^2)+(T664^2*Markiwitz!$J$4^2)+(2*L664*M664*Markiwitz!$B$8)+(2*L664*N664*Markiwitz!$E$8)+(2*L664*O664*Markiwitz!$H$8)+(2*L664*P664*Markiwitz!$B$11)+(2*L664*Q664*Markiwitz!$E$11)+(2*L664*R664*Markiwitz!$H$11)+(2*L664*S664*Markiwitz!$K$8)+(2*L664*T664*Markiwitz!$K$11)</f>
        <v>2.1340045481081343E-2</v>
      </c>
      <c r="V664" s="5">
        <f t="shared" ca="1" si="176"/>
        <v>0.14608232432803547</v>
      </c>
      <c r="W664" s="42">
        <f ca="1">SUMPRODUCT(L664:T664,Markiwitz!$B$3:$J$3)</f>
        <v>0.63777557016452924</v>
      </c>
    </row>
    <row r="665" spans="1:23" x14ac:dyDescent="0.25">
      <c r="A665">
        <v>664</v>
      </c>
      <c r="B665" s="25">
        <f t="shared" ca="1" si="174"/>
        <v>0.99999999999999989</v>
      </c>
      <c r="C665" s="46">
        <v>0</v>
      </c>
      <c r="D665">
        <f t="shared" ca="1" si="187"/>
        <v>0.73397634649659771</v>
      </c>
      <c r="E665">
        <f t="shared" ca="1" si="187"/>
        <v>0.44038749223284035</v>
      </c>
      <c r="F665">
        <f t="shared" ca="1" si="187"/>
        <v>0.73121121625932706</v>
      </c>
      <c r="G665">
        <f t="shared" ca="1" si="187"/>
        <v>0.13154232753778272</v>
      </c>
      <c r="H665">
        <f t="shared" ca="1" si="187"/>
        <v>0.83398725954388264</v>
      </c>
      <c r="I665">
        <f t="shared" ca="1" si="187"/>
        <v>0.57187548531391719</v>
      </c>
      <c r="J665">
        <f t="shared" ca="1" si="187"/>
        <v>0.64730234768136508</v>
      </c>
      <c r="K665">
        <f t="shared" ca="1" si="187"/>
        <v>0.95644589782452338</v>
      </c>
      <c r="L665" s="42">
        <f t="shared" ca="1" si="177"/>
        <v>0</v>
      </c>
      <c r="M665" s="42">
        <f t="shared" ca="1" si="178"/>
        <v>0.1454360711068452</v>
      </c>
      <c r="N665" s="42">
        <f t="shared" ca="1" si="179"/>
        <v>8.7261976411984424E-2</v>
      </c>
      <c r="O665" s="42">
        <f t="shared" ca="1" si="180"/>
        <v>0.14488816560590242</v>
      </c>
      <c r="P665" s="42">
        <f t="shared" ca="1" si="181"/>
        <v>2.6064871698741551E-2</v>
      </c>
      <c r="Q665" s="42">
        <f t="shared" ca="1" si="182"/>
        <v>0.16525305067414639</v>
      </c>
      <c r="R665" s="42">
        <f t="shared" ca="1" si="183"/>
        <v>0.11331608183747105</v>
      </c>
      <c r="S665" s="42">
        <f t="shared" ca="1" si="184"/>
        <v>0.12826177671033603</v>
      </c>
      <c r="T665" s="42">
        <f t="shared" ca="1" si="185"/>
        <v>0.1895180059545728</v>
      </c>
      <c r="U665">
        <f ca="1">+(L665^2*Markiwitz!$B$4^2)+(M665^2*Markiwitz!$C$4^2)+(N665^2*Markiwitz!$D$4^2)+(O665^2*Markiwitz!$E$4^2)+(P665^2*Markiwitz!$F$4^2)+(Q665^2*Markiwitz!$G$4^2)+(R665^2*Markiwitz!$H$4^2)+(S665^2*Markiwitz!$I$4^2)+(T665^2*Markiwitz!$J$4^2)+(2*L665*M665*Markiwitz!$B$8)+(2*L665*N665*Markiwitz!$E$8)+(2*L665*O665*Markiwitz!$H$8)+(2*L665*P665*Markiwitz!$B$11)+(2*L665*Q665*Markiwitz!$E$11)+(2*L665*R665*Markiwitz!$H$11)+(2*L665*S665*Markiwitz!$K$8)+(2*L665*T665*Markiwitz!$K$11)</f>
        <v>1.4286698135477338E-2</v>
      </c>
      <c r="V665" s="5">
        <f t="shared" ca="1" si="176"/>
        <v>0.1195269766014239</v>
      </c>
      <c r="W665" s="42">
        <f ca="1">SUMPRODUCT(L665:T665,Markiwitz!$B$3:$J$3)</f>
        <v>0.55496713687625165</v>
      </c>
    </row>
    <row r="666" spans="1:23" x14ac:dyDescent="0.25">
      <c r="A666">
        <v>665</v>
      </c>
      <c r="B666" s="25">
        <f t="shared" ca="1" si="174"/>
        <v>0.99999999999999989</v>
      </c>
      <c r="C666" s="46">
        <v>0</v>
      </c>
      <c r="D666">
        <f t="shared" ca="1" si="187"/>
        <v>0.30334567788285915</v>
      </c>
      <c r="E666">
        <f t="shared" ca="1" si="187"/>
        <v>0.58098695379160148</v>
      </c>
      <c r="F666">
        <f t="shared" ca="1" si="187"/>
        <v>9.92148176895844E-2</v>
      </c>
      <c r="G666">
        <f t="shared" ca="1" si="187"/>
        <v>0.31155625360973371</v>
      </c>
      <c r="H666">
        <f t="shared" ca="1" si="187"/>
        <v>0.5428939113770096</v>
      </c>
      <c r="I666">
        <f t="shared" ca="1" si="187"/>
        <v>0.64509490519654233</v>
      </c>
      <c r="J666">
        <f t="shared" ca="1" si="187"/>
        <v>0.40698910899708718</v>
      </c>
      <c r="K666">
        <f t="shared" ca="1" si="187"/>
        <v>0.98755743714582278</v>
      </c>
      <c r="L666" s="42">
        <f t="shared" ca="1" si="177"/>
        <v>0</v>
      </c>
      <c r="M666" s="42">
        <f t="shared" ca="1" si="178"/>
        <v>7.8229477458821181E-2</v>
      </c>
      <c r="N666" s="42">
        <f t="shared" ca="1" si="179"/>
        <v>0.14983007545293095</v>
      </c>
      <c r="O666" s="42">
        <f t="shared" ca="1" si="180"/>
        <v>2.5586398323517924E-2</v>
      </c>
      <c r="P666" s="42">
        <f t="shared" ca="1" si="181"/>
        <v>8.0346893646295311E-2</v>
      </c>
      <c r="Q666" s="42">
        <f t="shared" ca="1" si="182"/>
        <v>0.14000630336654901</v>
      </c>
      <c r="R666" s="42">
        <f t="shared" ca="1" si="183"/>
        <v>0.16636280331101727</v>
      </c>
      <c r="S666" s="42">
        <f t="shared" ca="1" si="184"/>
        <v>0.10495796594329</v>
      </c>
      <c r="T666" s="42">
        <f t="shared" ca="1" si="185"/>
        <v>0.25468008249757823</v>
      </c>
      <c r="U666">
        <f ca="1">+(L666^2*Markiwitz!$B$4^2)+(M666^2*Markiwitz!$C$4^2)+(N666^2*Markiwitz!$D$4^2)+(O666^2*Markiwitz!$E$4^2)+(P666^2*Markiwitz!$F$4^2)+(Q666^2*Markiwitz!$G$4^2)+(R666^2*Markiwitz!$H$4^2)+(S666^2*Markiwitz!$I$4^2)+(T666^2*Markiwitz!$J$4^2)+(2*L666*M666*Markiwitz!$B$8)+(2*L666*N666*Markiwitz!$E$8)+(2*L666*O666*Markiwitz!$H$8)+(2*L666*P666*Markiwitz!$B$11)+(2*L666*Q666*Markiwitz!$E$11)+(2*L666*R666*Markiwitz!$H$11)+(2*L666*S666*Markiwitz!$K$8)+(2*L666*T666*Markiwitz!$K$11)</f>
        <v>1.2953576309860699E-2</v>
      </c>
      <c r="V666" s="5">
        <f t="shared" ca="1" si="176"/>
        <v>0.11381377908610495</v>
      </c>
      <c r="W666" s="42">
        <f ca="1">SUMPRODUCT(L666:T666,Markiwitz!$B$3:$J$3)</f>
        <v>0.4807025529016683</v>
      </c>
    </row>
    <row r="667" spans="1:23" x14ac:dyDescent="0.25">
      <c r="A667">
        <v>666</v>
      </c>
      <c r="B667" s="25">
        <f t="shared" ca="1" si="174"/>
        <v>1</v>
      </c>
      <c r="C667" s="46">
        <v>0</v>
      </c>
      <c r="D667">
        <f t="shared" ca="1" si="187"/>
        <v>8.5295355945148699E-2</v>
      </c>
      <c r="E667">
        <f t="shared" ca="1" si="187"/>
        <v>0.64959722971050504</v>
      </c>
      <c r="F667">
        <f t="shared" ca="1" si="187"/>
        <v>4.5088646426691747E-2</v>
      </c>
      <c r="G667">
        <f t="shared" ca="1" si="187"/>
        <v>0.27694080191302428</v>
      </c>
      <c r="H667">
        <f t="shared" ca="1" si="187"/>
        <v>0.66548502291365941</v>
      </c>
      <c r="I667">
        <f t="shared" ca="1" si="187"/>
        <v>0.58672521579761838</v>
      </c>
      <c r="J667">
        <f t="shared" ca="1" si="187"/>
        <v>0.11254025489743602</v>
      </c>
      <c r="K667">
        <f t="shared" ca="1" si="187"/>
        <v>0.26235907206870535</v>
      </c>
      <c r="L667" s="42">
        <f t="shared" ca="1" si="177"/>
        <v>0</v>
      </c>
      <c r="M667" s="42">
        <f t="shared" ca="1" si="178"/>
        <v>3.1778819577067234E-2</v>
      </c>
      <c r="N667" s="42">
        <f t="shared" ca="1" si="179"/>
        <v>0.242022944062841</v>
      </c>
      <c r="O667" s="42">
        <f t="shared" ca="1" si="180"/>
        <v>1.6798850815388507E-2</v>
      </c>
      <c r="P667" s="42">
        <f t="shared" ca="1" si="181"/>
        <v>0.10318090217223456</v>
      </c>
      <c r="Q667" s="42">
        <f t="shared" ca="1" si="182"/>
        <v>0.24794232042379416</v>
      </c>
      <c r="R667" s="42">
        <f t="shared" ca="1" si="183"/>
        <v>0.21859847546845063</v>
      </c>
      <c r="S667" s="42">
        <f t="shared" ca="1" si="184"/>
        <v>4.1929556608482493E-2</v>
      </c>
      <c r="T667" s="42">
        <f t="shared" ca="1" si="185"/>
        <v>9.7748130871741459E-2</v>
      </c>
      <c r="U667">
        <f ca="1">+(L667^2*Markiwitz!$B$4^2)+(M667^2*Markiwitz!$C$4^2)+(N667^2*Markiwitz!$D$4^2)+(O667^2*Markiwitz!$E$4^2)+(P667^2*Markiwitz!$F$4^2)+(Q667^2*Markiwitz!$G$4^2)+(R667^2*Markiwitz!$H$4^2)+(S667^2*Markiwitz!$I$4^2)+(T667^2*Markiwitz!$J$4^2)+(2*L667*M667*Markiwitz!$B$8)+(2*L667*N667*Markiwitz!$E$8)+(2*L667*O667*Markiwitz!$H$8)+(2*L667*P667*Markiwitz!$B$11)+(2*L667*Q667*Markiwitz!$E$11)+(2*L667*R667*Markiwitz!$H$11)+(2*L667*S667*Markiwitz!$K$8)+(2*L667*T667*Markiwitz!$K$11)</f>
        <v>2.6991911625341636E-2</v>
      </c>
      <c r="V667" s="5">
        <f t="shared" ca="1" si="176"/>
        <v>0.16429215326771282</v>
      </c>
      <c r="W667" s="42">
        <f ca="1">SUMPRODUCT(L667:T667,Markiwitz!$B$3:$J$3)</f>
        <v>0.79336558213068298</v>
      </c>
    </row>
    <row r="668" spans="1:23" x14ac:dyDescent="0.25">
      <c r="A668">
        <v>667</v>
      </c>
      <c r="B668" s="25">
        <f t="shared" ca="1" si="174"/>
        <v>1</v>
      </c>
      <c r="C668" s="46">
        <v>0</v>
      </c>
      <c r="D668">
        <f t="shared" ca="1" si="187"/>
        <v>0.22059725606235892</v>
      </c>
      <c r="E668">
        <f t="shared" ca="1" si="187"/>
        <v>0.80811379069296552</v>
      </c>
      <c r="F668">
        <f t="shared" ca="1" si="187"/>
        <v>0.77127868683926915</v>
      </c>
      <c r="G668">
        <f t="shared" ca="1" si="187"/>
        <v>0.988005904787571</v>
      </c>
      <c r="H668">
        <f t="shared" ca="1" si="187"/>
        <v>0.28245560878508369</v>
      </c>
      <c r="I668">
        <f t="shared" ca="1" si="187"/>
        <v>0.95326326400947803</v>
      </c>
      <c r="J668">
        <f t="shared" ca="1" si="187"/>
        <v>0.58696875935790593</v>
      </c>
      <c r="K668">
        <f t="shared" ca="1" si="187"/>
        <v>0.97268837593769575</v>
      </c>
      <c r="L668" s="42">
        <f t="shared" ca="1" si="177"/>
        <v>0</v>
      </c>
      <c r="M668" s="42">
        <f t="shared" ca="1" si="178"/>
        <v>3.9509685192053466E-2</v>
      </c>
      <c r="N668" s="42">
        <f t="shared" ca="1" si="179"/>
        <v>0.14473580514804993</v>
      </c>
      <c r="O668" s="42">
        <f t="shared" ca="1" si="180"/>
        <v>0.13813851838549501</v>
      </c>
      <c r="P668" s="42">
        <f t="shared" ca="1" si="181"/>
        <v>0.1769550671791319</v>
      </c>
      <c r="Q668" s="42">
        <f t="shared" ca="1" si="182"/>
        <v>5.0588717117468637E-2</v>
      </c>
      <c r="R668" s="42">
        <f t="shared" ca="1" si="183"/>
        <v>0.17073254735098398</v>
      </c>
      <c r="S668" s="42">
        <f t="shared" ca="1" si="184"/>
        <v>0.10512801162515541</v>
      </c>
      <c r="T668" s="42">
        <f t="shared" ca="1" si="185"/>
        <v>0.17421164800166175</v>
      </c>
      <c r="U668">
        <f ca="1">+(L668^2*Markiwitz!$B$4^2)+(M668^2*Markiwitz!$C$4^2)+(N668^2*Markiwitz!$D$4^2)+(O668^2*Markiwitz!$E$4^2)+(P668^2*Markiwitz!$F$4^2)+(Q668^2*Markiwitz!$G$4^2)+(R668^2*Markiwitz!$H$4^2)+(S668^2*Markiwitz!$I$4^2)+(T668^2*Markiwitz!$J$4^2)+(2*L668*M668*Markiwitz!$B$8)+(2*L668*N668*Markiwitz!$E$8)+(2*L668*O668*Markiwitz!$H$8)+(2*L668*P668*Markiwitz!$B$11)+(2*L668*Q668*Markiwitz!$E$11)+(2*L668*R668*Markiwitz!$H$11)+(2*L668*S668*Markiwitz!$K$8)+(2*L668*T668*Markiwitz!$K$11)</f>
        <v>1.2110648576474465E-2</v>
      </c>
      <c r="V668" s="5">
        <f t="shared" ca="1" si="176"/>
        <v>0.1100483919758688</v>
      </c>
      <c r="W668" s="42">
        <f ca="1">SUMPRODUCT(L668:T668,Markiwitz!$B$3:$J$3)</f>
        <v>0.28774170046313646</v>
      </c>
    </row>
    <row r="669" spans="1:23" x14ac:dyDescent="0.25">
      <c r="A669">
        <v>668</v>
      </c>
      <c r="B669" s="25">
        <f t="shared" ca="1" si="174"/>
        <v>0.99999999999999989</v>
      </c>
      <c r="C669" s="46">
        <v>0</v>
      </c>
      <c r="D669">
        <f t="shared" ca="1" si="187"/>
        <v>0.16632212733905594</v>
      </c>
      <c r="E669">
        <f t="shared" ca="1" si="187"/>
        <v>0.10453942467167698</v>
      </c>
      <c r="F669">
        <f t="shared" ca="1" si="187"/>
        <v>0.367805030858534</v>
      </c>
      <c r="G669">
        <f t="shared" ca="1" si="187"/>
        <v>0.32738602302343467</v>
      </c>
      <c r="H669">
        <f t="shared" ca="1" si="187"/>
        <v>0.67982678473454283</v>
      </c>
      <c r="I669">
        <f t="shared" ca="1" si="187"/>
        <v>0.79353650957721622</v>
      </c>
      <c r="J669">
        <f t="shared" ca="1" si="187"/>
        <v>0.43147586554431494</v>
      </c>
      <c r="K669">
        <f t="shared" ca="1" si="187"/>
        <v>0.91965098349709384</v>
      </c>
      <c r="L669" s="42">
        <f t="shared" ca="1" si="177"/>
        <v>0</v>
      </c>
      <c r="M669" s="42">
        <f t="shared" ca="1" si="178"/>
        <v>4.3878182714637844E-2</v>
      </c>
      <c r="N669" s="42">
        <f t="shared" ca="1" si="179"/>
        <v>2.7579012185649444E-2</v>
      </c>
      <c r="O669" s="42">
        <f t="shared" ca="1" si="180"/>
        <v>9.7032286717174995E-2</v>
      </c>
      <c r="P669" s="42">
        <f t="shared" ca="1" si="181"/>
        <v>8.636916786878826E-2</v>
      </c>
      <c r="Q669" s="42">
        <f t="shared" ca="1" si="182"/>
        <v>0.17934813817092413</v>
      </c>
      <c r="R669" s="42">
        <f t="shared" ca="1" si="183"/>
        <v>0.20934640817204625</v>
      </c>
      <c r="S669" s="42">
        <f t="shared" ca="1" si="184"/>
        <v>0.11382957378073556</v>
      </c>
      <c r="T669" s="42">
        <f t="shared" ca="1" si="185"/>
        <v>0.24261723039004346</v>
      </c>
      <c r="U669">
        <f ca="1">+(L669^2*Markiwitz!$B$4^2)+(M669^2*Markiwitz!$C$4^2)+(N669^2*Markiwitz!$D$4^2)+(O669^2*Markiwitz!$E$4^2)+(P669^2*Markiwitz!$F$4^2)+(Q669^2*Markiwitz!$G$4^2)+(R669^2*Markiwitz!$H$4^2)+(S669^2*Markiwitz!$I$4^2)+(T669^2*Markiwitz!$J$4^2)+(2*L669*M669*Markiwitz!$B$8)+(2*L669*N669*Markiwitz!$E$8)+(2*L669*O669*Markiwitz!$H$8)+(2*L669*P669*Markiwitz!$B$11)+(2*L669*Q669*Markiwitz!$E$11)+(2*L669*R669*Markiwitz!$H$11)+(2*L669*S669*Markiwitz!$K$8)+(2*L669*T669*Markiwitz!$K$11)</f>
        <v>1.7150780661268215E-2</v>
      </c>
      <c r="V669" s="5">
        <f t="shared" ca="1" si="176"/>
        <v>0.13096098908174225</v>
      </c>
      <c r="W669" s="42">
        <f ca="1">SUMPRODUCT(L669:T669,Markiwitz!$B$3:$J$3)</f>
        <v>0.58403635388337738</v>
      </c>
    </row>
    <row r="670" spans="1:23" x14ac:dyDescent="0.25">
      <c r="A670">
        <v>669</v>
      </c>
      <c r="B670" s="25">
        <f t="shared" ca="1" si="174"/>
        <v>1</v>
      </c>
      <c r="C670" s="46">
        <v>0</v>
      </c>
      <c r="D670">
        <f t="shared" ca="1" si="187"/>
        <v>0.22941203166978408</v>
      </c>
      <c r="E670">
        <f t="shared" ca="1" si="187"/>
        <v>0.93165911997342854</v>
      </c>
      <c r="F670">
        <f t="shared" ca="1" si="187"/>
        <v>0.60725437133937288</v>
      </c>
      <c r="G670">
        <f t="shared" ca="1" si="187"/>
        <v>0.43837256890883758</v>
      </c>
      <c r="H670">
        <f t="shared" ca="1" si="187"/>
        <v>0.67218504011683955</v>
      </c>
      <c r="I670">
        <f t="shared" ca="1" si="187"/>
        <v>0.92609987804113003</v>
      </c>
      <c r="J670">
        <f t="shared" ca="1" si="187"/>
        <v>0.41012853672819705</v>
      </c>
      <c r="K670">
        <f t="shared" ca="1" si="187"/>
        <v>0.23749018931821098</v>
      </c>
      <c r="L670" s="42">
        <f t="shared" ca="1" si="177"/>
        <v>0</v>
      </c>
      <c r="M670" s="42">
        <f t="shared" ca="1" si="178"/>
        <v>5.1523142034019122E-2</v>
      </c>
      <c r="N670" s="42">
        <f t="shared" ca="1" si="179"/>
        <v>0.20923926620716371</v>
      </c>
      <c r="O670" s="42">
        <f t="shared" ca="1" si="180"/>
        <v>0.13638191945544068</v>
      </c>
      <c r="P670" s="42">
        <f t="shared" ca="1" si="181"/>
        <v>9.8453128056590622E-2</v>
      </c>
      <c r="Q670" s="42">
        <f t="shared" ca="1" si="182"/>
        <v>0.15096455509767537</v>
      </c>
      <c r="R670" s="42">
        <f t="shared" ca="1" si="183"/>
        <v>0.20799072832711224</v>
      </c>
      <c r="S670" s="42">
        <f t="shared" ca="1" si="184"/>
        <v>9.2109863184802215E-2</v>
      </c>
      <c r="T670" s="42">
        <f t="shared" ca="1" si="185"/>
        <v>5.3337397637195999E-2</v>
      </c>
      <c r="U670">
        <f ca="1">+(L670^2*Markiwitz!$B$4^2)+(M670^2*Markiwitz!$C$4^2)+(N670^2*Markiwitz!$D$4^2)+(O670^2*Markiwitz!$E$4^2)+(P670^2*Markiwitz!$F$4^2)+(Q670^2*Markiwitz!$G$4^2)+(R670^2*Markiwitz!$H$4^2)+(S670^2*Markiwitz!$I$4^2)+(T670^2*Markiwitz!$J$4^2)+(2*L670*M670*Markiwitz!$B$8)+(2*L670*N670*Markiwitz!$E$8)+(2*L670*O670*Markiwitz!$H$8)+(2*L670*P670*Markiwitz!$B$11)+(2*L670*Q670*Markiwitz!$E$11)+(2*L670*R670*Markiwitz!$H$11)+(2*L670*S670*Markiwitz!$K$8)+(2*L670*T670*Markiwitz!$K$11)</f>
        <v>1.7221464270146977E-2</v>
      </c>
      <c r="V670" s="5">
        <f t="shared" ca="1" si="176"/>
        <v>0.13123057673479521</v>
      </c>
      <c r="W670" s="42">
        <f ca="1">SUMPRODUCT(L670:T670,Markiwitz!$B$3:$J$3)</f>
        <v>0.54848581715702061</v>
      </c>
    </row>
    <row r="671" spans="1:23" x14ac:dyDescent="0.25">
      <c r="A671">
        <v>670</v>
      </c>
      <c r="B671" s="25">
        <f t="shared" ca="1" si="174"/>
        <v>0.99999999999999967</v>
      </c>
      <c r="C671" s="46">
        <v>0</v>
      </c>
      <c r="D671">
        <f t="shared" ca="1" si="187"/>
        <v>0.54922385800444518</v>
      </c>
      <c r="E671">
        <f t="shared" ca="1" si="187"/>
        <v>8.375952250077634E-2</v>
      </c>
      <c r="F671">
        <f t="shared" ca="1" si="187"/>
        <v>0.93894424161700862</v>
      </c>
      <c r="G671">
        <f t="shared" ca="1" si="187"/>
        <v>0.17510018257358362</v>
      </c>
      <c r="H671">
        <f t="shared" ca="1" si="187"/>
        <v>0.31264205805627032</v>
      </c>
      <c r="I671">
        <f t="shared" ca="1" si="187"/>
        <v>6.1720663404284393E-2</v>
      </c>
      <c r="J671">
        <f t="shared" ca="1" si="187"/>
        <v>0.37947175103697584</v>
      </c>
      <c r="K671">
        <f t="shared" ca="1" si="187"/>
        <v>0.60448652570839845</v>
      </c>
      <c r="L671" s="42">
        <f t="shared" ca="1" si="177"/>
        <v>0</v>
      </c>
      <c r="M671" s="42">
        <f t="shared" ca="1" si="178"/>
        <v>0.17686382202580003</v>
      </c>
      <c r="N671" s="42">
        <f t="shared" ca="1" si="179"/>
        <v>2.6972661629028144E-2</v>
      </c>
      <c r="O671" s="42">
        <f t="shared" ca="1" si="180"/>
        <v>0.30236353505268948</v>
      </c>
      <c r="P671" s="42">
        <f t="shared" ca="1" si="181"/>
        <v>5.6386639211016824E-2</v>
      </c>
      <c r="Q671" s="42">
        <f t="shared" ca="1" si="182"/>
        <v>0.10067856395523973</v>
      </c>
      <c r="R671" s="42">
        <f t="shared" ca="1" si="183"/>
        <v>1.9875597661238732E-2</v>
      </c>
      <c r="S671" s="42">
        <f t="shared" ca="1" si="184"/>
        <v>0.1221993969509591</v>
      </c>
      <c r="T671" s="42">
        <f t="shared" ca="1" si="185"/>
        <v>0.19465978351402768</v>
      </c>
      <c r="U671">
        <f ca="1">+(L671^2*Markiwitz!$B$4^2)+(M671^2*Markiwitz!$C$4^2)+(N671^2*Markiwitz!$D$4^2)+(O671^2*Markiwitz!$E$4^2)+(P671^2*Markiwitz!$F$4^2)+(Q671^2*Markiwitz!$G$4^2)+(R671^2*Markiwitz!$H$4^2)+(S671^2*Markiwitz!$I$4^2)+(T671^2*Markiwitz!$J$4^2)+(2*L671*M671*Markiwitz!$B$8)+(2*L671*N671*Markiwitz!$E$8)+(2*L671*O671*Markiwitz!$H$8)+(2*L671*P671*Markiwitz!$B$11)+(2*L671*Q671*Markiwitz!$E$11)+(2*L671*R671*Markiwitz!$H$11)+(2*L671*S671*Markiwitz!$K$8)+(2*L671*T671*Markiwitz!$K$11)</f>
        <v>1.4846736239620231E-2</v>
      </c>
      <c r="V671" s="5">
        <f t="shared" ca="1" si="176"/>
        <v>0.12184718396261865</v>
      </c>
      <c r="W671" s="42">
        <f ca="1">SUMPRODUCT(L671:T671,Markiwitz!$B$3:$J$3)</f>
        <v>0.42011553692297948</v>
      </c>
    </row>
    <row r="672" spans="1:23" x14ac:dyDescent="0.25">
      <c r="A672">
        <v>671</v>
      </c>
      <c r="B672" s="25">
        <f t="shared" ca="1" si="174"/>
        <v>1</v>
      </c>
      <c r="C672" s="46">
        <v>0</v>
      </c>
      <c r="D672">
        <f t="shared" ref="D672:K681" ca="1" si="188">RAND()</f>
        <v>0.53391935052490724</v>
      </c>
      <c r="E672">
        <f t="shared" ca="1" si="188"/>
        <v>0.87683359051784659</v>
      </c>
      <c r="F672">
        <f t="shared" ca="1" si="188"/>
        <v>0.43777930784413921</v>
      </c>
      <c r="G672">
        <f t="shared" ca="1" si="188"/>
        <v>3.0905408786897404E-2</v>
      </c>
      <c r="H672">
        <f t="shared" ca="1" si="188"/>
        <v>0.4559801155131864</v>
      </c>
      <c r="I672">
        <f t="shared" ca="1" si="188"/>
        <v>0.97401407216219826</v>
      </c>
      <c r="J672">
        <f t="shared" ca="1" si="188"/>
        <v>0.40319799091023723</v>
      </c>
      <c r="K672">
        <f t="shared" ca="1" si="188"/>
        <v>0.28454852900682337</v>
      </c>
      <c r="L672" s="42">
        <f t="shared" ca="1" si="177"/>
        <v>0</v>
      </c>
      <c r="M672" s="42">
        <f t="shared" ca="1" si="178"/>
        <v>0.13357406193439783</v>
      </c>
      <c r="N672" s="42">
        <f t="shared" ca="1" si="179"/>
        <v>0.21936313829203974</v>
      </c>
      <c r="O672" s="42">
        <f t="shared" ca="1" si="180"/>
        <v>0.10952208479067471</v>
      </c>
      <c r="P672" s="42">
        <f t="shared" ca="1" si="181"/>
        <v>7.7318062800129563E-3</v>
      </c>
      <c r="Q672" s="42">
        <f t="shared" ca="1" si="182"/>
        <v>0.11407549872566555</v>
      </c>
      <c r="R672" s="42">
        <f t="shared" ca="1" si="183"/>
        <v>0.24367540878985097</v>
      </c>
      <c r="S672" s="42">
        <f t="shared" ca="1" si="184"/>
        <v>0.10087065276192193</v>
      </c>
      <c r="T672" s="42">
        <f t="shared" ca="1" si="185"/>
        <v>7.1187348425436295E-2</v>
      </c>
      <c r="U672">
        <f ca="1">+(L672^2*Markiwitz!$B$4^2)+(M672^2*Markiwitz!$C$4^2)+(N672^2*Markiwitz!$D$4^2)+(O672^2*Markiwitz!$E$4^2)+(P672^2*Markiwitz!$F$4^2)+(Q672^2*Markiwitz!$G$4^2)+(R672^2*Markiwitz!$H$4^2)+(S672^2*Markiwitz!$I$4^2)+(T672^2*Markiwitz!$J$4^2)+(2*L672*M672*Markiwitz!$B$8)+(2*L672*N672*Markiwitz!$E$8)+(2*L672*O672*Markiwitz!$H$8)+(2*L672*P672*Markiwitz!$B$11)+(2*L672*Q672*Markiwitz!$E$11)+(2*L672*R672*Markiwitz!$H$11)+(2*L672*S672*Markiwitz!$K$8)+(2*L672*T672*Markiwitz!$K$11)</f>
        <v>1.5264750944439038E-2</v>
      </c>
      <c r="V672" s="5">
        <f t="shared" ca="1" si="176"/>
        <v>0.12355060074495404</v>
      </c>
      <c r="W672" s="42">
        <f ca="1">SUMPRODUCT(L672:T672,Markiwitz!$B$3:$J$3)</f>
        <v>0.42494985860545514</v>
      </c>
    </row>
    <row r="673" spans="1:23" x14ac:dyDescent="0.25">
      <c r="A673">
        <v>672</v>
      </c>
      <c r="B673" s="25">
        <f t="shared" ca="1" si="174"/>
        <v>1.0000000000000002</v>
      </c>
      <c r="C673" s="46">
        <v>0</v>
      </c>
      <c r="D673">
        <f t="shared" ca="1" si="188"/>
        <v>0.2638231961222951</v>
      </c>
      <c r="E673">
        <f t="shared" ca="1" si="188"/>
        <v>0.2270178297682871</v>
      </c>
      <c r="F673">
        <f t="shared" ca="1" si="188"/>
        <v>0.37073681242421452</v>
      </c>
      <c r="G673">
        <f t="shared" ca="1" si="188"/>
        <v>0.81556687113588677</v>
      </c>
      <c r="H673">
        <f t="shared" ca="1" si="188"/>
        <v>0.22935808928732493</v>
      </c>
      <c r="I673">
        <f t="shared" ca="1" si="188"/>
        <v>0.76516840158301058</v>
      </c>
      <c r="J673">
        <f t="shared" ca="1" si="188"/>
        <v>5.6243343107884369E-2</v>
      </c>
      <c r="K673">
        <f t="shared" ca="1" si="188"/>
        <v>0.72448483764551164</v>
      </c>
      <c r="L673" s="42">
        <f t="shared" ca="1" si="177"/>
        <v>0</v>
      </c>
      <c r="M673" s="42">
        <f t="shared" ca="1" si="178"/>
        <v>7.6417345446340337E-2</v>
      </c>
      <c r="N673" s="42">
        <f t="shared" ca="1" si="179"/>
        <v>6.5756537616351127E-2</v>
      </c>
      <c r="O673" s="42">
        <f t="shared" ca="1" si="180"/>
        <v>0.10738526210395688</v>
      </c>
      <c r="P673" s="42">
        <f t="shared" ca="1" si="181"/>
        <v>0.23623190167589353</v>
      </c>
      <c r="Q673" s="42">
        <f t="shared" ca="1" si="182"/>
        <v>6.6434402272412305E-2</v>
      </c>
      <c r="R673" s="42">
        <f t="shared" ca="1" si="183"/>
        <v>0.22163380221232806</v>
      </c>
      <c r="S673" s="42">
        <f t="shared" ca="1" si="184"/>
        <v>1.6291088283760781E-2</v>
      </c>
      <c r="T673" s="42">
        <f t="shared" ca="1" si="185"/>
        <v>0.20984966038895711</v>
      </c>
      <c r="U673">
        <f ca="1">+(L673^2*Markiwitz!$B$4^2)+(M673^2*Markiwitz!$C$4^2)+(N673^2*Markiwitz!$D$4^2)+(O673^2*Markiwitz!$E$4^2)+(P673^2*Markiwitz!$F$4^2)+(Q673^2*Markiwitz!$G$4^2)+(R673^2*Markiwitz!$H$4^2)+(S673^2*Markiwitz!$I$4^2)+(T673^2*Markiwitz!$J$4^2)+(2*L673*M673*Markiwitz!$B$8)+(2*L673*N673*Markiwitz!$E$8)+(2*L673*O673*Markiwitz!$H$8)+(2*L673*P673*Markiwitz!$B$11)+(2*L673*Q673*Markiwitz!$E$11)+(2*L673*R673*Markiwitz!$H$11)+(2*L673*S673*Markiwitz!$K$8)+(2*L673*T673*Markiwitz!$K$11)</f>
        <v>1.4491509209879232E-2</v>
      </c>
      <c r="V673" s="5">
        <f t="shared" ca="1" si="176"/>
        <v>0.12038068453817345</v>
      </c>
      <c r="W673" s="42">
        <f ca="1">SUMPRODUCT(L673:T673,Markiwitz!$B$3:$J$3)</f>
        <v>0.3426466338461816</v>
      </c>
    </row>
    <row r="674" spans="1:23" x14ac:dyDescent="0.25">
      <c r="A674">
        <v>673</v>
      </c>
      <c r="B674" s="25">
        <f t="shared" ca="1" si="174"/>
        <v>1</v>
      </c>
      <c r="C674" s="46">
        <v>0</v>
      </c>
      <c r="D674">
        <f t="shared" ca="1" si="188"/>
        <v>0.97961145090491863</v>
      </c>
      <c r="E674">
        <f t="shared" ca="1" si="188"/>
        <v>0.74896739483766361</v>
      </c>
      <c r="F674">
        <f t="shared" ca="1" si="188"/>
        <v>0.60676466503452209</v>
      </c>
      <c r="G674">
        <f t="shared" ca="1" si="188"/>
        <v>0.81902733892805801</v>
      </c>
      <c r="H674">
        <f t="shared" ca="1" si="188"/>
        <v>0.8966783935071293</v>
      </c>
      <c r="I674">
        <f t="shared" ca="1" si="188"/>
        <v>0.27362353542320794</v>
      </c>
      <c r="J674">
        <f t="shared" ca="1" si="188"/>
        <v>0.90938806212738355</v>
      </c>
      <c r="K674">
        <f t="shared" ca="1" si="188"/>
        <v>0.15409791233702519</v>
      </c>
      <c r="L674" s="42">
        <f t="shared" ca="1" si="177"/>
        <v>0</v>
      </c>
      <c r="M674" s="42">
        <f t="shared" ca="1" si="178"/>
        <v>0.18180820124153355</v>
      </c>
      <c r="N674" s="42">
        <f t="shared" ca="1" si="179"/>
        <v>0.13900247360135198</v>
      </c>
      <c r="O674" s="42">
        <f t="shared" ca="1" si="180"/>
        <v>0.11261076238435608</v>
      </c>
      <c r="P674" s="42">
        <f t="shared" ca="1" si="181"/>
        <v>0.15200504967617301</v>
      </c>
      <c r="Q674" s="42">
        <f t="shared" ca="1" si="182"/>
        <v>0.16641647631322173</v>
      </c>
      <c r="R674" s="42">
        <f t="shared" ca="1" si="183"/>
        <v>5.0782381878742386E-2</v>
      </c>
      <c r="S674" s="42">
        <f t="shared" ca="1" si="184"/>
        <v>0.16877529111483502</v>
      </c>
      <c r="T674" s="42">
        <f t="shared" ca="1" si="185"/>
        <v>2.8599363789786218E-2</v>
      </c>
      <c r="U674">
        <f ca="1">+(L674^2*Markiwitz!$B$4^2)+(M674^2*Markiwitz!$C$4^2)+(N674^2*Markiwitz!$D$4^2)+(O674^2*Markiwitz!$E$4^2)+(P674^2*Markiwitz!$F$4^2)+(Q674^2*Markiwitz!$G$4^2)+(R674^2*Markiwitz!$H$4^2)+(S674^2*Markiwitz!$I$4^2)+(T674^2*Markiwitz!$J$4^2)+(2*L674*M674*Markiwitz!$B$8)+(2*L674*N674*Markiwitz!$E$8)+(2*L674*O674*Markiwitz!$H$8)+(2*L674*P674*Markiwitz!$B$11)+(2*L674*Q674*Markiwitz!$E$11)+(2*L674*R674*Markiwitz!$H$11)+(2*L674*S674*Markiwitz!$K$8)+(2*L674*T674*Markiwitz!$K$11)</f>
        <v>1.717670680392451E-2</v>
      </c>
      <c r="V674" s="5">
        <f t="shared" ca="1" si="176"/>
        <v>0.1310599359221746</v>
      </c>
      <c r="W674" s="42">
        <f ca="1">SUMPRODUCT(L674:T674,Markiwitz!$B$3:$J$3)</f>
        <v>0.58873377706740593</v>
      </c>
    </row>
    <row r="675" spans="1:23" x14ac:dyDescent="0.25">
      <c r="A675">
        <v>674</v>
      </c>
      <c r="B675" s="25">
        <f t="shared" ca="1" si="174"/>
        <v>1</v>
      </c>
      <c r="C675" s="46">
        <v>0</v>
      </c>
      <c r="D675">
        <f t="shared" ca="1" si="188"/>
        <v>0.37940825812962298</v>
      </c>
      <c r="E675">
        <f t="shared" ca="1" si="188"/>
        <v>0.55460546062041949</v>
      </c>
      <c r="F675">
        <f t="shared" ca="1" si="188"/>
        <v>0.10437893053788616</v>
      </c>
      <c r="G675">
        <f t="shared" ca="1" si="188"/>
        <v>0.17263413364392077</v>
      </c>
      <c r="H675">
        <f t="shared" ca="1" si="188"/>
        <v>8.4047970011557283E-2</v>
      </c>
      <c r="I675">
        <f t="shared" ca="1" si="188"/>
        <v>0.19680803691029713</v>
      </c>
      <c r="J675">
        <f t="shared" ca="1" si="188"/>
        <v>0.80127369299730666</v>
      </c>
      <c r="K675">
        <f t="shared" ca="1" si="188"/>
        <v>0.91082442817441223</v>
      </c>
      <c r="L675" s="42">
        <f t="shared" ca="1" si="177"/>
        <v>0</v>
      </c>
      <c r="M675" s="42">
        <f t="shared" ca="1" si="178"/>
        <v>0.11841776485746749</v>
      </c>
      <c r="N675" s="42">
        <f t="shared" ca="1" si="179"/>
        <v>0.1730988654495198</v>
      </c>
      <c r="O675" s="42">
        <f t="shared" ca="1" si="180"/>
        <v>3.2577887770398752E-2</v>
      </c>
      <c r="P675" s="42">
        <f t="shared" ca="1" si="181"/>
        <v>5.38811367601656E-2</v>
      </c>
      <c r="Q675" s="42">
        <f t="shared" ca="1" si="182"/>
        <v>2.6232356666774904E-2</v>
      </c>
      <c r="R675" s="42">
        <f t="shared" ca="1" si="183"/>
        <v>6.142609534065839E-2</v>
      </c>
      <c r="S675" s="42">
        <f t="shared" ca="1" si="184"/>
        <v>0.25008691226592289</v>
      </c>
      <c r="T675" s="42">
        <f t="shared" ca="1" si="185"/>
        <v>0.28427898088909215</v>
      </c>
      <c r="U675">
        <f ca="1">+(L675^2*Markiwitz!$B$4^2)+(M675^2*Markiwitz!$C$4^2)+(N675^2*Markiwitz!$D$4^2)+(O675^2*Markiwitz!$E$4^2)+(P675^2*Markiwitz!$F$4^2)+(Q675^2*Markiwitz!$G$4^2)+(R675^2*Markiwitz!$H$4^2)+(S675^2*Markiwitz!$I$4^2)+(T675^2*Markiwitz!$J$4^2)+(2*L675*M675*Markiwitz!$B$8)+(2*L675*N675*Markiwitz!$E$8)+(2*L675*O675*Markiwitz!$H$8)+(2*L675*P675*Markiwitz!$B$11)+(2*L675*Q675*Markiwitz!$E$11)+(2*L675*R675*Markiwitz!$H$11)+(2*L675*S675*Markiwitz!$K$8)+(2*L675*T675*Markiwitz!$K$11)</f>
        <v>1.223337231559685E-2</v>
      </c>
      <c r="V675" s="5">
        <f t="shared" ca="1" si="176"/>
        <v>0.11060457637727676</v>
      </c>
      <c r="W675" s="42">
        <f ca="1">SUMPRODUCT(L675:T675,Markiwitz!$B$3:$J$3)</f>
        <v>0.15563661999462536</v>
      </c>
    </row>
    <row r="676" spans="1:23" x14ac:dyDescent="0.25">
      <c r="A676">
        <v>675</v>
      </c>
      <c r="B676" s="25">
        <f t="shared" ca="1" si="174"/>
        <v>0.99999999999999989</v>
      </c>
      <c r="C676" s="46">
        <v>0</v>
      </c>
      <c r="D676">
        <f t="shared" ca="1" si="188"/>
        <v>0.27694914989592301</v>
      </c>
      <c r="E676">
        <f t="shared" ca="1" si="188"/>
        <v>0.8728559238914384</v>
      </c>
      <c r="F676">
        <f t="shared" ca="1" si="188"/>
        <v>0.51097010884492189</v>
      </c>
      <c r="G676">
        <f t="shared" ca="1" si="188"/>
        <v>0.93805068602847708</v>
      </c>
      <c r="H676">
        <f t="shared" ca="1" si="188"/>
        <v>0.27213782777460416</v>
      </c>
      <c r="I676">
        <f t="shared" ca="1" si="188"/>
        <v>0.50245289941503679</v>
      </c>
      <c r="J676">
        <f t="shared" ca="1" si="188"/>
        <v>0.31748078339141783</v>
      </c>
      <c r="K676">
        <f t="shared" ca="1" si="188"/>
        <v>0.78142036605338028</v>
      </c>
      <c r="L676" s="42">
        <f t="shared" ca="1" si="177"/>
        <v>0</v>
      </c>
      <c r="M676" s="42">
        <f t="shared" ca="1" si="178"/>
        <v>6.1925195316738992E-2</v>
      </c>
      <c r="N676" s="42">
        <f t="shared" ca="1" si="179"/>
        <v>0.19516858452413574</v>
      </c>
      <c r="O676" s="42">
        <f t="shared" ca="1" si="180"/>
        <v>0.11425174550320211</v>
      </c>
      <c r="P676" s="42">
        <f t="shared" ca="1" si="181"/>
        <v>0.20974598395100391</v>
      </c>
      <c r="Q676" s="42">
        <f t="shared" ca="1" si="182"/>
        <v>6.084939471505315E-2</v>
      </c>
      <c r="R676" s="42">
        <f t="shared" ca="1" si="183"/>
        <v>0.11234731699097374</v>
      </c>
      <c r="S676" s="42">
        <f t="shared" ca="1" si="184"/>
        <v>7.0987975692335822E-2</v>
      </c>
      <c r="T676" s="42">
        <f t="shared" ca="1" si="185"/>
        <v>0.17472380330655637</v>
      </c>
      <c r="U676">
        <f ca="1">+(L676^2*Markiwitz!$B$4^2)+(M676^2*Markiwitz!$C$4^2)+(N676^2*Markiwitz!$D$4^2)+(O676^2*Markiwitz!$E$4^2)+(P676^2*Markiwitz!$F$4^2)+(Q676^2*Markiwitz!$G$4^2)+(R676^2*Markiwitz!$H$4^2)+(S676^2*Markiwitz!$I$4^2)+(T676^2*Markiwitz!$J$4^2)+(2*L676*M676*Markiwitz!$B$8)+(2*L676*N676*Markiwitz!$E$8)+(2*L676*O676*Markiwitz!$H$8)+(2*L676*P676*Markiwitz!$B$11)+(2*L676*Q676*Markiwitz!$E$11)+(2*L676*R676*Markiwitz!$H$11)+(2*L676*S676*Markiwitz!$K$8)+(2*L676*T676*Markiwitz!$K$11)</f>
        <v>1.2478350186408717E-2</v>
      </c>
      <c r="V676" s="5">
        <f t="shared" ca="1" si="176"/>
        <v>0.11170653600577146</v>
      </c>
      <c r="W676" s="42">
        <f ca="1">SUMPRODUCT(L676:T676,Markiwitz!$B$3:$J$3)</f>
        <v>0.33190473389497449</v>
      </c>
    </row>
    <row r="677" spans="1:23" x14ac:dyDescent="0.25">
      <c r="A677">
        <v>676</v>
      </c>
      <c r="B677" s="25">
        <f t="shared" ca="1" si="174"/>
        <v>1</v>
      </c>
      <c r="C677" s="46">
        <v>0</v>
      </c>
      <c r="D677">
        <f t="shared" ca="1" si="188"/>
        <v>0.97381599586597301</v>
      </c>
      <c r="E677">
        <f t="shared" ca="1" si="188"/>
        <v>0.48287811697904015</v>
      </c>
      <c r="F677">
        <f t="shared" ca="1" si="188"/>
        <v>0.36843014566225307</v>
      </c>
      <c r="G677">
        <f t="shared" ca="1" si="188"/>
        <v>0.67818794397558146</v>
      </c>
      <c r="H677">
        <f t="shared" ca="1" si="188"/>
        <v>0.42584383600013809</v>
      </c>
      <c r="I677">
        <f t="shared" ca="1" si="188"/>
        <v>0.37952532527152238</v>
      </c>
      <c r="J677">
        <f t="shared" ca="1" si="188"/>
        <v>0.43520241909750079</v>
      </c>
      <c r="K677">
        <f t="shared" ca="1" si="188"/>
        <v>6.5579505012526962E-2</v>
      </c>
      <c r="L677" s="42">
        <f t="shared" ca="1" si="177"/>
        <v>0</v>
      </c>
      <c r="M677" s="42">
        <f t="shared" ca="1" si="178"/>
        <v>0.25563076010423069</v>
      </c>
      <c r="N677" s="42">
        <f t="shared" ca="1" si="179"/>
        <v>0.12675751949554195</v>
      </c>
      <c r="O677" s="42">
        <f t="shared" ca="1" si="180"/>
        <v>9.6714449732571997E-2</v>
      </c>
      <c r="P677" s="42">
        <f t="shared" ca="1" si="181"/>
        <v>0.17802716359966608</v>
      </c>
      <c r="Q677" s="42">
        <f t="shared" ca="1" si="182"/>
        <v>0.11178578288356539</v>
      </c>
      <c r="R677" s="42">
        <f t="shared" ca="1" si="183"/>
        <v>9.9626980651196212E-2</v>
      </c>
      <c r="S677" s="42">
        <f t="shared" ca="1" si="184"/>
        <v>0.11424244997553487</v>
      </c>
      <c r="T677" s="42">
        <f t="shared" ca="1" si="185"/>
        <v>1.7214893557692942E-2</v>
      </c>
      <c r="U677">
        <f ca="1">+(L677^2*Markiwitz!$B$4^2)+(M677^2*Markiwitz!$C$4^2)+(N677^2*Markiwitz!$D$4^2)+(O677^2*Markiwitz!$E$4^2)+(P677^2*Markiwitz!$F$4^2)+(Q677^2*Markiwitz!$G$4^2)+(R677^2*Markiwitz!$H$4^2)+(S677^2*Markiwitz!$I$4^2)+(T677^2*Markiwitz!$J$4^2)+(2*L677*M677*Markiwitz!$B$8)+(2*L677*N677*Markiwitz!$E$8)+(2*L677*O677*Markiwitz!$H$8)+(2*L677*P677*Markiwitz!$B$11)+(2*L677*Q677*Markiwitz!$E$11)+(2*L677*R677*Markiwitz!$H$11)+(2*L677*S677*Markiwitz!$K$8)+(2*L677*T677*Markiwitz!$K$11)</f>
        <v>1.32597936195906E-2</v>
      </c>
      <c r="V677" s="5">
        <f t="shared" ca="1" si="176"/>
        <v>0.11515117723927359</v>
      </c>
      <c r="W677" s="42">
        <f ca="1">SUMPRODUCT(L677:T677,Markiwitz!$B$3:$J$3)</f>
        <v>0.45567352251648391</v>
      </c>
    </row>
    <row r="678" spans="1:23" x14ac:dyDescent="0.25">
      <c r="A678">
        <v>677</v>
      </c>
      <c r="B678" s="25">
        <f t="shared" ca="1" si="174"/>
        <v>1</v>
      </c>
      <c r="C678" s="46">
        <v>0</v>
      </c>
      <c r="D678">
        <f t="shared" ca="1" si="188"/>
        <v>0.42285116738117023</v>
      </c>
      <c r="E678">
        <f t="shared" ca="1" si="188"/>
        <v>0.2525461493394725</v>
      </c>
      <c r="F678">
        <f t="shared" ca="1" si="188"/>
        <v>0.12517611659944239</v>
      </c>
      <c r="G678">
        <f t="shared" ca="1" si="188"/>
        <v>0.17267070608786927</v>
      </c>
      <c r="H678">
        <f t="shared" ca="1" si="188"/>
        <v>0.61709751301812343</v>
      </c>
      <c r="I678">
        <f t="shared" ca="1" si="188"/>
        <v>0.22492804318174997</v>
      </c>
      <c r="J678">
        <f t="shared" ca="1" si="188"/>
        <v>0.34194321485797008</v>
      </c>
      <c r="K678">
        <f t="shared" ca="1" si="188"/>
        <v>0.44619591398145231</v>
      </c>
      <c r="L678" s="42">
        <f t="shared" ca="1" si="177"/>
        <v>0</v>
      </c>
      <c r="M678" s="42">
        <f t="shared" ca="1" si="178"/>
        <v>0.16242211496342648</v>
      </c>
      <c r="N678" s="42">
        <f t="shared" ca="1" si="179"/>
        <v>9.7005951185209091E-2</v>
      </c>
      <c r="O678" s="42">
        <f t="shared" ca="1" si="180"/>
        <v>4.8081621074638363E-2</v>
      </c>
      <c r="P678" s="42">
        <f t="shared" ca="1" si="181"/>
        <v>6.6324852426714168E-2</v>
      </c>
      <c r="Q678" s="42">
        <f t="shared" ca="1" si="182"/>
        <v>0.23703442472165093</v>
      </c>
      <c r="R678" s="42">
        <f t="shared" ca="1" si="183"/>
        <v>8.6397511243554381E-2</v>
      </c>
      <c r="S678" s="42">
        <f t="shared" ca="1" si="184"/>
        <v>0.1313444172298105</v>
      </c>
      <c r="T678" s="42">
        <f t="shared" ca="1" si="185"/>
        <v>0.17138910715499617</v>
      </c>
      <c r="U678">
        <f ca="1">+(L678^2*Markiwitz!$B$4^2)+(M678^2*Markiwitz!$C$4^2)+(N678^2*Markiwitz!$D$4^2)+(O678^2*Markiwitz!$E$4^2)+(P678^2*Markiwitz!$F$4^2)+(Q678^2*Markiwitz!$G$4^2)+(R678^2*Markiwitz!$H$4^2)+(S678^2*Markiwitz!$I$4^2)+(T678^2*Markiwitz!$J$4^2)+(2*L678*M678*Markiwitz!$B$8)+(2*L678*N678*Markiwitz!$E$8)+(2*L678*O678*Markiwitz!$H$8)+(2*L678*P678*Markiwitz!$B$11)+(2*L678*Q678*Markiwitz!$E$11)+(2*L678*R678*Markiwitz!$H$11)+(2*L678*S678*Markiwitz!$K$8)+(2*L678*T678*Markiwitz!$K$11)</f>
        <v>2.062160689375608E-2</v>
      </c>
      <c r="V678" s="5">
        <f t="shared" ca="1" si="176"/>
        <v>0.14360225239792054</v>
      </c>
      <c r="W678" s="42">
        <f ca="1">SUMPRODUCT(L678:T678,Markiwitz!$B$3:$J$3)</f>
        <v>0.73909081852531522</v>
      </c>
    </row>
    <row r="679" spans="1:23" x14ac:dyDescent="0.25">
      <c r="A679">
        <v>678</v>
      </c>
      <c r="B679" s="25">
        <f t="shared" ca="1" si="174"/>
        <v>1</v>
      </c>
      <c r="C679" s="46">
        <v>0</v>
      </c>
      <c r="D679">
        <f t="shared" ca="1" si="188"/>
        <v>0.58610045452330439</v>
      </c>
      <c r="E679">
        <f t="shared" ca="1" si="188"/>
        <v>0.27346520168679678</v>
      </c>
      <c r="F679">
        <f t="shared" ca="1" si="188"/>
        <v>0.90636454851457693</v>
      </c>
      <c r="G679">
        <f t="shared" ca="1" si="188"/>
        <v>0.10658480622798616</v>
      </c>
      <c r="H679">
        <f t="shared" ca="1" si="188"/>
        <v>0.81171687675850057</v>
      </c>
      <c r="I679">
        <f t="shared" ca="1" si="188"/>
        <v>0.72967691120171718</v>
      </c>
      <c r="J679">
        <f t="shared" ca="1" si="188"/>
        <v>0.20378681918019736</v>
      </c>
      <c r="K679">
        <f t="shared" ca="1" si="188"/>
        <v>0.91104398291109767</v>
      </c>
      <c r="L679" s="42">
        <f t="shared" ca="1" si="177"/>
        <v>0</v>
      </c>
      <c r="M679" s="42">
        <f t="shared" ca="1" si="178"/>
        <v>0.12941800725158625</v>
      </c>
      <c r="N679" s="42">
        <f t="shared" ca="1" si="179"/>
        <v>6.038439516949929E-2</v>
      </c>
      <c r="O679" s="42">
        <f t="shared" ca="1" si="180"/>
        <v>0.20013615892457248</v>
      </c>
      <c r="P679" s="42">
        <f t="shared" ca="1" si="181"/>
        <v>2.3535203084839026E-2</v>
      </c>
      <c r="Q679" s="42">
        <f t="shared" ca="1" si="182"/>
        <v>0.17923681824817553</v>
      </c>
      <c r="R679" s="42">
        <f t="shared" ca="1" si="183"/>
        <v>0.16112141025726512</v>
      </c>
      <c r="S679" s="42">
        <f t="shared" ca="1" si="184"/>
        <v>4.4998572921925307E-2</v>
      </c>
      <c r="T679" s="42">
        <f t="shared" ca="1" si="185"/>
        <v>0.20116943414213703</v>
      </c>
      <c r="U679">
        <f ca="1">+(L679^2*Markiwitz!$B$4^2)+(M679^2*Markiwitz!$C$4^2)+(N679^2*Markiwitz!$D$4^2)+(O679^2*Markiwitz!$E$4^2)+(P679^2*Markiwitz!$F$4^2)+(Q679^2*Markiwitz!$G$4^2)+(R679^2*Markiwitz!$H$4^2)+(S679^2*Markiwitz!$I$4^2)+(T679^2*Markiwitz!$J$4^2)+(2*L679*M679*Markiwitz!$B$8)+(2*L679*N679*Markiwitz!$E$8)+(2*L679*O679*Markiwitz!$H$8)+(2*L679*P679*Markiwitz!$B$11)+(2*L679*Q679*Markiwitz!$E$11)+(2*L679*R679*Markiwitz!$H$11)+(2*L679*S679*Markiwitz!$K$8)+(2*L679*T679*Markiwitz!$K$11)</f>
        <v>1.6537473699356937E-2</v>
      </c>
      <c r="V679" s="5">
        <f t="shared" ca="1" si="176"/>
        <v>0.12859810923709936</v>
      </c>
      <c r="W679" s="42">
        <f ca="1">SUMPRODUCT(L679:T679,Markiwitz!$B$3:$J$3)</f>
        <v>0.61080906945322011</v>
      </c>
    </row>
    <row r="680" spans="1:23" x14ac:dyDescent="0.25">
      <c r="A680">
        <v>679</v>
      </c>
      <c r="B680" s="25">
        <f t="shared" ca="1" si="174"/>
        <v>0.99999999999999989</v>
      </c>
      <c r="C680" s="46">
        <v>0</v>
      </c>
      <c r="D680">
        <f t="shared" ca="1" si="188"/>
        <v>0.36978578252263861</v>
      </c>
      <c r="E680">
        <f t="shared" ca="1" si="188"/>
        <v>0.51327573298919915</v>
      </c>
      <c r="F680">
        <f t="shared" ca="1" si="188"/>
        <v>0.88923230462217351</v>
      </c>
      <c r="G680">
        <f t="shared" ca="1" si="188"/>
        <v>0.58907952744138303</v>
      </c>
      <c r="H680">
        <f t="shared" ca="1" si="188"/>
        <v>0.62826465124929798</v>
      </c>
      <c r="I680">
        <f t="shared" ca="1" si="188"/>
        <v>0.73561739344798827</v>
      </c>
      <c r="J680">
        <f t="shared" ca="1" si="188"/>
        <v>0.31345618209902648</v>
      </c>
      <c r="K680">
        <f t="shared" ca="1" si="188"/>
        <v>0.78916893167817082</v>
      </c>
      <c r="L680" s="42">
        <f t="shared" ca="1" si="177"/>
        <v>0</v>
      </c>
      <c r="M680" s="42">
        <f t="shared" ca="1" si="178"/>
        <v>7.6593814212935749E-2</v>
      </c>
      <c r="N680" s="42">
        <f t="shared" ca="1" si="179"/>
        <v>0.1063149206667412</v>
      </c>
      <c r="O680" s="42">
        <f t="shared" ca="1" si="180"/>
        <v>0.18418689184785442</v>
      </c>
      <c r="P680" s="42">
        <f t="shared" ca="1" si="181"/>
        <v>0.12201617805229438</v>
      </c>
      <c r="Q680" s="42">
        <f t="shared" ca="1" si="182"/>
        <v>0.13013260176220426</v>
      </c>
      <c r="R680" s="42">
        <f t="shared" ca="1" si="183"/>
        <v>0.15236859995316307</v>
      </c>
      <c r="S680" s="42">
        <f t="shared" ca="1" si="184"/>
        <v>6.4926251117075201E-2</v>
      </c>
      <c r="T680" s="42">
        <f t="shared" ca="1" si="185"/>
        <v>0.1634607423877317</v>
      </c>
      <c r="U680">
        <f ca="1">+(L680^2*Markiwitz!$B$4^2)+(M680^2*Markiwitz!$C$4^2)+(N680^2*Markiwitz!$D$4^2)+(O680^2*Markiwitz!$E$4^2)+(P680^2*Markiwitz!$F$4^2)+(Q680^2*Markiwitz!$G$4^2)+(R680^2*Markiwitz!$H$4^2)+(S680^2*Markiwitz!$I$4^2)+(T680^2*Markiwitz!$J$4^2)+(2*L680*M680*Markiwitz!$B$8)+(2*L680*N680*Markiwitz!$E$8)+(2*L680*O680*Markiwitz!$H$8)+(2*L680*P680*Markiwitz!$B$11)+(2*L680*Q680*Markiwitz!$E$11)+(2*L680*R680*Markiwitz!$H$11)+(2*L680*S680*Markiwitz!$K$8)+(2*L680*T680*Markiwitz!$K$11)</f>
        <v>1.3503549529894668E-2</v>
      </c>
      <c r="V680" s="5">
        <f t="shared" ca="1" si="176"/>
        <v>0.11620477412694656</v>
      </c>
      <c r="W680" s="42">
        <f ca="1">SUMPRODUCT(L680:T680,Markiwitz!$B$3:$J$3)</f>
        <v>0.50086458022499403</v>
      </c>
    </row>
    <row r="681" spans="1:23" x14ac:dyDescent="0.25">
      <c r="A681">
        <v>680</v>
      </c>
      <c r="B681" s="25">
        <f t="shared" ca="1" si="174"/>
        <v>1</v>
      </c>
      <c r="C681" s="46">
        <v>0</v>
      </c>
      <c r="D681">
        <f t="shared" ca="1" si="188"/>
        <v>0.60658004398194376</v>
      </c>
      <c r="E681">
        <f t="shared" ca="1" si="188"/>
        <v>0.76449680760609595</v>
      </c>
      <c r="F681">
        <f t="shared" ca="1" si="188"/>
        <v>0.39706687618992731</v>
      </c>
      <c r="G681">
        <f t="shared" ca="1" si="188"/>
        <v>0.3866566450943707</v>
      </c>
      <c r="H681">
        <f t="shared" ca="1" si="188"/>
        <v>0.90559260484732196</v>
      </c>
      <c r="I681">
        <f t="shared" ca="1" si="188"/>
        <v>0.63249518438758867</v>
      </c>
      <c r="J681">
        <f t="shared" ca="1" si="188"/>
        <v>0.59532383397098199</v>
      </c>
      <c r="K681">
        <f t="shared" ca="1" si="188"/>
        <v>0.25577309531065573</v>
      </c>
      <c r="L681" s="42">
        <f t="shared" ca="1" si="177"/>
        <v>0</v>
      </c>
      <c r="M681" s="42">
        <f t="shared" ca="1" si="178"/>
        <v>0.13349076455630279</v>
      </c>
      <c r="N681" s="42">
        <f t="shared" ca="1" si="179"/>
        <v>0.16824368747486904</v>
      </c>
      <c r="O681" s="42">
        <f t="shared" ca="1" si="180"/>
        <v>8.7382961916488672E-2</v>
      </c>
      <c r="P681" s="42">
        <f t="shared" ca="1" si="181"/>
        <v>8.509197044398481E-2</v>
      </c>
      <c r="Q681" s="42">
        <f t="shared" ca="1" si="182"/>
        <v>0.19929480106866376</v>
      </c>
      <c r="R681" s="42">
        <f t="shared" ca="1" si="183"/>
        <v>0.13919393916723088</v>
      </c>
      <c r="S681" s="42">
        <f t="shared" ca="1" si="184"/>
        <v>0.13101359753559821</v>
      </c>
      <c r="T681" s="42">
        <f t="shared" ca="1" si="185"/>
        <v>5.6288277836861855E-2</v>
      </c>
      <c r="U681">
        <f ca="1">+(L681^2*Markiwitz!$B$4^2)+(M681^2*Markiwitz!$C$4^2)+(N681^2*Markiwitz!$D$4^2)+(O681^2*Markiwitz!$E$4^2)+(P681^2*Markiwitz!$F$4^2)+(Q681^2*Markiwitz!$G$4^2)+(R681^2*Markiwitz!$H$4^2)+(S681^2*Markiwitz!$I$4^2)+(T681^2*Markiwitz!$J$4^2)+(2*L681*M681*Markiwitz!$B$8)+(2*L681*N681*Markiwitz!$E$8)+(2*L681*O681*Markiwitz!$H$8)+(2*L681*P681*Markiwitz!$B$11)+(2*L681*Q681*Markiwitz!$E$11)+(2*L681*R681*Markiwitz!$H$11)+(2*L681*S681*Markiwitz!$K$8)+(2*L681*T681*Markiwitz!$K$11)</f>
        <v>1.8665042887547952E-2</v>
      </c>
      <c r="V681" s="5">
        <f t="shared" ca="1" si="176"/>
        <v>0.13662006766045737</v>
      </c>
      <c r="W681" s="42">
        <f ca="1">SUMPRODUCT(L681:T681,Markiwitz!$B$3:$J$3)</f>
        <v>0.65914989241312016</v>
      </c>
    </row>
    <row r="682" spans="1:23" x14ac:dyDescent="0.25">
      <c r="A682">
        <v>681</v>
      </c>
      <c r="B682" s="25">
        <f t="shared" ca="1" si="174"/>
        <v>0.99999999999999978</v>
      </c>
      <c r="C682" s="46">
        <v>0</v>
      </c>
      <c r="D682">
        <f t="shared" ref="D682:K691" ca="1" si="189">RAND()</f>
        <v>6.160709568851952E-3</v>
      </c>
      <c r="E682">
        <f t="shared" ca="1" si="189"/>
        <v>0.73111688238404982</v>
      </c>
      <c r="F682">
        <f t="shared" ca="1" si="189"/>
        <v>0.92201248238175193</v>
      </c>
      <c r="G682">
        <f t="shared" ca="1" si="189"/>
        <v>0.18020118173439903</v>
      </c>
      <c r="H682">
        <f t="shared" ca="1" si="189"/>
        <v>0.95590885409779458</v>
      </c>
      <c r="I682">
        <f t="shared" ca="1" si="189"/>
        <v>0.64183419024342681</v>
      </c>
      <c r="J682">
        <f t="shared" ca="1" si="189"/>
        <v>1.6007787611443725E-2</v>
      </c>
      <c r="K682">
        <f t="shared" ca="1" si="189"/>
        <v>0.94278851015097476</v>
      </c>
      <c r="L682" s="42">
        <f t="shared" ca="1" si="177"/>
        <v>0</v>
      </c>
      <c r="M682" s="42">
        <f t="shared" ca="1" si="178"/>
        <v>1.4014255431736044E-3</v>
      </c>
      <c r="N682" s="42">
        <f t="shared" ca="1" si="179"/>
        <v>0.1663129648569677</v>
      </c>
      <c r="O682" s="42">
        <f t="shared" ca="1" si="180"/>
        <v>0.20973750336610639</v>
      </c>
      <c r="P682" s="42">
        <f t="shared" ca="1" si="181"/>
        <v>4.0991794235759778E-2</v>
      </c>
      <c r="Q682" s="42">
        <f t="shared" ca="1" si="182"/>
        <v>0.2174481802959104</v>
      </c>
      <c r="R682" s="42">
        <f t="shared" ca="1" si="183"/>
        <v>0.14600312165939411</v>
      </c>
      <c r="S682" s="42">
        <f t="shared" ca="1" si="184"/>
        <v>3.6414186057070926E-3</v>
      </c>
      <c r="T682" s="42">
        <f t="shared" ca="1" si="185"/>
        <v>0.21446359143698079</v>
      </c>
      <c r="U682">
        <f ca="1">+(L682^2*Markiwitz!$B$4^2)+(M682^2*Markiwitz!$C$4^2)+(N682^2*Markiwitz!$D$4^2)+(O682^2*Markiwitz!$E$4^2)+(P682^2*Markiwitz!$F$4^2)+(Q682^2*Markiwitz!$G$4^2)+(R682^2*Markiwitz!$H$4^2)+(S682^2*Markiwitz!$I$4^2)+(T682^2*Markiwitz!$J$4^2)+(2*L682*M682*Markiwitz!$B$8)+(2*L682*N682*Markiwitz!$E$8)+(2*L682*O682*Markiwitz!$H$8)+(2*L682*P682*Markiwitz!$B$11)+(2*L682*Q682*Markiwitz!$E$11)+(2*L682*R682*Markiwitz!$H$11)+(2*L682*S682*Markiwitz!$K$8)+(2*L682*T682*Markiwitz!$K$11)</f>
        <v>2.1910757655008103E-2</v>
      </c>
      <c r="V682" s="5">
        <f t="shared" ca="1" si="176"/>
        <v>0.14802282815501164</v>
      </c>
      <c r="W682" s="42">
        <f ca="1">SUMPRODUCT(L682:T682,Markiwitz!$B$3:$J$3)</f>
        <v>0.73149510436888099</v>
      </c>
    </row>
    <row r="683" spans="1:23" x14ac:dyDescent="0.25">
      <c r="A683">
        <v>682</v>
      </c>
      <c r="B683" s="25">
        <f t="shared" ca="1" si="174"/>
        <v>0.99999999999999978</v>
      </c>
      <c r="C683" s="46">
        <v>0</v>
      </c>
      <c r="D683">
        <f t="shared" ca="1" si="189"/>
        <v>0.71284847304065957</v>
      </c>
      <c r="E683">
        <f t="shared" ca="1" si="189"/>
        <v>2.2253411521896305E-2</v>
      </c>
      <c r="F683">
        <f t="shared" ca="1" si="189"/>
        <v>0.59238479140072442</v>
      </c>
      <c r="G683">
        <f t="shared" ca="1" si="189"/>
        <v>0.4035134049460346</v>
      </c>
      <c r="H683">
        <f t="shared" ca="1" si="189"/>
        <v>0.15657901111042505</v>
      </c>
      <c r="I683">
        <f t="shared" ca="1" si="189"/>
        <v>0.86951099155177192</v>
      </c>
      <c r="J683">
        <f t="shared" ca="1" si="189"/>
        <v>0.67944335494318042</v>
      </c>
      <c r="K683">
        <f t="shared" ca="1" si="189"/>
        <v>0.23473230057046546</v>
      </c>
      <c r="L683" s="42">
        <f t="shared" ca="1" si="177"/>
        <v>0</v>
      </c>
      <c r="M683" s="42">
        <f t="shared" ca="1" si="178"/>
        <v>0.19416967435822122</v>
      </c>
      <c r="N683" s="42">
        <f t="shared" ca="1" si="179"/>
        <v>6.0615093276907882E-3</v>
      </c>
      <c r="O683" s="42">
        <f t="shared" ca="1" si="180"/>
        <v>0.16135709956761141</v>
      </c>
      <c r="P683" s="42">
        <f t="shared" ca="1" si="181"/>
        <v>0.10991124958624923</v>
      </c>
      <c r="Q683" s="42">
        <f t="shared" ca="1" si="182"/>
        <v>4.2649871253788052E-2</v>
      </c>
      <c r="R683" s="42">
        <f t="shared" ca="1" si="183"/>
        <v>0.23684229182724459</v>
      </c>
      <c r="S683" s="42">
        <f t="shared" ca="1" si="184"/>
        <v>0.18507060050425297</v>
      </c>
      <c r="T683" s="42">
        <f t="shared" ca="1" si="185"/>
        <v>6.3937703574941523E-2</v>
      </c>
      <c r="U683">
        <f ca="1">+(L683^2*Markiwitz!$B$4^2)+(M683^2*Markiwitz!$C$4^2)+(N683^2*Markiwitz!$D$4^2)+(O683^2*Markiwitz!$E$4^2)+(P683^2*Markiwitz!$F$4^2)+(Q683^2*Markiwitz!$G$4^2)+(R683^2*Markiwitz!$H$4^2)+(S683^2*Markiwitz!$I$4^2)+(T683^2*Markiwitz!$J$4^2)+(2*L683*M683*Markiwitz!$B$8)+(2*L683*N683*Markiwitz!$E$8)+(2*L683*O683*Markiwitz!$H$8)+(2*L683*P683*Markiwitz!$B$11)+(2*L683*Q683*Markiwitz!$E$11)+(2*L683*R683*Markiwitz!$H$11)+(2*L683*S683*Markiwitz!$K$8)+(2*L683*T683*Markiwitz!$K$11)</f>
        <v>1.4347107717646872E-2</v>
      </c>
      <c r="V683" s="5">
        <f t="shared" ca="1" si="176"/>
        <v>0.11977941274545836</v>
      </c>
      <c r="W683" s="42">
        <f ca="1">SUMPRODUCT(L683:T683,Markiwitz!$B$3:$J$3)</f>
        <v>0.23519157705997298</v>
      </c>
    </row>
    <row r="684" spans="1:23" x14ac:dyDescent="0.25">
      <c r="A684">
        <v>683</v>
      </c>
      <c r="B684" s="25">
        <f t="shared" ca="1" si="174"/>
        <v>1</v>
      </c>
      <c r="C684" s="46">
        <v>0</v>
      </c>
      <c r="D684">
        <f t="shared" ca="1" si="189"/>
        <v>0.26900307498058851</v>
      </c>
      <c r="E684">
        <f t="shared" ca="1" si="189"/>
        <v>0.29532893766310853</v>
      </c>
      <c r="F684">
        <f t="shared" ca="1" si="189"/>
        <v>0.15458380758069357</v>
      </c>
      <c r="G684">
        <f t="shared" ca="1" si="189"/>
        <v>0.32085347969302946</v>
      </c>
      <c r="H684">
        <f t="shared" ca="1" si="189"/>
        <v>0.52641231354527385</v>
      </c>
      <c r="I684">
        <f t="shared" ca="1" si="189"/>
        <v>0.81827924188859669</v>
      </c>
      <c r="J684">
        <f t="shared" ca="1" si="189"/>
        <v>0.34738141128526312</v>
      </c>
      <c r="K684">
        <f t="shared" ca="1" si="189"/>
        <v>0.10351475819125189</v>
      </c>
      <c r="L684" s="42">
        <f t="shared" ca="1" si="177"/>
        <v>0</v>
      </c>
      <c r="M684" s="42">
        <f t="shared" ca="1" si="178"/>
        <v>9.4874498211358529E-2</v>
      </c>
      <c r="N684" s="42">
        <f t="shared" ca="1" si="179"/>
        <v>0.1041593475097</v>
      </c>
      <c r="O684" s="42">
        <f t="shared" ca="1" si="180"/>
        <v>5.4520050288933759E-2</v>
      </c>
      <c r="P684" s="42">
        <f t="shared" ca="1" si="181"/>
        <v>0.11316157961183575</v>
      </c>
      <c r="Q684" s="42">
        <f t="shared" ca="1" si="182"/>
        <v>0.18565997471773185</v>
      </c>
      <c r="R684" s="42">
        <f t="shared" ca="1" si="183"/>
        <v>0.28859830868681929</v>
      </c>
      <c r="S684" s="42">
        <f t="shared" ca="1" si="184"/>
        <v>0.12251769644648541</v>
      </c>
      <c r="T684" s="42">
        <f t="shared" ca="1" si="185"/>
        <v>3.6508544527135325E-2</v>
      </c>
      <c r="U684">
        <f ca="1">+(L684^2*Markiwitz!$B$4^2)+(M684^2*Markiwitz!$C$4^2)+(N684^2*Markiwitz!$D$4^2)+(O684^2*Markiwitz!$E$4^2)+(P684^2*Markiwitz!$F$4^2)+(Q684^2*Markiwitz!$G$4^2)+(R684^2*Markiwitz!$H$4^2)+(S684^2*Markiwitz!$I$4^2)+(T684^2*Markiwitz!$J$4^2)+(2*L684*M684*Markiwitz!$B$8)+(2*L684*N684*Markiwitz!$E$8)+(2*L684*O684*Markiwitz!$H$8)+(2*L684*P684*Markiwitz!$B$11)+(2*L684*Q684*Markiwitz!$E$11)+(2*L684*R684*Markiwitz!$H$11)+(2*L684*S684*Markiwitz!$K$8)+(2*L684*T684*Markiwitz!$K$11)</f>
        <v>2.1423799083319806E-2</v>
      </c>
      <c r="V684" s="5">
        <f t="shared" ca="1" si="176"/>
        <v>0.14636870937232385</v>
      </c>
      <c r="W684" s="42">
        <f ca="1">SUMPRODUCT(L684:T684,Markiwitz!$B$3:$J$3)</f>
        <v>0.6114925497767727</v>
      </c>
    </row>
    <row r="685" spans="1:23" x14ac:dyDescent="0.25">
      <c r="A685">
        <v>684</v>
      </c>
      <c r="B685" s="25">
        <f t="shared" ca="1" si="174"/>
        <v>1</v>
      </c>
      <c r="C685" s="46">
        <v>0</v>
      </c>
      <c r="D685">
        <f t="shared" ca="1" si="189"/>
        <v>0.82871706573074932</v>
      </c>
      <c r="E685">
        <f t="shared" ca="1" si="189"/>
        <v>0.42304481531816684</v>
      </c>
      <c r="F685">
        <f t="shared" ca="1" si="189"/>
        <v>0.32446819829262319</v>
      </c>
      <c r="G685">
        <f t="shared" ca="1" si="189"/>
        <v>0.45061031675032859</v>
      </c>
      <c r="H685">
        <f t="shared" ca="1" si="189"/>
        <v>0.53233874989818619</v>
      </c>
      <c r="I685">
        <f t="shared" ca="1" si="189"/>
        <v>0.95839086033846033</v>
      </c>
      <c r="J685">
        <f t="shared" ca="1" si="189"/>
        <v>0.89017027599849763</v>
      </c>
      <c r="K685">
        <f t="shared" ca="1" si="189"/>
        <v>0.24469652021383759</v>
      </c>
      <c r="L685" s="42">
        <f t="shared" ca="1" si="177"/>
        <v>0</v>
      </c>
      <c r="M685" s="42">
        <f t="shared" ca="1" si="178"/>
        <v>0.17812537835616801</v>
      </c>
      <c r="N685" s="42">
        <f t="shared" ca="1" si="179"/>
        <v>9.092972849993966E-2</v>
      </c>
      <c r="O685" s="42">
        <f t="shared" ca="1" si="180"/>
        <v>6.9741559544757359E-2</v>
      </c>
      <c r="P685" s="42">
        <f t="shared" ca="1" si="181"/>
        <v>9.6854688387005144E-2</v>
      </c>
      <c r="Q685" s="42">
        <f t="shared" ca="1" si="182"/>
        <v>0.11442148974650411</v>
      </c>
      <c r="R685" s="42">
        <f t="shared" ca="1" si="183"/>
        <v>0.20599760964298353</v>
      </c>
      <c r="S685" s="42">
        <f t="shared" ca="1" si="184"/>
        <v>0.19133420050162664</v>
      </c>
      <c r="T685" s="42">
        <f t="shared" ca="1" si="185"/>
        <v>5.2595345321015584E-2</v>
      </c>
      <c r="U685">
        <f ca="1">+(L685^2*Markiwitz!$B$4^2)+(M685^2*Markiwitz!$C$4^2)+(N685^2*Markiwitz!$D$4^2)+(O685^2*Markiwitz!$E$4^2)+(P685^2*Markiwitz!$F$4^2)+(Q685^2*Markiwitz!$G$4^2)+(R685^2*Markiwitz!$H$4^2)+(S685^2*Markiwitz!$I$4^2)+(T685^2*Markiwitz!$J$4^2)+(2*L685*M685*Markiwitz!$B$8)+(2*L685*N685*Markiwitz!$E$8)+(2*L685*O685*Markiwitz!$H$8)+(2*L685*P685*Markiwitz!$B$11)+(2*L685*Q685*Markiwitz!$E$11)+(2*L685*R685*Markiwitz!$H$11)+(2*L685*S685*Markiwitz!$K$8)+(2*L685*T685*Markiwitz!$K$11)</f>
        <v>1.4620423063581234E-2</v>
      </c>
      <c r="V685" s="5">
        <f t="shared" ca="1" si="176"/>
        <v>0.12091494144058969</v>
      </c>
      <c r="W685" s="42">
        <f ca="1">SUMPRODUCT(L685:T685,Markiwitz!$B$3:$J$3)</f>
        <v>0.41388516998004604</v>
      </c>
    </row>
    <row r="686" spans="1:23" x14ac:dyDescent="0.25">
      <c r="A686">
        <v>685</v>
      </c>
      <c r="B686" s="25">
        <f t="shared" ca="1" si="174"/>
        <v>0.99999999999999978</v>
      </c>
      <c r="C686" s="46">
        <v>0</v>
      </c>
      <c r="D686">
        <f t="shared" ca="1" si="189"/>
        <v>0.88173014717957099</v>
      </c>
      <c r="E686">
        <f t="shared" ca="1" si="189"/>
        <v>6.1489513711245447E-2</v>
      </c>
      <c r="F686">
        <f t="shared" ca="1" si="189"/>
        <v>0.45683653479813457</v>
      </c>
      <c r="G686">
        <f t="shared" ca="1" si="189"/>
        <v>0.16805818283105278</v>
      </c>
      <c r="H686">
        <f t="shared" ca="1" si="189"/>
        <v>0.68883368262064104</v>
      </c>
      <c r="I686">
        <f t="shared" ca="1" si="189"/>
        <v>0.54450195712764715</v>
      </c>
      <c r="J686">
        <f t="shared" ca="1" si="189"/>
        <v>5.7892483271120287E-2</v>
      </c>
      <c r="K686">
        <f t="shared" ca="1" si="189"/>
        <v>0.68197404088689573</v>
      </c>
      <c r="L686" s="42">
        <f t="shared" ca="1" si="177"/>
        <v>0</v>
      </c>
      <c r="M686" s="42">
        <f t="shared" ca="1" si="178"/>
        <v>0.24898371456381013</v>
      </c>
      <c r="N686" s="42">
        <f t="shared" ca="1" si="179"/>
        <v>1.7363461575540584E-2</v>
      </c>
      <c r="O686" s="42">
        <f t="shared" ca="1" si="180"/>
        <v>0.12900189218474556</v>
      </c>
      <c r="P686" s="42">
        <f t="shared" ca="1" si="181"/>
        <v>4.7456413686167938E-2</v>
      </c>
      <c r="Q686" s="42">
        <f t="shared" ca="1" si="182"/>
        <v>0.19451344559802933</v>
      </c>
      <c r="R686" s="42">
        <f t="shared" ca="1" si="183"/>
        <v>0.15375692926749368</v>
      </c>
      <c r="S686" s="42">
        <f t="shared" ca="1" si="184"/>
        <v>1.6347729037364069E-2</v>
      </c>
      <c r="T686" s="42">
        <f t="shared" ca="1" si="185"/>
        <v>0.19257641408684861</v>
      </c>
      <c r="U686">
        <f ca="1">+(L686^2*Markiwitz!$B$4^2)+(M686^2*Markiwitz!$C$4^2)+(N686^2*Markiwitz!$D$4^2)+(O686^2*Markiwitz!$E$4^2)+(P686^2*Markiwitz!$F$4^2)+(Q686^2*Markiwitz!$G$4^2)+(R686^2*Markiwitz!$H$4^2)+(S686^2*Markiwitz!$I$4^2)+(T686^2*Markiwitz!$J$4^2)+(2*L686*M686*Markiwitz!$B$8)+(2*L686*N686*Markiwitz!$E$8)+(2*L686*O686*Markiwitz!$H$8)+(2*L686*P686*Markiwitz!$B$11)+(2*L686*Q686*Markiwitz!$E$11)+(2*L686*R686*Markiwitz!$H$11)+(2*L686*S686*Markiwitz!$K$8)+(2*L686*T686*Markiwitz!$K$11)</f>
        <v>1.6658654580220783E-2</v>
      </c>
      <c r="V686" s="5">
        <f t="shared" ca="1" si="176"/>
        <v>0.12906841046600359</v>
      </c>
      <c r="W686" s="42">
        <f ca="1">SUMPRODUCT(L686:T686,Markiwitz!$B$3:$J$3)</f>
        <v>0.64860385992750391</v>
      </c>
    </row>
    <row r="687" spans="1:23" x14ac:dyDescent="0.25">
      <c r="A687">
        <v>686</v>
      </c>
      <c r="B687" s="25">
        <f t="shared" ca="1" si="174"/>
        <v>1</v>
      </c>
      <c r="C687" s="46">
        <v>0</v>
      </c>
      <c r="D687">
        <f t="shared" ca="1" si="189"/>
        <v>0.45059816092412575</v>
      </c>
      <c r="E687">
        <f t="shared" ca="1" si="189"/>
        <v>0.7364805486103243</v>
      </c>
      <c r="F687">
        <f t="shared" ca="1" si="189"/>
        <v>0.78435093089117003</v>
      </c>
      <c r="G687">
        <f t="shared" ca="1" si="189"/>
        <v>0.28848646426872071</v>
      </c>
      <c r="H687">
        <f t="shared" ca="1" si="189"/>
        <v>0.56888982005854083</v>
      </c>
      <c r="I687">
        <f t="shared" ca="1" si="189"/>
        <v>0.22354046350755197</v>
      </c>
      <c r="J687">
        <f t="shared" ca="1" si="189"/>
        <v>0.95806170186793072</v>
      </c>
      <c r="K687">
        <f t="shared" ca="1" si="189"/>
        <v>5.9335116352105977E-2</v>
      </c>
      <c r="L687" s="42">
        <f t="shared" ca="1" si="177"/>
        <v>0</v>
      </c>
      <c r="M687" s="42">
        <f t="shared" ca="1" si="178"/>
        <v>0.11071906458535619</v>
      </c>
      <c r="N687" s="42">
        <f t="shared" ca="1" si="179"/>
        <v>0.18096486958626454</v>
      </c>
      <c r="O687" s="42">
        <f t="shared" ca="1" si="180"/>
        <v>0.19272737642075452</v>
      </c>
      <c r="P687" s="42">
        <f t="shared" ca="1" si="181"/>
        <v>7.0885667628696636E-2</v>
      </c>
      <c r="Q687" s="42">
        <f t="shared" ca="1" si="182"/>
        <v>0.13978518820368496</v>
      </c>
      <c r="R687" s="42">
        <f t="shared" ca="1" si="183"/>
        <v>5.4927412410590556E-2</v>
      </c>
      <c r="S687" s="42">
        <f t="shared" ca="1" si="184"/>
        <v>0.23541084861137129</v>
      </c>
      <c r="T687" s="42">
        <f t="shared" ca="1" si="185"/>
        <v>1.4579572553281371E-2</v>
      </c>
      <c r="U687">
        <f ca="1">+(L687^2*Markiwitz!$B$4^2)+(M687^2*Markiwitz!$C$4^2)+(N687^2*Markiwitz!$D$4^2)+(O687^2*Markiwitz!$E$4^2)+(P687^2*Markiwitz!$F$4^2)+(Q687^2*Markiwitz!$G$4^2)+(R687^2*Markiwitz!$H$4^2)+(S687^2*Markiwitz!$I$4^2)+(T687^2*Markiwitz!$J$4^2)+(2*L687*M687*Markiwitz!$B$8)+(2*L687*N687*Markiwitz!$E$8)+(2*L687*O687*Markiwitz!$H$8)+(2*L687*P687*Markiwitz!$B$11)+(2*L687*Q687*Markiwitz!$E$11)+(2*L687*R687*Markiwitz!$H$11)+(2*L687*S687*Markiwitz!$K$8)+(2*L687*T687*Markiwitz!$K$11)</f>
        <v>1.8622230613215312E-2</v>
      </c>
      <c r="V687" s="5">
        <f t="shared" ca="1" si="176"/>
        <v>0.13646329401423415</v>
      </c>
      <c r="W687" s="42">
        <f ca="1">SUMPRODUCT(L687:T687,Markiwitz!$B$3:$J$3)</f>
        <v>0.50553673145487632</v>
      </c>
    </row>
    <row r="688" spans="1:23" x14ac:dyDescent="0.25">
      <c r="A688">
        <v>687</v>
      </c>
      <c r="B688" s="25">
        <f t="shared" ca="1" si="174"/>
        <v>1</v>
      </c>
      <c r="C688" s="46">
        <v>0</v>
      </c>
      <c r="D688">
        <f t="shared" ca="1" si="189"/>
        <v>1.1009280282475276E-2</v>
      </c>
      <c r="E688">
        <f t="shared" ca="1" si="189"/>
        <v>0.17382499485488101</v>
      </c>
      <c r="F688">
        <f t="shared" ca="1" si="189"/>
        <v>0.34403205606521203</v>
      </c>
      <c r="G688">
        <f t="shared" ca="1" si="189"/>
        <v>0.49957077313125708</v>
      </c>
      <c r="H688">
        <f t="shared" ca="1" si="189"/>
        <v>0.2135097553379206</v>
      </c>
      <c r="I688">
        <f t="shared" ca="1" si="189"/>
        <v>0.74332293510967229</v>
      </c>
      <c r="J688">
        <f t="shared" ca="1" si="189"/>
        <v>0.69421291515258876</v>
      </c>
      <c r="K688">
        <f t="shared" ca="1" si="189"/>
        <v>0.58652085395793485</v>
      </c>
      <c r="L688" s="42">
        <f t="shared" ca="1" si="177"/>
        <v>0</v>
      </c>
      <c r="M688" s="42">
        <f t="shared" ca="1" si="178"/>
        <v>3.3708720970763544E-3</v>
      </c>
      <c r="N688" s="42">
        <f t="shared" ca="1" si="179"/>
        <v>5.3222536795931114E-2</v>
      </c>
      <c r="O688" s="42">
        <f t="shared" ca="1" si="180"/>
        <v>0.1053373180203286</v>
      </c>
      <c r="P688" s="42">
        <f t="shared" ca="1" si="181"/>
        <v>0.15296087813693085</v>
      </c>
      <c r="Q688" s="42">
        <f t="shared" ca="1" si="182"/>
        <v>6.5373399373603605E-2</v>
      </c>
      <c r="R688" s="42">
        <f t="shared" ca="1" si="183"/>
        <v>0.22759403673886064</v>
      </c>
      <c r="S688" s="42">
        <f t="shared" ca="1" si="184"/>
        <v>0.21255730484425073</v>
      </c>
      <c r="T688" s="42">
        <f t="shared" ca="1" si="185"/>
        <v>0.17958365399301823</v>
      </c>
      <c r="U688">
        <f ca="1">+(L688^2*Markiwitz!$B$4^2)+(M688^2*Markiwitz!$C$4^2)+(N688^2*Markiwitz!$D$4^2)+(O688^2*Markiwitz!$E$4^2)+(P688^2*Markiwitz!$F$4^2)+(Q688^2*Markiwitz!$G$4^2)+(R688^2*Markiwitz!$H$4^2)+(S688^2*Markiwitz!$I$4^2)+(T688^2*Markiwitz!$J$4^2)+(2*L688*M688*Markiwitz!$B$8)+(2*L688*N688*Markiwitz!$E$8)+(2*L688*O688*Markiwitz!$H$8)+(2*L688*P688*Markiwitz!$B$11)+(2*L688*Q688*Markiwitz!$E$11)+(2*L688*R688*Markiwitz!$H$11)+(2*L688*S688*Markiwitz!$K$8)+(2*L688*T688*Markiwitz!$K$11)</f>
        <v>1.5543544081556809E-2</v>
      </c>
      <c r="V688" s="5">
        <f t="shared" ca="1" si="176"/>
        <v>0.12467375057146877</v>
      </c>
      <c r="W688" s="42">
        <f ca="1">SUMPRODUCT(L688:T688,Markiwitz!$B$3:$J$3)</f>
        <v>0.2839042470410737</v>
      </c>
    </row>
    <row r="689" spans="1:23" x14ac:dyDescent="0.25">
      <c r="A689">
        <v>688</v>
      </c>
      <c r="B689" s="25">
        <f t="shared" ca="1" si="174"/>
        <v>1.0000000000000002</v>
      </c>
      <c r="C689" s="46">
        <v>0</v>
      </c>
      <c r="D689">
        <f t="shared" ca="1" si="189"/>
        <v>0.79754920091127135</v>
      </c>
      <c r="E689">
        <f t="shared" ca="1" si="189"/>
        <v>0.61741149739573875</v>
      </c>
      <c r="F689">
        <f t="shared" ca="1" si="189"/>
        <v>0.17916447665052271</v>
      </c>
      <c r="G689">
        <f t="shared" ca="1" si="189"/>
        <v>0.83729506857405911</v>
      </c>
      <c r="H689">
        <f t="shared" ca="1" si="189"/>
        <v>0.23778030781400705</v>
      </c>
      <c r="I689">
        <f t="shared" ca="1" si="189"/>
        <v>0.96447373446275819</v>
      </c>
      <c r="J689">
        <f t="shared" ca="1" si="189"/>
        <v>0.98293180990628481</v>
      </c>
      <c r="K689">
        <f t="shared" ca="1" si="189"/>
        <v>0.95828947395587727</v>
      </c>
      <c r="L689" s="42">
        <f t="shared" ca="1" si="177"/>
        <v>0</v>
      </c>
      <c r="M689" s="42">
        <f t="shared" ca="1" si="178"/>
        <v>0.14306083243069739</v>
      </c>
      <c r="N689" s="42">
        <f t="shared" ca="1" si="179"/>
        <v>0.11074853146212896</v>
      </c>
      <c r="O689" s="42">
        <f t="shared" ca="1" si="180"/>
        <v>3.2137727857225407E-2</v>
      </c>
      <c r="P689" s="42">
        <f t="shared" ca="1" si="181"/>
        <v>0.15019026959522833</v>
      </c>
      <c r="Q689" s="42">
        <f t="shared" ca="1" si="182"/>
        <v>4.2651975241943425E-2</v>
      </c>
      <c r="R689" s="42">
        <f t="shared" ca="1" si="183"/>
        <v>0.173003013672552</v>
      </c>
      <c r="S689" s="42">
        <f t="shared" ca="1" si="184"/>
        <v>0.17631394124291677</v>
      </c>
      <c r="T689" s="42">
        <f t="shared" ca="1" si="185"/>
        <v>0.1718937084973079</v>
      </c>
      <c r="U689">
        <f ca="1">+(L689^2*Markiwitz!$B$4^2)+(M689^2*Markiwitz!$C$4^2)+(N689^2*Markiwitz!$D$4^2)+(O689^2*Markiwitz!$E$4^2)+(P689^2*Markiwitz!$F$4^2)+(Q689^2*Markiwitz!$G$4^2)+(R689^2*Markiwitz!$H$4^2)+(S689^2*Markiwitz!$I$4^2)+(T689^2*Markiwitz!$J$4^2)+(2*L689*M689*Markiwitz!$B$8)+(2*L689*N689*Markiwitz!$E$8)+(2*L689*O689*Markiwitz!$H$8)+(2*L689*P689*Markiwitz!$B$11)+(2*L689*Q689*Markiwitz!$E$11)+(2*L689*R689*Markiwitz!$H$11)+(2*L689*S689*Markiwitz!$K$8)+(2*L689*T689*Markiwitz!$K$11)</f>
        <v>1.1470426181580371E-2</v>
      </c>
      <c r="V689" s="5">
        <f t="shared" ca="1" si="176"/>
        <v>0.10710007554423279</v>
      </c>
      <c r="W689" s="42">
        <f ca="1">SUMPRODUCT(L689:T689,Markiwitz!$B$3:$J$3)</f>
        <v>0.22822959389296874</v>
      </c>
    </row>
    <row r="690" spans="1:23" x14ac:dyDescent="0.25">
      <c r="A690">
        <v>689</v>
      </c>
      <c r="B690" s="25">
        <f t="shared" ca="1" si="174"/>
        <v>0.99999999999999989</v>
      </c>
      <c r="C690" s="46">
        <v>0</v>
      </c>
      <c r="D690">
        <f t="shared" ca="1" si="189"/>
        <v>2.034543700654956E-2</v>
      </c>
      <c r="E690">
        <f t="shared" ca="1" si="189"/>
        <v>0.72379424880289001</v>
      </c>
      <c r="F690">
        <f t="shared" ca="1" si="189"/>
        <v>0.68454882852092269</v>
      </c>
      <c r="G690">
        <f t="shared" ca="1" si="189"/>
        <v>0.25570654841787555</v>
      </c>
      <c r="H690">
        <f t="shared" ca="1" si="189"/>
        <v>0.34002176412962737</v>
      </c>
      <c r="I690">
        <f t="shared" ca="1" si="189"/>
        <v>0.22489206117619709</v>
      </c>
      <c r="J690">
        <f t="shared" ca="1" si="189"/>
        <v>0.62385746041651546</v>
      </c>
      <c r="K690">
        <f t="shared" ca="1" si="189"/>
        <v>0.98474648264363662</v>
      </c>
      <c r="L690" s="42">
        <f t="shared" ca="1" si="177"/>
        <v>0</v>
      </c>
      <c r="M690" s="42">
        <f t="shared" ca="1" si="178"/>
        <v>5.2736901783946057E-3</v>
      </c>
      <c r="N690" s="42">
        <f t="shared" ca="1" si="179"/>
        <v>0.18761290897126076</v>
      </c>
      <c r="O690" s="42">
        <f t="shared" ca="1" si="180"/>
        <v>0.17744020108490016</v>
      </c>
      <c r="P690" s="42">
        <f t="shared" ca="1" si="181"/>
        <v>6.6281059114553453E-2</v>
      </c>
      <c r="Q690" s="42">
        <f t="shared" ca="1" si="182"/>
        <v>8.8136196698727576E-2</v>
      </c>
      <c r="R690" s="42">
        <f t="shared" ca="1" si="183"/>
        <v>5.8293712434981423E-2</v>
      </c>
      <c r="S690" s="42">
        <f t="shared" ca="1" si="184"/>
        <v>0.1617085423457682</v>
      </c>
      <c r="T690" s="42">
        <f t="shared" ca="1" si="185"/>
        <v>0.25525368917141378</v>
      </c>
      <c r="U690">
        <f ca="1">+(L690^2*Markiwitz!$B$4^2)+(M690^2*Markiwitz!$C$4^2)+(N690^2*Markiwitz!$D$4^2)+(O690^2*Markiwitz!$E$4^2)+(P690^2*Markiwitz!$F$4^2)+(Q690^2*Markiwitz!$G$4^2)+(R690^2*Markiwitz!$H$4^2)+(S690^2*Markiwitz!$I$4^2)+(T690^2*Markiwitz!$J$4^2)+(2*L690*M690*Markiwitz!$B$8)+(2*L690*N690*Markiwitz!$E$8)+(2*L690*O690*Markiwitz!$H$8)+(2*L690*P690*Markiwitz!$B$11)+(2*L690*Q690*Markiwitz!$E$11)+(2*L690*R690*Markiwitz!$H$11)+(2*L690*S690*Markiwitz!$K$8)+(2*L690*T690*Markiwitz!$K$11)</f>
        <v>1.2620512918167502E-2</v>
      </c>
      <c r="V690" s="5">
        <f t="shared" ca="1" si="176"/>
        <v>0.11234105624466731</v>
      </c>
      <c r="W690" s="42">
        <f ca="1">SUMPRODUCT(L690:T690,Markiwitz!$B$3:$J$3)</f>
        <v>0.36459853825177302</v>
      </c>
    </row>
    <row r="691" spans="1:23" x14ac:dyDescent="0.25">
      <c r="A691">
        <v>690</v>
      </c>
      <c r="B691" s="25">
        <f t="shared" ca="1" si="174"/>
        <v>0.99999999999999978</v>
      </c>
      <c r="C691" s="46">
        <v>0</v>
      </c>
      <c r="D691">
        <f t="shared" ca="1" si="189"/>
        <v>0.80766517277656502</v>
      </c>
      <c r="E691">
        <f t="shared" ca="1" si="189"/>
        <v>0.93866731019208127</v>
      </c>
      <c r="F691">
        <f t="shared" ca="1" si="189"/>
        <v>0.63029314803874104</v>
      </c>
      <c r="G691">
        <f t="shared" ca="1" si="189"/>
        <v>0.62183748422572704</v>
      </c>
      <c r="H691">
        <f t="shared" ca="1" si="189"/>
        <v>0.81972706838983167</v>
      </c>
      <c r="I691">
        <f t="shared" ca="1" si="189"/>
        <v>0.6579672542681122</v>
      </c>
      <c r="J691">
        <f t="shared" ca="1" si="189"/>
        <v>0.9271706449268341</v>
      </c>
      <c r="K691">
        <f t="shared" ca="1" si="189"/>
        <v>0.73618981458675126</v>
      </c>
      <c r="L691" s="42">
        <f t="shared" ca="1" si="177"/>
        <v>0</v>
      </c>
      <c r="M691" s="42">
        <f t="shared" ca="1" si="178"/>
        <v>0.1315518883197635</v>
      </c>
      <c r="N691" s="42">
        <f t="shared" ca="1" si="179"/>
        <v>0.15288941670629932</v>
      </c>
      <c r="O691" s="42">
        <f t="shared" ca="1" si="180"/>
        <v>0.10266166799598134</v>
      </c>
      <c r="P691" s="42">
        <f t="shared" ca="1" si="181"/>
        <v>0.10128441591294915</v>
      </c>
      <c r="Q691" s="42">
        <f t="shared" ca="1" si="182"/>
        <v>0.13351652069234207</v>
      </c>
      <c r="R691" s="42">
        <f t="shared" ca="1" si="183"/>
        <v>0.10716920534530153</v>
      </c>
      <c r="S691" s="42">
        <f t="shared" ca="1" si="184"/>
        <v>0.1510168486223937</v>
      </c>
      <c r="T691" s="42">
        <f t="shared" ca="1" si="185"/>
        <v>0.11991003640496926</v>
      </c>
      <c r="U691">
        <f ca="1">+(L691^2*Markiwitz!$B$4^2)+(M691^2*Markiwitz!$C$4^2)+(N691^2*Markiwitz!$D$4^2)+(O691^2*Markiwitz!$E$4^2)+(P691^2*Markiwitz!$F$4^2)+(Q691^2*Markiwitz!$G$4^2)+(R691^2*Markiwitz!$H$4^2)+(S691^2*Markiwitz!$I$4^2)+(T691^2*Markiwitz!$J$4^2)+(2*L691*M691*Markiwitz!$B$8)+(2*L691*N691*Markiwitz!$E$8)+(2*L691*O691*Markiwitz!$H$8)+(2*L691*P691*Markiwitz!$B$11)+(2*L691*Q691*Markiwitz!$E$11)+(2*L691*R691*Markiwitz!$H$11)+(2*L691*S691*Markiwitz!$K$8)+(2*L691*T691*Markiwitz!$K$11)</f>
        <v>1.3096441812861806E-2</v>
      </c>
      <c r="V691" s="5">
        <f t="shared" ca="1" si="176"/>
        <v>0.11443968635426176</v>
      </c>
      <c r="W691" s="42">
        <f ca="1">SUMPRODUCT(L691:T691,Markiwitz!$B$3:$J$3)</f>
        <v>0.48480438713650309</v>
      </c>
    </row>
    <row r="692" spans="1:23" x14ac:dyDescent="0.25">
      <c r="A692">
        <v>691</v>
      </c>
      <c r="B692" s="25">
        <f t="shared" ca="1" si="174"/>
        <v>1</v>
      </c>
      <c r="C692" s="46">
        <v>0</v>
      </c>
      <c r="D692">
        <f t="shared" ref="D692:K701" ca="1" si="190">RAND()</f>
        <v>0.96351963664198248</v>
      </c>
      <c r="E692">
        <f t="shared" ca="1" si="190"/>
        <v>0.95899922650138525</v>
      </c>
      <c r="F692">
        <f t="shared" ca="1" si="190"/>
        <v>0.71841090000901731</v>
      </c>
      <c r="G692">
        <f t="shared" ca="1" si="190"/>
        <v>0.3106605072650841</v>
      </c>
      <c r="H692">
        <f t="shared" ca="1" si="190"/>
        <v>0.30656146198055712</v>
      </c>
      <c r="I692">
        <f t="shared" ca="1" si="190"/>
        <v>9.0802841857143268E-2</v>
      </c>
      <c r="J692">
        <f t="shared" ca="1" si="190"/>
        <v>0.44538269023010302</v>
      </c>
      <c r="K692">
        <f t="shared" ca="1" si="190"/>
        <v>0.80379565537541919</v>
      </c>
      <c r="L692" s="42">
        <f t="shared" ca="1" si="177"/>
        <v>0</v>
      </c>
      <c r="M692" s="42">
        <f t="shared" ca="1" si="178"/>
        <v>0.20954584250495614</v>
      </c>
      <c r="N692" s="42">
        <f t="shared" ca="1" si="179"/>
        <v>0.20856274562207303</v>
      </c>
      <c r="O692" s="42">
        <f t="shared" ca="1" si="180"/>
        <v>0.15623969827100667</v>
      </c>
      <c r="P692" s="42">
        <f t="shared" ca="1" si="181"/>
        <v>6.7562315548393523E-2</v>
      </c>
      <c r="Q692" s="42">
        <f t="shared" ca="1" si="182"/>
        <v>6.6670856915951218E-2</v>
      </c>
      <c r="R692" s="42">
        <f t="shared" ca="1" si="183"/>
        <v>1.9747763590073492E-2</v>
      </c>
      <c r="S692" s="42">
        <f t="shared" ca="1" si="184"/>
        <v>9.6861638841792483E-2</v>
      </c>
      <c r="T692" s="42">
        <f t="shared" ca="1" si="185"/>
        <v>0.17480913870575357</v>
      </c>
      <c r="U692">
        <f ca="1">+(L692^2*Markiwitz!$B$4^2)+(M692^2*Markiwitz!$C$4^2)+(N692^2*Markiwitz!$D$4^2)+(O692^2*Markiwitz!$E$4^2)+(P692^2*Markiwitz!$F$4^2)+(Q692^2*Markiwitz!$G$4^2)+(R692^2*Markiwitz!$H$4^2)+(S692^2*Markiwitz!$I$4^2)+(T692^2*Markiwitz!$J$4^2)+(2*L692*M692*Markiwitz!$B$8)+(2*L692*N692*Markiwitz!$E$8)+(2*L692*O692*Markiwitz!$H$8)+(2*L692*P692*Markiwitz!$B$11)+(2*L692*Q692*Markiwitz!$E$11)+(2*L692*R692*Markiwitz!$H$11)+(2*L692*S692*Markiwitz!$K$8)+(2*L692*T692*Markiwitz!$K$11)</f>
        <v>1.0035991231858851E-2</v>
      </c>
      <c r="V692" s="5">
        <f t="shared" ca="1" si="176"/>
        <v>0.10017979452893108</v>
      </c>
      <c r="W692" s="42">
        <f ca="1">SUMPRODUCT(L692:T692,Markiwitz!$B$3:$J$3)</f>
        <v>0.32879750288740495</v>
      </c>
    </row>
    <row r="693" spans="1:23" x14ac:dyDescent="0.25">
      <c r="A693">
        <v>692</v>
      </c>
      <c r="B693" s="25">
        <f t="shared" ca="1" si="174"/>
        <v>1</v>
      </c>
      <c r="C693" s="46">
        <v>0</v>
      </c>
      <c r="D693">
        <f t="shared" ca="1" si="190"/>
        <v>0.3860133395359554</v>
      </c>
      <c r="E693">
        <f t="shared" ca="1" si="190"/>
        <v>0.33271749356822788</v>
      </c>
      <c r="F693">
        <f t="shared" ca="1" si="190"/>
        <v>0.44242309549855641</v>
      </c>
      <c r="G693">
        <f t="shared" ca="1" si="190"/>
        <v>0.47901671942192825</v>
      </c>
      <c r="H693">
        <f t="shared" ca="1" si="190"/>
        <v>0.63555987654750767</v>
      </c>
      <c r="I693">
        <f t="shared" ca="1" si="190"/>
        <v>0.40723451426673529</v>
      </c>
      <c r="J693">
        <f t="shared" ca="1" si="190"/>
        <v>0.71546112751421465</v>
      </c>
      <c r="K693">
        <f t="shared" ca="1" si="190"/>
        <v>0.62892347932145187</v>
      </c>
      <c r="L693" s="42">
        <f t="shared" ca="1" si="177"/>
        <v>0</v>
      </c>
      <c r="M693" s="42">
        <f t="shared" ca="1" si="178"/>
        <v>9.5847982791992845E-2</v>
      </c>
      <c r="N693" s="42">
        <f t="shared" ca="1" si="179"/>
        <v>8.2614504038796457E-2</v>
      </c>
      <c r="O693" s="42">
        <f t="shared" ca="1" si="180"/>
        <v>0.10985465241979279</v>
      </c>
      <c r="P693" s="42">
        <f t="shared" ca="1" si="181"/>
        <v>0.11894093177045058</v>
      </c>
      <c r="Q693" s="42">
        <f t="shared" ca="1" si="182"/>
        <v>0.15781095074029808</v>
      </c>
      <c r="R693" s="42">
        <f t="shared" ca="1" si="183"/>
        <v>0.1011172483382738</v>
      </c>
      <c r="S693" s="42">
        <f t="shared" ca="1" si="184"/>
        <v>0.17765061155855402</v>
      </c>
      <c r="T693" s="42">
        <f t="shared" ca="1" si="185"/>
        <v>0.15616311834184132</v>
      </c>
      <c r="U693">
        <f ca="1">+(L693^2*Markiwitz!$B$4^2)+(M693^2*Markiwitz!$C$4^2)+(N693^2*Markiwitz!$D$4^2)+(O693^2*Markiwitz!$E$4^2)+(P693^2*Markiwitz!$F$4^2)+(Q693^2*Markiwitz!$G$4^2)+(R693^2*Markiwitz!$H$4^2)+(S693^2*Markiwitz!$I$4^2)+(T693^2*Markiwitz!$J$4^2)+(2*L693*M693*Markiwitz!$B$8)+(2*L693*N693*Markiwitz!$E$8)+(2*L693*O693*Markiwitz!$H$8)+(2*L693*P693*Markiwitz!$B$11)+(2*L693*Q693*Markiwitz!$E$11)+(2*L693*R693*Markiwitz!$H$11)+(2*L693*S693*Markiwitz!$K$8)+(2*L693*T693*Markiwitz!$K$11)</f>
        <v>1.5259009076604471E-2</v>
      </c>
      <c r="V693" s="5">
        <f t="shared" ca="1" si="176"/>
        <v>0.12352736165159714</v>
      </c>
      <c r="W693" s="42">
        <f ca="1">SUMPRODUCT(L693:T693,Markiwitz!$B$3:$J$3)</f>
        <v>0.54071892735081517</v>
      </c>
    </row>
    <row r="694" spans="1:23" x14ac:dyDescent="0.25">
      <c r="A694">
        <v>693</v>
      </c>
      <c r="B694" s="25">
        <f t="shared" ca="1" si="174"/>
        <v>1</v>
      </c>
      <c r="C694" s="46">
        <v>0</v>
      </c>
      <c r="D694">
        <f t="shared" ca="1" si="190"/>
        <v>0.93536075757921722</v>
      </c>
      <c r="E694">
        <f t="shared" ca="1" si="190"/>
        <v>0.81667551886080825</v>
      </c>
      <c r="F694">
        <f t="shared" ca="1" si="190"/>
        <v>0.14601313511503466</v>
      </c>
      <c r="G694">
        <f t="shared" ca="1" si="190"/>
        <v>0.4036321171424383</v>
      </c>
      <c r="H694">
        <f t="shared" ca="1" si="190"/>
        <v>9.3946732364654784E-3</v>
      </c>
      <c r="I694">
        <f t="shared" ca="1" si="190"/>
        <v>0.54044682922194109</v>
      </c>
      <c r="J694">
        <f t="shared" ca="1" si="190"/>
        <v>0.14219624469684256</v>
      </c>
      <c r="K694">
        <f t="shared" ca="1" si="190"/>
        <v>0.60374857275832017</v>
      </c>
      <c r="L694" s="42">
        <f t="shared" ca="1" si="177"/>
        <v>0</v>
      </c>
      <c r="M694" s="42">
        <f t="shared" ca="1" si="178"/>
        <v>0.2600053139989415</v>
      </c>
      <c r="N694" s="42">
        <f t="shared" ca="1" si="179"/>
        <v>0.22701398684525151</v>
      </c>
      <c r="O694" s="42">
        <f t="shared" ca="1" si="180"/>
        <v>4.0587752624782536E-2</v>
      </c>
      <c r="P694" s="42">
        <f t="shared" ca="1" si="181"/>
        <v>0.11219895051967595</v>
      </c>
      <c r="Q694" s="42">
        <f t="shared" ca="1" si="182"/>
        <v>2.6114682970947551E-3</v>
      </c>
      <c r="R694" s="42">
        <f t="shared" ca="1" si="183"/>
        <v>0.15022978716282345</v>
      </c>
      <c r="S694" s="42">
        <f t="shared" ca="1" si="184"/>
        <v>3.9526759009602418E-2</v>
      </c>
      <c r="T694" s="42">
        <f t="shared" ca="1" si="185"/>
        <v>0.16782598154182782</v>
      </c>
      <c r="U694">
        <f ca="1">+(L694^2*Markiwitz!$B$4^2)+(M694^2*Markiwitz!$C$4^2)+(N694^2*Markiwitz!$D$4^2)+(O694^2*Markiwitz!$E$4^2)+(P694^2*Markiwitz!$F$4^2)+(Q694^2*Markiwitz!$G$4^2)+(R694^2*Markiwitz!$H$4^2)+(S694^2*Markiwitz!$I$4^2)+(T694^2*Markiwitz!$J$4^2)+(2*L694*M694*Markiwitz!$B$8)+(2*L694*N694*Markiwitz!$E$8)+(2*L694*O694*Markiwitz!$H$8)+(2*L694*P694*Markiwitz!$B$11)+(2*L694*Q694*Markiwitz!$E$11)+(2*L694*R694*Markiwitz!$H$11)+(2*L694*S694*Markiwitz!$K$8)+(2*L694*T694*Markiwitz!$K$11)</f>
        <v>9.9712175593797553E-3</v>
      </c>
      <c r="V694" s="5">
        <f t="shared" ca="1" si="176"/>
        <v>9.9855984093992864E-2</v>
      </c>
      <c r="W694" s="42">
        <f ca="1">SUMPRODUCT(L694:T694,Markiwitz!$B$3:$J$3)</f>
        <v>0.1551274741637314</v>
      </c>
    </row>
    <row r="695" spans="1:23" x14ac:dyDescent="0.25">
      <c r="A695">
        <v>694</v>
      </c>
      <c r="B695" s="25">
        <f t="shared" ca="1" si="174"/>
        <v>0.99999999999999989</v>
      </c>
      <c r="C695" s="46">
        <v>0</v>
      </c>
      <c r="D695">
        <f t="shared" ca="1" si="190"/>
        <v>0.64526587197369889</v>
      </c>
      <c r="E695">
        <f t="shared" ca="1" si="190"/>
        <v>0.1777789089787889</v>
      </c>
      <c r="F695">
        <f t="shared" ca="1" si="190"/>
        <v>6.432155668286843E-2</v>
      </c>
      <c r="G695">
        <f t="shared" ca="1" si="190"/>
        <v>0.54534660843219707</v>
      </c>
      <c r="H695">
        <f t="shared" ca="1" si="190"/>
        <v>0.53820483821383891</v>
      </c>
      <c r="I695">
        <f t="shared" ca="1" si="190"/>
        <v>0.54395002611209309</v>
      </c>
      <c r="J695">
        <f t="shared" ca="1" si="190"/>
        <v>0.89063381447008083</v>
      </c>
      <c r="K695">
        <f t="shared" ca="1" si="190"/>
        <v>0.8004889264400088</v>
      </c>
      <c r="L695" s="42">
        <f t="shared" ca="1" si="177"/>
        <v>0</v>
      </c>
      <c r="M695" s="42">
        <f t="shared" ca="1" si="178"/>
        <v>0.15341591097338764</v>
      </c>
      <c r="N695" s="42">
        <f t="shared" ca="1" si="179"/>
        <v>4.2268023860322121E-2</v>
      </c>
      <c r="O695" s="42">
        <f t="shared" ca="1" si="180"/>
        <v>1.5292843837448247E-2</v>
      </c>
      <c r="P695" s="42">
        <f t="shared" ca="1" si="181"/>
        <v>0.12965949442353744</v>
      </c>
      <c r="Q695" s="42">
        <f t="shared" ca="1" si="182"/>
        <v>0.12796149483669941</v>
      </c>
      <c r="R695" s="42">
        <f t="shared" ca="1" si="183"/>
        <v>0.12932744842793453</v>
      </c>
      <c r="S695" s="42">
        <f t="shared" ca="1" si="184"/>
        <v>0.21175364129005095</v>
      </c>
      <c r="T695" s="42">
        <f t="shared" ca="1" si="185"/>
        <v>0.19032114235061962</v>
      </c>
      <c r="U695">
        <f ca="1">+(L695^2*Markiwitz!$B$4^2)+(M695^2*Markiwitz!$C$4^2)+(N695^2*Markiwitz!$D$4^2)+(O695^2*Markiwitz!$E$4^2)+(P695^2*Markiwitz!$F$4^2)+(Q695^2*Markiwitz!$G$4^2)+(R695^2*Markiwitz!$H$4^2)+(S695^2*Markiwitz!$I$4^2)+(T695^2*Markiwitz!$J$4^2)+(2*L695*M695*Markiwitz!$B$8)+(2*L695*N695*Markiwitz!$E$8)+(2*L695*O695*Markiwitz!$H$8)+(2*L695*P695*Markiwitz!$B$11)+(2*L695*Q695*Markiwitz!$E$11)+(2*L695*R695*Markiwitz!$H$11)+(2*L695*S695*Markiwitz!$K$8)+(2*L695*T695*Markiwitz!$K$11)</f>
        <v>1.4518174015438796E-2</v>
      </c>
      <c r="V695" s="5">
        <f t="shared" ca="1" si="176"/>
        <v>0.12049138564826448</v>
      </c>
      <c r="W695" s="42">
        <f ca="1">SUMPRODUCT(L695:T695,Markiwitz!$B$3:$J$3)</f>
        <v>0.43540267520125692</v>
      </c>
    </row>
    <row r="696" spans="1:23" x14ac:dyDescent="0.25">
      <c r="A696">
        <v>695</v>
      </c>
      <c r="B696" s="25">
        <f t="shared" ca="1" si="174"/>
        <v>1.0000000000000002</v>
      </c>
      <c r="C696" s="46">
        <v>0</v>
      </c>
      <c r="D696">
        <f t="shared" ca="1" si="190"/>
        <v>0.81952318841319283</v>
      </c>
      <c r="E696">
        <f t="shared" ca="1" si="190"/>
        <v>0.10319693294462495</v>
      </c>
      <c r="F696">
        <f t="shared" ca="1" si="190"/>
        <v>0.88016307061544974</v>
      </c>
      <c r="G696">
        <f t="shared" ca="1" si="190"/>
        <v>0.74637959422273037</v>
      </c>
      <c r="H696">
        <f t="shared" ca="1" si="190"/>
        <v>0.87250879102473977</v>
      </c>
      <c r="I696">
        <f t="shared" ca="1" si="190"/>
        <v>4.3544031443211839E-2</v>
      </c>
      <c r="J696">
        <f t="shared" ca="1" si="190"/>
        <v>0.20549724692162541</v>
      </c>
      <c r="K696">
        <f t="shared" ca="1" si="190"/>
        <v>0.43569905839650436</v>
      </c>
      <c r="L696" s="42">
        <f t="shared" ca="1" si="177"/>
        <v>0</v>
      </c>
      <c r="M696" s="42">
        <f t="shared" ca="1" si="178"/>
        <v>0.19956673828775098</v>
      </c>
      <c r="N696" s="42">
        <f t="shared" ca="1" si="179"/>
        <v>2.5130070265534682E-2</v>
      </c>
      <c r="O696" s="42">
        <f t="shared" ca="1" si="180"/>
        <v>0.21433349982953218</v>
      </c>
      <c r="P696" s="42">
        <f t="shared" ca="1" si="181"/>
        <v>0.18175512694396817</v>
      </c>
      <c r="Q696" s="42">
        <f t="shared" ca="1" si="182"/>
        <v>0.21246956280681267</v>
      </c>
      <c r="R696" s="42">
        <f t="shared" ca="1" si="183"/>
        <v>1.0603653990373366E-2</v>
      </c>
      <c r="S696" s="42">
        <f t="shared" ca="1" si="184"/>
        <v>5.0041799762454611E-2</v>
      </c>
      <c r="T696" s="42">
        <f t="shared" ca="1" si="185"/>
        <v>0.1060995481135735</v>
      </c>
      <c r="U696">
        <f ca="1">+(L696^2*Markiwitz!$B$4^2)+(M696^2*Markiwitz!$C$4^2)+(N696^2*Markiwitz!$D$4^2)+(O696^2*Markiwitz!$E$4^2)+(P696^2*Markiwitz!$F$4^2)+(Q696^2*Markiwitz!$G$4^2)+(R696^2*Markiwitz!$H$4^2)+(S696^2*Markiwitz!$I$4^2)+(T696^2*Markiwitz!$J$4^2)+(2*L696*M696*Markiwitz!$B$8)+(2*L696*N696*Markiwitz!$E$8)+(2*L696*O696*Markiwitz!$H$8)+(2*L696*P696*Markiwitz!$B$11)+(2*L696*Q696*Markiwitz!$E$11)+(2*L696*R696*Markiwitz!$H$11)+(2*L696*S696*Markiwitz!$K$8)+(2*L696*T696*Markiwitz!$K$11)</f>
        <v>2.1937012272783926E-2</v>
      </c>
      <c r="V696" s="5">
        <f t="shared" ca="1" si="176"/>
        <v>0.14811148595832777</v>
      </c>
      <c r="W696" s="42">
        <f ca="1">SUMPRODUCT(L696:T696,Markiwitz!$B$3:$J$3)</f>
        <v>0.7455432310754776</v>
      </c>
    </row>
    <row r="697" spans="1:23" x14ac:dyDescent="0.25">
      <c r="A697">
        <v>696</v>
      </c>
      <c r="B697" s="25">
        <f t="shared" ca="1" si="174"/>
        <v>1</v>
      </c>
      <c r="C697" s="46">
        <v>0</v>
      </c>
      <c r="D697">
        <f t="shared" ca="1" si="190"/>
        <v>0.88724799677539512</v>
      </c>
      <c r="E697">
        <f t="shared" ca="1" si="190"/>
        <v>0.85979811167349796</v>
      </c>
      <c r="F697">
        <f t="shared" ca="1" si="190"/>
        <v>0.56742660422145974</v>
      </c>
      <c r="G697">
        <f t="shared" ca="1" si="190"/>
        <v>0.65190048931368683</v>
      </c>
      <c r="H697">
        <f t="shared" ca="1" si="190"/>
        <v>0.78565792158165104</v>
      </c>
      <c r="I697">
        <f t="shared" ca="1" si="190"/>
        <v>0.48449422827687516</v>
      </c>
      <c r="J697">
        <f t="shared" ca="1" si="190"/>
        <v>4.2933410452909659E-2</v>
      </c>
      <c r="K697">
        <f t="shared" ca="1" si="190"/>
        <v>0.84648445795238758</v>
      </c>
      <c r="L697" s="42">
        <f t="shared" ca="1" si="177"/>
        <v>0</v>
      </c>
      <c r="M697" s="42">
        <f t="shared" ca="1" si="178"/>
        <v>0.17308970440224514</v>
      </c>
      <c r="N697" s="42">
        <f t="shared" ca="1" si="179"/>
        <v>0.16773461482702939</v>
      </c>
      <c r="O697" s="42">
        <f t="shared" ca="1" si="180"/>
        <v>0.11069701318190217</v>
      </c>
      <c r="P697" s="42">
        <f t="shared" ca="1" si="181"/>
        <v>0.12717668949953068</v>
      </c>
      <c r="Q697" s="42">
        <f t="shared" ca="1" si="182"/>
        <v>0.15327089821795975</v>
      </c>
      <c r="R697" s="42">
        <f t="shared" ca="1" si="183"/>
        <v>9.4518063790306209E-2</v>
      </c>
      <c r="S697" s="42">
        <f t="shared" ca="1" si="184"/>
        <v>8.3757093296155608E-3</v>
      </c>
      <c r="T697" s="42">
        <f t="shared" ca="1" si="185"/>
        <v>0.16513730675141114</v>
      </c>
      <c r="U697">
        <f ca="1">+(L697^2*Markiwitz!$B$4^2)+(M697^2*Markiwitz!$C$4^2)+(N697^2*Markiwitz!$D$4^2)+(O697^2*Markiwitz!$E$4^2)+(P697^2*Markiwitz!$F$4^2)+(Q697^2*Markiwitz!$G$4^2)+(R697^2*Markiwitz!$H$4^2)+(S697^2*Markiwitz!$I$4^2)+(T697^2*Markiwitz!$J$4^2)+(2*L697*M697*Markiwitz!$B$8)+(2*L697*N697*Markiwitz!$E$8)+(2*L697*O697*Markiwitz!$H$8)+(2*L697*P697*Markiwitz!$B$11)+(2*L697*Q697*Markiwitz!$E$11)+(2*L697*R697*Markiwitz!$H$11)+(2*L697*S697*Markiwitz!$K$8)+(2*L697*T697*Markiwitz!$K$11)</f>
        <v>1.3591923514063712E-2</v>
      </c>
      <c r="V697" s="5">
        <f t="shared" ca="1" si="176"/>
        <v>0.11658440510661669</v>
      </c>
      <c r="W697" s="42">
        <f ca="1">SUMPRODUCT(L697:T697,Markiwitz!$B$3:$J$3)</f>
        <v>0.57091219343475708</v>
      </c>
    </row>
    <row r="698" spans="1:23" x14ac:dyDescent="0.25">
      <c r="A698">
        <v>697</v>
      </c>
      <c r="B698" s="25">
        <f t="shared" ca="1" si="174"/>
        <v>0.99999999999999989</v>
      </c>
      <c r="C698" s="46">
        <v>0</v>
      </c>
      <c r="D698">
        <f t="shared" ca="1" si="190"/>
        <v>0.33621158124666228</v>
      </c>
      <c r="E698">
        <f t="shared" ca="1" si="190"/>
        <v>9.1571102251216119E-2</v>
      </c>
      <c r="F698">
        <f t="shared" ca="1" si="190"/>
        <v>0.22996591868994642</v>
      </c>
      <c r="G698">
        <f t="shared" ca="1" si="190"/>
        <v>0.71934707661885189</v>
      </c>
      <c r="H698">
        <f t="shared" ca="1" si="190"/>
        <v>0.48453993257223626</v>
      </c>
      <c r="I698">
        <f t="shared" ca="1" si="190"/>
        <v>0.63289352211366534</v>
      </c>
      <c r="J698">
        <f t="shared" ca="1" si="190"/>
        <v>0.82606859831659474</v>
      </c>
      <c r="K698">
        <f t="shared" ca="1" si="190"/>
        <v>0.1228826966347708</v>
      </c>
      <c r="L698" s="42">
        <f t="shared" ca="1" si="177"/>
        <v>0</v>
      </c>
      <c r="M698" s="42">
        <f t="shared" ca="1" si="178"/>
        <v>9.7637140164781228E-2</v>
      </c>
      <c r="N698" s="42">
        <f t="shared" ca="1" si="179"/>
        <v>2.6592601338697223E-2</v>
      </c>
      <c r="O698" s="42">
        <f t="shared" ca="1" si="180"/>
        <v>6.678298990474138E-2</v>
      </c>
      <c r="P698" s="42">
        <f t="shared" ca="1" si="181"/>
        <v>0.20890116600543998</v>
      </c>
      <c r="Q698" s="42">
        <f t="shared" ca="1" si="182"/>
        <v>0.14071226558159716</v>
      </c>
      <c r="R698" s="42">
        <f t="shared" ca="1" si="183"/>
        <v>0.18379472027365645</v>
      </c>
      <c r="S698" s="42">
        <f t="shared" ca="1" si="184"/>
        <v>0.23989350759570963</v>
      </c>
      <c r="T698" s="42">
        <f t="shared" ca="1" si="185"/>
        <v>3.5685609135376911E-2</v>
      </c>
      <c r="U698">
        <f ca="1">+(L698^2*Markiwitz!$B$4^2)+(M698^2*Markiwitz!$C$4^2)+(N698^2*Markiwitz!$D$4^2)+(O698^2*Markiwitz!$E$4^2)+(P698^2*Markiwitz!$F$4^2)+(Q698^2*Markiwitz!$G$4^2)+(R698^2*Markiwitz!$H$4^2)+(S698^2*Markiwitz!$I$4^2)+(T698^2*Markiwitz!$J$4^2)+(2*L698*M698*Markiwitz!$B$8)+(2*L698*N698*Markiwitz!$E$8)+(2*L698*O698*Markiwitz!$H$8)+(2*L698*P698*Markiwitz!$B$11)+(2*L698*Q698*Markiwitz!$E$11)+(2*L698*R698*Markiwitz!$H$11)+(2*L698*S698*Markiwitz!$K$8)+(2*L698*T698*Markiwitz!$K$11)</f>
        <v>2.0794811334548635E-2</v>
      </c>
      <c r="V698" s="5">
        <f t="shared" ca="1" si="176"/>
        <v>0.14420406143569131</v>
      </c>
      <c r="W698" s="42">
        <f ca="1">SUMPRODUCT(L698:T698,Markiwitz!$B$3:$J$3)</f>
        <v>0.4926032934402646</v>
      </c>
    </row>
    <row r="699" spans="1:23" x14ac:dyDescent="0.25">
      <c r="A699">
        <v>698</v>
      </c>
      <c r="B699" s="25">
        <f t="shared" ca="1" si="174"/>
        <v>1</v>
      </c>
      <c r="C699" s="46">
        <v>0</v>
      </c>
      <c r="D699">
        <f t="shared" ca="1" si="190"/>
        <v>0.38389798575515766</v>
      </c>
      <c r="E699">
        <f t="shared" ca="1" si="190"/>
        <v>0.17256221656757553</v>
      </c>
      <c r="F699">
        <f t="shared" ca="1" si="190"/>
        <v>0.47978167002142946</v>
      </c>
      <c r="G699">
        <f t="shared" ca="1" si="190"/>
        <v>4.3315346795785636E-2</v>
      </c>
      <c r="H699">
        <f t="shared" ca="1" si="190"/>
        <v>0.98545821276424783</v>
      </c>
      <c r="I699">
        <f t="shared" ca="1" si="190"/>
        <v>0.24282174852694827</v>
      </c>
      <c r="J699">
        <f t="shared" ca="1" si="190"/>
        <v>1.0890025265843151E-2</v>
      </c>
      <c r="K699">
        <f t="shared" ca="1" si="190"/>
        <v>0.17899045320467633</v>
      </c>
      <c r="L699" s="42">
        <f t="shared" ca="1" si="177"/>
        <v>0</v>
      </c>
      <c r="M699" s="42">
        <f t="shared" ca="1" si="178"/>
        <v>0.15369951218744693</v>
      </c>
      <c r="N699" s="42">
        <f t="shared" ca="1" si="179"/>
        <v>6.9087959542816116E-2</v>
      </c>
      <c r="O699" s="42">
        <f t="shared" ca="1" si="180"/>
        <v>0.19208803217270232</v>
      </c>
      <c r="P699" s="42">
        <f t="shared" ca="1" si="181"/>
        <v>1.7341970835419787E-2</v>
      </c>
      <c r="Q699" s="42">
        <f t="shared" ca="1" si="182"/>
        <v>0.39454347822387148</v>
      </c>
      <c r="R699" s="42">
        <f t="shared" ca="1" si="183"/>
        <v>9.721745276594862E-2</v>
      </c>
      <c r="S699" s="42">
        <f t="shared" ca="1" si="184"/>
        <v>4.3599905005403559E-3</v>
      </c>
      <c r="T699" s="42">
        <f t="shared" ca="1" si="185"/>
        <v>7.1661603771254467E-2</v>
      </c>
      <c r="U699">
        <f ca="1">+(L699^2*Markiwitz!$B$4^2)+(M699^2*Markiwitz!$C$4^2)+(N699^2*Markiwitz!$D$4^2)+(O699^2*Markiwitz!$E$4^2)+(P699^2*Markiwitz!$F$4^2)+(Q699^2*Markiwitz!$G$4^2)+(R699^2*Markiwitz!$H$4^2)+(S699^2*Markiwitz!$I$4^2)+(T699^2*Markiwitz!$J$4^2)+(2*L699*M699*Markiwitz!$B$8)+(2*L699*N699*Markiwitz!$E$8)+(2*L699*O699*Markiwitz!$H$8)+(2*L699*P699*Markiwitz!$B$11)+(2*L699*Q699*Markiwitz!$E$11)+(2*L699*R699*Markiwitz!$H$11)+(2*L699*S699*Markiwitz!$K$8)+(2*L699*T699*Markiwitz!$K$11)</f>
        <v>4.7702293057557514E-2</v>
      </c>
      <c r="V699" s="5">
        <f t="shared" ca="1" si="176"/>
        <v>0.21840854620998124</v>
      </c>
      <c r="W699" s="42">
        <f ca="1">SUMPRODUCT(L699:T699,Markiwitz!$B$3:$J$3)</f>
        <v>1.196077197549595</v>
      </c>
    </row>
    <row r="700" spans="1:23" x14ac:dyDescent="0.25">
      <c r="A700">
        <v>699</v>
      </c>
      <c r="B700" s="25">
        <f t="shared" ca="1" si="174"/>
        <v>0.99999999999999978</v>
      </c>
      <c r="C700" s="46">
        <v>0</v>
      </c>
      <c r="D700">
        <f t="shared" ca="1" si="190"/>
        <v>0.72216743498972247</v>
      </c>
      <c r="E700">
        <f t="shared" ca="1" si="190"/>
        <v>0.59247810987807248</v>
      </c>
      <c r="F700">
        <f t="shared" ca="1" si="190"/>
        <v>5.9737843565573767E-3</v>
      </c>
      <c r="G700">
        <f t="shared" ca="1" si="190"/>
        <v>0.15480098264418218</v>
      </c>
      <c r="H700">
        <f t="shared" ca="1" si="190"/>
        <v>3.0541466065198697E-2</v>
      </c>
      <c r="I700">
        <f t="shared" ca="1" si="190"/>
        <v>0.38279999105892448</v>
      </c>
      <c r="J700">
        <f t="shared" ca="1" si="190"/>
        <v>0.97766587693969864</v>
      </c>
      <c r="K700">
        <f t="shared" ca="1" si="190"/>
        <v>0.90043501827701611</v>
      </c>
      <c r="L700" s="42">
        <f t="shared" ca="1" si="177"/>
        <v>0</v>
      </c>
      <c r="M700" s="42">
        <f t="shared" ca="1" si="178"/>
        <v>0.19171589180868059</v>
      </c>
      <c r="N700" s="42">
        <f t="shared" ca="1" si="179"/>
        <v>0.1572868890356606</v>
      </c>
      <c r="O700" s="42">
        <f t="shared" ca="1" si="180"/>
        <v>1.5858779278886226E-3</v>
      </c>
      <c r="P700" s="42">
        <f t="shared" ca="1" si="181"/>
        <v>4.1095467619516567E-2</v>
      </c>
      <c r="Q700" s="42">
        <f t="shared" ca="1" si="182"/>
        <v>8.1079319284418482E-3</v>
      </c>
      <c r="R700" s="42">
        <f t="shared" ca="1" si="183"/>
        <v>0.10162302828188466</v>
      </c>
      <c r="S700" s="42">
        <f t="shared" ca="1" si="184"/>
        <v>0.25954380716582376</v>
      </c>
      <c r="T700" s="42">
        <f t="shared" ca="1" si="185"/>
        <v>0.23904110623210323</v>
      </c>
      <c r="U700">
        <f ca="1">+(L700^2*Markiwitz!$B$4^2)+(M700^2*Markiwitz!$C$4^2)+(N700^2*Markiwitz!$D$4^2)+(O700^2*Markiwitz!$E$4^2)+(P700^2*Markiwitz!$F$4^2)+(Q700^2*Markiwitz!$G$4^2)+(R700^2*Markiwitz!$H$4^2)+(S700^2*Markiwitz!$I$4^2)+(T700^2*Markiwitz!$J$4^2)+(2*L700*M700*Markiwitz!$B$8)+(2*L700*N700*Markiwitz!$E$8)+(2*L700*O700*Markiwitz!$H$8)+(2*L700*P700*Markiwitz!$B$11)+(2*L700*Q700*Markiwitz!$E$11)+(2*L700*R700*Markiwitz!$H$11)+(2*L700*S700*Markiwitz!$K$8)+(2*L700*T700*Markiwitz!$K$11)</f>
        <v>1.2747640494840161E-2</v>
      </c>
      <c r="V700" s="5">
        <f t="shared" ca="1" si="176"/>
        <v>0.11290544935847942</v>
      </c>
      <c r="W700" s="42">
        <f ca="1">SUMPRODUCT(L700:T700,Markiwitz!$B$3:$J$3)</f>
        <v>9.8118269552819562E-2</v>
      </c>
    </row>
    <row r="701" spans="1:23" x14ac:dyDescent="0.25">
      <c r="A701">
        <v>700</v>
      </c>
      <c r="B701" s="25">
        <f t="shared" ca="1" si="174"/>
        <v>0.99999999999999989</v>
      </c>
      <c r="C701" s="46">
        <v>0</v>
      </c>
      <c r="D701">
        <f t="shared" ca="1" si="190"/>
        <v>0.40581950464482175</v>
      </c>
      <c r="E701">
        <f t="shared" ca="1" si="190"/>
        <v>0.60774392093441754</v>
      </c>
      <c r="F701">
        <f t="shared" ca="1" si="190"/>
        <v>0.36647361803430589</v>
      </c>
      <c r="G701">
        <f t="shared" ca="1" si="190"/>
        <v>0.96768940776538204</v>
      </c>
      <c r="H701">
        <f t="shared" ca="1" si="190"/>
        <v>0.67413526712556116</v>
      </c>
      <c r="I701">
        <f t="shared" ca="1" si="190"/>
        <v>0.44900213327453986</v>
      </c>
      <c r="J701">
        <f t="shared" ca="1" si="190"/>
        <v>0.70614510364244321</v>
      </c>
      <c r="K701">
        <f t="shared" ca="1" si="190"/>
        <v>0.19281948319559095</v>
      </c>
      <c r="L701" s="42">
        <f t="shared" ca="1" si="177"/>
        <v>0</v>
      </c>
      <c r="M701" s="42">
        <f t="shared" ca="1" si="178"/>
        <v>9.2868521120534675E-2</v>
      </c>
      <c r="N701" s="42">
        <f t="shared" ca="1" si="179"/>
        <v>0.13907729547541522</v>
      </c>
      <c r="O701" s="42">
        <f t="shared" ca="1" si="180"/>
        <v>8.3864532253876148E-2</v>
      </c>
      <c r="P701" s="42">
        <f t="shared" ca="1" si="181"/>
        <v>0.2214479175460789</v>
      </c>
      <c r="Q701" s="42">
        <f t="shared" ca="1" si="182"/>
        <v>0.15427041967325095</v>
      </c>
      <c r="R701" s="42">
        <f t="shared" ca="1" si="183"/>
        <v>0.1027505174589045</v>
      </c>
      <c r="S701" s="42">
        <f t="shared" ca="1" si="184"/>
        <v>0.16159561263368952</v>
      </c>
      <c r="T701" s="42">
        <f t="shared" ca="1" si="185"/>
        <v>4.4125183838250023E-2</v>
      </c>
      <c r="U701">
        <f ca="1">+(L701^2*Markiwitz!$B$4^2)+(M701^2*Markiwitz!$C$4^2)+(N701^2*Markiwitz!$D$4^2)+(O701^2*Markiwitz!$E$4^2)+(P701^2*Markiwitz!$F$4^2)+(Q701^2*Markiwitz!$G$4^2)+(R701^2*Markiwitz!$H$4^2)+(S701^2*Markiwitz!$I$4^2)+(T701^2*Markiwitz!$J$4^2)+(2*L701*M701*Markiwitz!$B$8)+(2*L701*N701*Markiwitz!$E$8)+(2*L701*O701*Markiwitz!$H$8)+(2*L701*P701*Markiwitz!$B$11)+(2*L701*Q701*Markiwitz!$E$11)+(2*L701*R701*Markiwitz!$H$11)+(2*L701*S701*Markiwitz!$K$8)+(2*L701*T701*Markiwitz!$K$11)</f>
        <v>1.8408114187508512E-2</v>
      </c>
      <c r="V701" s="5">
        <f t="shared" ca="1" si="176"/>
        <v>0.13567650565779071</v>
      </c>
      <c r="W701" s="42">
        <f ca="1">SUMPRODUCT(L701:T701,Markiwitz!$B$3:$J$3)</f>
        <v>0.56223003294399965</v>
      </c>
    </row>
    <row r="702" spans="1:23" x14ac:dyDescent="0.25">
      <c r="A702">
        <v>701</v>
      </c>
      <c r="B702" s="25">
        <f t="shared" ca="1" si="174"/>
        <v>1</v>
      </c>
      <c r="C702" s="46">
        <v>0</v>
      </c>
      <c r="D702">
        <f t="shared" ref="D702:K711" ca="1" si="191">RAND()</f>
        <v>0.7176287607015519</v>
      </c>
      <c r="E702">
        <f t="shared" ca="1" si="191"/>
        <v>0.26530562538136004</v>
      </c>
      <c r="F702">
        <f t="shared" ca="1" si="191"/>
        <v>0.50920321551404923</v>
      </c>
      <c r="G702">
        <f t="shared" ca="1" si="191"/>
        <v>0.46712842754509931</v>
      </c>
      <c r="H702">
        <f t="shared" ca="1" si="191"/>
        <v>0.48293999870850945</v>
      </c>
      <c r="I702">
        <f t="shared" ca="1" si="191"/>
        <v>0.53384766915240056</v>
      </c>
      <c r="J702">
        <f t="shared" ca="1" si="191"/>
        <v>0.83291556766838226</v>
      </c>
      <c r="K702">
        <f t="shared" ca="1" si="191"/>
        <v>2.1879936359072261E-2</v>
      </c>
      <c r="L702" s="42">
        <f t="shared" ca="1" si="177"/>
        <v>0</v>
      </c>
      <c r="M702" s="42">
        <f t="shared" ca="1" si="178"/>
        <v>0.18732889838329411</v>
      </c>
      <c r="N702" s="42">
        <f t="shared" ca="1" si="179"/>
        <v>6.9255042800953362E-2</v>
      </c>
      <c r="O702" s="42">
        <f t="shared" ca="1" si="180"/>
        <v>0.13292175932612627</v>
      </c>
      <c r="P702" s="42">
        <f t="shared" ca="1" si="181"/>
        <v>0.12193861022236289</v>
      </c>
      <c r="Q702" s="42">
        <f t="shared" ca="1" si="182"/>
        <v>0.12606604263582286</v>
      </c>
      <c r="R702" s="42">
        <f t="shared" ca="1" si="183"/>
        <v>0.13935491613943085</v>
      </c>
      <c r="S702" s="42">
        <f t="shared" ca="1" si="184"/>
        <v>0.21742321975094817</v>
      </c>
      <c r="T702" s="42">
        <f t="shared" ca="1" si="185"/>
        <v>5.711510741061532E-3</v>
      </c>
      <c r="U702">
        <f ca="1">+(L702^2*Markiwitz!$B$4^2)+(M702^2*Markiwitz!$C$4^2)+(N702^2*Markiwitz!$D$4^2)+(O702^2*Markiwitz!$E$4^2)+(P702^2*Markiwitz!$F$4^2)+(Q702^2*Markiwitz!$G$4^2)+(R702^2*Markiwitz!$H$4^2)+(S702^2*Markiwitz!$I$4^2)+(T702^2*Markiwitz!$J$4^2)+(2*L702*M702*Markiwitz!$B$8)+(2*L702*N702*Markiwitz!$E$8)+(2*L702*O702*Markiwitz!$H$8)+(2*L702*P702*Markiwitz!$B$11)+(2*L702*Q702*Markiwitz!$E$11)+(2*L702*R702*Markiwitz!$H$11)+(2*L702*S702*Markiwitz!$K$8)+(2*L702*T702*Markiwitz!$K$11)</f>
        <v>1.6111658299002529E-2</v>
      </c>
      <c r="V702" s="5">
        <f t="shared" ca="1" si="176"/>
        <v>0.12693170722480074</v>
      </c>
      <c r="W702" s="42">
        <f ca="1">SUMPRODUCT(L702:T702,Markiwitz!$B$3:$J$3)</f>
        <v>0.4607685740610869</v>
      </c>
    </row>
    <row r="703" spans="1:23" x14ac:dyDescent="0.25">
      <c r="A703">
        <v>702</v>
      </c>
      <c r="B703" s="25">
        <f t="shared" ca="1" si="174"/>
        <v>0.99999999999999978</v>
      </c>
      <c r="C703" s="46">
        <v>0</v>
      </c>
      <c r="D703">
        <f t="shared" ca="1" si="191"/>
        <v>0.3133385689856435</v>
      </c>
      <c r="E703">
        <f t="shared" ca="1" si="191"/>
        <v>0.49988101524684092</v>
      </c>
      <c r="F703">
        <f t="shared" ca="1" si="191"/>
        <v>0.50450178215035291</v>
      </c>
      <c r="G703">
        <f t="shared" ca="1" si="191"/>
        <v>0.46746059529989747</v>
      </c>
      <c r="H703">
        <f t="shared" ca="1" si="191"/>
        <v>0.12420412595126185</v>
      </c>
      <c r="I703">
        <f t="shared" ca="1" si="191"/>
        <v>0.94962007936962656</v>
      </c>
      <c r="J703">
        <f t="shared" ca="1" si="191"/>
        <v>2.1044882111645902E-2</v>
      </c>
      <c r="K703">
        <f t="shared" ca="1" si="191"/>
        <v>0.47465018679064719</v>
      </c>
      <c r="L703" s="42">
        <f t="shared" ca="1" si="177"/>
        <v>0</v>
      </c>
      <c r="M703" s="42">
        <f t="shared" ca="1" si="178"/>
        <v>9.3402823962959652E-2</v>
      </c>
      <c r="N703" s="42">
        <f t="shared" ca="1" si="179"/>
        <v>0.1490091009883481</v>
      </c>
      <c r="O703" s="42">
        <f t="shared" ca="1" si="180"/>
        <v>0.15038650141198498</v>
      </c>
      <c r="P703" s="42">
        <f t="shared" ca="1" si="181"/>
        <v>0.13934492594946762</v>
      </c>
      <c r="Q703" s="42">
        <f t="shared" ca="1" si="182"/>
        <v>3.7023900853490249E-2</v>
      </c>
      <c r="R703" s="42">
        <f t="shared" ca="1" si="183"/>
        <v>0.28307143098338755</v>
      </c>
      <c r="S703" s="42">
        <f t="shared" ca="1" si="184"/>
        <v>6.273250770113023E-3</v>
      </c>
      <c r="T703" s="42">
        <f t="shared" ca="1" si="185"/>
        <v>0.14148806508024875</v>
      </c>
      <c r="U703">
        <f ca="1">+(L703^2*Markiwitz!$B$4^2)+(M703^2*Markiwitz!$C$4^2)+(N703^2*Markiwitz!$D$4^2)+(O703^2*Markiwitz!$E$4^2)+(P703^2*Markiwitz!$F$4^2)+(Q703^2*Markiwitz!$G$4^2)+(R703^2*Markiwitz!$H$4^2)+(S703^2*Markiwitz!$I$4^2)+(T703^2*Markiwitz!$J$4^2)+(2*L703*M703*Markiwitz!$B$8)+(2*L703*N703*Markiwitz!$E$8)+(2*L703*O703*Markiwitz!$H$8)+(2*L703*P703*Markiwitz!$B$11)+(2*L703*Q703*Markiwitz!$E$11)+(2*L703*R703*Markiwitz!$H$11)+(2*L703*S703*Markiwitz!$K$8)+(2*L703*T703*Markiwitz!$K$11)</f>
        <v>1.4164309650583799E-2</v>
      </c>
      <c r="V703" s="5">
        <f t="shared" ca="1" si="176"/>
        <v>0.11901390528246604</v>
      </c>
      <c r="W703" s="42">
        <f ca="1">SUMPRODUCT(L703:T703,Markiwitz!$B$3:$J$3)</f>
        <v>0.26154355164667437</v>
      </c>
    </row>
    <row r="704" spans="1:23" x14ac:dyDescent="0.25">
      <c r="A704">
        <v>703</v>
      </c>
      <c r="B704" s="25">
        <f t="shared" ca="1" si="174"/>
        <v>1</v>
      </c>
      <c r="C704" s="46">
        <v>0</v>
      </c>
      <c r="D704">
        <f t="shared" ca="1" si="191"/>
        <v>0.51674176071196698</v>
      </c>
      <c r="E704">
        <f t="shared" ca="1" si="191"/>
        <v>0.28358339599433569</v>
      </c>
      <c r="F704">
        <f t="shared" ca="1" si="191"/>
        <v>8.5054174581755682E-4</v>
      </c>
      <c r="G704">
        <f t="shared" ca="1" si="191"/>
        <v>0.14898312556969573</v>
      </c>
      <c r="H704">
        <f t="shared" ca="1" si="191"/>
        <v>0.60221502601706356</v>
      </c>
      <c r="I704">
        <f t="shared" ca="1" si="191"/>
        <v>0.67186176519239726</v>
      </c>
      <c r="J704">
        <f t="shared" ca="1" si="191"/>
        <v>0.83495032170588734</v>
      </c>
      <c r="K704">
        <f t="shared" ca="1" si="191"/>
        <v>0.23489130960424764</v>
      </c>
      <c r="L704" s="42">
        <f t="shared" ca="1" si="177"/>
        <v>0</v>
      </c>
      <c r="M704" s="42">
        <f t="shared" ca="1" si="178"/>
        <v>0.15686995842447701</v>
      </c>
      <c r="N704" s="42">
        <f t="shared" ca="1" si="179"/>
        <v>8.6088872473188555E-2</v>
      </c>
      <c r="O704" s="42">
        <f t="shared" ca="1" si="180"/>
        <v>2.5820333955755767E-4</v>
      </c>
      <c r="P704" s="42">
        <f t="shared" ca="1" si="181"/>
        <v>4.5227574953234408E-2</v>
      </c>
      <c r="Q704" s="42">
        <f t="shared" ca="1" si="182"/>
        <v>0.18281751791016865</v>
      </c>
      <c r="R704" s="42">
        <f t="shared" ca="1" si="183"/>
        <v>0.20396053732431829</v>
      </c>
      <c r="S704" s="42">
        <f t="shared" ca="1" si="184"/>
        <v>0.25347017061683547</v>
      </c>
      <c r="T704" s="42">
        <f t="shared" ca="1" si="185"/>
        <v>7.1307164958220023E-2</v>
      </c>
      <c r="U704">
        <f ca="1">+(L704^2*Markiwitz!$B$4^2)+(M704^2*Markiwitz!$C$4^2)+(N704^2*Markiwitz!$D$4^2)+(O704^2*Markiwitz!$E$4^2)+(P704^2*Markiwitz!$F$4^2)+(Q704^2*Markiwitz!$G$4^2)+(R704^2*Markiwitz!$H$4^2)+(S704^2*Markiwitz!$I$4^2)+(T704^2*Markiwitz!$J$4^2)+(2*L704*M704*Markiwitz!$B$8)+(2*L704*N704*Markiwitz!$E$8)+(2*L704*O704*Markiwitz!$H$8)+(2*L704*P704*Markiwitz!$B$11)+(2*L704*Q704*Markiwitz!$E$11)+(2*L704*R704*Markiwitz!$H$11)+(2*L704*S704*Markiwitz!$K$8)+(2*L704*T704*Markiwitz!$K$11)</f>
        <v>2.1729466868861083E-2</v>
      </c>
      <c r="V704" s="5">
        <f t="shared" ca="1" si="176"/>
        <v>0.14740918176579465</v>
      </c>
      <c r="W704" s="42">
        <f ca="1">SUMPRODUCT(L704:T704,Markiwitz!$B$3:$J$3)</f>
        <v>0.55798753550998548</v>
      </c>
    </row>
    <row r="705" spans="1:23" x14ac:dyDescent="0.25">
      <c r="A705">
        <v>704</v>
      </c>
      <c r="B705" s="25">
        <f t="shared" ca="1" si="174"/>
        <v>1</v>
      </c>
      <c r="C705" s="46">
        <v>0</v>
      </c>
      <c r="D705">
        <f t="shared" ca="1" si="191"/>
        <v>0.20044198279377268</v>
      </c>
      <c r="E705">
        <f t="shared" ca="1" si="191"/>
        <v>0.11047012677905999</v>
      </c>
      <c r="F705">
        <f t="shared" ca="1" si="191"/>
        <v>1.7432014182282018E-2</v>
      </c>
      <c r="G705">
        <f t="shared" ca="1" si="191"/>
        <v>0.41051144211239876</v>
      </c>
      <c r="H705">
        <f t="shared" ca="1" si="191"/>
        <v>0.58505035384155235</v>
      </c>
      <c r="I705">
        <f t="shared" ca="1" si="191"/>
        <v>0.38546540925089834</v>
      </c>
      <c r="J705">
        <f t="shared" ca="1" si="191"/>
        <v>0.48551632062288508</v>
      </c>
      <c r="K705">
        <f t="shared" ca="1" si="191"/>
        <v>0.51570844721030551</v>
      </c>
      <c r="L705" s="42">
        <f t="shared" ca="1" si="177"/>
        <v>0</v>
      </c>
      <c r="M705" s="42">
        <f t="shared" ca="1" si="178"/>
        <v>7.3947565640971408E-2</v>
      </c>
      <c r="N705" s="42">
        <f t="shared" ca="1" si="179"/>
        <v>4.0754919890039945E-2</v>
      </c>
      <c r="O705" s="42">
        <f t="shared" ca="1" si="180"/>
        <v>6.4310629691031592E-3</v>
      </c>
      <c r="P705" s="42">
        <f t="shared" ca="1" si="181"/>
        <v>0.15144692438613988</v>
      </c>
      <c r="Q705" s="42">
        <f t="shared" ca="1" si="182"/>
        <v>0.21583826322693828</v>
      </c>
      <c r="R705" s="42">
        <f t="shared" ca="1" si="183"/>
        <v>0.14220687829770501</v>
      </c>
      <c r="S705" s="42">
        <f t="shared" ca="1" si="184"/>
        <v>0.17911791476320965</v>
      </c>
      <c r="T705" s="42">
        <f t="shared" ca="1" si="185"/>
        <v>0.19025647082589273</v>
      </c>
      <c r="U705">
        <f ca="1">+(L705^2*Markiwitz!$B$4^2)+(M705^2*Markiwitz!$C$4^2)+(N705^2*Markiwitz!$D$4^2)+(O705^2*Markiwitz!$E$4^2)+(P705^2*Markiwitz!$F$4^2)+(Q705^2*Markiwitz!$G$4^2)+(R705^2*Markiwitz!$H$4^2)+(S705^2*Markiwitz!$I$4^2)+(T705^2*Markiwitz!$J$4^2)+(2*L705*M705*Markiwitz!$B$8)+(2*L705*N705*Markiwitz!$E$8)+(2*L705*O705*Markiwitz!$H$8)+(2*L705*P705*Markiwitz!$B$11)+(2*L705*Q705*Markiwitz!$E$11)+(2*L705*R705*Markiwitz!$H$11)+(2*L705*S705*Markiwitz!$K$8)+(2*L705*T705*Markiwitz!$K$11)</f>
        <v>2.1787227821568909E-2</v>
      </c>
      <c r="V705" s="5">
        <f t="shared" ca="1" si="176"/>
        <v>0.14760497221153801</v>
      </c>
      <c r="W705" s="42">
        <f ca="1">SUMPRODUCT(L705:T705,Markiwitz!$B$3:$J$3)</f>
        <v>0.67428685403626298</v>
      </c>
    </row>
    <row r="706" spans="1:23" x14ac:dyDescent="0.25">
      <c r="A706">
        <v>705</v>
      </c>
      <c r="B706" s="25">
        <f t="shared" ref="B706:B769" ca="1" si="192">SUM(L706:T706)</f>
        <v>1</v>
      </c>
      <c r="C706" s="46">
        <v>0</v>
      </c>
      <c r="D706">
        <f t="shared" ca="1" si="191"/>
        <v>0.71868344213382807</v>
      </c>
      <c r="E706">
        <f t="shared" ca="1" si="191"/>
        <v>0.36315212432713107</v>
      </c>
      <c r="F706">
        <f t="shared" ca="1" si="191"/>
        <v>0.55781356426458195</v>
      </c>
      <c r="G706">
        <f t="shared" ca="1" si="191"/>
        <v>0.90432886032659077</v>
      </c>
      <c r="H706">
        <f t="shared" ca="1" si="191"/>
        <v>0.98779684145080093</v>
      </c>
      <c r="I706">
        <f t="shared" ca="1" si="191"/>
        <v>0.79009991761451337</v>
      </c>
      <c r="J706">
        <f t="shared" ca="1" si="191"/>
        <v>0.76856376446005503</v>
      </c>
      <c r="K706">
        <f t="shared" ca="1" si="191"/>
        <v>0.97200545275005201</v>
      </c>
      <c r="L706" s="42">
        <f t="shared" ca="1" si="177"/>
        <v>0</v>
      </c>
      <c r="M706" s="42">
        <f t="shared" ca="1" si="178"/>
        <v>0.11854681808311016</v>
      </c>
      <c r="N706" s="42">
        <f t="shared" ca="1" si="179"/>
        <v>5.9901934976104333E-2</v>
      </c>
      <c r="O706" s="42">
        <f t="shared" ca="1" si="180"/>
        <v>9.2011335242159334E-2</v>
      </c>
      <c r="P706" s="42">
        <f t="shared" ca="1" si="181"/>
        <v>0.14916902575929902</v>
      </c>
      <c r="Q706" s="42">
        <f t="shared" ca="1" si="182"/>
        <v>0.16293706742270173</v>
      </c>
      <c r="R706" s="42">
        <f t="shared" ca="1" si="183"/>
        <v>0.13032696415383205</v>
      </c>
      <c r="S706" s="42">
        <f t="shared" ca="1" si="184"/>
        <v>0.12677457616137824</v>
      </c>
      <c r="T706" s="42">
        <f t="shared" ca="1" si="185"/>
        <v>0.1603322782014151</v>
      </c>
      <c r="U706">
        <f ca="1">+(L706^2*Markiwitz!$B$4^2)+(M706^2*Markiwitz!$C$4^2)+(N706^2*Markiwitz!$D$4^2)+(O706^2*Markiwitz!$E$4^2)+(P706^2*Markiwitz!$F$4^2)+(Q706^2*Markiwitz!$G$4^2)+(R706^2*Markiwitz!$H$4^2)+(S706^2*Markiwitz!$I$4^2)+(T706^2*Markiwitz!$J$4^2)+(2*L706*M706*Markiwitz!$B$8)+(2*L706*N706*Markiwitz!$E$8)+(2*L706*O706*Markiwitz!$H$8)+(2*L706*P706*Markiwitz!$B$11)+(2*L706*Q706*Markiwitz!$E$11)+(2*L706*R706*Markiwitz!$H$11)+(2*L706*S706*Markiwitz!$K$8)+(2*L706*T706*Markiwitz!$K$11)</f>
        <v>1.5076510934884317E-2</v>
      </c>
      <c r="V706" s="5">
        <f t="shared" ref="V706:V769" ca="1" si="193">SQRT(U706)</f>
        <v>0.12278644442642811</v>
      </c>
      <c r="W706" s="42">
        <f ca="1">SUMPRODUCT(L706:T706,Markiwitz!$B$3:$J$3)</f>
        <v>0.56371860487013659</v>
      </c>
    </row>
    <row r="707" spans="1:23" x14ac:dyDescent="0.25">
      <c r="A707">
        <v>706</v>
      </c>
      <c r="B707" s="25">
        <f t="shared" ca="1" si="192"/>
        <v>1</v>
      </c>
      <c r="C707" s="46">
        <v>0</v>
      </c>
      <c r="D707">
        <f t="shared" ca="1" si="191"/>
        <v>0.73924928834809966</v>
      </c>
      <c r="E707">
        <f t="shared" ca="1" si="191"/>
        <v>0.65773829131120565</v>
      </c>
      <c r="F707">
        <f t="shared" ca="1" si="191"/>
        <v>0.25536349463139008</v>
      </c>
      <c r="G707">
        <f t="shared" ca="1" si="191"/>
        <v>0.74417468015549493</v>
      </c>
      <c r="H707">
        <f t="shared" ca="1" si="191"/>
        <v>0.8998843883259342</v>
      </c>
      <c r="I707">
        <f t="shared" ca="1" si="191"/>
        <v>0.21684057395923462</v>
      </c>
      <c r="J707">
        <f t="shared" ca="1" si="191"/>
        <v>0.71193260316390294</v>
      </c>
      <c r="K707">
        <f t="shared" ca="1" si="191"/>
        <v>0.7275625511512962</v>
      </c>
      <c r="L707" s="42">
        <f t="shared" ref="L707:L770" ca="1" si="194">C707/SUM($C707:$K707)</f>
        <v>0</v>
      </c>
      <c r="M707" s="42">
        <f t="shared" ref="M707:M770" ca="1" si="195">D707/SUM($C707:$K707)</f>
        <v>0.14926049258244897</v>
      </c>
      <c r="N707" s="42">
        <f t="shared" ref="N707:N770" ca="1" si="196">E707/SUM($C707:$K707)</f>
        <v>0.13280275395438768</v>
      </c>
      <c r="O707" s="42">
        <f t="shared" ref="O707:O770" ca="1" si="197">F707/SUM($C707:$K707)</f>
        <v>5.1559983346658067E-2</v>
      </c>
      <c r="P707" s="42">
        <f t="shared" ref="P707:P770" ca="1" si="198">G707/SUM($C707:$K707)</f>
        <v>0.15025496957271589</v>
      </c>
      <c r="Q707" s="42">
        <f t="shared" ref="Q707:Q770" ca="1" si="199">H707/SUM($C707:$K707)</f>
        <v>0.18169403634993708</v>
      </c>
      <c r="R707" s="42">
        <f t="shared" ref="R707:R770" ca="1" si="200">I707/SUM($C707:$K707)</f>
        <v>4.3781889805182821E-2</v>
      </c>
      <c r="S707" s="42">
        <f t="shared" ref="S707:S770" ca="1" si="201">J707/SUM($C707:$K707)</f>
        <v>0.14374502986834359</v>
      </c>
      <c r="T707" s="42">
        <f t="shared" ref="T707:T770" ca="1" si="202">K707/SUM($C707:$K707)</f>
        <v>0.14690084452032581</v>
      </c>
      <c r="U707">
        <f ca="1">+(L707^2*Markiwitz!$B$4^2)+(M707^2*Markiwitz!$C$4^2)+(N707^2*Markiwitz!$D$4^2)+(O707^2*Markiwitz!$E$4^2)+(P707^2*Markiwitz!$F$4^2)+(Q707^2*Markiwitz!$G$4^2)+(R707^2*Markiwitz!$H$4^2)+(S707^2*Markiwitz!$I$4^2)+(T707^2*Markiwitz!$J$4^2)+(2*L707*M707*Markiwitz!$B$8)+(2*L707*N707*Markiwitz!$E$8)+(2*L707*O707*Markiwitz!$H$8)+(2*L707*P707*Markiwitz!$B$11)+(2*L707*Q707*Markiwitz!$E$11)+(2*L707*R707*Markiwitz!$H$11)+(2*L707*S707*Markiwitz!$K$8)+(2*L707*T707*Markiwitz!$K$11)</f>
        <v>1.6678768397999581E-2</v>
      </c>
      <c r="V707" s="5">
        <f t="shared" ca="1" si="193"/>
        <v>0.12914630617249406</v>
      </c>
      <c r="W707" s="42">
        <f ca="1">SUMPRODUCT(L707:T707,Markiwitz!$B$3:$J$3)</f>
        <v>0.61549247086382086</v>
      </c>
    </row>
    <row r="708" spans="1:23" x14ac:dyDescent="0.25">
      <c r="A708">
        <v>707</v>
      </c>
      <c r="B708" s="25">
        <f t="shared" ca="1" si="192"/>
        <v>0.99999999999999989</v>
      </c>
      <c r="C708" s="46">
        <v>0</v>
      </c>
      <c r="D708">
        <f t="shared" ca="1" si="191"/>
        <v>0.47216376090441303</v>
      </c>
      <c r="E708">
        <f t="shared" ca="1" si="191"/>
        <v>0.92306476692467743</v>
      </c>
      <c r="F708">
        <f t="shared" ca="1" si="191"/>
        <v>0.55303240880172966</v>
      </c>
      <c r="G708">
        <f t="shared" ca="1" si="191"/>
        <v>0.51153622515965647</v>
      </c>
      <c r="H708">
        <f t="shared" ca="1" si="191"/>
        <v>0.21927746749490662</v>
      </c>
      <c r="I708">
        <f t="shared" ca="1" si="191"/>
        <v>0.26074474404769454</v>
      </c>
      <c r="J708">
        <f t="shared" ca="1" si="191"/>
        <v>3.4702914741121083E-2</v>
      </c>
      <c r="K708">
        <f t="shared" ca="1" si="191"/>
        <v>0.36801402316393139</v>
      </c>
      <c r="L708" s="42">
        <f t="shared" ca="1" si="194"/>
        <v>0</v>
      </c>
      <c r="M708" s="42">
        <f t="shared" ca="1" si="195"/>
        <v>0.14125912688425388</v>
      </c>
      <c r="N708" s="42">
        <f t="shared" ca="1" si="196"/>
        <v>0.27615699007403122</v>
      </c>
      <c r="O708" s="42">
        <f t="shared" ca="1" si="197"/>
        <v>0.1654529247572713</v>
      </c>
      <c r="P708" s="42">
        <f t="shared" ca="1" si="198"/>
        <v>0.15303834499562249</v>
      </c>
      <c r="Q708" s="42">
        <f t="shared" ca="1" si="199"/>
        <v>6.560211979078924E-2</v>
      </c>
      <c r="R708" s="42">
        <f t="shared" ca="1" si="200"/>
        <v>7.8008051302548259E-2</v>
      </c>
      <c r="S708" s="42">
        <f t="shared" ca="1" si="201"/>
        <v>1.0382210246884812E-2</v>
      </c>
      <c r="T708" s="42">
        <f t="shared" ca="1" si="202"/>
        <v>0.11010023194859861</v>
      </c>
      <c r="U708">
        <f ca="1">+(L708^2*Markiwitz!$B$4^2)+(M708^2*Markiwitz!$C$4^2)+(N708^2*Markiwitz!$D$4^2)+(O708^2*Markiwitz!$E$4^2)+(P708^2*Markiwitz!$F$4^2)+(Q708^2*Markiwitz!$G$4^2)+(R708^2*Markiwitz!$H$4^2)+(S708^2*Markiwitz!$I$4^2)+(T708^2*Markiwitz!$J$4^2)+(2*L708*M708*Markiwitz!$B$8)+(2*L708*N708*Markiwitz!$E$8)+(2*L708*O708*Markiwitz!$H$8)+(2*L708*P708*Markiwitz!$B$11)+(2*L708*Q708*Markiwitz!$E$11)+(2*L708*R708*Markiwitz!$H$11)+(2*L708*S708*Markiwitz!$K$8)+(2*L708*T708*Markiwitz!$K$11)</f>
        <v>1.3293289704058136E-2</v>
      </c>
      <c r="V708" s="5">
        <f t="shared" ca="1" si="193"/>
        <v>0.11529652945365761</v>
      </c>
      <c r="W708" s="42">
        <f ca="1">SUMPRODUCT(L708:T708,Markiwitz!$B$3:$J$3)</f>
        <v>0.3665923032721371</v>
      </c>
    </row>
    <row r="709" spans="1:23" x14ac:dyDescent="0.25">
      <c r="A709">
        <v>708</v>
      </c>
      <c r="B709" s="25">
        <f t="shared" ca="1" si="192"/>
        <v>0.99999999999999989</v>
      </c>
      <c r="C709" s="46">
        <v>0</v>
      </c>
      <c r="D709">
        <f t="shared" ca="1" si="191"/>
        <v>0.5823260558331107</v>
      </c>
      <c r="E709">
        <f t="shared" ca="1" si="191"/>
        <v>0.22225323038086453</v>
      </c>
      <c r="F709">
        <f t="shared" ca="1" si="191"/>
        <v>5.5373363636168293E-2</v>
      </c>
      <c r="G709">
        <f t="shared" ca="1" si="191"/>
        <v>6.1406094781297771E-2</v>
      </c>
      <c r="H709">
        <f t="shared" ca="1" si="191"/>
        <v>0.38705872838336741</v>
      </c>
      <c r="I709">
        <f t="shared" ca="1" si="191"/>
        <v>0.21727013172847021</v>
      </c>
      <c r="J709">
        <f t="shared" ca="1" si="191"/>
        <v>0.6226778427965165</v>
      </c>
      <c r="K709">
        <f t="shared" ca="1" si="191"/>
        <v>0.7214945909200593</v>
      </c>
      <c r="L709" s="42">
        <f t="shared" ca="1" si="194"/>
        <v>0</v>
      </c>
      <c r="M709" s="42">
        <f t="shared" ca="1" si="195"/>
        <v>0.20291096012669071</v>
      </c>
      <c r="N709" s="42">
        <f t="shared" ca="1" si="196"/>
        <v>7.7443926673211358E-2</v>
      </c>
      <c r="O709" s="42">
        <f t="shared" ca="1" si="197"/>
        <v>1.9294795876486394E-2</v>
      </c>
      <c r="P709" s="42">
        <f t="shared" ca="1" si="198"/>
        <v>2.1396895304431673E-2</v>
      </c>
      <c r="Q709" s="42">
        <f t="shared" ca="1" si="199"/>
        <v>0.13487024565528538</v>
      </c>
      <c r="R709" s="42">
        <f t="shared" ca="1" si="200"/>
        <v>7.5707570688733253E-2</v>
      </c>
      <c r="S709" s="42">
        <f t="shared" ca="1" si="201"/>
        <v>0.21697150190316741</v>
      </c>
      <c r="T709" s="42">
        <f t="shared" ca="1" si="202"/>
        <v>0.25140410377199374</v>
      </c>
      <c r="U709">
        <f ca="1">+(L709^2*Markiwitz!$B$4^2)+(M709^2*Markiwitz!$C$4^2)+(N709^2*Markiwitz!$D$4^2)+(O709^2*Markiwitz!$E$4^2)+(P709^2*Markiwitz!$F$4^2)+(Q709^2*Markiwitz!$G$4^2)+(R709^2*Markiwitz!$H$4^2)+(S709^2*Markiwitz!$I$4^2)+(T709^2*Markiwitz!$J$4^2)+(2*L709*M709*Markiwitz!$B$8)+(2*L709*N709*Markiwitz!$E$8)+(2*L709*O709*Markiwitz!$H$8)+(2*L709*P709*Markiwitz!$B$11)+(2*L709*Q709*Markiwitz!$E$11)+(2*L709*R709*Markiwitz!$H$11)+(2*L709*S709*Markiwitz!$K$8)+(2*L709*T709*Markiwitz!$K$11)</f>
        <v>1.3704993065492038E-2</v>
      </c>
      <c r="V709" s="5">
        <f t="shared" ca="1" si="193"/>
        <v>0.11706832648283667</v>
      </c>
      <c r="W709" s="42">
        <f ca="1">SUMPRODUCT(L709:T709,Markiwitz!$B$3:$J$3)</f>
        <v>0.4340330397157055</v>
      </c>
    </row>
    <row r="710" spans="1:23" x14ac:dyDescent="0.25">
      <c r="A710">
        <v>709</v>
      </c>
      <c r="B710" s="25">
        <f t="shared" ca="1" si="192"/>
        <v>1.0000000000000002</v>
      </c>
      <c r="C710" s="46">
        <v>0</v>
      </c>
      <c r="D710">
        <f t="shared" ca="1" si="191"/>
        <v>1.1702680519923958E-2</v>
      </c>
      <c r="E710">
        <f t="shared" ca="1" si="191"/>
        <v>0.20463479002915119</v>
      </c>
      <c r="F710">
        <f t="shared" ca="1" si="191"/>
        <v>0.11089648332737168</v>
      </c>
      <c r="G710">
        <f t="shared" ca="1" si="191"/>
        <v>0.44382009256902655</v>
      </c>
      <c r="H710">
        <f t="shared" ca="1" si="191"/>
        <v>0.73010549514083234</v>
      </c>
      <c r="I710">
        <f t="shared" ca="1" si="191"/>
        <v>0.93172863589155086</v>
      </c>
      <c r="J710">
        <f t="shared" ca="1" si="191"/>
        <v>0.28735264434703545</v>
      </c>
      <c r="K710">
        <f t="shared" ca="1" si="191"/>
        <v>0.12632759054888187</v>
      </c>
      <c r="L710" s="42">
        <f t="shared" ca="1" si="194"/>
        <v>0</v>
      </c>
      <c r="M710" s="42">
        <f t="shared" ca="1" si="195"/>
        <v>4.1111537910185018E-3</v>
      </c>
      <c r="N710" s="42">
        <f t="shared" ca="1" si="196"/>
        <v>7.1888238884272856E-2</v>
      </c>
      <c r="O710" s="42">
        <f t="shared" ca="1" si="197"/>
        <v>3.8957954723770123E-2</v>
      </c>
      <c r="P710" s="42">
        <f t="shared" ca="1" si="198"/>
        <v>0.1559140790854634</v>
      </c>
      <c r="Q710" s="42">
        <f t="shared" ca="1" si="199"/>
        <v>0.25648619297787828</v>
      </c>
      <c r="R710" s="42">
        <f t="shared" ca="1" si="200"/>
        <v>0.3273164389239378</v>
      </c>
      <c r="S710" s="42">
        <f t="shared" ca="1" si="201"/>
        <v>0.10094703612178778</v>
      </c>
      <c r="T710" s="42">
        <f t="shared" ca="1" si="202"/>
        <v>4.4378905491871311E-2</v>
      </c>
      <c r="U710">
        <f ca="1">+(L710^2*Markiwitz!$B$4^2)+(M710^2*Markiwitz!$C$4^2)+(N710^2*Markiwitz!$D$4^2)+(O710^2*Markiwitz!$E$4^2)+(P710^2*Markiwitz!$F$4^2)+(Q710^2*Markiwitz!$G$4^2)+(R710^2*Markiwitz!$H$4^2)+(S710^2*Markiwitz!$I$4^2)+(T710^2*Markiwitz!$J$4^2)+(2*L710*M710*Markiwitz!$B$8)+(2*L710*N710*Markiwitz!$E$8)+(2*L710*O710*Markiwitz!$H$8)+(2*L710*P710*Markiwitz!$B$11)+(2*L710*Q710*Markiwitz!$E$11)+(2*L710*R710*Markiwitz!$H$11)+(2*L710*S710*Markiwitz!$K$8)+(2*L710*T710*Markiwitz!$K$11)</f>
        <v>3.2095323191895196E-2</v>
      </c>
      <c r="V710" s="5">
        <f t="shared" ca="1" si="193"/>
        <v>0.17915167649758457</v>
      </c>
      <c r="W710" s="42">
        <f ca="1">SUMPRODUCT(L710:T710,Markiwitz!$B$3:$J$3)</f>
        <v>0.80185011103684012</v>
      </c>
    </row>
    <row r="711" spans="1:23" x14ac:dyDescent="0.25">
      <c r="A711">
        <v>710</v>
      </c>
      <c r="B711" s="25">
        <f t="shared" ca="1" si="192"/>
        <v>1</v>
      </c>
      <c r="C711" s="46">
        <v>0</v>
      </c>
      <c r="D711">
        <f t="shared" ca="1" si="191"/>
        <v>0.43604121673738916</v>
      </c>
      <c r="E711">
        <f t="shared" ca="1" si="191"/>
        <v>0.54300238961752922</v>
      </c>
      <c r="F711">
        <f t="shared" ca="1" si="191"/>
        <v>0.8485143529972351</v>
      </c>
      <c r="G711">
        <f t="shared" ca="1" si="191"/>
        <v>0.4886343293056763</v>
      </c>
      <c r="H711">
        <f t="shared" ca="1" si="191"/>
        <v>0.55888989286294888</v>
      </c>
      <c r="I711">
        <f t="shared" ca="1" si="191"/>
        <v>0.20627654515776706</v>
      </c>
      <c r="J711">
        <f t="shared" ca="1" si="191"/>
        <v>4.4365495827257462E-2</v>
      </c>
      <c r="K711">
        <f t="shared" ca="1" si="191"/>
        <v>0.77385841473349926</v>
      </c>
      <c r="L711" s="42">
        <f t="shared" ca="1" si="194"/>
        <v>0</v>
      </c>
      <c r="M711" s="42">
        <f t="shared" ca="1" si="195"/>
        <v>0.11181740645098451</v>
      </c>
      <c r="N711" s="42">
        <f t="shared" ca="1" si="196"/>
        <v>0.13924628354637103</v>
      </c>
      <c r="O711" s="42">
        <f t="shared" ca="1" si="197"/>
        <v>0.21759106856572175</v>
      </c>
      <c r="P711" s="42">
        <f t="shared" ca="1" si="198"/>
        <v>0.12530426324074606</v>
      </c>
      <c r="Q711" s="42">
        <f t="shared" ca="1" si="199"/>
        <v>0.14332043832737271</v>
      </c>
      <c r="R711" s="42">
        <f t="shared" ca="1" si="200"/>
        <v>5.2897082674416639E-2</v>
      </c>
      <c r="S711" s="42">
        <f t="shared" ca="1" si="201"/>
        <v>1.1376985681387144E-2</v>
      </c>
      <c r="T711" s="42">
        <f t="shared" ca="1" si="202"/>
        <v>0.19844647151300016</v>
      </c>
      <c r="U711">
        <f ca="1">+(L711^2*Markiwitz!$B$4^2)+(M711^2*Markiwitz!$C$4^2)+(N711^2*Markiwitz!$D$4^2)+(O711^2*Markiwitz!$E$4^2)+(P711^2*Markiwitz!$F$4^2)+(Q711^2*Markiwitz!$G$4^2)+(R711^2*Markiwitz!$H$4^2)+(S711^2*Markiwitz!$I$4^2)+(T711^2*Markiwitz!$J$4^2)+(2*L711*M711*Markiwitz!$B$8)+(2*L711*N711*Markiwitz!$E$8)+(2*L711*O711*Markiwitz!$H$8)+(2*L711*P711*Markiwitz!$B$11)+(2*L711*Q711*Markiwitz!$E$11)+(2*L711*R711*Markiwitz!$H$11)+(2*L711*S711*Markiwitz!$K$8)+(2*L711*T711*Markiwitz!$K$11)</f>
        <v>1.4510975317713693E-2</v>
      </c>
      <c r="V711" s="5">
        <f t="shared" ca="1" si="193"/>
        <v>0.12046150969381753</v>
      </c>
      <c r="W711" s="42">
        <f ca="1">SUMPRODUCT(L711:T711,Markiwitz!$B$3:$J$3)</f>
        <v>0.55940413416769574</v>
      </c>
    </row>
    <row r="712" spans="1:23" x14ac:dyDescent="0.25">
      <c r="A712">
        <v>711</v>
      </c>
      <c r="B712" s="25">
        <f t="shared" ca="1" si="192"/>
        <v>1</v>
      </c>
      <c r="C712" s="46">
        <v>0</v>
      </c>
      <c r="D712">
        <f t="shared" ref="D712:K721" ca="1" si="203">RAND()</f>
        <v>0.5201974902286729</v>
      </c>
      <c r="E712">
        <f t="shared" ca="1" si="203"/>
        <v>0.97858664377879545</v>
      </c>
      <c r="F712">
        <f t="shared" ca="1" si="203"/>
        <v>0.54354341717794297</v>
      </c>
      <c r="G712">
        <f t="shared" ca="1" si="203"/>
        <v>0.11756909756602618</v>
      </c>
      <c r="H712">
        <f t="shared" ca="1" si="203"/>
        <v>0.56125419816362931</v>
      </c>
      <c r="I712">
        <f t="shared" ca="1" si="203"/>
        <v>0.80249407236463632</v>
      </c>
      <c r="J712">
        <f t="shared" ca="1" si="203"/>
        <v>0.44734703747351212</v>
      </c>
      <c r="K712">
        <f t="shared" ca="1" si="203"/>
        <v>2.7836196002024916E-2</v>
      </c>
      <c r="L712" s="42">
        <f t="shared" ca="1" si="194"/>
        <v>0</v>
      </c>
      <c r="M712" s="42">
        <f t="shared" ca="1" si="195"/>
        <v>0.13008748322186606</v>
      </c>
      <c r="N712" s="42">
        <f t="shared" ca="1" si="196"/>
        <v>0.24471835407694068</v>
      </c>
      <c r="O712" s="42">
        <f t="shared" ca="1" si="197"/>
        <v>0.13592567532651662</v>
      </c>
      <c r="P712" s="42">
        <f t="shared" ca="1" si="198"/>
        <v>2.9400887728826177E-2</v>
      </c>
      <c r="Q712" s="42">
        <f t="shared" ca="1" si="199"/>
        <v>0.14035466809868249</v>
      </c>
      <c r="R712" s="42">
        <f t="shared" ca="1" si="200"/>
        <v>0.20068231034427134</v>
      </c>
      <c r="S712" s="42">
        <f t="shared" ca="1" si="201"/>
        <v>0.11186953286934441</v>
      </c>
      <c r="T712" s="42">
        <f t="shared" ca="1" si="202"/>
        <v>6.9610883335522802E-3</v>
      </c>
      <c r="U712">
        <f ca="1">+(L712^2*Markiwitz!$B$4^2)+(M712^2*Markiwitz!$C$4^2)+(N712^2*Markiwitz!$D$4^2)+(O712^2*Markiwitz!$E$4^2)+(P712^2*Markiwitz!$F$4^2)+(Q712^2*Markiwitz!$G$4^2)+(R712^2*Markiwitz!$H$4^2)+(S712^2*Markiwitz!$I$4^2)+(T712^2*Markiwitz!$J$4^2)+(2*L712*M712*Markiwitz!$B$8)+(2*L712*N712*Markiwitz!$E$8)+(2*L712*O712*Markiwitz!$H$8)+(2*L712*P712*Markiwitz!$B$11)+(2*L712*Q712*Markiwitz!$E$11)+(2*L712*R712*Markiwitz!$H$11)+(2*L712*S712*Markiwitz!$K$8)+(2*L712*T712*Markiwitz!$K$11)</f>
        <v>1.7051058052007659E-2</v>
      </c>
      <c r="V712" s="5">
        <f t="shared" ca="1" si="193"/>
        <v>0.13057969999968472</v>
      </c>
      <c r="W712" s="42">
        <f ca="1">SUMPRODUCT(L712:T712,Markiwitz!$B$3:$J$3)</f>
        <v>0.50947820344440919</v>
      </c>
    </row>
    <row r="713" spans="1:23" x14ac:dyDescent="0.25">
      <c r="A713">
        <v>712</v>
      </c>
      <c r="B713" s="25">
        <f t="shared" ca="1" si="192"/>
        <v>1</v>
      </c>
      <c r="C713" s="46">
        <v>0</v>
      </c>
      <c r="D713">
        <f t="shared" ca="1" si="203"/>
        <v>0.61845091727474133</v>
      </c>
      <c r="E713">
        <f t="shared" ca="1" si="203"/>
        <v>0.52707451269683636</v>
      </c>
      <c r="F713">
        <f t="shared" ca="1" si="203"/>
        <v>0.82838423452628118</v>
      </c>
      <c r="G713">
        <f t="shared" ca="1" si="203"/>
        <v>0.29041520088269868</v>
      </c>
      <c r="H713">
        <f t="shared" ca="1" si="203"/>
        <v>4.245197068283646E-2</v>
      </c>
      <c r="I713">
        <f t="shared" ca="1" si="203"/>
        <v>0.74224068967886603</v>
      </c>
      <c r="J713">
        <f t="shared" ca="1" si="203"/>
        <v>0.97096749675761362</v>
      </c>
      <c r="K713">
        <f t="shared" ca="1" si="203"/>
        <v>0.8532819834253369</v>
      </c>
      <c r="L713" s="42">
        <f t="shared" ca="1" si="194"/>
        <v>0</v>
      </c>
      <c r="M713" s="42">
        <f t="shared" ca="1" si="195"/>
        <v>0.1269068402209014</v>
      </c>
      <c r="N713" s="42">
        <f t="shared" ca="1" si="196"/>
        <v>0.10815629680376378</v>
      </c>
      <c r="O713" s="42">
        <f t="shared" ca="1" si="197"/>
        <v>0.16998539860817843</v>
      </c>
      <c r="P713" s="42">
        <f t="shared" ca="1" si="198"/>
        <v>5.9593533563745721E-2</v>
      </c>
      <c r="Q713" s="42">
        <f t="shared" ca="1" si="199"/>
        <v>8.7111932572585919E-3</v>
      </c>
      <c r="R713" s="42">
        <f t="shared" ca="1" si="200"/>
        <v>0.1523086440321052</v>
      </c>
      <c r="S713" s="42">
        <f t="shared" ca="1" si="201"/>
        <v>0.19924364816806733</v>
      </c>
      <c r="T713" s="42">
        <f t="shared" ca="1" si="202"/>
        <v>0.17509444534597948</v>
      </c>
      <c r="U713">
        <f ca="1">+(L713^2*Markiwitz!$B$4^2)+(M713^2*Markiwitz!$C$4^2)+(N713^2*Markiwitz!$D$4^2)+(O713^2*Markiwitz!$E$4^2)+(P713^2*Markiwitz!$F$4^2)+(Q713^2*Markiwitz!$G$4^2)+(R713^2*Markiwitz!$H$4^2)+(S713^2*Markiwitz!$I$4^2)+(T713^2*Markiwitz!$J$4^2)+(2*L713*M713*Markiwitz!$B$8)+(2*L713*N713*Markiwitz!$E$8)+(2*L713*O713*Markiwitz!$H$8)+(2*L713*P713*Markiwitz!$B$11)+(2*L713*Q713*Markiwitz!$E$11)+(2*L713*R713*Markiwitz!$H$11)+(2*L713*S713*Markiwitz!$K$8)+(2*L713*T713*Markiwitz!$K$11)</f>
        <v>1.158023755898612E-2</v>
      </c>
      <c r="V713" s="5">
        <f t="shared" ca="1" si="193"/>
        <v>0.10761151220471776</v>
      </c>
      <c r="W713" s="42">
        <f ca="1">SUMPRODUCT(L713:T713,Markiwitz!$B$3:$J$3)</f>
        <v>0.13979717773372688</v>
      </c>
    </row>
    <row r="714" spans="1:23" x14ac:dyDescent="0.25">
      <c r="A714">
        <v>713</v>
      </c>
      <c r="B714" s="25">
        <f t="shared" ca="1" si="192"/>
        <v>0.99999999999999989</v>
      </c>
      <c r="C714" s="46">
        <v>0</v>
      </c>
      <c r="D714">
        <f t="shared" ca="1" si="203"/>
        <v>0.46333800106304845</v>
      </c>
      <c r="E714">
        <f t="shared" ca="1" si="203"/>
        <v>0.37780532251368881</v>
      </c>
      <c r="F714">
        <f t="shared" ca="1" si="203"/>
        <v>0.6097556530431526</v>
      </c>
      <c r="G714">
        <f t="shared" ca="1" si="203"/>
        <v>0.36828009375235427</v>
      </c>
      <c r="H714">
        <f t="shared" ca="1" si="203"/>
        <v>0.94963741537432655</v>
      </c>
      <c r="I714">
        <f t="shared" ca="1" si="203"/>
        <v>0.81127885527788357</v>
      </c>
      <c r="J714">
        <f t="shared" ca="1" si="203"/>
        <v>0.427113154396349</v>
      </c>
      <c r="K714">
        <f t="shared" ca="1" si="203"/>
        <v>0.62414249731610438</v>
      </c>
      <c r="L714" s="42">
        <f t="shared" ca="1" si="194"/>
        <v>0</v>
      </c>
      <c r="M714" s="42">
        <f t="shared" ca="1" si="195"/>
        <v>0.10004381049712618</v>
      </c>
      <c r="N714" s="42">
        <f t="shared" ca="1" si="196"/>
        <v>8.1575618670703218E-2</v>
      </c>
      <c r="O714" s="42">
        <f t="shared" ca="1" si="197"/>
        <v>0.13165826861306748</v>
      </c>
      <c r="P714" s="42">
        <f t="shared" ca="1" si="198"/>
        <v>7.9518933963309543E-2</v>
      </c>
      <c r="Q714" s="42">
        <f t="shared" ca="1" si="199"/>
        <v>0.20504544286615081</v>
      </c>
      <c r="R714" s="42">
        <f t="shared" ca="1" si="200"/>
        <v>0.17517110159652494</v>
      </c>
      <c r="S714" s="42">
        <f t="shared" ca="1" si="201"/>
        <v>9.222215182268996E-2</v>
      </c>
      <c r="T714" s="42">
        <f t="shared" ca="1" si="202"/>
        <v>0.13476467197042777</v>
      </c>
      <c r="U714">
        <f ca="1">+(L714^2*Markiwitz!$B$4^2)+(M714^2*Markiwitz!$C$4^2)+(N714^2*Markiwitz!$D$4^2)+(O714^2*Markiwitz!$E$4^2)+(P714^2*Markiwitz!$F$4^2)+(Q714^2*Markiwitz!$G$4^2)+(R714^2*Markiwitz!$H$4^2)+(S714^2*Markiwitz!$I$4^2)+(T714^2*Markiwitz!$J$4^2)+(2*L714*M714*Markiwitz!$B$8)+(2*L714*N714*Markiwitz!$E$8)+(2*L714*O714*Markiwitz!$H$8)+(2*L714*P714*Markiwitz!$B$11)+(2*L714*Q714*Markiwitz!$E$11)+(2*L714*R714*Markiwitz!$H$11)+(2*L714*S714*Markiwitz!$K$8)+(2*L714*T714*Markiwitz!$K$11)</f>
        <v>1.8601814659071909E-2</v>
      </c>
      <c r="V714" s="5">
        <f t="shared" ca="1" si="193"/>
        <v>0.13638846967054036</v>
      </c>
      <c r="W714" s="42">
        <f ca="1">SUMPRODUCT(L714:T714,Markiwitz!$B$3:$J$3)</f>
        <v>0.67398202103799121</v>
      </c>
    </row>
    <row r="715" spans="1:23" x14ac:dyDescent="0.25">
      <c r="A715">
        <v>714</v>
      </c>
      <c r="B715" s="25">
        <f t="shared" ca="1" si="192"/>
        <v>1</v>
      </c>
      <c r="C715" s="46">
        <v>0</v>
      </c>
      <c r="D715">
        <f t="shared" ca="1" si="203"/>
        <v>0.85006102476471879</v>
      </c>
      <c r="E715">
        <f t="shared" ca="1" si="203"/>
        <v>3.3274766839598624E-2</v>
      </c>
      <c r="F715">
        <f t="shared" ca="1" si="203"/>
        <v>0.7502460274456989</v>
      </c>
      <c r="G715">
        <f t="shared" ca="1" si="203"/>
        <v>0.34059703991972889</v>
      </c>
      <c r="H715">
        <f t="shared" ca="1" si="203"/>
        <v>0.83704124652470813</v>
      </c>
      <c r="I715">
        <f t="shared" ca="1" si="203"/>
        <v>0.25522972574697245</v>
      </c>
      <c r="J715">
        <f t="shared" ca="1" si="203"/>
        <v>0.97712406345529612</v>
      </c>
      <c r="K715">
        <f t="shared" ca="1" si="203"/>
        <v>0.99796205135406402</v>
      </c>
      <c r="L715" s="42">
        <f t="shared" ca="1" si="194"/>
        <v>0</v>
      </c>
      <c r="M715" s="42">
        <f t="shared" ca="1" si="195"/>
        <v>0.16861151717674489</v>
      </c>
      <c r="N715" s="42">
        <f t="shared" ca="1" si="196"/>
        <v>6.6001248817166387E-3</v>
      </c>
      <c r="O715" s="42">
        <f t="shared" ca="1" si="197"/>
        <v>0.14881298784220576</v>
      </c>
      <c r="P715" s="42">
        <f t="shared" ca="1" si="198"/>
        <v>6.7558189322547757E-2</v>
      </c>
      <c r="Q715" s="42">
        <f t="shared" ca="1" si="199"/>
        <v>0.16602901486408964</v>
      </c>
      <c r="R715" s="42">
        <f t="shared" ca="1" si="200"/>
        <v>5.0625390452071053E-2</v>
      </c>
      <c r="S715" s="42">
        <f t="shared" ca="1" si="201"/>
        <v>0.19381475683431595</v>
      </c>
      <c r="T715" s="42">
        <f t="shared" ca="1" si="202"/>
        <v>0.19794801862630834</v>
      </c>
      <c r="U715">
        <f ca="1">+(L715^2*Markiwitz!$B$4^2)+(M715^2*Markiwitz!$C$4^2)+(N715^2*Markiwitz!$D$4^2)+(O715^2*Markiwitz!$E$4^2)+(P715^2*Markiwitz!$F$4^2)+(Q715^2*Markiwitz!$G$4^2)+(R715^2*Markiwitz!$H$4^2)+(S715^2*Markiwitz!$I$4^2)+(T715^2*Markiwitz!$J$4^2)+(2*L715*M715*Markiwitz!$B$8)+(2*L715*N715*Markiwitz!$E$8)+(2*L715*O715*Markiwitz!$H$8)+(2*L715*P715*Markiwitz!$B$11)+(2*L715*Q715*Markiwitz!$E$11)+(2*L715*R715*Markiwitz!$H$11)+(2*L715*S715*Markiwitz!$K$8)+(2*L715*T715*Markiwitz!$K$11)</f>
        <v>1.610157499250979E-2</v>
      </c>
      <c r="V715" s="5">
        <f t="shared" ca="1" si="193"/>
        <v>0.12689198159265144</v>
      </c>
      <c r="W715" s="42">
        <f ca="1">SUMPRODUCT(L715:T715,Markiwitz!$B$3:$J$3)</f>
        <v>0.55086340875519391</v>
      </c>
    </row>
    <row r="716" spans="1:23" x14ac:dyDescent="0.25">
      <c r="A716">
        <v>715</v>
      </c>
      <c r="B716" s="25">
        <f t="shared" ca="1" si="192"/>
        <v>1</v>
      </c>
      <c r="C716" s="46">
        <v>0</v>
      </c>
      <c r="D716">
        <f t="shared" ca="1" si="203"/>
        <v>0.10634030825448815</v>
      </c>
      <c r="E716">
        <f t="shared" ca="1" si="203"/>
        <v>0.23848302679319666</v>
      </c>
      <c r="F716">
        <f t="shared" ca="1" si="203"/>
        <v>0.71905414470480755</v>
      </c>
      <c r="G716">
        <f t="shared" ca="1" si="203"/>
        <v>0.44841934496085278</v>
      </c>
      <c r="H716">
        <f t="shared" ca="1" si="203"/>
        <v>0.95243078570501105</v>
      </c>
      <c r="I716">
        <f t="shared" ca="1" si="203"/>
        <v>0.71600103887693012</v>
      </c>
      <c r="J716">
        <f t="shared" ca="1" si="203"/>
        <v>0.51423546716526969</v>
      </c>
      <c r="K716">
        <f t="shared" ca="1" si="203"/>
        <v>0.78802107230352181</v>
      </c>
      <c r="L716" s="42">
        <f t="shared" ca="1" si="194"/>
        <v>0</v>
      </c>
      <c r="M716" s="42">
        <f t="shared" ca="1" si="195"/>
        <v>2.3720869861674761E-2</v>
      </c>
      <c r="N716" s="42">
        <f t="shared" ca="1" si="196"/>
        <v>5.3197371115773079E-2</v>
      </c>
      <c r="O716" s="42">
        <f t="shared" ca="1" si="197"/>
        <v>0.16039627936023695</v>
      </c>
      <c r="P716" s="42">
        <f t="shared" ca="1" si="198"/>
        <v>0.10002695214892698</v>
      </c>
      <c r="Q716" s="42">
        <f t="shared" ca="1" si="199"/>
        <v>0.21245459121572258</v>
      </c>
      <c r="R716" s="42">
        <f t="shared" ca="1" si="200"/>
        <v>0.15971523632767695</v>
      </c>
      <c r="S716" s="42">
        <f t="shared" ca="1" si="201"/>
        <v>0.11470826815447058</v>
      </c>
      <c r="T716" s="42">
        <f t="shared" ca="1" si="202"/>
        <v>0.17578043181551817</v>
      </c>
      <c r="U716">
        <f ca="1">+(L716^2*Markiwitz!$B$4^2)+(M716^2*Markiwitz!$C$4^2)+(N716^2*Markiwitz!$D$4^2)+(O716^2*Markiwitz!$E$4^2)+(P716^2*Markiwitz!$F$4^2)+(Q716^2*Markiwitz!$G$4^2)+(R716^2*Markiwitz!$H$4^2)+(S716^2*Markiwitz!$I$4^2)+(T716^2*Markiwitz!$J$4^2)+(2*L716*M716*Markiwitz!$B$8)+(2*L716*N716*Markiwitz!$E$8)+(2*L716*O716*Markiwitz!$H$8)+(2*L716*P716*Markiwitz!$B$11)+(2*L716*Q716*Markiwitz!$E$11)+(2*L716*R716*Markiwitz!$H$11)+(2*L716*S716*Markiwitz!$K$8)+(2*L716*T716*Markiwitz!$K$11)</f>
        <v>2.0408996958088621E-2</v>
      </c>
      <c r="V716" s="5">
        <f t="shared" ca="1" si="193"/>
        <v>0.14286006075208221</v>
      </c>
      <c r="W716" s="42">
        <f ca="1">SUMPRODUCT(L716:T716,Markiwitz!$B$3:$J$3)</f>
        <v>0.69350906611620222</v>
      </c>
    </row>
    <row r="717" spans="1:23" x14ac:dyDescent="0.25">
      <c r="A717">
        <v>716</v>
      </c>
      <c r="B717" s="25">
        <f t="shared" ca="1" si="192"/>
        <v>1</v>
      </c>
      <c r="C717" s="46">
        <v>0</v>
      </c>
      <c r="D717">
        <f t="shared" ca="1" si="203"/>
        <v>0.41394194049042798</v>
      </c>
      <c r="E717">
        <f t="shared" ca="1" si="203"/>
        <v>0.90984146701205182</v>
      </c>
      <c r="F717">
        <f t="shared" ca="1" si="203"/>
        <v>5.4942662705717682E-2</v>
      </c>
      <c r="G717">
        <f t="shared" ca="1" si="203"/>
        <v>0.26130442186184932</v>
      </c>
      <c r="H717">
        <f t="shared" ca="1" si="203"/>
        <v>0.48193368317697871</v>
      </c>
      <c r="I717">
        <f t="shared" ca="1" si="203"/>
        <v>0.63068700527181198</v>
      </c>
      <c r="J717">
        <f t="shared" ca="1" si="203"/>
        <v>0.22288828050135445</v>
      </c>
      <c r="K717">
        <f t="shared" ca="1" si="203"/>
        <v>0.19517108261608884</v>
      </c>
      <c r="L717" s="42">
        <f t="shared" ca="1" si="194"/>
        <v>0</v>
      </c>
      <c r="M717" s="42">
        <f t="shared" ca="1" si="195"/>
        <v>0.13055179108708706</v>
      </c>
      <c r="N717" s="42">
        <f t="shared" ca="1" si="196"/>
        <v>0.28695191645233381</v>
      </c>
      <c r="O717" s="42">
        <f t="shared" ca="1" si="197"/>
        <v>1.732818620608223E-2</v>
      </c>
      <c r="P717" s="42">
        <f t="shared" ca="1" si="198"/>
        <v>8.2411944662150197E-2</v>
      </c>
      <c r="Q717" s="42">
        <f t="shared" ca="1" si="199"/>
        <v>0.15199548383381614</v>
      </c>
      <c r="R717" s="42">
        <f t="shared" ca="1" si="200"/>
        <v>0.19891030625221257</v>
      </c>
      <c r="S717" s="42">
        <f t="shared" ca="1" si="201"/>
        <v>7.029600382434735E-2</v>
      </c>
      <c r="T717" s="42">
        <f t="shared" ca="1" si="202"/>
        <v>6.1554367681970708E-2</v>
      </c>
      <c r="U717">
        <f ca="1">+(L717^2*Markiwitz!$B$4^2)+(M717^2*Markiwitz!$C$4^2)+(N717^2*Markiwitz!$D$4^2)+(O717^2*Markiwitz!$E$4^2)+(P717^2*Markiwitz!$F$4^2)+(Q717^2*Markiwitz!$G$4^2)+(R717^2*Markiwitz!$H$4^2)+(S717^2*Markiwitz!$I$4^2)+(T717^2*Markiwitz!$J$4^2)+(2*L717*M717*Markiwitz!$B$8)+(2*L717*N717*Markiwitz!$E$8)+(2*L717*O717*Markiwitz!$H$8)+(2*L717*P717*Markiwitz!$B$11)+(2*L717*Q717*Markiwitz!$E$11)+(2*L717*R717*Markiwitz!$H$11)+(2*L717*S717*Markiwitz!$K$8)+(2*L717*T717*Markiwitz!$K$11)</f>
        <v>1.7791927165542034E-2</v>
      </c>
      <c r="V717" s="5">
        <f t="shared" ca="1" si="193"/>
        <v>0.13338638298395392</v>
      </c>
      <c r="W717" s="42">
        <f ca="1">SUMPRODUCT(L717:T717,Markiwitz!$B$3:$J$3)</f>
        <v>0.53910788250673647</v>
      </c>
    </row>
    <row r="718" spans="1:23" x14ac:dyDescent="0.25">
      <c r="A718">
        <v>717</v>
      </c>
      <c r="B718" s="25">
        <f t="shared" ca="1" si="192"/>
        <v>1</v>
      </c>
      <c r="C718" s="46">
        <v>0</v>
      </c>
      <c r="D718">
        <f t="shared" ca="1" si="203"/>
        <v>0.66130248274506609</v>
      </c>
      <c r="E718">
        <f t="shared" ca="1" si="203"/>
        <v>0.68643678220652704</v>
      </c>
      <c r="F718">
        <f t="shared" ca="1" si="203"/>
        <v>0.64326166731048084</v>
      </c>
      <c r="G718">
        <f t="shared" ca="1" si="203"/>
        <v>0.81550552894353079</v>
      </c>
      <c r="H718">
        <f t="shared" ca="1" si="203"/>
        <v>0.65509479219208921</v>
      </c>
      <c r="I718">
        <f t="shared" ca="1" si="203"/>
        <v>0.44047236670097634</v>
      </c>
      <c r="J718">
        <f t="shared" ca="1" si="203"/>
        <v>0.88361133588010854</v>
      </c>
      <c r="K718">
        <f t="shared" ca="1" si="203"/>
        <v>0.40645238549805396</v>
      </c>
      <c r="L718" s="42">
        <f t="shared" ca="1" si="194"/>
        <v>0</v>
      </c>
      <c r="M718" s="42">
        <f t="shared" ca="1" si="195"/>
        <v>0.12736613830730595</v>
      </c>
      <c r="N718" s="42">
        <f t="shared" ca="1" si="196"/>
        <v>0.13220697702331571</v>
      </c>
      <c r="O718" s="42">
        <f t="shared" ca="1" si="197"/>
        <v>0.12389149689316845</v>
      </c>
      <c r="P718" s="42">
        <f t="shared" ca="1" si="198"/>
        <v>0.15706547714540453</v>
      </c>
      <c r="Q718" s="42">
        <f t="shared" ca="1" si="199"/>
        <v>0.12617054386426466</v>
      </c>
      <c r="R718" s="42">
        <f t="shared" ca="1" si="200"/>
        <v>8.4834498344700957E-2</v>
      </c>
      <c r="S718" s="42">
        <f t="shared" ca="1" si="201"/>
        <v>0.17018258142393</v>
      </c>
      <c r="T718" s="42">
        <f t="shared" ca="1" si="202"/>
        <v>7.8282286997909831E-2</v>
      </c>
      <c r="U718">
        <f ca="1">+(L718^2*Markiwitz!$B$4^2)+(M718^2*Markiwitz!$C$4^2)+(N718^2*Markiwitz!$D$4^2)+(O718^2*Markiwitz!$E$4^2)+(P718^2*Markiwitz!$F$4^2)+(Q718^2*Markiwitz!$G$4^2)+(R718^2*Markiwitz!$H$4^2)+(S718^2*Markiwitz!$I$4^2)+(T718^2*Markiwitz!$J$4^2)+(2*L718*M718*Markiwitz!$B$8)+(2*L718*N718*Markiwitz!$E$8)+(2*L718*O718*Markiwitz!$H$8)+(2*L718*P718*Markiwitz!$B$11)+(2*L718*Q718*Markiwitz!$E$11)+(2*L718*R718*Markiwitz!$H$11)+(2*L718*S718*Markiwitz!$K$8)+(2*L718*T718*Markiwitz!$K$11)</f>
        <v>1.4378749661159228E-2</v>
      </c>
      <c r="V718" s="5">
        <f t="shared" ca="1" si="193"/>
        <v>0.11991142423121838</v>
      </c>
      <c r="W718" s="42">
        <f ca="1">SUMPRODUCT(L718:T718,Markiwitz!$B$3:$J$3)</f>
        <v>0.4790353056742927</v>
      </c>
    </row>
    <row r="719" spans="1:23" x14ac:dyDescent="0.25">
      <c r="A719">
        <v>718</v>
      </c>
      <c r="B719" s="25">
        <f t="shared" ca="1" si="192"/>
        <v>0.99999999999999978</v>
      </c>
      <c r="C719" s="46">
        <v>0</v>
      </c>
      <c r="D719">
        <f t="shared" ca="1" si="203"/>
        <v>0.2106620438913529</v>
      </c>
      <c r="E719">
        <f t="shared" ca="1" si="203"/>
        <v>0.12920261110905695</v>
      </c>
      <c r="F719">
        <f t="shared" ca="1" si="203"/>
        <v>0.49260057598413842</v>
      </c>
      <c r="G719">
        <f t="shared" ca="1" si="203"/>
        <v>9.0321449316951075E-2</v>
      </c>
      <c r="H719">
        <f t="shared" ca="1" si="203"/>
        <v>0.78787554236646606</v>
      </c>
      <c r="I719">
        <f t="shared" ca="1" si="203"/>
        <v>0.2097302117870784</v>
      </c>
      <c r="J719">
        <f t="shared" ca="1" si="203"/>
        <v>0.59369430266829504</v>
      </c>
      <c r="K719">
        <f t="shared" ca="1" si="203"/>
        <v>0.60894759893678774</v>
      </c>
      <c r="L719" s="42">
        <f t="shared" ca="1" si="194"/>
        <v>0</v>
      </c>
      <c r="M719" s="42">
        <f t="shared" ca="1" si="195"/>
        <v>6.7454283630167908E-2</v>
      </c>
      <c r="N719" s="42">
        <f t="shared" ca="1" si="196"/>
        <v>4.1370858340306592E-2</v>
      </c>
      <c r="O719" s="42">
        <f t="shared" ca="1" si="197"/>
        <v>0.15773139933055622</v>
      </c>
      <c r="P719" s="42">
        <f t="shared" ca="1" si="198"/>
        <v>2.8921055485703166E-2</v>
      </c>
      <c r="Q719" s="42">
        <f t="shared" ca="1" si="199"/>
        <v>0.25227886010386064</v>
      </c>
      <c r="R719" s="42">
        <f t="shared" ca="1" si="200"/>
        <v>6.7155909675864836E-2</v>
      </c>
      <c r="S719" s="42">
        <f t="shared" ca="1" si="201"/>
        <v>0.19010175322544542</v>
      </c>
      <c r="T719" s="42">
        <f t="shared" ca="1" si="202"/>
        <v>0.1949858802080951</v>
      </c>
      <c r="U719">
        <f ca="1">+(L719^2*Markiwitz!$B$4^2)+(M719^2*Markiwitz!$C$4^2)+(N719^2*Markiwitz!$D$4^2)+(O719^2*Markiwitz!$E$4^2)+(P719^2*Markiwitz!$F$4^2)+(Q719^2*Markiwitz!$G$4^2)+(R719^2*Markiwitz!$H$4^2)+(S719^2*Markiwitz!$I$4^2)+(T719^2*Markiwitz!$J$4^2)+(2*L719*M719*Markiwitz!$B$8)+(2*L719*N719*Markiwitz!$E$8)+(2*L719*O719*Markiwitz!$H$8)+(2*L719*P719*Markiwitz!$B$11)+(2*L719*Q719*Markiwitz!$E$11)+(2*L719*R719*Markiwitz!$H$11)+(2*L719*S719*Markiwitz!$K$8)+(2*L719*T719*Markiwitz!$K$11)</f>
        <v>2.5200693718785652E-2</v>
      </c>
      <c r="V719" s="5">
        <f t="shared" ca="1" si="193"/>
        <v>0.15874726365763175</v>
      </c>
      <c r="W719" s="42">
        <f ca="1">SUMPRODUCT(L719:T719,Markiwitz!$B$3:$J$3)</f>
        <v>0.77296328861409169</v>
      </c>
    </row>
    <row r="720" spans="1:23" x14ac:dyDescent="0.25">
      <c r="A720">
        <v>719</v>
      </c>
      <c r="B720" s="25">
        <f t="shared" ca="1" si="192"/>
        <v>1</v>
      </c>
      <c r="C720" s="46">
        <v>0</v>
      </c>
      <c r="D720">
        <f t="shared" ca="1" si="203"/>
        <v>0.4696954731435099</v>
      </c>
      <c r="E720">
        <f t="shared" ca="1" si="203"/>
        <v>0.43380145990563868</v>
      </c>
      <c r="F720">
        <f t="shared" ca="1" si="203"/>
        <v>0.90683653962780464</v>
      </c>
      <c r="G720">
        <f t="shared" ca="1" si="203"/>
        <v>0.80010140727787138</v>
      </c>
      <c r="H720">
        <f t="shared" ca="1" si="203"/>
        <v>8.0487627880161394E-3</v>
      </c>
      <c r="I720">
        <f t="shared" ca="1" si="203"/>
        <v>0.6689341676586571</v>
      </c>
      <c r="J720">
        <f t="shared" ca="1" si="203"/>
        <v>0.53873700859001494</v>
      </c>
      <c r="K720">
        <f t="shared" ca="1" si="203"/>
        <v>1.0835934498513056E-2</v>
      </c>
      <c r="L720" s="42">
        <f t="shared" ca="1" si="194"/>
        <v>0</v>
      </c>
      <c r="M720" s="42">
        <f t="shared" ca="1" si="195"/>
        <v>0.12241245896052454</v>
      </c>
      <c r="N720" s="42">
        <f t="shared" ca="1" si="196"/>
        <v>0.11305772877118984</v>
      </c>
      <c r="O720" s="42">
        <f t="shared" ca="1" si="197"/>
        <v>0.23634055901828016</v>
      </c>
      <c r="P720" s="42">
        <f t="shared" ca="1" si="198"/>
        <v>0.20852315230369534</v>
      </c>
      <c r="Q720" s="42">
        <f t="shared" ca="1" si="199"/>
        <v>2.0976758363817263E-3</v>
      </c>
      <c r="R720" s="42">
        <f t="shared" ca="1" si="200"/>
        <v>0.17433822769841503</v>
      </c>
      <c r="S720" s="42">
        <f t="shared" ca="1" si="201"/>
        <v>0.14040612636347741</v>
      </c>
      <c r="T720" s="42">
        <f t="shared" ca="1" si="202"/>
        <v>2.8240710480360097E-3</v>
      </c>
      <c r="U720">
        <f ca="1">+(L720^2*Markiwitz!$B$4^2)+(M720^2*Markiwitz!$C$4^2)+(N720^2*Markiwitz!$D$4^2)+(O720^2*Markiwitz!$E$4^2)+(P720^2*Markiwitz!$F$4^2)+(Q720^2*Markiwitz!$G$4^2)+(R720^2*Markiwitz!$H$4^2)+(S720^2*Markiwitz!$I$4^2)+(T720^2*Markiwitz!$J$4^2)+(2*L720*M720*Markiwitz!$B$8)+(2*L720*N720*Markiwitz!$E$8)+(2*L720*O720*Markiwitz!$H$8)+(2*L720*P720*Markiwitz!$B$11)+(2*L720*Q720*Markiwitz!$E$11)+(2*L720*R720*Markiwitz!$H$11)+(2*L720*S720*Markiwitz!$K$8)+(2*L720*T720*Markiwitz!$K$11)</f>
        <v>1.6463556236613792E-2</v>
      </c>
      <c r="V720" s="5">
        <f t="shared" ca="1" si="193"/>
        <v>0.12831039021300572</v>
      </c>
      <c r="W720" s="42">
        <f ca="1">SUMPRODUCT(L720:T720,Markiwitz!$B$3:$J$3)</f>
        <v>0.18502663092644245</v>
      </c>
    </row>
    <row r="721" spans="1:23" x14ac:dyDescent="0.25">
      <c r="A721">
        <v>720</v>
      </c>
      <c r="B721" s="25">
        <f t="shared" ca="1" si="192"/>
        <v>1</v>
      </c>
      <c r="C721" s="46">
        <v>0</v>
      </c>
      <c r="D721">
        <f t="shared" ca="1" si="203"/>
        <v>0.60572725942551264</v>
      </c>
      <c r="E721">
        <f t="shared" ca="1" si="203"/>
        <v>1.8356985456877695E-2</v>
      </c>
      <c r="F721">
        <f t="shared" ca="1" si="203"/>
        <v>0.64645024984429467</v>
      </c>
      <c r="G721">
        <f t="shared" ca="1" si="203"/>
        <v>0.49740652226515247</v>
      </c>
      <c r="H721">
        <f t="shared" ca="1" si="203"/>
        <v>0.67631633012888637</v>
      </c>
      <c r="I721">
        <f t="shared" ca="1" si="203"/>
        <v>0.21297716754497753</v>
      </c>
      <c r="J721">
        <f t="shared" ca="1" si="203"/>
        <v>1.2822511253039681E-2</v>
      </c>
      <c r="K721">
        <f t="shared" ca="1" si="203"/>
        <v>0.36362125382892063</v>
      </c>
      <c r="L721" s="42">
        <f t="shared" ca="1" si="194"/>
        <v>0</v>
      </c>
      <c r="M721" s="42">
        <f t="shared" ca="1" si="195"/>
        <v>0.1996675993856199</v>
      </c>
      <c r="N721" s="42">
        <f t="shared" ca="1" si="196"/>
        <v>6.0510653286559484E-3</v>
      </c>
      <c r="O721" s="42">
        <f t="shared" ca="1" si="197"/>
        <v>0.21309123454516929</v>
      </c>
      <c r="P721" s="42">
        <f t="shared" ca="1" si="198"/>
        <v>0.16396152670036135</v>
      </c>
      <c r="Q721" s="42">
        <f t="shared" ca="1" si="199"/>
        <v>0.22293607553703476</v>
      </c>
      <c r="R721" s="42">
        <f t="shared" ca="1" si="200"/>
        <v>7.0204269505694833E-2</v>
      </c>
      <c r="S721" s="42">
        <f t="shared" ca="1" si="201"/>
        <v>4.2267208552207603E-3</v>
      </c>
      <c r="T721" s="42">
        <f t="shared" ca="1" si="202"/>
        <v>0.11986150814224318</v>
      </c>
      <c r="U721">
        <f ca="1">+(L721^2*Markiwitz!$B$4^2)+(M721^2*Markiwitz!$C$4^2)+(N721^2*Markiwitz!$D$4^2)+(O721^2*Markiwitz!$E$4^2)+(P721^2*Markiwitz!$F$4^2)+(Q721^2*Markiwitz!$G$4^2)+(R721^2*Markiwitz!$H$4^2)+(S721^2*Markiwitz!$I$4^2)+(T721^2*Markiwitz!$J$4^2)+(2*L721*M721*Markiwitz!$B$8)+(2*L721*N721*Markiwitz!$E$8)+(2*L721*O721*Markiwitz!$H$8)+(2*L721*P721*Markiwitz!$B$11)+(2*L721*Q721*Markiwitz!$E$11)+(2*L721*R721*Markiwitz!$H$11)+(2*L721*S721*Markiwitz!$K$8)+(2*L721*T721*Markiwitz!$K$11)</f>
        <v>2.2585503902132344E-2</v>
      </c>
      <c r="V721" s="5">
        <f t="shared" ca="1" si="193"/>
        <v>0.15028474274567044</v>
      </c>
      <c r="W721" s="42">
        <f ca="1">SUMPRODUCT(L721:T721,Markiwitz!$B$3:$J$3)</f>
        <v>0.77210505520462069</v>
      </c>
    </row>
    <row r="722" spans="1:23" x14ac:dyDescent="0.25">
      <c r="A722">
        <v>721</v>
      </c>
      <c r="B722" s="25">
        <f t="shared" ca="1" si="192"/>
        <v>0.99999999999999989</v>
      </c>
      <c r="C722" s="46">
        <v>0</v>
      </c>
      <c r="D722">
        <f t="shared" ref="D722:K731" ca="1" si="204">RAND()</f>
        <v>0.8587359981248377</v>
      </c>
      <c r="E722">
        <f t="shared" ca="1" si="204"/>
        <v>0.37724165675568211</v>
      </c>
      <c r="F722">
        <f t="shared" ca="1" si="204"/>
        <v>0.85023705428399221</v>
      </c>
      <c r="G722">
        <f t="shared" ca="1" si="204"/>
        <v>0.11597990328970409</v>
      </c>
      <c r="H722">
        <f t="shared" ca="1" si="204"/>
        <v>0.92909952885030711</v>
      </c>
      <c r="I722">
        <f t="shared" ca="1" si="204"/>
        <v>0.44759505112181919</v>
      </c>
      <c r="J722">
        <f t="shared" ca="1" si="204"/>
        <v>4.2104022934545848E-2</v>
      </c>
      <c r="K722">
        <f t="shared" ca="1" si="204"/>
        <v>0.79116078220426156</v>
      </c>
      <c r="L722" s="42">
        <f t="shared" ca="1" si="194"/>
        <v>0</v>
      </c>
      <c r="M722" s="42">
        <f t="shared" ca="1" si="195"/>
        <v>0.19462965222853318</v>
      </c>
      <c r="N722" s="42">
        <f t="shared" ca="1" si="196"/>
        <v>8.5500564342011434E-2</v>
      </c>
      <c r="O722" s="42">
        <f t="shared" ca="1" si="197"/>
        <v>0.19270339492982247</v>
      </c>
      <c r="P722" s="42">
        <f t="shared" ca="1" si="198"/>
        <v>2.6286458576402289E-2</v>
      </c>
      <c r="Q722" s="42">
        <f t="shared" ca="1" si="199"/>
        <v>0.21057731198027793</v>
      </c>
      <c r="R722" s="42">
        <f t="shared" ca="1" si="200"/>
        <v>0.10144592672169302</v>
      </c>
      <c r="S722" s="42">
        <f t="shared" ca="1" si="201"/>
        <v>9.542736486029494E-3</v>
      </c>
      <c r="T722" s="42">
        <f t="shared" ca="1" si="202"/>
        <v>0.17931395473523001</v>
      </c>
      <c r="U722">
        <f ca="1">+(L722^2*Markiwitz!$B$4^2)+(M722^2*Markiwitz!$C$4^2)+(N722^2*Markiwitz!$D$4^2)+(O722^2*Markiwitz!$E$4^2)+(P722^2*Markiwitz!$F$4^2)+(Q722^2*Markiwitz!$G$4^2)+(R722^2*Markiwitz!$H$4^2)+(S722^2*Markiwitz!$I$4^2)+(T722^2*Markiwitz!$J$4^2)+(2*L722*M722*Markiwitz!$B$8)+(2*L722*N722*Markiwitz!$E$8)+(2*L722*O722*Markiwitz!$H$8)+(2*L722*P722*Markiwitz!$B$11)+(2*L722*Q722*Markiwitz!$E$11)+(2*L722*R722*Markiwitz!$H$11)+(2*L722*S722*Markiwitz!$K$8)+(2*L722*T722*Markiwitz!$K$11)</f>
        <v>1.8657744673406772E-2</v>
      </c>
      <c r="V722" s="5">
        <f t="shared" ca="1" si="193"/>
        <v>0.13659335515831936</v>
      </c>
      <c r="W722" s="42">
        <f ca="1">SUMPRODUCT(L722:T722,Markiwitz!$B$3:$J$3)</f>
        <v>0.70737791887643631</v>
      </c>
    </row>
    <row r="723" spans="1:23" x14ac:dyDescent="0.25">
      <c r="A723">
        <v>722</v>
      </c>
      <c r="B723" s="25">
        <f t="shared" ca="1" si="192"/>
        <v>0.99999999999999989</v>
      </c>
      <c r="C723" s="46">
        <v>0</v>
      </c>
      <c r="D723">
        <f t="shared" ca="1" si="204"/>
        <v>0.75081279321303274</v>
      </c>
      <c r="E723">
        <f t="shared" ca="1" si="204"/>
        <v>0.81080026913008973</v>
      </c>
      <c r="F723">
        <f t="shared" ca="1" si="204"/>
        <v>0.48644773528648955</v>
      </c>
      <c r="G723">
        <f t="shared" ca="1" si="204"/>
        <v>0.26052145338556221</v>
      </c>
      <c r="H723">
        <f t="shared" ca="1" si="204"/>
        <v>0.9614828463034838</v>
      </c>
      <c r="I723">
        <f t="shared" ca="1" si="204"/>
        <v>0.95340440787009717</v>
      </c>
      <c r="J723">
        <f t="shared" ca="1" si="204"/>
        <v>7.0765611458041833E-2</v>
      </c>
      <c r="K723">
        <f t="shared" ca="1" si="204"/>
        <v>0.7119445454825456</v>
      </c>
      <c r="L723" s="42">
        <f t="shared" ca="1" si="194"/>
        <v>0</v>
      </c>
      <c r="M723" s="42">
        <f t="shared" ca="1" si="195"/>
        <v>0.14997719696174067</v>
      </c>
      <c r="N723" s="42">
        <f t="shared" ca="1" si="196"/>
        <v>0.16195988235572464</v>
      </c>
      <c r="O723" s="42">
        <f t="shared" ca="1" si="197"/>
        <v>9.7169452180544083E-2</v>
      </c>
      <c r="P723" s="42">
        <f t="shared" ca="1" si="198"/>
        <v>5.2039972787303296E-2</v>
      </c>
      <c r="Q723" s="42">
        <f t="shared" ca="1" si="199"/>
        <v>0.19205919707135</v>
      </c>
      <c r="R723" s="42">
        <f t="shared" ca="1" si="200"/>
        <v>0.19044550380051151</v>
      </c>
      <c r="S723" s="42">
        <f t="shared" ca="1" si="201"/>
        <v>1.4135651581458063E-2</v>
      </c>
      <c r="T723" s="42">
        <f t="shared" ca="1" si="202"/>
        <v>0.14221314326136769</v>
      </c>
      <c r="U723">
        <f ca="1">+(L723^2*Markiwitz!$B$4^2)+(M723^2*Markiwitz!$C$4^2)+(N723^2*Markiwitz!$D$4^2)+(O723^2*Markiwitz!$E$4^2)+(P723^2*Markiwitz!$F$4^2)+(Q723^2*Markiwitz!$G$4^2)+(R723^2*Markiwitz!$H$4^2)+(S723^2*Markiwitz!$I$4^2)+(T723^2*Markiwitz!$J$4^2)+(2*L723*M723*Markiwitz!$B$8)+(2*L723*N723*Markiwitz!$E$8)+(2*L723*O723*Markiwitz!$H$8)+(2*L723*P723*Markiwitz!$B$11)+(2*L723*Q723*Markiwitz!$E$11)+(2*L723*R723*Markiwitz!$H$11)+(2*L723*S723*Markiwitz!$K$8)+(2*L723*T723*Markiwitz!$K$11)</f>
        <v>1.7426525802185872E-2</v>
      </c>
      <c r="V723" s="5">
        <f t="shared" ca="1" si="193"/>
        <v>0.13200956708582098</v>
      </c>
      <c r="W723" s="42">
        <f ca="1">SUMPRODUCT(L723:T723,Markiwitz!$B$3:$J$3)</f>
        <v>0.64893816818232308</v>
      </c>
    </row>
    <row r="724" spans="1:23" x14ac:dyDescent="0.25">
      <c r="A724">
        <v>723</v>
      </c>
      <c r="B724" s="25">
        <f t="shared" ca="1" si="192"/>
        <v>1</v>
      </c>
      <c r="C724" s="46">
        <v>0</v>
      </c>
      <c r="D724">
        <f t="shared" ca="1" si="204"/>
        <v>0.64432319836478535</v>
      </c>
      <c r="E724">
        <f t="shared" ca="1" si="204"/>
        <v>0.56065257877861363</v>
      </c>
      <c r="F724">
        <f t="shared" ca="1" si="204"/>
        <v>3.1330429223216383E-2</v>
      </c>
      <c r="G724">
        <f t="shared" ca="1" si="204"/>
        <v>0.27708772734323905</v>
      </c>
      <c r="H724">
        <f t="shared" ca="1" si="204"/>
        <v>0.62377723655971185</v>
      </c>
      <c r="I724">
        <f t="shared" ca="1" si="204"/>
        <v>0.3525142805178525</v>
      </c>
      <c r="J724">
        <f t="shared" ca="1" si="204"/>
        <v>0.81429961888756464</v>
      </c>
      <c r="K724">
        <f t="shared" ca="1" si="204"/>
        <v>0.50153371687212889</v>
      </c>
      <c r="L724" s="42">
        <f t="shared" ca="1" si="194"/>
        <v>0</v>
      </c>
      <c r="M724" s="42">
        <f t="shared" ca="1" si="195"/>
        <v>0.16931284129841431</v>
      </c>
      <c r="N724" s="42">
        <f t="shared" ca="1" si="196"/>
        <v>0.14732618868170519</v>
      </c>
      <c r="O724" s="42">
        <f t="shared" ca="1" si="197"/>
        <v>8.2328930641395251E-3</v>
      </c>
      <c r="P724" s="42">
        <f t="shared" ca="1" si="198"/>
        <v>7.2812077113578247E-2</v>
      </c>
      <c r="Q724" s="42">
        <f t="shared" ca="1" si="199"/>
        <v>0.16391385026525856</v>
      </c>
      <c r="R724" s="42">
        <f t="shared" ca="1" si="200"/>
        <v>9.2632384778660287E-2</v>
      </c>
      <c r="S724" s="42">
        <f t="shared" ca="1" si="201"/>
        <v>0.21397860963561521</v>
      </c>
      <c r="T724" s="42">
        <f t="shared" ca="1" si="202"/>
        <v>0.13179115516262868</v>
      </c>
      <c r="U724">
        <f ca="1">+(L724^2*Markiwitz!$B$4^2)+(M724^2*Markiwitz!$C$4^2)+(N724^2*Markiwitz!$D$4^2)+(O724^2*Markiwitz!$E$4^2)+(P724^2*Markiwitz!$F$4^2)+(Q724^2*Markiwitz!$G$4^2)+(R724^2*Markiwitz!$H$4^2)+(S724^2*Markiwitz!$I$4^2)+(T724^2*Markiwitz!$J$4^2)+(2*L724*M724*Markiwitz!$B$8)+(2*L724*N724*Markiwitz!$E$8)+(2*L724*O724*Markiwitz!$H$8)+(2*L724*P724*Markiwitz!$B$11)+(2*L724*Q724*Markiwitz!$E$11)+(2*L724*R724*Markiwitz!$H$11)+(2*L724*S724*Markiwitz!$K$8)+(2*L724*T724*Markiwitz!$K$11)</f>
        <v>1.663369452387015E-2</v>
      </c>
      <c r="V724" s="5">
        <f t="shared" ca="1" si="193"/>
        <v>0.12897168109267301</v>
      </c>
      <c r="W724" s="42">
        <f ca="1">SUMPRODUCT(L724:T724,Markiwitz!$B$3:$J$3)</f>
        <v>0.53105538107534944</v>
      </c>
    </row>
    <row r="725" spans="1:23" x14ac:dyDescent="0.25">
      <c r="A725">
        <v>724</v>
      </c>
      <c r="B725" s="25">
        <f t="shared" ca="1" si="192"/>
        <v>1</v>
      </c>
      <c r="C725" s="46">
        <v>0</v>
      </c>
      <c r="D725">
        <f t="shared" ca="1" si="204"/>
        <v>0.60580283138167179</v>
      </c>
      <c r="E725">
        <f t="shared" ca="1" si="204"/>
        <v>0.92564072579306234</v>
      </c>
      <c r="F725">
        <f t="shared" ca="1" si="204"/>
        <v>4.564183216607931E-2</v>
      </c>
      <c r="G725">
        <f t="shared" ca="1" si="204"/>
        <v>0.98671729808994491</v>
      </c>
      <c r="H725">
        <f t="shared" ca="1" si="204"/>
        <v>4.1115157814746617E-2</v>
      </c>
      <c r="I725">
        <f t="shared" ca="1" si="204"/>
        <v>0.9087334205359282</v>
      </c>
      <c r="J725">
        <f t="shared" ca="1" si="204"/>
        <v>1.9256116641769849E-2</v>
      </c>
      <c r="K725">
        <f t="shared" ca="1" si="204"/>
        <v>0.78168066176397388</v>
      </c>
      <c r="L725" s="42">
        <f t="shared" ca="1" si="194"/>
        <v>0</v>
      </c>
      <c r="M725" s="42">
        <f t="shared" ca="1" si="195"/>
        <v>0.14040803552446654</v>
      </c>
      <c r="N725" s="42">
        <f t="shared" ca="1" si="196"/>
        <v>0.21453745208424488</v>
      </c>
      <c r="O725" s="42">
        <f t="shared" ca="1" si="197"/>
        <v>1.0578491317976512E-2</v>
      </c>
      <c r="P725" s="42">
        <f t="shared" ca="1" si="198"/>
        <v>0.22869328148704682</v>
      </c>
      <c r="Q725" s="42">
        <f t="shared" ca="1" si="199"/>
        <v>9.5293356848144412E-3</v>
      </c>
      <c r="R725" s="42">
        <f t="shared" ca="1" si="200"/>
        <v>0.21061881487392942</v>
      </c>
      <c r="S725" s="42">
        <f t="shared" ca="1" si="201"/>
        <v>4.463025541386883E-3</v>
      </c>
      <c r="T725" s="42">
        <f t="shared" ca="1" si="202"/>
        <v>0.18117156348613447</v>
      </c>
      <c r="U725">
        <f ca="1">+(L725^2*Markiwitz!$B$4^2)+(M725^2*Markiwitz!$C$4^2)+(N725^2*Markiwitz!$D$4^2)+(O725^2*Markiwitz!$E$4^2)+(P725^2*Markiwitz!$F$4^2)+(Q725^2*Markiwitz!$G$4^2)+(R725^2*Markiwitz!$H$4^2)+(S725^2*Markiwitz!$I$4^2)+(T725^2*Markiwitz!$J$4^2)+(2*L725*M725*Markiwitz!$B$8)+(2*L725*N725*Markiwitz!$E$8)+(2*L725*O725*Markiwitz!$H$8)+(2*L725*P725*Markiwitz!$B$11)+(2*L725*Q725*Markiwitz!$E$11)+(2*L725*R725*Markiwitz!$H$11)+(2*L725*S725*Markiwitz!$K$8)+(2*L725*T725*Markiwitz!$K$11)</f>
        <v>1.4621017342006434E-2</v>
      </c>
      <c r="V725" s="5">
        <f t="shared" ca="1" si="193"/>
        <v>0.12091739883906878</v>
      </c>
      <c r="W725" s="42">
        <f ca="1">SUMPRODUCT(L725:T725,Markiwitz!$B$3:$J$3)</f>
        <v>0.19194339713520359</v>
      </c>
    </row>
    <row r="726" spans="1:23" x14ac:dyDescent="0.25">
      <c r="A726">
        <v>725</v>
      </c>
      <c r="B726" s="25">
        <f t="shared" ca="1" si="192"/>
        <v>0.99999999999999989</v>
      </c>
      <c r="C726" s="46">
        <v>0</v>
      </c>
      <c r="D726">
        <f t="shared" ca="1" si="204"/>
        <v>0.49171870804723294</v>
      </c>
      <c r="E726">
        <f t="shared" ca="1" si="204"/>
        <v>0.98257040150453701</v>
      </c>
      <c r="F726">
        <f t="shared" ca="1" si="204"/>
        <v>0.45321113106336108</v>
      </c>
      <c r="G726">
        <f t="shared" ca="1" si="204"/>
        <v>0.11221050350061368</v>
      </c>
      <c r="H726">
        <f t="shared" ca="1" si="204"/>
        <v>0.78891066219772488</v>
      </c>
      <c r="I726">
        <f t="shared" ca="1" si="204"/>
        <v>0.98487857958096459</v>
      </c>
      <c r="J726">
        <f t="shared" ca="1" si="204"/>
        <v>5.0037612919696772E-2</v>
      </c>
      <c r="K726">
        <f t="shared" ca="1" si="204"/>
        <v>0.9825711468133892</v>
      </c>
      <c r="L726" s="42">
        <f t="shared" ca="1" si="194"/>
        <v>0</v>
      </c>
      <c r="M726" s="42">
        <f t="shared" ca="1" si="195"/>
        <v>0.10146670944825455</v>
      </c>
      <c r="N726" s="42">
        <f t="shared" ca="1" si="196"/>
        <v>0.20275450945897094</v>
      </c>
      <c r="O726" s="42">
        <f t="shared" ca="1" si="197"/>
        <v>9.3520627549325649E-2</v>
      </c>
      <c r="P726" s="42">
        <f t="shared" ca="1" si="198"/>
        <v>2.3154763830229234E-2</v>
      </c>
      <c r="Q726" s="42">
        <f t="shared" ca="1" si="199"/>
        <v>0.16279260404742923</v>
      </c>
      <c r="R726" s="42">
        <f t="shared" ca="1" si="200"/>
        <v>0.20323080460577511</v>
      </c>
      <c r="S726" s="42">
        <f t="shared" ca="1" si="201"/>
        <v>1.0325317805722789E-2</v>
      </c>
      <c r="T726" s="42">
        <f t="shared" ca="1" si="202"/>
        <v>0.20275466325429237</v>
      </c>
      <c r="U726">
        <f ca="1">+(L726^2*Markiwitz!$B$4^2)+(M726^2*Markiwitz!$C$4^2)+(N726^2*Markiwitz!$D$4^2)+(O726^2*Markiwitz!$E$4^2)+(P726^2*Markiwitz!$F$4^2)+(Q726^2*Markiwitz!$G$4^2)+(R726^2*Markiwitz!$H$4^2)+(S726^2*Markiwitz!$I$4^2)+(T726^2*Markiwitz!$J$4^2)+(2*L726*M726*Markiwitz!$B$8)+(2*L726*N726*Markiwitz!$E$8)+(2*L726*O726*Markiwitz!$H$8)+(2*L726*P726*Markiwitz!$B$11)+(2*L726*Q726*Markiwitz!$E$11)+(2*L726*R726*Markiwitz!$H$11)+(2*L726*S726*Markiwitz!$K$8)+(2*L726*T726*Markiwitz!$K$11)</f>
        <v>1.5889414281219472E-2</v>
      </c>
      <c r="V726" s="5">
        <f t="shared" ca="1" si="193"/>
        <v>0.12605322003510847</v>
      </c>
      <c r="W726" s="42">
        <f ca="1">SUMPRODUCT(L726:T726,Markiwitz!$B$3:$J$3)</f>
        <v>0.56413073921037526</v>
      </c>
    </row>
    <row r="727" spans="1:23" x14ac:dyDescent="0.25">
      <c r="A727">
        <v>726</v>
      </c>
      <c r="B727" s="25">
        <f t="shared" ca="1" si="192"/>
        <v>0.99999999999999989</v>
      </c>
      <c r="C727" s="46">
        <v>0</v>
      </c>
      <c r="D727">
        <f t="shared" ca="1" si="204"/>
        <v>0.7517413691044661</v>
      </c>
      <c r="E727">
        <f t="shared" ca="1" si="204"/>
        <v>0.95786450185502248</v>
      </c>
      <c r="F727">
        <f t="shared" ca="1" si="204"/>
        <v>0.94157986525284232</v>
      </c>
      <c r="G727">
        <f t="shared" ca="1" si="204"/>
        <v>0.80487496802941627</v>
      </c>
      <c r="H727">
        <f t="shared" ca="1" si="204"/>
        <v>0.58768814506163536</v>
      </c>
      <c r="I727">
        <f t="shared" ca="1" si="204"/>
        <v>0.22630082729770107</v>
      </c>
      <c r="J727">
        <f t="shared" ca="1" si="204"/>
        <v>0.37784011432949727</v>
      </c>
      <c r="K727">
        <f t="shared" ca="1" si="204"/>
        <v>0.42502366442767736</v>
      </c>
      <c r="L727" s="42">
        <f t="shared" ca="1" si="194"/>
        <v>0</v>
      </c>
      <c r="M727" s="42">
        <f t="shared" ca="1" si="195"/>
        <v>0.14818730414382295</v>
      </c>
      <c r="N727" s="42">
        <f t="shared" ca="1" si="196"/>
        <v>0.18881940531496338</v>
      </c>
      <c r="O727" s="42">
        <f t="shared" ca="1" si="197"/>
        <v>0.18560929011282457</v>
      </c>
      <c r="P727" s="42">
        <f t="shared" ca="1" si="198"/>
        <v>0.15866128510023528</v>
      </c>
      <c r="Q727" s="42">
        <f t="shared" ca="1" si="199"/>
        <v>0.11584824977467149</v>
      </c>
      <c r="R727" s="42">
        <f t="shared" ca="1" si="200"/>
        <v>4.4609636905725468E-2</v>
      </c>
      <c r="S727" s="42">
        <f t="shared" ca="1" si="201"/>
        <v>7.4481876668012953E-2</v>
      </c>
      <c r="T727" s="42">
        <f t="shared" ca="1" si="202"/>
        <v>8.3782951979743836E-2</v>
      </c>
      <c r="U727">
        <f ca="1">+(L727^2*Markiwitz!$B$4^2)+(M727^2*Markiwitz!$C$4^2)+(N727^2*Markiwitz!$D$4^2)+(O727^2*Markiwitz!$E$4^2)+(P727^2*Markiwitz!$F$4^2)+(Q727^2*Markiwitz!$G$4^2)+(R727^2*Markiwitz!$H$4^2)+(S727^2*Markiwitz!$I$4^2)+(T727^2*Markiwitz!$J$4^2)+(2*L727*M727*Markiwitz!$B$8)+(2*L727*N727*Markiwitz!$E$8)+(2*L727*O727*Markiwitz!$H$8)+(2*L727*P727*Markiwitz!$B$11)+(2*L727*Q727*Markiwitz!$E$11)+(2*L727*R727*Markiwitz!$H$11)+(2*L727*S727*Markiwitz!$K$8)+(2*L727*T727*Markiwitz!$K$11)</f>
        <v>1.3859864077549728E-2</v>
      </c>
      <c r="V727" s="5">
        <f t="shared" ca="1" si="193"/>
        <v>0.11772792394988424</v>
      </c>
      <c r="W727" s="42">
        <f ca="1">SUMPRODUCT(L727:T727,Markiwitz!$B$3:$J$3)</f>
        <v>0.48803667468745315</v>
      </c>
    </row>
    <row r="728" spans="1:23" x14ac:dyDescent="0.25">
      <c r="A728">
        <v>727</v>
      </c>
      <c r="B728" s="25">
        <f t="shared" ca="1" si="192"/>
        <v>1</v>
      </c>
      <c r="C728" s="46">
        <v>0</v>
      </c>
      <c r="D728">
        <f t="shared" ca="1" si="204"/>
        <v>0.75997243880422904</v>
      </c>
      <c r="E728">
        <f t="shared" ca="1" si="204"/>
        <v>0.77779161583127587</v>
      </c>
      <c r="F728">
        <f t="shared" ca="1" si="204"/>
        <v>0.79922331497361743</v>
      </c>
      <c r="G728">
        <f t="shared" ca="1" si="204"/>
        <v>0.7383008977882991</v>
      </c>
      <c r="H728">
        <f t="shared" ca="1" si="204"/>
        <v>0.66157626635497291</v>
      </c>
      <c r="I728">
        <f t="shared" ca="1" si="204"/>
        <v>0.30464728019042431</v>
      </c>
      <c r="J728">
        <f t="shared" ca="1" si="204"/>
        <v>0.20586970460378862</v>
      </c>
      <c r="K728">
        <f t="shared" ca="1" si="204"/>
        <v>0.5984544245572414</v>
      </c>
      <c r="L728" s="42">
        <f t="shared" ca="1" si="194"/>
        <v>0</v>
      </c>
      <c r="M728" s="42">
        <f t="shared" ca="1" si="195"/>
        <v>0.15682999749212567</v>
      </c>
      <c r="N728" s="42">
        <f t="shared" ca="1" si="196"/>
        <v>0.16050721175118565</v>
      </c>
      <c r="O728" s="42">
        <f t="shared" ca="1" si="197"/>
        <v>0.16492991598508389</v>
      </c>
      <c r="P728" s="42">
        <f t="shared" ca="1" si="198"/>
        <v>0.1523577988311762</v>
      </c>
      <c r="Q728" s="42">
        <f t="shared" ca="1" si="199"/>
        <v>0.13652469339092418</v>
      </c>
      <c r="R728" s="42">
        <f t="shared" ca="1" si="200"/>
        <v>6.2867848554380074E-2</v>
      </c>
      <c r="S728" s="42">
        <f t="shared" ca="1" si="201"/>
        <v>4.2483837055351324E-2</v>
      </c>
      <c r="T728" s="42">
        <f t="shared" ca="1" si="202"/>
        <v>0.12349869693977303</v>
      </c>
      <c r="U728">
        <f ca="1">+(L728^2*Markiwitz!$B$4^2)+(M728^2*Markiwitz!$C$4^2)+(N728^2*Markiwitz!$D$4^2)+(O728^2*Markiwitz!$E$4^2)+(P728^2*Markiwitz!$F$4^2)+(Q728^2*Markiwitz!$G$4^2)+(R728^2*Markiwitz!$H$4^2)+(S728^2*Markiwitz!$I$4^2)+(T728^2*Markiwitz!$J$4^2)+(2*L728*M728*Markiwitz!$B$8)+(2*L728*N728*Markiwitz!$E$8)+(2*L728*O728*Markiwitz!$H$8)+(2*L728*P728*Markiwitz!$B$11)+(2*L728*Q728*Markiwitz!$E$11)+(2*L728*R728*Markiwitz!$H$11)+(2*L728*S728*Markiwitz!$K$8)+(2*L728*T728*Markiwitz!$K$11)</f>
        <v>1.364769007172509E-2</v>
      </c>
      <c r="V728" s="5">
        <f t="shared" ca="1" si="193"/>
        <v>0.11682332845679877</v>
      </c>
      <c r="W728" s="42">
        <f ca="1">SUMPRODUCT(L728:T728,Markiwitz!$B$3:$J$3)</f>
        <v>0.53826532739492583</v>
      </c>
    </row>
    <row r="729" spans="1:23" x14ac:dyDescent="0.25">
      <c r="A729">
        <v>728</v>
      </c>
      <c r="B729" s="25">
        <f t="shared" ca="1" si="192"/>
        <v>0.99999999999999989</v>
      </c>
      <c r="C729" s="46">
        <v>0</v>
      </c>
      <c r="D729">
        <f t="shared" ca="1" si="204"/>
        <v>0.92864908551102587</v>
      </c>
      <c r="E729">
        <f t="shared" ca="1" si="204"/>
        <v>0.71902047375170386</v>
      </c>
      <c r="F729">
        <f t="shared" ca="1" si="204"/>
        <v>0.57519270479309348</v>
      </c>
      <c r="G729">
        <f t="shared" ca="1" si="204"/>
        <v>5.8469332842504551E-2</v>
      </c>
      <c r="H729">
        <f t="shared" ca="1" si="204"/>
        <v>0.20093737438932935</v>
      </c>
      <c r="I729">
        <f t="shared" ca="1" si="204"/>
        <v>0.50367649989135366</v>
      </c>
      <c r="J729">
        <f t="shared" ca="1" si="204"/>
        <v>0.99933070691598014</v>
      </c>
      <c r="K729">
        <f t="shared" ca="1" si="204"/>
        <v>0.97393453621247528</v>
      </c>
      <c r="L729" s="42">
        <f t="shared" ca="1" si="194"/>
        <v>0</v>
      </c>
      <c r="M729" s="42">
        <f t="shared" ca="1" si="195"/>
        <v>0.18725743651743743</v>
      </c>
      <c r="N729" s="42">
        <f t="shared" ca="1" si="196"/>
        <v>0.14498687697969942</v>
      </c>
      <c r="O729" s="42">
        <f t="shared" ca="1" si="197"/>
        <v>0.11598472779824538</v>
      </c>
      <c r="P729" s="42">
        <f t="shared" ca="1" si="198"/>
        <v>1.1790048096528514E-2</v>
      </c>
      <c r="Q729" s="42">
        <f t="shared" ca="1" si="199"/>
        <v>4.0518015056230462E-2</v>
      </c>
      <c r="R729" s="42">
        <f t="shared" ca="1" si="200"/>
        <v>0.10156384330236914</v>
      </c>
      <c r="S729" s="42">
        <f t="shared" ca="1" si="201"/>
        <v>0.20151003143159096</v>
      </c>
      <c r="T729" s="42">
        <f t="shared" ca="1" si="202"/>
        <v>0.19638902081789869</v>
      </c>
      <c r="U729">
        <f ca="1">+(L729^2*Markiwitz!$B$4^2)+(M729^2*Markiwitz!$C$4^2)+(N729^2*Markiwitz!$D$4^2)+(O729^2*Markiwitz!$E$4^2)+(P729^2*Markiwitz!$F$4^2)+(Q729^2*Markiwitz!$G$4^2)+(R729^2*Markiwitz!$H$4^2)+(S729^2*Markiwitz!$I$4^2)+(T729^2*Markiwitz!$J$4^2)+(2*L729*M729*Markiwitz!$B$8)+(2*L729*N729*Markiwitz!$E$8)+(2*L729*O729*Markiwitz!$H$8)+(2*L729*P729*Markiwitz!$B$11)+(2*L729*Q729*Markiwitz!$E$11)+(2*L729*R729*Markiwitz!$H$11)+(2*L729*S729*Markiwitz!$K$8)+(2*L729*T729*Markiwitz!$K$11)</f>
        <v>1.0492616914638908E-2</v>
      </c>
      <c r="V729" s="5">
        <f t="shared" ca="1" si="193"/>
        <v>0.10243347555676761</v>
      </c>
      <c r="W729" s="42">
        <f ca="1">SUMPRODUCT(L729:T729,Markiwitz!$B$3:$J$3)</f>
        <v>0.20968696730663802</v>
      </c>
    </row>
    <row r="730" spans="1:23" x14ac:dyDescent="0.25">
      <c r="A730">
        <v>729</v>
      </c>
      <c r="B730" s="25">
        <f t="shared" ca="1" si="192"/>
        <v>1</v>
      </c>
      <c r="C730" s="46">
        <v>0</v>
      </c>
      <c r="D730">
        <f t="shared" ca="1" si="204"/>
        <v>0.8707519746687632</v>
      </c>
      <c r="E730">
        <f t="shared" ca="1" si="204"/>
        <v>0.61279663082837654</v>
      </c>
      <c r="F730">
        <f t="shared" ca="1" si="204"/>
        <v>0.2829901915796269</v>
      </c>
      <c r="G730">
        <f t="shared" ca="1" si="204"/>
        <v>0.62985469770692903</v>
      </c>
      <c r="H730">
        <f t="shared" ca="1" si="204"/>
        <v>0.62256921373457641</v>
      </c>
      <c r="I730">
        <f t="shared" ca="1" si="204"/>
        <v>0.59159804940466354</v>
      </c>
      <c r="J730">
        <f t="shared" ca="1" si="204"/>
        <v>0.86834446974381296</v>
      </c>
      <c r="K730">
        <f t="shared" ca="1" si="204"/>
        <v>0.59774420395792149</v>
      </c>
      <c r="L730" s="42">
        <f t="shared" ca="1" si="194"/>
        <v>0</v>
      </c>
      <c r="M730" s="42">
        <f t="shared" ca="1" si="195"/>
        <v>0.17152099753913835</v>
      </c>
      <c r="N730" s="42">
        <f t="shared" ca="1" si="196"/>
        <v>0.12070887286622517</v>
      </c>
      <c r="O730" s="42">
        <f t="shared" ca="1" si="197"/>
        <v>5.5743496845923064E-2</v>
      </c>
      <c r="P730" s="42">
        <f t="shared" ca="1" si="198"/>
        <v>0.12406897623918811</v>
      </c>
      <c r="Q730" s="42">
        <f t="shared" ca="1" si="199"/>
        <v>0.12263387931739396</v>
      </c>
      <c r="R730" s="42">
        <f t="shared" ca="1" si="200"/>
        <v>0.11653316963730852</v>
      </c>
      <c r="S730" s="42">
        <f t="shared" ca="1" si="201"/>
        <v>0.17104676646264275</v>
      </c>
      <c r="T730" s="42">
        <f t="shared" ca="1" si="202"/>
        <v>0.11774384109218008</v>
      </c>
      <c r="U730">
        <f ca="1">+(L730^2*Markiwitz!$B$4^2)+(M730^2*Markiwitz!$C$4^2)+(N730^2*Markiwitz!$D$4^2)+(O730^2*Markiwitz!$E$4^2)+(P730^2*Markiwitz!$F$4^2)+(Q730^2*Markiwitz!$G$4^2)+(R730^2*Markiwitz!$H$4^2)+(S730^2*Markiwitz!$I$4^2)+(T730^2*Markiwitz!$J$4^2)+(2*L730*M730*Markiwitz!$B$8)+(2*L730*N730*Markiwitz!$E$8)+(2*L730*O730*Markiwitz!$H$8)+(2*L730*P730*Markiwitz!$B$11)+(2*L730*Q730*Markiwitz!$E$11)+(2*L730*R730*Markiwitz!$H$11)+(2*L730*S730*Markiwitz!$K$8)+(2*L730*T730*Markiwitz!$K$11)</f>
        <v>1.2853762349870075E-2</v>
      </c>
      <c r="V730" s="5">
        <f t="shared" ca="1" si="193"/>
        <v>0.11337443428688002</v>
      </c>
      <c r="W730" s="42">
        <f ca="1">SUMPRODUCT(L730:T730,Markiwitz!$B$3:$J$3)</f>
        <v>0.44652384246879573</v>
      </c>
    </row>
    <row r="731" spans="1:23" x14ac:dyDescent="0.25">
      <c r="A731">
        <v>730</v>
      </c>
      <c r="B731" s="25">
        <f t="shared" ca="1" si="192"/>
        <v>1</v>
      </c>
      <c r="C731" s="46">
        <v>0</v>
      </c>
      <c r="D731">
        <f t="shared" ca="1" si="204"/>
        <v>0.46546262859573351</v>
      </c>
      <c r="E731">
        <f t="shared" ca="1" si="204"/>
        <v>0.75764647812799479</v>
      </c>
      <c r="F731">
        <f t="shared" ca="1" si="204"/>
        <v>0.31947699923734707</v>
      </c>
      <c r="G731">
        <f t="shared" ca="1" si="204"/>
        <v>0.38034997293164508</v>
      </c>
      <c r="H731">
        <f t="shared" ca="1" si="204"/>
        <v>0.14779246270857527</v>
      </c>
      <c r="I731">
        <f t="shared" ca="1" si="204"/>
        <v>0.89660986321798752</v>
      </c>
      <c r="J731">
        <f t="shared" ca="1" si="204"/>
        <v>0.9304762745095172</v>
      </c>
      <c r="K731">
        <f t="shared" ca="1" si="204"/>
        <v>0.69352255363964521</v>
      </c>
      <c r="L731" s="42">
        <f t="shared" ca="1" si="194"/>
        <v>0</v>
      </c>
      <c r="M731" s="42">
        <f t="shared" ca="1" si="195"/>
        <v>0.10137844487950999</v>
      </c>
      <c r="N731" s="42">
        <f t="shared" ca="1" si="196"/>
        <v>0.16501651690659025</v>
      </c>
      <c r="O731" s="42">
        <f t="shared" ca="1" si="197"/>
        <v>6.9582560162063073E-2</v>
      </c>
      <c r="P731" s="42">
        <f t="shared" ca="1" si="198"/>
        <v>8.2840783334431026E-2</v>
      </c>
      <c r="Q731" s="42">
        <f t="shared" ca="1" si="199"/>
        <v>3.2189415677711553E-2</v>
      </c>
      <c r="R731" s="42">
        <f t="shared" ca="1" si="200"/>
        <v>0.19528294649755029</v>
      </c>
      <c r="S731" s="42">
        <f t="shared" ca="1" si="201"/>
        <v>0.20265910067075049</v>
      </c>
      <c r="T731" s="42">
        <f t="shared" ca="1" si="202"/>
        <v>0.15105023187139333</v>
      </c>
      <c r="U731">
        <f ca="1">+(L731^2*Markiwitz!$B$4^2)+(M731^2*Markiwitz!$C$4^2)+(N731^2*Markiwitz!$D$4^2)+(O731^2*Markiwitz!$E$4^2)+(P731^2*Markiwitz!$F$4^2)+(Q731^2*Markiwitz!$G$4^2)+(R731^2*Markiwitz!$H$4^2)+(S731^2*Markiwitz!$I$4^2)+(T731^2*Markiwitz!$J$4^2)+(2*L731*M731*Markiwitz!$B$8)+(2*L731*N731*Markiwitz!$E$8)+(2*L731*O731*Markiwitz!$H$8)+(2*L731*P731*Markiwitz!$B$11)+(2*L731*Q731*Markiwitz!$E$11)+(2*L731*R731*Markiwitz!$H$11)+(2*L731*S731*Markiwitz!$K$8)+(2*L731*T731*Markiwitz!$K$11)</f>
        <v>1.2359569467487265E-2</v>
      </c>
      <c r="V731" s="5">
        <f t="shared" ca="1" si="193"/>
        <v>0.11117360058704254</v>
      </c>
      <c r="W731" s="42">
        <f ca="1">SUMPRODUCT(L731:T731,Markiwitz!$B$3:$J$3)</f>
        <v>0.19166059900676596</v>
      </c>
    </row>
    <row r="732" spans="1:23" x14ac:dyDescent="0.25">
      <c r="A732">
        <v>731</v>
      </c>
      <c r="B732" s="25">
        <f t="shared" ca="1" si="192"/>
        <v>1</v>
      </c>
      <c r="C732" s="46">
        <v>0</v>
      </c>
      <c r="D732">
        <f t="shared" ref="D732:K741" ca="1" si="205">RAND()</f>
        <v>4.5143455833448476E-2</v>
      </c>
      <c r="E732">
        <f t="shared" ca="1" si="205"/>
        <v>0.59334410087534462</v>
      </c>
      <c r="F732">
        <f t="shared" ca="1" si="205"/>
        <v>0.13483149359123658</v>
      </c>
      <c r="G732">
        <f t="shared" ca="1" si="205"/>
        <v>0.49757994663160998</v>
      </c>
      <c r="H732">
        <f t="shared" ca="1" si="205"/>
        <v>0.95023645538150514</v>
      </c>
      <c r="I732">
        <f t="shared" ca="1" si="205"/>
        <v>0.22631403053092136</v>
      </c>
      <c r="J732">
        <f t="shared" ca="1" si="205"/>
        <v>0.62309833251679503</v>
      </c>
      <c r="K732">
        <f t="shared" ca="1" si="205"/>
        <v>0.64536011224528222</v>
      </c>
      <c r="L732" s="42">
        <f t="shared" ca="1" si="194"/>
        <v>0</v>
      </c>
      <c r="M732" s="42">
        <f t="shared" ca="1" si="195"/>
        <v>1.2148701397596448E-2</v>
      </c>
      <c r="N732" s="42">
        <f t="shared" ca="1" si="196"/>
        <v>0.1596767499181789</v>
      </c>
      <c r="O732" s="42">
        <f t="shared" ca="1" si="197"/>
        <v>3.6284939298293517E-2</v>
      </c>
      <c r="P732" s="42">
        <f t="shared" ca="1" si="198"/>
        <v>0.13390534865920647</v>
      </c>
      <c r="Q732" s="42">
        <f t="shared" ca="1" si="199"/>
        <v>0.25572120566336665</v>
      </c>
      <c r="R732" s="42">
        <f t="shared" ca="1" si="200"/>
        <v>6.090410067741292E-2</v>
      </c>
      <c r="S732" s="42">
        <f t="shared" ca="1" si="201"/>
        <v>0.16768400742324271</v>
      </c>
      <c r="T732" s="42">
        <f t="shared" ca="1" si="202"/>
        <v>0.17367494696270236</v>
      </c>
      <c r="U732">
        <f ca="1">+(L732^2*Markiwitz!$B$4^2)+(M732^2*Markiwitz!$C$4^2)+(N732^2*Markiwitz!$D$4^2)+(O732^2*Markiwitz!$E$4^2)+(P732^2*Markiwitz!$F$4^2)+(Q732^2*Markiwitz!$G$4^2)+(R732^2*Markiwitz!$H$4^2)+(S732^2*Markiwitz!$I$4^2)+(T732^2*Markiwitz!$J$4^2)+(2*L732*M732*Markiwitz!$B$8)+(2*L732*N732*Markiwitz!$E$8)+(2*L732*O732*Markiwitz!$H$8)+(2*L732*P732*Markiwitz!$B$11)+(2*L732*Q732*Markiwitz!$E$11)+(2*L732*R732*Markiwitz!$H$11)+(2*L732*S732*Markiwitz!$K$8)+(2*L732*T732*Markiwitz!$K$11)</f>
        <v>2.5981948685505116E-2</v>
      </c>
      <c r="V732" s="5">
        <f t="shared" ca="1" si="193"/>
        <v>0.16118917049698195</v>
      </c>
      <c r="W732" s="42">
        <f ca="1">SUMPRODUCT(L732:T732,Markiwitz!$B$3:$J$3)</f>
        <v>0.79759693771661799</v>
      </c>
    </row>
    <row r="733" spans="1:23" x14ac:dyDescent="0.25">
      <c r="A733">
        <v>732</v>
      </c>
      <c r="B733" s="25">
        <f t="shared" ca="1" si="192"/>
        <v>0.99999999999999989</v>
      </c>
      <c r="C733" s="46">
        <v>0</v>
      </c>
      <c r="D733">
        <f t="shared" ca="1" si="205"/>
        <v>0.95313849038385923</v>
      </c>
      <c r="E733">
        <f t="shared" ca="1" si="205"/>
        <v>0.85021222738072177</v>
      </c>
      <c r="F733">
        <f t="shared" ca="1" si="205"/>
        <v>7.7537597268966252E-2</v>
      </c>
      <c r="G733">
        <f t="shared" ca="1" si="205"/>
        <v>0.37029257058562692</v>
      </c>
      <c r="H733">
        <f t="shared" ca="1" si="205"/>
        <v>2.2175794309793995E-2</v>
      </c>
      <c r="I733">
        <f t="shared" ca="1" si="205"/>
        <v>0.33330309065830011</v>
      </c>
      <c r="J733">
        <f t="shared" ca="1" si="205"/>
        <v>0.46503571271655275</v>
      </c>
      <c r="K733">
        <f t="shared" ca="1" si="205"/>
        <v>0.64054247067987846</v>
      </c>
      <c r="L733" s="42">
        <f t="shared" ca="1" si="194"/>
        <v>0</v>
      </c>
      <c r="M733" s="42">
        <f t="shared" ca="1" si="195"/>
        <v>0.25675576355794255</v>
      </c>
      <c r="N733" s="42">
        <f t="shared" ca="1" si="196"/>
        <v>0.22902956058308083</v>
      </c>
      <c r="O733" s="42">
        <f t="shared" ca="1" si="197"/>
        <v>2.0887022391912844E-2</v>
      </c>
      <c r="P733" s="42">
        <f t="shared" ca="1" si="198"/>
        <v>9.9749147327222454E-2</v>
      </c>
      <c r="Q733" s="42">
        <f t="shared" ca="1" si="199"/>
        <v>5.9736995808678077E-3</v>
      </c>
      <c r="R733" s="42">
        <f t="shared" ca="1" si="200"/>
        <v>8.9784947729609807E-2</v>
      </c>
      <c r="S733" s="42">
        <f t="shared" ca="1" si="201"/>
        <v>0.12527098706523129</v>
      </c>
      <c r="T733" s="42">
        <f t="shared" ca="1" si="202"/>
        <v>0.17254887176413236</v>
      </c>
      <c r="U733">
        <f ca="1">+(L733^2*Markiwitz!$B$4^2)+(M733^2*Markiwitz!$C$4^2)+(N733^2*Markiwitz!$D$4^2)+(O733^2*Markiwitz!$E$4^2)+(P733^2*Markiwitz!$F$4^2)+(Q733^2*Markiwitz!$G$4^2)+(R733^2*Markiwitz!$H$4^2)+(S733^2*Markiwitz!$I$4^2)+(T733^2*Markiwitz!$J$4^2)+(2*L733*M733*Markiwitz!$B$8)+(2*L733*N733*Markiwitz!$E$8)+(2*L733*O733*Markiwitz!$H$8)+(2*L733*P733*Markiwitz!$B$11)+(2*L733*Q733*Markiwitz!$E$11)+(2*L733*R733*Markiwitz!$H$11)+(2*L733*S733*Markiwitz!$K$8)+(2*L733*T733*Markiwitz!$K$11)</f>
        <v>9.920730651894992E-3</v>
      </c>
      <c r="V733" s="5">
        <f t="shared" ca="1" si="193"/>
        <v>9.9602864677151695E-2</v>
      </c>
      <c r="W733" s="42">
        <f ca="1">SUMPRODUCT(L733:T733,Markiwitz!$B$3:$J$3)</f>
        <v>0.14505090128504838</v>
      </c>
    </row>
    <row r="734" spans="1:23" x14ac:dyDescent="0.25">
      <c r="A734">
        <v>733</v>
      </c>
      <c r="B734" s="25">
        <f t="shared" ca="1" si="192"/>
        <v>1</v>
      </c>
      <c r="C734" s="46">
        <v>0</v>
      </c>
      <c r="D734">
        <f t="shared" ca="1" si="205"/>
        <v>0.5319444325784034</v>
      </c>
      <c r="E734">
        <f t="shared" ca="1" si="205"/>
        <v>0.14778601634604482</v>
      </c>
      <c r="F734">
        <f t="shared" ca="1" si="205"/>
        <v>0.91746412690701662</v>
      </c>
      <c r="G734">
        <f t="shared" ca="1" si="205"/>
        <v>0.24025937059570923</v>
      </c>
      <c r="H734">
        <f t="shared" ca="1" si="205"/>
        <v>0.69432540441836943</v>
      </c>
      <c r="I734">
        <f t="shared" ca="1" si="205"/>
        <v>0.54313075897108332</v>
      </c>
      <c r="J734">
        <f t="shared" ca="1" si="205"/>
        <v>0.82080559368575801</v>
      </c>
      <c r="K734">
        <f t="shared" ca="1" si="205"/>
        <v>0.60815822633683292</v>
      </c>
      <c r="L734" s="42">
        <f t="shared" ca="1" si="194"/>
        <v>0</v>
      </c>
      <c r="M734" s="42">
        <f t="shared" ca="1" si="195"/>
        <v>0.1181081977126729</v>
      </c>
      <c r="N734" s="42">
        <f t="shared" ca="1" si="196"/>
        <v>3.2813089053609586E-2</v>
      </c>
      <c r="O734" s="42">
        <f t="shared" ca="1" si="197"/>
        <v>0.20370555241979629</v>
      </c>
      <c r="P734" s="42">
        <f t="shared" ca="1" si="198"/>
        <v>5.3345047916180499E-2</v>
      </c>
      <c r="Q734" s="42">
        <f t="shared" ca="1" si="199"/>
        <v>0.1541618205203972</v>
      </c>
      <c r="R734" s="42">
        <f t="shared" ca="1" si="200"/>
        <v>0.12059190986069017</v>
      </c>
      <c r="S734" s="42">
        <f t="shared" ca="1" si="201"/>
        <v>0.1822443537435027</v>
      </c>
      <c r="T734" s="42">
        <f t="shared" ca="1" si="202"/>
        <v>0.13503002877315071</v>
      </c>
      <c r="U734">
        <f ca="1">+(L734^2*Markiwitz!$B$4^2)+(M734^2*Markiwitz!$C$4^2)+(N734^2*Markiwitz!$D$4^2)+(O734^2*Markiwitz!$E$4^2)+(P734^2*Markiwitz!$F$4^2)+(Q734^2*Markiwitz!$G$4^2)+(R734^2*Markiwitz!$H$4^2)+(S734^2*Markiwitz!$I$4^2)+(T734^2*Markiwitz!$J$4^2)+(2*L734*M734*Markiwitz!$B$8)+(2*L734*N734*Markiwitz!$E$8)+(2*L734*O734*Markiwitz!$H$8)+(2*L734*P734*Markiwitz!$B$11)+(2*L734*Q734*Markiwitz!$E$11)+(2*L734*R734*Markiwitz!$H$11)+(2*L734*S734*Markiwitz!$K$8)+(2*L734*T734*Markiwitz!$K$11)</f>
        <v>1.6498202079293683E-2</v>
      </c>
      <c r="V734" s="5">
        <f t="shared" ca="1" si="193"/>
        <v>0.12844532719913823</v>
      </c>
      <c r="W734" s="42">
        <f ca="1">SUMPRODUCT(L734:T734,Markiwitz!$B$3:$J$3)</f>
        <v>0.5291014376732408</v>
      </c>
    </row>
    <row r="735" spans="1:23" x14ac:dyDescent="0.25">
      <c r="A735">
        <v>734</v>
      </c>
      <c r="B735" s="25">
        <f t="shared" ca="1" si="192"/>
        <v>1</v>
      </c>
      <c r="C735" s="46">
        <v>0</v>
      </c>
      <c r="D735">
        <f t="shared" ca="1" si="205"/>
        <v>0.47974713950391434</v>
      </c>
      <c r="E735">
        <f t="shared" ca="1" si="205"/>
        <v>0.51180427034827491</v>
      </c>
      <c r="F735">
        <f t="shared" ca="1" si="205"/>
        <v>0.49980778429091344</v>
      </c>
      <c r="G735">
        <f t="shared" ca="1" si="205"/>
        <v>0.43858056656289623</v>
      </c>
      <c r="H735">
        <f t="shared" ca="1" si="205"/>
        <v>0.86525323367797558</v>
      </c>
      <c r="I735">
        <f t="shared" ca="1" si="205"/>
        <v>0.16483034476077096</v>
      </c>
      <c r="J735">
        <f t="shared" ca="1" si="205"/>
        <v>0.20370190827161583</v>
      </c>
      <c r="K735">
        <f t="shared" ca="1" si="205"/>
        <v>0.28666968859380171</v>
      </c>
      <c r="L735" s="42">
        <f t="shared" ca="1" si="194"/>
        <v>0</v>
      </c>
      <c r="M735" s="42">
        <f t="shared" ca="1" si="195"/>
        <v>0.13904122525135229</v>
      </c>
      <c r="N735" s="42">
        <f t="shared" ca="1" si="196"/>
        <v>0.14833208367158565</v>
      </c>
      <c r="O735" s="42">
        <f t="shared" ca="1" si="197"/>
        <v>0.14485523934511169</v>
      </c>
      <c r="P735" s="42">
        <f t="shared" ca="1" si="198"/>
        <v>0.1271102510572443</v>
      </c>
      <c r="Q735" s="42">
        <f t="shared" ca="1" si="199"/>
        <v>0.25076933212709396</v>
      </c>
      <c r="R735" s="42">
        <f t="shared" ca="1" si="200"/>
        <v>4.7771442926870057E-2</v>
      </c>
      <c r="S735" s="42">
        <f t="shared" ca="1" si="201"/>
        <v>5.9037273138119351E-2</v>
      </c>
      <c r="T735" s="42">
        <f t="shared" ca="1" si="202"/>
        <v>8.3083152482622741E-2</v>
      </c>
      <c r="U735">
        <f ca="1">+(L735^2*Markiwitz!$B$4^2)+(M735^2*Markiwitz!$C$4^2)+(N735^2*Markiwitz!$D$4^2)+(O735^2*Markiwitz!$E$4^2)+(P735^2*Markiwitz!$F$4^2)+(Q735^2*Markiwitz!$G$4^2)+(R735^2*Markiwitz!$H$4^2)+(S735^2*Markiwitz!$I$4^2)+(T735^2*Markiwitz!$J$4^2)+(2*L735*M735*Markiwitz!$B$8)+(2*L735*N735*Markiwitz!$E$8)+(2*L735*O735*Markiwitz!$H$8)+(2*L735*P735*Markiwitz!$B$11)+(2*L735*Q735*Markiwitz!$E$11)+(2*L735*R735*Markiwitz!$H$11)+(2*L735*S735*Markiwitz!$K$8)+(2*L735*T735*Markiwitz!$K$11)</f>
        <v>2.3765232008218885E-2</v>
      </c>
      <c r="V735" s="5">
        <f t="shared" ca="1" si="193"/>
        <v>0.15415976131344677</v>
      </c>
      <c r="W735" s="42">
        <f ca="1">SUMPRODUCT(L735:T735,Markiwitz!$B$3:$J$3)</f>
        <v>0.82964942991904755</v>
      </c>
    </row>
    <row r="736" spans="1:23" x14ac:dyDescent="0.25">
      <c r="A736">
        <v>735</v>
      </c>
      <c r="B736" s="25">
        <f t="shared" ca="1" si="192"/>
        <v>1</v>
      </c>
      <c r="C736" s="46">
        <v>0</v>
      </c>
      <c r="D736">
        <f t="shared" ca="1" si="205"/>
        <v>0.39651613905440597</v>
      </c>
      <c r="E736">
        <f t="shared" ca="1" si="205"/>
        <v>0.13126365259047346</v>
      </c>
      <c r="F736">
        <f t="shared" ca="1" si="205"/>
        <v>6.7496593901057889E-2</v>
      </c>
      <c r="G736">
        <f t="shared" ca="1" si="205"/>
        <v>0.59435271126791467</v>
      </c>
      <c r="H736">
        <f t="shared" ca="1" si="205"/>
        <v>0.13635970512480122</v>
      </c>
      <c r="I736">
        <f t="shared" ca="1" si="205"/>
        <v>6.4055622902168818E-2</v>
      </c>
      <c r="J736">
        <f t="shared" ca="1" si="205"/>
        <v>0.75682488739061071</v>
      </c>
      <c r="K736">
        <f t="shared" ca="1" si="205"/>
        <v>0.40578208015844275</v>
      </c>
      <c r="L736" s="42">
        <f t="shared" ca="1" si="194"/>
        <v>0</v>
      </c>
      <c r="M736" s="42">
        <f t="shared" ca="1" si="195"/>
        <v>0.15533501371809905</v>
      </c>
      <c r="N736" s="42">
        <f t="shared" ca="1" si="196"/>
        <v>5.1422475071137751E-2</v>
      </c>
      <c r="O736" s="42">
        <f t="shared" ca="1" si="197"/>
        <v>2.6441759380964814E-2</v>
      </c>
      <c r="P736" s="42">
        <f t="shared" ca="1" si="198"/>
        <v>0.23283739919984225</v>
      </c>
      <c r="Q736" s="42">
        <f t="shared" ca="1" si="199"/>
        <v>5.3418851289810006E-2</v>
      </c>
      <c r="R736" s="42">
        <f t="shared" ca="1" si="200"/>
        <v>2.5093760586790446E-2</v>
      </c>
      <c r="S736" s="42">
        <f t="shared" ca="1" si="201"/>
        <v>0.29648579890184162</v>
      </c>
      <c r="T736" s="42">
        <f t="shared" ca="1" si="202"/>
        <v>0.15896494185151397</v>
      </c>
      <c r="U736">
        <f ca="1">+(L736^2*Markiwitz!$B$4^2)+(M736^2*Markiwitz!$C$4^2)+(N736^2*Markiwitz!$D$4^2)+(O736^2*Markiwitz!$E$4^2)+(P736^2*Markiwitz!$F$4^2)+(Q736^2*Markiwitz!$G$4^2)+(R736^2*Markiwitz!$H$4^2)+(S736^2*Markiwitz!$I$4^2)+(T736^2*Markiwitz!$J$4^2)+(2*L736*M736*Markiwitz!$B$8)+(2*L736*N736*Markiwitz!$E$8)+(2*L736*O736*Markiwitz!$H$8)+(2*L736*P736*Markiwitz!$B$11)+(2*L736*Q736*Markiwitz!$E$11)+(2*L736*R736*Markiwitz!$H$11)+(2*L736*S736*Markiwitz!$K$8)+(2*L736*T736*Markiwitz!$K$11)</f>
        <v>1.8538960613877668E-2</v>
      </c>
      <c r="V736" s="5">
        <f t="shared" ca="1" si="193"/>
        <v>0.13615785182602458</v>
      </c>
      <c r="W736" s="42">
        <f ca="1">SUMPRODUCT(L736:T736,Markiwitz!$B$3:$J$3)</f>
        <v>0.25480124606093585</v>
      </c>
    </row>
    <row r="737" spans="1:23" x14ac:dyDescent="0.25">
      <c r="A737">
        <v>736</v>
      </c>
      <c r="B737" s="25">
        <f t="shared" ca="1" si="192"/>
        <v>1.0000000000000002</v>
      </c>
      <c r="C737" s="46">
        <v>0</v>
      </c>
      <c r="D737">
        <f t="shared" ca="1" si="205"/>
        <v>0.99812652652908052</v>
      </c>
      <c r="E737">
        <f t="shared" ca="1" si="205"/>
        <v>0.33209307979169755</v>
      </c>
      <c r="F737">
        <f t="shared" ca="1" si="205"/>
        <v>0.88067248846799184</v>
      </c>
      <c r="G737">
        <f t="shared" ca="1" si="205"/>
        <v>0.43559494978756652</v>
      </c>
      <c r="H737">
        <f t="shared" ca="1" si="205"/>
        <v>0.10302674426137137</v>
      </c>
      <c r="I737">
        <f t="shared" ca="1" si="205"/>
        <v>0.92299483712927877</v>
      </c>
      <c r="J737">
        <f t="shared" ca="1" si="205"/>
        <v>0.81144351112118751</v>
      </c>
      <c r="K737">
        <f t="shared" ca="1" si="205"/>
        <v>0.25142729858522939</v>
      </c>
      <c r="L737" s="42">
        <f t="shared" ca="1" si="194"/>
        <v>0</v>
      </c>
      <c r="M737" s="42">
        <f t="shared" ca="1" si="195"/>
        <v>0.2107806861282997</v>
      </c>
      <c r="N737" s="42">
        <f t="shared" ca="1" si="196"/>
        <v>7.013019427543965E-2</v>
      </c>
      <c r="O737" s="42">
        <f t="shared" ca="1" si="197"/>
        <v>0.1859771746765535</v>
      </c>
      <c r="P737" s="42">
        <f t="shared" ca="1" si="198"/>
        <v>9.1987338228076324E-2</v>
      </c>
      <c r="Q737" s="42">
        <f t="shared" ca="1" si="199"/>
        <v>2.1756808648792106E-2</v>
      </c>
      <c r="R737" s="42">
        <f t="shared" ca="1" si="200"/>
        <v>0.19491465249352771</v>
      </c>
      <c r="S737" s="42">
        <f t="shared" ca="1" si="201"/>
        <v>0.17135765404737724</v>
      </c>
      <c r="T737" s="42">
        <f t="shared" ca="1" si="202"/>
        <v>5.3095491501933829E-2</v>
      </c>
      <c r="U737">
        <f ca="1">+(L737^2*Markiwitz!$B$4^2)+(M737^2*Markiwitz!$C$4^2)+(N737^2*Markiwitz!$D$4^2)+(O737^2*Markiwitz!$E$4^2)+(P737^2*Markiwitz!$F$4^2)+(Q737^2*Markiwitz!$G$4^2)+(R737^2*Markiwitz!$H$4^2)+(S737^2*Markiwitz!$I$4^2)+(T737^2*Markiwitz!$J$4^2)+(2*L737*M737*Markiwitz!$B$8)+(2*L737*N737*Markiwitz!$E$8)+(2*L737*O737*Markiwitz!$H$8)+(2*L737*P737*Markiwitz!$B$11)+(2*L737*Q737*Markiwitz!$E$11)+(2*L737*R737*Markiwitz!$H$11)+(2*L737*S737*Markiwitz!$K$8)+(2*L737*T737*Markiwitz!$K$11)</f>
        <v>1.2667055095409486E-2</v>
      </c>
      <c r="V737" s="5">
        <f t="shared" ca="1" si="193"/>
        <v>0.11254801240097262</v>
      </c>
      <c r="W737" s="42">
        <f ca="1">SUMPRODUCT(L737:T737,Markiwitz!$B$3:$J$3)</f>
        <v>0.19178018776620673</v>
      </c>
    </row>
    <row r="738" spans="1:23" x14ac:dyDescent="0.25">
      <c r="A738">
        <v>737</v>
      </c>
      <c r="B738" s="25">
        <f t="shared" ca="1" si="192"/>
        <v>1</v>
      </c>
      <c r="C738" s="46">
        <v>0</v>
      </c>
      <c r="D738">
        <f t="shared" ca="1" si="205"/>
        <v>0.35148741322152277</v>
      </c>
      <c r="E738">
        <f t="shared" ca="1" si="205"/>
        <v>0.6992670319652794</v>
      </c>
      <c r="F738">
        <f t="shared" ca="1" si="205"/>
        <v>0.44130265927887646</v>
      </c>
      <c r="G738">
        <f t="shared" ca="1" si="205"/>
        <v>6.6585434989439807E-2</v>
      </c>
      <c r="H738">
        <f t="shared" ca="1" si="205"/>
        <v>0.26110667987800118</v>
      </c>
      <c r="I738">
        <f t="shared" ca="1" si="205"/>
        <v>0.32151644791851541</v>
      </c>
      <c r="J738">
        <f t="shared" ca="1" si="205"/>
        <v>0.98165853203987119</v>
      </c>
      <c r="K738">
        <f t="shared" ca="1" si="205"/>
        <v>0.59947086963269491</v>
      </c>
      <c r="L738" s="42">
        <f t="shared" ca="1" si="194"/>
        <v>0</v>
      </c>
      <c r="M738" s="42">
        <f t="shared" ca="1" si="195"/>
        <v>9.4425069535433587E-2</v>
      </c>
      <c r="N738" s="42">
        <f t="shared" ca="1" si="196"/>
        <v>0.18785406143560485</v>
      </c>
      <c r="O738" s="42">
        <f t="shared" ca="1" si="197"/>
        <v>0.11855341819115833</v>
      </c>
      <c r="P738" s="42">
        <f t="shared" ca="1" si="198"/>
        <v>1.7887793680288609E-2</v>
      </c>
      <c r="Q738" s="42">
        <f t="shared" ca="1" si="199"/>
        <v>7.0144805976616251E-2</v>
      </c>
      <c r="R738" s="42">
        <f t="shared" ca="1" si="200"/>
        <v>8.6373542293412708E-2</v>
      </c>
      <c r="S738" s="42">
        <f t="shared" ca="1" si="201"/>
        <v>0.26371691179023016</v>
      </c>
      <c r="T738" s="42">
        <f t="shared" ca="1" si="202"/>
        <v>0.16104439709725554</v>
      </c>
      <c r="U738">
        <f ca="1">+(L738^2*Markiwitz!$B$4^2)+(M738^2*Markiwitz!$C$4^2)+(N738^2*Markiwitz!$D$4^2)+(O738^2*Markiwitz!$E$4^2)+(P738^2*Markiwitz!$F$4^2)+(Q738^2*Markiwitz!$G$4^2)+(R738^2*Markiwitz!$H$4^2)+(S738^2*Markiwitz!$I$4^2)+(T738^2*Markiwitz!$J$4^2)+(2*L738*M738*Markiwitz!$B$8)+(2*L738*N738*Markiwitz!$E$8)+(2*L738*O738*Markiwitz!$H$8)+(2*L738*P738*Markiwitz!$B$11)+(2*L738*Q738*Markiwitz!$E$11)+(2*L738*R738*Markiwitz!$H$11)+(2*L738*S738*Markiwitz!$K$8)+(2*L738*T738*Markiwitz!$K$11)</f>
        <v>1.4597934363922286E-2</v>
      </c>
      <c r="V738" s="5">
        <f t="shared" ca="1" si="193"/>
        <v>0.12082191177068126</v>
      </c>
      <c r="W738" s="42">
        <f ca="1">SUMPRODUCT(L738:T738,Markiwitz!$B$3:$J$3)</f>
        <v>0.28262483246617315</v>
      </c>
    </row>
    <row r="739" spans="1:23" x14ac:dyDescent="0.25">
      <c r="A739">
        <v>738</v>
      </c>
      <c r="B739" s="25">
        <f t="shared" ca="1" si="192"/>
        <v>1</v>
      </c>
      <c r="C739" s="46">
        <v>0</v>
      </c>
      <c r="D739">
        <f t="shared" ca="1" si="205"/>
        <v>0.89766074438841437</v>
      </c>
      <c r="E739">
        <f t="shared" ca="1" si="205"/>
        <v>0.21627582994893813</v>
      </c>
      <c r="F739">
        <f t="shared" ca="1" si="205"/>
        <v>0.8614340095047387</v>
      </c>
      <c r="G739">
        <f t="shared" ca="1" si="205"/>
        <v>0.1523079216138975</v>
      </c>
      <c r="H739">
        <f t="shared" ca="1" si="205"/>
        <v>6.0374212589001552E-2</v>
      </c>
      <c r="I739">
        <f t="shared" ca="1" si="205"/>
        <v>0.31706572495435759</v>
      </c>
      <c r="J739">
        <f t="shared" ca="1" si="205"/>
        <v>0.63813687879480874</v>
      </c>
      <c r="K739">
        <f t="shared" ca="1" si="205"/>
        <v>4.9957063331536711E-2</v>
      </c>
      <c r="L739" s="42">
        <f t="shared" ca="1" si="194"/>
        <v>0</v>
      </c>
      <c r="M739" s="42">
        <f t="shared" ca="1" si="195"/>
        <v>0.28111526454357033</v>
      </c>
      <c r="N739" s="42">
        <f t="shared" ca="1" si="196"/>
        <v>6.7729860674589915E-2</v>
      </c>
      <c r="O739" s="42">
        <f t="shared" ca="1" si="197"/>
        <v>0.26977034584902204</v>
      </c>
      <c r="P739" s="42">
        <f t="shared" ca="1" si="198"/>
        <v>4.7697397869106123E-2</v>
      </c>
      <c r="Q739" s="42">
        <f t="shared" ca="1" si="199"/>
        <v>1.8907045729319713E-2</v>
      </c>
      <c r="R739" s="42">
        <f t="shared" ca="1" si="200"/>
        <v>9.9293653761109615E-2</v>
      </c>
      <c r="S739" s="42">
        <f t="shared" ca="1" si="201"/>
        <v>0.19984166470332979</v>
      </c>
      <c r="T739" s="42">
        <f t="shared" ca="1" si="202"/>
        <v>1.5644766869952583E-2</v>
      </c>
      <c r="U739">
        <f ca="1">+(L739^2*Markiwitz!$B$4^2)+(M739^2*Markiwitz!$C$4^2)+(N739^2*Markiwitz!$D$4^2)+(O739^2*Markiwitz!$E$4^2)+(P739^2*Markiwitz!$F$4^2)+(Q739^2*Markiwitz!$G$4^2)+(R739^2*Markiwitz!$H$4^2)+(S739^2*Markiwitz!$I$4^2)+(T739^2*Markiwitz!$J$4^2)+(2*L739*M739*Markiwitz!$B$8)+(2*L739*N739*Markiwitz!$E$8)+(2*L739*O739*Markiwitz!$H$8)+(2*L739*P739*Markiwitz!$B$11)+(2*L739*Q739*Markiwitz!$E$11)+(2*L739*R739*Markiwitz!$H$11)+(2*L739*S739*Markiwitz!$K$8)+(2*L739*T739*Markiwitz!$K$11)</f>
        <v>1.4941778379482256E-2</v>
      </c>
      <c r="V739" s="5">
        <f t="shared" ca="1" si="193"/>
        <v>0.12223656727625434</v>
      </c>
      <c r="W739" s="42">
        <f ca="1">SUMPRODUCT(L739:T739,Markiwitz!$B$3:$J$3)</f>
        <v>0.19276632153174547</v>
      </c>
    </row>
    <row r="740" spans="1:23" x14ac:dyDescent="0.25">
      <c r="A740">
        <v>739</v>
      </c>
      <c r="B740" s="25">
        <f t="shared" ca="1" si="192"/>
        <v>1</v>
      </c>
      <c r="C740" s="46">
        <v>0</v>
      </c>
      <c r="D740">
        <f t="shared" ca="1" si="205"/>
        <v>0.97581272377571404</v>
      </c>
      <c r="E740">
        <f t="shared" ca="1" si="205"/>
        <v>0.51758895476897293</v>
      </c>
      <c r="F740">
        <f t="shared" ca="1" si="205"/>
        <v>0.11921537595649467</v>
      </c>
      <c r="G740">
        <f t="shared" ca="1" si="205"/>
        <v>5.719851161337719E-2</v>
      </c>
      <c r="H740">
        <f t="shared" ca="1" si="205"/>
        <v>6.3209817476828856E-2</v>
      </c>
      <c r="I740">
        <f t="shared" ca="1" si="205"/>
        <v>0.67745810019451147</v>
      </c>
      <c r="J740">
        <f t="shared" ca="1" si="205"/>
        <v>0.72495066584342549</v>
      </c>
      <c r="K740">
        <f t="shared" ca="1" si="205"/>
        <v>0.9716205954275362</v>
      </c>
      <c r="L740" s="42">
        <f t="shared" ca="1" si="194"/>
        <v>0</v>
      </c>
      <c r="M740" s="42">
        <f t="shared" ca="1" si="195"/>
        <v>0.2375942821191209</v>
      </c>
      <c r="N740" s="42">
        <f t="shared" ca="1" si="196"/>
        <v>0.12602436220065702</v>
      </c>
      <c r="O740" s="42">
        <f t="shared" ca="1" si="197"/>
        <v>2.9026975133452759E-2</v>
      </c>
      <c r="P740" s="42">
        <f t="shared" ca="1" si="198"/>
        <v>1.3926892910843166E-2</v>
      </c>
      <c r="Q740" s="42">
        <f t="shared" ca="1" si="199"/>
        <v>1.5390546608346642E-2</v>
      </c>
      <c r="R740" s="42">
        <f t="shared" ca="1" si="200"/>
        <v>0.16494985877894164</v>
      </c>
      <c r="S740" s="42">
        <f t="shared" ca="1" si="201"/>
        <v>0.1765135141468363</v>
      </c>
      <c r="T740" s="42">
        <f t="shared" ca="1" si="202"/>
        <v>0.23657356810180147</v>
      </c>
      <c r="U740">
        <f ca="1">+(L740^2*Markiwitz!$B$4^2)+(M740^2*Markiwitz!$C$4^2)+(N740^2*Markiwitz!$D$4^2)+(O740^2*Markiwitz!$E$4^2)+(P740^2*Markiwitz!$F$4^2)+(Q740^2*Markiwitz!$G$4^2)+(R740^2*Markiwitz!$H$4^2)+(S740^2*Markiwitz!$I$4^2)+(T740^2*Markiwitz!$J$4^2)+(2*L740*M740*Markiwitz!$B$8)+(2*L740*N740*Markiwitz!$E$8)+(2*L740*O740*Markiwitz!$H$8)+(2*L740*P740*Markiwitz!$B$11)+(2*L740*Q740*Markiwitz!$E$11)+(2*L740*R740*Markiwitz!$H$11)+(2*L740*S740*Markiwitz!$K$8)+(2*L740*T740*Markiwitz!$K$11)</f>
        <v>9.9509907531772218E-3</v>
      </c>
      <c r="V740" s="5">
        <f t="shared" ca="1" si="193"/>
        <v>9.9754652789617898E-2</v>
      </c>
      <c r="W740" s="42">
        <f ca="1">SUMPRODUCT(L740:T740,Markiwitz!$B$3:$J$3)</f>
        <v>0.12682283264482203</v>
      </c>
    </row>
    <row r="741" spans="1:23" x14ac:dyDescent="0.25">
      <c r="A741">
        <v>740</v>
      </c>
      <c r="B741" s="25">
        <f t="shared" ca="1" si="192"/>
        <v>1</v>
      </c>
      <c r="C741" s="46">
        <v>0</v>
      </c>
      <c r="D741">
        <f t="shared" ca="1" si="205"/>
        <v>0.61477446538071201</v>
      </c>
      <c r="E741">
        <f t="shared" ca="1" si="205"/>
        <v>0.81813166405927751</v>
      </c>
      <c r="F741">
        <f t="shared" ca="1" si="205"/>
        <v>0.38323836272353085</v>
      </c>
      <c r="G741">
        <f t="shared" ca="1" si="205"/>
        <v>0.4479187132411484</v>
      </c>
      <c r="H741">
        <f t="shared" ca="1" si="205"/>
        <v>0.41029036291385457</v>
      </c>
      <c r="I741">
        <f t="shared" ca="1" si="205"/>
        <v>0.13333261799411111</v>
      </c>
      <c r="J741">
        <f t="shared" ca="1" si="205"/>
        <v>0.29522912487037778</v>
      </c>
      <c r="K741">
        <f t="shared" ca="1" si="205"/>
        <v>0.81814372390156676</v>
      </c>
      <c r="L741" s="42">
        <f t="shared" ca="1" si="194"/>
        <v>0</v>
      </c>
      <c r="M741" s="42">
        <f t="shared" ca="1" si="195"/>
        <v>0.15678786263605721</v>
      </c>
      <c r="N741" s="42">
        <f t="shared" ca="1" si="196"/>
        <v>0.20865068766852424</v>
      </c>
      <c r="O741" s="42">
        <f t="shared" ca="1" si="197"/>
        <v>9.7738483224663872E-2</v>
      </c>
      <c r="P741" s="42">
        <f t="shared" ca="1" si="198"/>
        <v>0.11423411614905375</v>
      </c>
      <c r="Q741" s="42">
        <f t="shared" ca="1" si="199"/>
        <v>0.10463763979136428</v>
      </c>
      <c r="R741" s="42">
        <f t="shared" ca="1" si="200"/>
        <v>3.4004236304806125E-2</v>
      </c>
      <c r="S741" s="42">
        <f t="shared" ca="1" si="201"/>
        <v>7.5293210897552726E-2</v>
      </c>
      <c r="T741" s="42">
        <f t="shared" ca="1" si="202"/>
        <v>0.2086537633279778</v>
      </c>
      <c r="U741">
        <f ca="1">+(L741^2*Markiwitz!$B$4^2)+(M741^2*Markiwitz!$C$4^2)+(N741^2*Markiwitz!$D$4^2)+(O741^2*Markiwitz!$E$4^2)+(P741^2*Markiwitz!$F$4^2)+(Q741^2*Markiwitz!$G$4^2)+(R741^2*Markiwitz!$H$4^2)+(S741^2*Markiwitz!$I$4^2)+(T741^2*Markiwitz!$J$4^2)+(2*L741*M741*Markiwitz!$B$8)+(2*L741*N741*Markiwitz!$E$8)+(2*L741*O741*Markiwitz!$H$8)+(2*L741*P741*Markiwitz!$B$11)+(2*L741*Q741*Markiwitz!$E$11)+(2*L741*R741*Markiwitz!$H$11)+(2*L741*S741*Markiwitz!$K$8)+(2*L741*T741*Markiwitz!$K$11)</f>
        <v>1.0803036286201618E-2</v>
      </c>
      <c r="V741" s="5">
        <f t="shared" ca="1" si="193"/>
        <v>0.10393765576633725</v>
      </c>
      <c r="W741" s="42">
        <f ca="1">SUMPRODUCT(L741:T741,Markiwitz!$B$3:$J$3)</f>
        <v>0.42907496618043717</v>
      </c>
    </row>
    <row r="742" spans="1:23" x14ac:dyDescent="0.25">
      <c r="A742">
        <v>741</v>
      </c>
      <c r="B742" s="25">
        <f t="shared" ca="1" si="192"/>
        <v>1.0000000000000002</v>
      </c>
      <c r="C742" s="46">
        <v>0</v>
      </c>
      <c r="D742">
        <f t="shared" ref="D742:K751" ca="1" si="206">RAND()</f>
        <v>0.86018946122201367</v>
      </c>
      <c r="E742">
        <f t="shared" ca="1" si="206"/>
        <v>0.11233289579205719</v>
      </c>
      <c r="F742">
        <f t="shared" ca="1" si="206"/>
        <v>0.77167873365063455</v>
      </c>
      <c r="G742">
        <f t="shared" ca="1" si="206"/>
        <v>0.37590862211793419</v>
      </c>
      <c r="H742">
        <f t="shared" ca="1" si="206"/>
        <v>0.5809295646090108</v>
      </c>
      <c r="I742">
        <f t="shared" ca="1" si="206"/>
        <v>0.87903937814627631</v>
      </c>
      <c r="J742">
        <f t="shared" ca="1" si="206"/>
        <v>0.52231673448050153</v>
      </c>
      <c r="K742">
        <f t="shared" ca="1" si="206"/>
        <v>0.36613279349109895</v>
      </c>
      <c r="L742" s="42">
        <f t="shared" ca="1" si="194"/>
        <v>0</v>
      </c>
      <c r="M742" s="42">
        <f t="shared" ca="1" si="195"/>
        <v>0.19249950451166933</v>
      </c>
      <c r="N742" s="42">
        <f t="shared" ca="1" si="196"/>
        <v>2.5138679041257009E-2</v>
      </c>
      <c r="O742" s="42">
        <f t="shared" ca="1" si="197"/>
        <v>0.17269192493814992</v>
      </c>
      <c r="P742" s="42">
        <f t="shared" ca="1" si="198"/>
        <v>8.4123587606579717E-2</v>
      </c>
      <c r="Q742" s="42">
        <f t="shared" ca="1" si="199"/>
        <v>0.130004677323699</v>
      </c>
      <c r="R742" s="42">
        <f t="shared" ca="1" si="200"/>
        <v>0.19671787712792038</v>
      </c>
      <c r="S742" s="42">
        <f t="shared" ca="1" si="201"/>
        <v>0.11688786845029596</v>
      </c>
      <c r="T742" s="42">
        <f t="shared" ca="1" si="202"/>
        <v>8.1935881000428826E-2</v>
      </c>
      <c r="U742">
        <f ca="1">+(L742^2*Markiwitz!$B$4^2)+(M742^2*Markiwitz!$C$4^2)+(N742^2*Markiwitz!$D$4^2)+(O742^2*Markiwitz!$E$4^2)+(P742^2*Markiwitz!$F$4^2)+(Q742^2*Markiwitz!$G$4^2)+(R742^2*Markiwitz!$H$4^2)+(S742^2*Markiwitz!$I$4^2)+(T742^2*Markiwitz!$J$4^2)+(2*L742*M742*Markiwitz!$B$8)+(2*L742*N742*Markiwitz!$E$8)+(2*L742*O742*Markiwitz!$H$8)+(2*L742*P742*Markiwitz!$B$11)+(2*L742*Q742*Markiwitz!$E$11)+(2*L742*R742*Markiwitz!$H$11)+(2*L742*S742*Markiwitz!$K$8)+(2*L742*T742*Markiwitz!$K$11)</f>
        <v>1.4373679135234917E-2</v>
      </c>
      <c r="V742" s="5">
        <f t="shared" ca="1" si="193"/>
        <v>0.11989027956942513</v>
      </c>
      <c r="W742" s="42">
        <f ca="1">SUMPRODUCT(L742:T742,Markiwitz!$B$3:$J$3)</f>
        <v>0.47803530955909079</v>
      </c>
    </row>
    <row r="743" spans="1:23" x14ac:dyDescent="0.25">
      <c r="A743">
        <v>742</v>
      </c>
      <c r="B743" s="25">
        <f t="shared" ca="1" si="192"/>
        <v>1</v>
      </c>
      <c r="C743" s="46">
        <v>0</v>
      </c>
      <c r="D743">
        <f t="shared" ca="1" si="206"/>
        <v>0.10797832769277693</v>
      </c>
      <c r="E743">
        <f t="shared" ca="1" si="206"/>
        <v>0.22957064789756598</v>
      </c>
      <c r="F743">
        <f t="shared" ca="1" si="206"/>
        <v>0.86736076886305435</v>
      </c>
      <c r="G743">
        <f t="shared" ca="1" si="206"/>
        <v>0.16780826359299472</v>
      </c>
      <c r="H743">
        <f t="shared" ca="1" si="206"/>
        <v>0.75930802451111545</v>
      </c>
      <c r="I743">
        <f t="shared" ca="1" si="206"/>
        <v>0.16030136231804404</v>
      </c>
      <c r="J743">
        <f t="shared" ca="1" si="206"/>
        <v>0.61809168427017958</v>
      </c>
      <c r="K743">
        <f t="shared" ca="1" si="206"/>
        <v>0.53710614336055207</v>
      </c>
      <c r="L743" s="42">
        <f t="shared" ca="1" si="194"/>
        <v>0</v>
      </c>
      <c r="M743" s="42">
        <f t="shared" ca="1" si="195"/>
        <v>3.1320533055963787E-2</v>
      </c>
      <c r="N743" s="42">
        <f t="shared" ca="1" si="196"/>
        <v>6.6589983562374819E-2</v>
      </c>
      <c r="O743" s="42">
        <f t="shared" ca="1" si="197"/>
        <v>0.25158939032576538</v>
      </c>
      <c r="P743" s="42">
        <f t="shared" ca="1" si="198"/>
        <v>4.8674992280695023E-2</v>
      </c>
      <c r="Q743" s="42">
        <f t="shared" ca="1" si="199"/>
        <v>0.22024727173978831</v>
      </c>
      <c r="R743" s="42">
        <f t="shared" ca="1" si="200"/>
        <v>4.6497516906202095E-2</v>
      </c>
      <c r="S743" s="42">
        <f t="shared" ca="1" si="201"/>
        <v>0.17928561631257309</v>
      </c>
      <c r="T743" s="42">
        <f t="shared" ca="1" si="202"/>
        <v>0.15579469581663757</v>
      </c>
      <c r="U743">
        <f ca="1">+(L743^2*Markiwitz!$B$4^2)+(M743^2*Markiwitz!$C$4^2)+(N743^2*Markiwitz!$D$4^2)+(O743^2*Markiwitz!$E$4^2)+(P743^2*Markiwitz!$F$4^2)+(Q743^2*Markiwitz!$G$4^2)+(R743^2*Markiwitz!$H$4^2)+(S743^2*Markiwitz!$I$4^2)+(T743^2*Markiwitz!$J$4^2)+(2*L743*M743*Markiwitz!$B$8)+(2*L743*N743*Markiwitz!$E$8)+(2*L743*O743*Markiwitz!$H$8)+(2*L743*P743*Markiwitz!$B$11)+(2*L743*Q743*Markiwitz!$E$11)+(2*L743*R743*Markiwitz!$H$11)+(2*L743*S743*Markiwitz!$K$8)+(2*L743*T743*Markiwitz!$K$11)</f>
        <v>2.393629980225313E-2</v>
      </c>
      <c r="V743" s="5">
        <f t="shared" ca="1" si="193"/>
        <v>0.15471360574381662</v>
      </c>
      <c r="W743" s="42">
        <f ca="1">SUMPRODUCT(L743:T743,Markiwitz!$B$3:$J$3)</f>
        <v>0.71580974430695321</v>
      </c>
    </row>
    <row r="744" spans="1:23" x14ac:dyDescent="0.25">
      <c r="A744">
        <v>743</v>
      </c>
      <c r="B744" s="25">
        <f t="shared" ca="1" si="192"/>
        <v>1</v>
      </c>
      <c r="C744" s="46">
        <v>0</v>
      </c>
      <c r="D744">
        <f t="shared" ca="1" si="206"/>
        <v>0.2145450600827945</v>
      </c>
      <c r="E744">
        <f t="shared" ca="1" si="206"/>
        <v>6.6446074996053484E-2</v>
      </c>
      <c r="F744">
        <f t="shared" ca="1" si="206"/>
        <v>0.52225350716453756</v>
      </c>
      <c r="G744">
        <f t="shared" ca="1" si="206"/>
        <v>0.19406213165915875</v>
      </c>
      <c r="H744">
        <f t="shared" ca="1" si="206"/>
        <v>0.78890711115113987</v>
      </c>
      <c r="I744">
        <f t="shared" ca="1" si="206"/>
        <v>0.72147876931929078</v>
      </c>
      <c r="J744">
        <f t="shared" ca="1" si="206"/>
        <v>0.99718771317893362</v>
      </c>
      <c r="K744">
        <f t="shared" ca="1" si="206"/>
        <v>0.80385861647348233</v>
      </c>
      <c r="L744" s="42">
        <f t="shared" ca="1" si="194"/>
        <v>0</v>
      </c>
      <c r="M744" s="42">
        <f t="shared" ca="1" si="195"/>
        <v>4.9793004607199064E-2</v>
      </c>
      <c r="N744" s="42">
        <f t="shared" ca="1" si="196"/>
        <v>1.5421234668055242E-2</v>
      </c>
      <c r="O744" s="42">
        <f t="shared" ca="1" si="197"/>
        <v>0.12120797038316489</v>
      </c>
      <c r="P744" s="42">
        <f t="shared" ca="1" si="198"/>
        <v>4.5039194153705359E-2</v>
      </c>
      <c r="Q744" s="42">
        <f t="shared" ca="1" si="199"/>
        <v>0.18309466274842953</v>
      </c>
      <c r="R744" s="42">
        <f t="shared" ca="1" si="200"/>
        <v>0.16744545724263329</v>
      </c>
      <c r="S744" s="42">
        <f t="shared" ca="1" si="201"/>
        <v>0.23143377142964511</v>
      </c>
      <c r="T744" s="42">
        <f t="shared" ca="1" si="202"/>
        <v>0.18656470476716752</v>
      </c>
      <c r="U744">
        <f ca="1">+(L744^2*Markiwitz!$B$4^2)+(M744^2*Markiwitz!$C$4^2)+(N744^2*Markiwitz!$D$4^2)+(O744^2*Markiwitz!$E$4^2)+(P744^2*Markiwitz!$F$4^2)+(Q744^2*Markiwitz!$G$4^2)+(R744^2*Markiwitz!$H$4^2)+(S744^2*Markiwitz!$I$4^2)+(T744^2*Markiwitz!$J$4^2)+(2*L744*M744*Markiwitz!$B$8)+(2*L744*N744*Markiwitz!$E$8)+(2*L744*O744*Markiwitz!$H$8)+(2*L744*P744*Markiwitz!$B$11)+(2*L744*Q744*Markiwitz!$E$11)+(2*L744*R744*Markiwitz!$H$11)+(2*L744*S744*Markiwitz!$K$8)+(2*L744*T744*Markiwitz!$K$11)</f>
        <v>2.0099626181701809E-2</v>
      </c>
      <c r="V744" s="5">
        <f t="shared" ca="1" si="193"/>
        <v>0.14177315042595975</v>
      </c>
      <c r="W744" s="42">
        <f ca="1">SUMPRODUCT(L744:T744,Markiwitz!$B$3:$J$3)</f>
        <v>0.57183864190477363</v>
      </c>
    </row>
    <row r="745" spans="1:23" x14ac:dyDescent="0.25">
      <c r="A745">
        <v>744</v>
      </c>
      <c r="B745" s="25">
        <f t="shared" ca="1" si="192"/>
        <v>0.99999999999999989</v>
      </c>
      <c r="C745" s="46">
        <v>0</v>
      </c>
      <c r="D745">
        <f t="shared" ca="1" si="206"/>
        <v>0.5866631986857983</v>
      </c>
      <c r="E745">
        <f t="shared" ca="1" si="206"/>
        <v>0.64061206332629805</v>
      </c>
      <c r="F745">
        <f t="shared" ca="1" si="206"/>
        <v>0.74954072115744486</v>
      </c>
      <c r="G745">
        <f t="shared" ca="1" si="206"/>
        <v>0.41043102038840062</v>
      </c>
      <c r="H745">
        <f t="shared" ca="1" si="206"/>
        <v>0.76339814202990364</v>
      </c>
      <c r="I745">
        <f t="shared" ca="1" si="206"/>
        <v>0.75753722007916624</v>
      </c>
      <c r="J745">
        <f t="shared" ca="1" si="206"/>
        <v>0.21032884274359764</v>
      </c>
      <c r="K745">
        <f t="shared" ca="1" si="206"/>
        <v>0.64630470305201482</v>
      </c>
      <c r="L745" s="42">
        <f t="shared" ca="1" si="194"/>
        <v>0</v>
      </c>
      <c r="M745" s="42">
        <f t="shared" ca="1" si="195"/>
        <v>0.12312400092403868</v>
      </c>
      <c r="N745" s="42">
        <f t="shared" ca="1" si="196"/>
        <v>0.13444634068342287</v>
      </c>
      <c r="O745" s="42">
        <f t="shared" ca="1" si="197"/>
        <v>0.15730738292623006</v>
      </c>
      <c r="P745" s="42">
        <f t="shared" ca="1" si="198"/>
        <v>8.6137854644296907E-2</v>
      </c>
      <c r="Q745" s="42">
        <f t="shared" ca="1" si="199"/>
        <v>0.16021566335719534</v>
      </c>
      <c r="R745" s="42">
        <f t="shared" ca="1" si="200"/>
        <v>0.15898562172292402</v>
      </c>
      <c r="S745" s="42">
        <f t="shared" ca="1" si="201"/>
        <v>4.4142071100294486E-2</v>
      </c>
      <c r="T745" s="42">
        <f t="shared" ca="1" si="202"/>
        <v>0.13564106464159764</v>
      </c>
      <c r="U745">
        <f ca="1">+(L745^2*Markiwitz!$B$4^2)+(M745^2*Markiwitz!$C$4^2)+(N745^2*Markiwitz!$D$4^2)+(O745^2*Markiwitz!$E$4^2)+(P745^2*Markiwitz!$F$4^2)+(Q745^2*Markiwitz!$G$4^2)+(R745^2*Markiwitz!$H$4^2)+(S745^2*Markiwitz!$I$4^2)+(T745^2*Markiwitz!$J$4^2)+(2*L745*M745*Markiwitz!$B$8)+(2*L745*N745*Markiwitz!$E$8)+(2*L745*O745*Markiwitz!$H$8)+(2*L745*P745*Markiwitz!$B$11)+(2*L745*Q745*Markiwitz!$E$11)+(2*L745*R745*Markiwitz!$H$11)+(2*L745*S745*Markiwitz!$K$8)+(2*L745*T745*Markiwitz!$K$11)</f>
        <v>1.4693111938303499E-2</v>
      </c>
      <c r="V745" s="5">
        <f t="shared" ca="1" si="193"/>
        <v>0.12121514731378871</v>
      </c>
      <c r="W745" s="42">
        <f ca="1">SUMPRODUCT(L745:T745,Markiwitz!$B$3:$J$3)</f>
        <v>0.57628688881341505</v>
      </c>
    </row>
    <row r="746" spans="1:23" x14ac:dyDescent="0.25">
      <c r="A746">
        <v>745</v>
      </c>
      <c r="B746" s="25">
        <f t="shared" ca="1" si="192"/>
        <v>1</v>
      </c>
      <c r="C746" s="46">
        <v>0</v>
      </c>
      <c r="D746">
        <f t="shared" ca="1" si="206"/>
        <v>0.47410363220652307</v>
      </c>
      <c r="E746">
        <f t="shared" ca="1" si="206"/>
        <v>0.89653602362516838</v>
      </c>
      <c r="F746">
        <f t="shared" ca="1" si="206"/>
        <v>2.8736471844259204E-2</v>
      </c>
      <c r="G746">
        <f t="shared" ca="1" si="206"/>
        <v>0.29477348639511036</v>
      </c>
      <c r="H746">
        <f t="shared" ca="1" si="206"/>
        <v>0.40066113925877622</v>
      </c>
      <c r="I746">
        <f t="shared" ca="1" si="206"/>
        <v>0.79725873286682725</v>
      </c>
      <c r="J746">
        <f t="shared" ca="1" si="206"/>
        <v>0.15746506765568313</v>
      </c>
      <c r="K746">
        <f t="shared" ca="1" si="206"/>
        <v>9.4194881846848988E-2</v>
      </c>
      <c r="L746" s="42">
        <f t="shared" ca="1" si="194"/>
        <v>0</v>
      </c>
      <c r="M746" s="42">
        <f t="shared" ca="1" si="195"/>
        <v>0.15080929892463146</v>
      </c>
      <c r="N746" s="42">
        <f t="shared" ca="1" si="196"/>
        <v>0.28518231036182345</v>
      </c>
      <c r="O746" s="42">
        <f t="shared" ca="1" si="197"/>
        <v>9.1408858274942256E-3</v>
      </c>
      <c r="P746" s="42">
        <f t="shared" ca="1" si="198"/>
        <v>9.376553944107148E-2</v>
      </c>
      <c r="Q746" s="42">
        <f t="shared" ca="1" si="199"/>
        <v>0.12744771694058502</v>
      </c>
      <c r="R746" s="42">
        <f t="shared" ca="1" si="200"/>
        <v>0.2536028462924988</v>
      </c>
      <c r="S746" s="42">
        <f t="shared" ca="1" si="201"/>
        <v>5.0088619544531941E-2</v>
      </c>
      <c r="T746" s="42">
        <f t="shared" ca="1" si="202"/>
        <v>2.9962782667363713E-2</v>
      </c>
      <c r="U746">
        <f ca="1">+(L746^2*Markiwitz!$B$4^2)+(M746^2*Markiwitz!$C$4^2)+(N746^2*Markiwitz!$D$4^2)+(O746^2*Markiwitz!$E$4^2)+(P746^2*Markiwitz!$F$4^2)+(Q746^2*Markiwitz!$G$4^2)+(R746^2*Markiwitz!$H$4^2)+(S746^2*Markiwitz!$I$4^2)+(T746^2*Markiwitz!$J$4^2)+(2*L746*M746*Markiwitz!$B$8)+(2*L746*N746*Markiwitz!$E$8)+(2*L746*O746*Markiwitz!$H$8)+(2*L746*P746*Markiwitz!$B$11)+(2*L746*Q746*Markiwitz!$E$11)+(2*L746*R746*Markiwitz!$H$11)+(2*L746*S746*Markiwitz!$K$8)+(2*L746*T746*Markiwitz!$K$11)</f>
        <v>1.8117321678170269E-2</v>
      </c>
      <c r="V746" s="5">
        <f t="shared" ca="1" si="193"/>
        <v>0.13460060058621681</v>
      </c>
      <c r="W746" s="42">
        <f ca="1">SUMPRODUCT(L746:T746,Markiwitz!$B$3:$J$3)</f>
        <v>0.47793824700957521</v>
      </c>
    </row>
    <row r="747" spans="1:23" x14ac:dyDescent="0.25">
      <c r="A747">
        <v>746</v>
      </c>
      <c r="B747" s="25">
        <f t="shared" ca="1" si="192"/>
        <v>0.99999999999999989</v>
      </c>
      <c r="C747" s="46">
        <v>0</v>
      </c>
      <c r="D747">
        <f t="shared" ca="1" si="206"/>
        <v>0.1268771893300239</v>
      </c>
      <c r="E747">
        <f t="shared" ca="1" si="206"/>
        <v>5.3064034084326916E-3</v>
      </c>
      <c r="F747">
        <f t="shared" ca="1" si="206"/>
        <v>4.1587736164604983E-2</v>
      </c>
      <c r="G747">
        <f t="shared" ca="1" si="206"/>
        <v>0.34029032957354088</v>
      </c>
      <c r="H747">
        <f t="shared" ca="1" si="206"/>
        <v>0.40472016871730065</v>
      </c>
      <c r="I747">
        <f t="shared" ca="1" si="206"/>
        <v>0.113318099002788</v>
      </c>
      <c r="J747">
        <f t="shared" ca="1" si="206"/>
        <v>0.4093558923910845</v>
      </c>
      <c r="K747">
        <f t="shared" ca="1" si="206"/>
        <v>6.2316528305542684E-3</v>
      </c>
      <c r="L747" s="42">
        <f t="shared" ca="1" si="194"/>
        <v>0</v>
      </c>
      <c r="M747" s="42">
        <f t="shared" ca="1" si="195"/>
        <v>8.7641284348285234E-2</v>
      </c>
      <c r="N747" s="42">
        <f t="shared" ca="1" si="196"/>
        <v>3.6654343656327263E-3</v>
      </c>
      <c r="O747" s="42">
        <f t="shared" ca="1" si="197"/>
        <v>2.8727012553241622E-2</v>
      </c>
      <c r="P747" s="42">
        <f t="shared" ca="1" si="198"/>
        <v>0.23505786731728173</v>
      </c>
      <c r="Q747" s="42">
        <f t="shared" ca="1" si="199"/>
        <v>0.27956321837943915</v>
      </c>
      <c r="R747" s="42">
        <f t="shared" ca="1" si="200"/>
        <v>7.8275250176592245E-2</v>
      </c>
      <c r="S747" s="42">
        <f t="shared" ca="1" si="201"/>
        <v>0.28276537614159908</v>
      </c>
      <c r="T747" s="42">
        <f t="shared" ca="1" si="202"/>
        <v>4.3045567179282049E-3</v>
      </c>
      <c r="U747">
        <f ca="1">+(L747^2*Markiwitz!$B$4^2)+(M747^2*Markiwitz!$C$4^2)+(N747^2*Markiwitz!$D$4^2)+(O747^2*Markiwitz!$E$4^2)+(P747^2*Markiwitz!$F$4^2)+(Q747^2*Markiwitz!$G$4^2)+(R747^2*Markiwitz!$H$4^2)+(S747^2*Markiwitz!$I$4^2)+(T747^2*Markiwitz!$J$4^2)+(2*L747*M747*Markiwitz!$B$8)+(2*L747*N747*Markiwitz!$E$8)+(2*L747*O747*Markiwitz!$H$8)+(2*L747*P747*Markiwitz!$B$11)+(2*L747*Q747*Markiwitz!$E$11)+(2*L747*R747*Markiwitz!$H$11)+(2*L747*S747*Markiwitz!$K$8)+(2*L747*T747*Markiwitz!$K$11)</f>
        <v>3.7621572729507655E-2</v>
      </c>
      <c r="V747" s="5">
        <f t="shared" ca="1" si="193"/>
        <v>0.19396281274901037</v>
      </c>
      <c r="W747" s="42">
        <f ca="1">SUMPRODUCT(L747:T747,Markiwitz!$B$3:$J$3)</f>
        <v>0.85555080254369453</v>
      </c>
    </row>
    <row r="748" spans="1:23" x14ac:dyDescent="0.25">
      <c r="A748">
        <v>747</v>
      </c>
      <c r="B748" s="25">
        <f t="shared" ca="1" si="192"/>
        <v>0.99999999999999978</v>
      </c>
      <c r="C748" s="46">
        <v>0</v>
      </c>
      <c r="D748">
        <f t="shared" ca="1" si="206"/>
        <v>0.34110876142503121</v>
      </c>
      <c r="E748">
        <f t="shared" ca="1" si="206"/>
        <v>0.42802565770626178</v>
      </c>
      <c r="F748">
        <f t="shared" ca="1" si="206"/>
        <v>0.53958435345535782</v>
      </c>
      <c r="G748">
        <f t="shared" ca="1" si="206"/>
        <v>0.64417170694528181</v>
      </c>
      <c r="H748">
        <f t="shared" ca="1" si="206"/>
        <v>0.70785319897985577</v>
      </c>
      <c r="I748">
        <f t="shared" ca="1" si="206"/>
        <v>0.26677305507335614</v>
      </c>
      <c r="J748">
        <f t="shared" ca="1" si="206"/>
        <v>0.77797105596999738</v>
      </c>
      <c r="K748">
        <f t="shared" ca="1" si="206"/>
        <v>0.85840795355123689</v>
      </c>
      <c r="L748" s="42">
        <f t="shared" ca="1" si="194"/>
        <v>0</v>
      </c>
      <c r="M748" s="42">
        <f t="shared" ca="1" si="195"/>
        <v>7.4740699749827819E-2</v>
      </c>
      <c r="N748" s="42">
        <f t="shared" ca="1" si="196"/>
        <v>9.378515237837784E-2</v>
      </c>
      <c r="O748" s="42">
        <f t="shared" ca="1" si="197"/>
        <v>0.11822889562505519</v>
      </c>
      <c r="P748" s="42">
        <f t="shared" ca="1" si="198"/>
        <v>0.14114514073163981</v>
      </c>
      <c r="Q748" s="42">
        <f t="shared" ca="1" si="199"/>
        <v>0.15509845947928275</v>
      </c>
      <c r="R748" s="42">
        <f t="shared" ca="1" si="200"/>
        <v>5.8452924889072763E-2</v>
      </c>
      <c r="S748" s="42">
        <f t="shared" ca="1" si="201"/>
        <v>0.17046205692693531</v>
      </c>
      <c r="T748" s="42">
        <f t="shared" ca="1" si="202"/>
        <v>0.18808667021980838</v>
      </c>
      <c r="U748">
        <f ca="1">+(L748^2*Markiwitz!$B$4^2)+(M748^2*Markiwitz!$C$4^2)+(N748^2*Markiwitz!$D$4^2)+(O748^2*Markiwitz!$E$4^2)+(P748^2*Markiwitz!$F$4^2)+(Q748^2*Markiwitz!$G$4^2)+(R748^2*Markiwitz!$H$4^2)+(S748^2*Markiwitz!$I$4^2)+(T748^2*Markiwitz!$J$4^2)+(2*L748*M748*Markiwitz!$B$8)+(2*L748*N748*Markiwitz!$E$8)+(2*L748*O748*Markiwitz!$H$8)+(2*L748*P748*Markiwitz!$B$11)+(2*L748*Q748*Markiwitz!$E$11)+(2*L748*R748*Markiwitz!$H$11)+(2*L748*S748*Markiwitz!$K$8)+(2*L748*T748*Markiwitz!$K$11)</f>
        <v>1.522819560110124E-2</v>
      </c>
      <c r="V748" s="5">
        <f t="shared" ca="1" si="193"/>
        <v>0.12340257534225629</v>
      </c>
      <c r="W748" s="42">
        <f ca="1">SUMPRODUCT(L748:T748,Markiwitz!$B$3:$J$3)</f>
        <v>0.54226715483800714</v>
      </c>
    </row>
    <row r="749" spans="1:23" x14ac:dyDescent="0.25">
      <c r="A749">
        <v>748</v>
      </c>
      <c r="B749" s="25">
        <f t="shared" ca="1" si="192"/>
        <v>0.99999999999999978</v>
      </c>
      <c r="C749" s="46">
        <v>0</v>
      </c>
      <c r="D749">
        <f t="shared" ca="1" si="206"/>
        <v>0.56610518614402994</v>
      </c>
      <c r="E749">
        <f t="shared" ca="1" si="206"/>
        <v>0.30761092988912453</v>
      </c>
      <c r="F749">
        <f t="shared" ca="1" si="206"/>
        <v>0.98873693985896438</v>
      </c>
      <c r="G749">
        <f t="shared" ca="1" si="206"/>
        <v>0.76497484340136945</v>
      </c>
      <c r="H749">
        <f t="shared" ca="1" si="206"/>
        <v>0.52126836522130238</v>
      </c>
      <c r="I749">
        <f t="shared" ca="1" si="206"/>
        <v>0.44517407541305398</v>
      </c>
      <c r="J749">
        <f t="shared" ca="1" si="206"/>
        <v>0.67598204793944516</v>
      </c>
      <c r="K749">
        <f t="shared" ca="1" si="206"/>
        <v>0.21101659750157209</v>
      </c>
      <c r="L749" s="42">
        <f t="shared" ca="1" si="194"/>
        <v>0</v>
      </c>
      <c r="M749" s="42">
        <f t="shared" ca="1" si="195"/>
        <v>0.12633825893872422</v>
      </c>
      <c r="N749" s="42">
        <f t="shared" ca="1" si="196"/>
        <v>6.8649837987575554E-2</v>
      </c>
      <c r="O749" s="42">
        <f t="shared" ca="1" si="197"/>
        <v>0.22065740888373062</v>
      </c>
      <c r="P749" s="42">
        <f t="shared" ca="1" si="198"/>
        <v>0.17072019867110599</v>
      </c>
      <c r="Q749" s="42">
        <f t="shared" ca="1" si="199"/>
        <v>0.11633198089999318</v>
      </c>
      <c r="R749" s="42">
        <f t="shared" ca="1" si="200"/>
        <v>9.9349942358648871E-2</v>
      </c>
      <c r="S749" s="42">
        <f t="shared" ca="1" si="201"/>
        <v>0.15085958776002878</v>
      </c>
      <c r="T749" s="42">
        <f t="shared" ca="1" si="202"/>
        <v>4.7092784500192504E-2</v>
      </c>
      <c r="U749">
        <f ca="1">+(L749^2*Markiwitz!$B$4^2)+(M749^2*Markiwitz!$C$4^2)+(N749^2*Markiwitz!$D$4^2)+(O749^2*Markiwitz!$E$4^2)+(P749^2*Markiwitz!$F$4^2)+(Q749^2*Markiwitz!$G$4^2)+(R749^2*Markiwitz!$H$4^2)+(S749^2*Markiwitz!$I$4^2)+(T749^2*Markiwitz!$J$4^2)+(2*L749*M749*Markiwitz!$B$8)+(2*L749*N749*Markiwitz!$E$8)+(2*L749*O749*Markiwitz!$H$8)+(2*L749*P749*Markiwitz!$B$11)+(2*L749*Q749*Markiwitz!$E$11)+(2*L749*R749*Markiwitz!$H$11)+(2*L749*S749*Markiwitz!$K$8)+(2*L749*T749*Markiwitz!$K$11)</f>
        <v>1.5807521318952661E-2</v>
      </c>
      <c r="V749" s="5">
        <f t="shared" ca="1" si="193"/>
        <v>0.12572796554049803</v>
      </c>
      <c r="W749" s="42">
        <f ca="1">SUMPRODUCT(L749:T749,Markiwitz!$B$3:$J$3)</f>
        <v>0.4720713120042464</v>
      </c>
    </row>
    <row r="750" spans="1:23" x14ac:dyDescent="0.25">
      <c r="A750">
        <v>749</v>
      </c>
      <c r="B750" s="25">
        <f t="shared" ca="1" si="192"/>
        <v>1</v>
      </c>
      <c r="C750" s="46">
        <v>0</v>
      </c>
      <c r="D750">
        <f t="shared" ca="1" si="206"/>
        <v>0.90944840083579337</v>
      </c>
      <c r="E750">
        <f t="shared" ca="1" si="206"/>
        <v>1.268551308858068E-2</v>
      </c>
      <c r="F750">
        <f t="shared" ca="1" si="206"/>
        <v>0.45888511157038392</v>
      </c>
      <c r="G750">
        <f t="shared" ca="1" si="206"/>
        <v>0.75090833554289416</v>
      </c>
      <c r="H750">
        <f t="shared" ca="1" si="206"/>
        <v>0.59297412510504977</v>
      </c>
      <c r="I750">
        <f t="shared" ca="1" si="206"/>
        <v>0.82178544340152526</v>
      </c>
      <c r="J750">
        <f t="shared" ca="1" si="206"/>
        <v>0.19368329229137093</v>
      </c>
      <c r="K750">
        <f t="shared" ca="1" si="206"/>
        <v>0.44602411024952027</v>
      </c>
      <c r="L750" s="42">
        <f t="shared" ca="1" si="194"/>
        <v>0</v>
      </c>
      <c r="M750" s="42">
        <f t="shared" ca="1" si="195"/>
        <v>0.21723906748718155</v>
      </c>
      <c r="N750" s="42">
        <f t="shared" ca="1" si="196"/>
        <v>3.0301763480227156E-3</v>
      </c>
      <c r="O750" s="42">
        <f t="shared" ca="1" si="197"/>
        <v>0.10961344660091465</v>
      </c>
      <c r="P750" s="42">
        <f t="shared" ca="1" si="198"/>
        <v>0.17936875410608752</v>
      </c>
      <c r="Q750" s="42">
        <f t="shared" ca="1" si="199"/>
        <v>0.1416431606932993</v>
      </c>
      <c r="R750" s="42">
        <f t="shared" ca="1" si="200"/>
        <v>0.19629910090008612</v>
      </c>
      <c r="S750" s="42">
        <f t="shared" ca="1" si="201"/>
        <v>4.6264942317295527E-2</v>
      </c>
      <c r="T750" s="42">
        <f t="shared" ca="1" si="202"/>
        <v>0.1065413515471126</v>
      </c>
      <c r="U750">
        <f ca="1">+(L750^2*Markiwitz!$B$4^2)+(M750^2*Markiwitz!$C$4^2)+(N750^2*Markiwitz!$D$4^2)+(O750^2*Markiwitz!$E$4^2)+(P750^2*Markiwitz!$F$4^2)+(Q750^2*Markiwitz!$G$4^2)+(R750^2*Markiwitz!$H$4^2)+(S750^2*Markiwitz!$I$4^2)+(T750^2*Markiwitz!$J$4^2)+(2*L750*M750*Markiwitz!$B$8)+(2*L750*N750*Markiwitz!$E$8)+(2*L750*O750*Markiwitz!$H$8)+(2*L750*P750*Markiwitz!$B$11)+(2*L750*Q750*Markiwitz!$E$11)+(2*L750*R750*Markiwitz!$H$11)+(2*L750*S750*Markiwitz!$K$8)+(2*L750*T750*Markiwitz!$K$11)</f>
        <v>1.5497740061743235E-2</v>
      </c>
      <c r="V750" s="5">
        <f t="shared" ca="1" si="193"/>
        <v>0.12448991951858285</v>
      </c>
      <c r="W750" s="42">
        <f ca="1">SUMPRODUCT(L750:T750,Markiwitz!$B$3:$J$3)</f>
        <v>0.52838700065102773</v>
      </c>
    </row>
    <row r="751" spans="1:23" x14ac:dyDescent="0.25">
      <c r="A751">
        <v>750</v>
      </c>
      <c r="B751" s="25">
        <f t="shared" ca="1" si="192"/>
        <v>0.99999999999999989</v>
      </c>
      <c r="C751" s="46">
        <v>0</v>
      </c>
      <c r="D751">
        <f t="shared" ca="1" si="206"/>
        <v>0.9346038560580795</v>
      </c>
      <c r="E751">
        <f t="shared" ca="1" si="206"/>
        <v>0.72767257618539916</v>
      </c>
      <c r="F751">
        <f t="shared" ca="1" si="206"/>
        <v>0.82482379863480038</v>
      </c>
      <c r="G751">
        <f t="shared" ca="1" si="206"/>
        <v>0.94019444282140052</v>
      </c>
      <c r="H751">
        <f t="shared" ca="1" si="206"/>
        <v>0.67520143760476981</v>
      </c>
      <c r="I751">
        <f t="shared" ca="1" si="206"/>
        <v>9.7835377388067024E-2</v>
      </c>
      <c r="J751">
        <f t="shared" ca="1" si="206"/>
        <v>0.95151996864259192</v>
      </c>
      <c r="K751">
        <f t="shared" ca="1" si="206"/>
        <v>0.87889614662929327</v>
      </c>
      <c r="L751" s="42">
        <f t="shared" ca="1" si="194"/>
        <v>0</v>
      </c>
      <c r="M751" s="42">
        <f t="shared" ca="1" si="195"/>
        <v>0.15497313391853834</v>
      </c>
      <c r="N751" s="42">
        <f t="shared" ca="1" si="196"/>
        <v>0.12066042619774914</v>
      </c>
      <c r="O751" s="42">
        <f t="shared" ca="1" si="197"/>
        <v>0.13676974279152226</v>
      </c>
      <c r="P751" s="42">
        <f t="shared" ca="1" si="198"/>
        <v>0.15590014780312639</v>
      </c>
      <c r="Q751" s="42">
        <f t="shared" ca="1" si="199"/>
        <v>0.11195982354839656</v>
      </c>
      <c r="R751" s="42">
        <f t="shared" ca="1" si="200"/>
        <v>1.6222761059301087E-2</v>
      </c>
      <c r="S751" s="42">
        <f t="shared" ca="1" si="201"/>
        <v>0.15777811162534741</v>
      </c>
      <c r="T751" s="42">
        <f t="shared" ca="1" si="202"/>
        <v>0.14573585305601874</v>
      </c>
      <c r="U751">
        <f ca="1">+(L751^2*Markiwitz!$B$4^2)+(M751^2*Markiwitz!$C$4^2)+(N751^2*Markiwitz!$D$4^2)+(O751^2*Markiwitz!$E$4^2)+(P751^2*Markiwitz!$F$4^2)+(Q751^2*Markiwitz!$G$4^2)+(R751^2*Markiwitz!$H$4^2)+(S751^2*Markiwitz!$I$4^2)+(T751^2*Markiwitz!$J$4^2)+(2*L751*M751*Markiwitz!$B$8)+(2*L751*N751*Markiwitz!$E$8)+(2*L751*O751*Markiwitz!$H$8)+(2*L751*P751*Markiwitz!$B$11)+(2*L751*Q751*Markiwitz!$E$11)+(2*L751*R751*Markiwitz!$H$11)+(2*L751*S751*Markiwitz!$K$8)+(2*L751*T751*Markiwitz!$K$11)</f>
        <v>1.2921533548740717E-2</v>
      </c>
      <c r="V751" s="5">
        <f t="shared" ca="1" si="193"/>
        <v>0.11367292355148044</v>
      </c>
      <c r="W751" s="42">
        <f ca="1">SUMPRODUCT(L751:T751,Markiwitz!$B$3:$J$3)</f>
        <v>0.44556497309661736</v>
      </c>
    </row>
    <row r="752" spans="1:23" x14ac:dyDescent="0.25">
      <c r="A752">
        <v>751</v>
      </c>
      <c r="B752" s="25">
        <f t="shared" ca="1" si="192"/>
        <v>1</v>
      </c>
      <c r="C752" s="46">
        <v>0</v>
      </c>
      <c r="D752">
        <f t="shared" ref="D752:K761" ca="1" si="207">RAND()</f>
        <v>0.25744211444718257</v>
      </c>
      <c r="E752">
        <f t="shared" ca="1" si="207"/>
        <v>0.83418411629992617</v>
      </c>
      <c r="F752">
        <f t="shared" ca="1" si="207"/>
        <v>0.72723686457330616</v>
      </c>
      <c r="G752">
        <f t="shared" ca="1" si="207"/>
        <v>0.89880771194250497</v>
      </c>
      <c r="H752">
        <f t="shared" ca="1" si="207"/>
        <v>0.40449161835557157</v>
      </c>
      <c r="I752">
        <f t="shared" ca="1" si="207"/>
        <v>0.74086137662873075</v>
      </c>
      <c r="J752">
        <f t="shared" ca="1" si="207"/>
        <v>8.2725078128068952E-2</v>
      </c>
      <c r="K752">
        <f t="shared" ca="1" si="207"/>
        <v>0.32679951914037986</v>
      </c>
      <c r="L752" s="42">
        <f t="shared" ca="1" si="194"/>
        <v>0</v>
      </c>
      <c r="M752" s="42">
        <f t="shared" ca="1" si="195"/>
        <v>6.0254932273292865E-2</v>
      </c>
      <c r="N752" s="42">
        <f t="shared" ca="1" si="196"/>
        <v>0.19524275404217492</v>
      </c>
      <c r="O752" s="42">
        <f t="shared" ca="1" si="197"/>
        <v>0.17021149828419604</v>
      </c>
      <c r="P752" s="42">
        <f t="shared" ca="1" si="198"/>
        <v>0.2103680585676671</v>
      </c>
      <c r="Q752" s="42">
        <f t="shared" ca="1" si="199"/>
        <v>9.4672214456698517E-2</v>
      </c>
      <c r="R752" s="42">
        <f t="shared" ca="1" si="200"/>
        <v>0.17340034736943263</v>
      </c>
      <c r="S752" s="42">
        <f t="shared" ca="1" si="201"/>
        <v>1.9361999067686753E-2</v>
      </c>
      <c r="T752" s="42">
        <f t="shared" ca="1" si="202"/>
        <v>7.6488195938851228E-2</v>
      </c>
      <c r="U752">
        <f ca="1">+(L752^2*Markiwitz!$B$4^2)+(M752^2*Markiwitz!$C$4^2)+(N752^2*Markiwitz!$D$4^2)+(O752^2*Markiwitz!$E$4^2)+(P752^2*Markiwitz!$F$4^2)+(Q752^2*Markiwitz!$G$4^2)+(R752^2*Markiwitz!$H$4^2)+(S752^2*Markiwitz!$I$4^2)+(T752^2*Markiwitz!$J$4^2)+(2*L752*M752*Markiwitz!$B$8)+(2*L752*N752*Markiwitz!$E$8)+(2*L752*O752*Markiwitz!$H$8)+(2*L752*P752*Markiwitz!$B$11)+(2*L752*Q752*Markiwitz!$E$11)+(2*L752*R752*Markiwitz!$H$11)+(2*L752*S752*Markiwitz!$K$8)+(2*L752*T752*Markiwitz!$K$11)</f>
        <v>1.5955450577012965E-2</v>
      </c>
      <c r="V752" s="5">
        <f t="shared" ca="1" si="193"/>
        <v>0.12631488660095833</v>
      </c>
      <c r="W752" s="42">
        <f ca="1">SUMPRODUCT(L752:T752,Markiwitz!$B$3:$J$3)</f>
        <v>0.44277673809113827</v>
      </c>
    </row>
    <row r="753" spans="1:23" x14ac:dyDescent="0.25">
      <c r="A753">
        <v>752</v>
      </c>
      <c r="B753" s="25">
        <f t="shared" ca="1" si="192"/>
        <v>1</v>
      </c>
      <c r="C753" s="46">
        <v>0</v>
      </c>
      <c r="D753">
        <f t="shared" ca="1" si="207"/>
        <v>0.64120115497461061</v>
      </c>
      <c r="E753">
        <f t="shared" ca="1" si="207"/>
        <v>0.3380435441939279</v>
      </c>
      <c r="F753">
        <f t="shared" ca="1" si="207"/>
        <v>8.3624842306833647E-2</v>
      </c>
      <c r="G753">
        <f t="shared" ca="1" si="207"/>
        <v>0.38812931440241416</v>
      </c>
      <c r="H753">
        <f t="shared" ca="1" si="207"/>
        <v>0.22216458475774736</v>
      </c>
      <c r="I753">
        <f t="shared" ca="1" si="207"/>
        <v>0.68652512936013066</v>
      </c>
      <c r="J753">
        <f t="shared" ca="1" si="207"/>
        <v>0.44755176821420151</v>
      </c>
      <c r="K753">
        <f t="shared" ca="1" si="207"/>
        <v>0.41509816570703595</v>
      </c>
      <c r="L753" s="42">
        <f t="shared" ca="1" si="194"/>
        <v>0</v>
      </c>
      <c r="M753" s="42">
        <f t="shared" ca="1" si="195"/>
        <v>0.19898628098668122</v>
      </c>
      <c r="N753" s="42">
        <f t="shared" ca="1" si="196"/>
        <v>0.1049062796422599</v>
      </c>
      <c r="O753" s="42">
        <f t="shared" ca="1" si="197"/>
        <v>2.5951600741257873E-2</v>
      </c>
      <c r="P753" s="42">
        <f t="shared" ca="1" si="198"/>
        <v>0.12044957844454424</v>
      </c>
      <c r="Q753" s="42">
        <f t="shared" ca="1" si="199"/>
        <v>6.8945141699947421E-2</v>
      </c>
      <c r="R753" s="42">
        <f t="shared" ca="1" si="200"/>
        <v>0.21305183441330808</v>
      </c>
      <c r="S753" s="42">
        <f t="shared" ca="1" si="201"/>
        <v>0.13889036414708808</v>
      </c>
      <c r="T753" s="42">
        <f t="shared" ca="1" si="202"/>
        <v>0.12881891992491321</v>
      </c>
      <c r="U753">
        <f ca="1">+(L753^2*Markiwitz!$B$4^2)+(M753^2*Markiwitz!$C$4^2)+(N753^2*Markiwitz!$D$4^2)+(O753^2*Markiwitz!$E$4^2)+(P753^2*Markiwitz!$F$4^2)+(Q753^2*Markiwitz!$G$4^2)+(R753^2*Markiwitz!$H$4^2)+(S753^2*Markiwitz!$I$4^2)+(T753^2*Markiwitz!$J$4^2)+(2*L753*M753*Markiwitz!$B$8)+(2*L753*N753*Markiwitz!$E$8)+(2*L753*O753*Markiwitz!$H$8)+(2*L753*P753*Markiwitz!$B$11)+(2*L753*Q753*Markiwitz!$E$11)+(2*L753*R753*Markiwitz!$H$11)+(2*L753*S753*Markiwitz!$K$8)+(2*L753*T753*Markiwitz!$K$11)</f>
        <v>1.1531120265268341E-2</v>
      </c>
      <c r="V753" s="5">
        <f t="shared" ca="1" si="193"/>
        <v>0.10738305390176021</v>
      </c>
      <c r="W753" s="42">
        <f ca="1">SUMPRODUCT(L753:T753,Markiwitz!$B$3:$J$3)</f>
        <v>0.29797214218802465</v>
      </c>
    </row>
    <row r="754" spans="1:23" x14ac:dyDescent="0.25">
      <c r="A754">
        <v>753</v>
      </c>
      <c r="B754" s="25">
        <f t="shared" ca="1" si="192"/>
        <v>1</v>
      </c>
      <c r="C754" s="46">
        <v>0</v>
      </c>
      <c r="D754">
        <f t="shared" ca="1" si="207"/>
        <v>0.76773091298710416</v>
      </c>
      <c r="E754">
        <f t="shared" ca="1" si="207"/>
        <v>0.39682080115776275</v>
      </c>
      <c r="F754">
        <f t="shared" ca="1" si="207"/>
        <v>0.23902059982083546</v>
      </c>
      <c r="G754">
        <f t="shared" ca="1" si="207"/>
        <v>0.40624709671184944</v>
      </c>
      <c r="H754">
        <f t="shared" ca="1" si="207"/>
        <v>0.17943492630060554</v>
      </c>
      <c r="I754">
        <f t="shared" ca="1" si="207"/>
        <v>0.41974883158860343</v>
      </c>
      <c r="J754">
        <f t="shared" ca="1" si="207"/>
        <v>0.80582996223643344</v>
      </c>
      <c r="K754">
        <f t="shared" ca="1" si="207"/>
        <v>0.10746715743375623</v>
      </c>
      <c r="L754" s="42">
        <f t="shared" ca="1" si="194"/>
        <v>0</v>
      </c>
      <c r="M754" s="42">
        <f t="shared" ca="1" si="195"/>
        <v>0.23108414242546299</v>
      </c>
      <c r="N754" s="42">
        <f t="shared" ca="1" si="196"/>
        <v>0.1194415816543616</v>
      </c>
      <c r="O754" s="42">
        <f t="shared" ca="1" si="197"/>
        <v>7.1944309389226482E-2</v>
      </c>
      <c r="P754" s="42">
        <f t="shared" ca="1" si="198"/>
        <v>0.12227886147143947</v>
      </c>
      <c r="Q754" s="42">
        <f t="shared" ca="1" si="199"/>
        <v>5.4009243816977942E-2</v>
      </c>
      <c r="R754" s="42">
        <f t="shared" ca="1" si="200"/>
        <v>0.12634283332990112</v>
      </c>
      <c r="S754" s="42">
        <f t="shared" ca="1" si="201"/>
        <v>0.24255181420222083</v>
      </c>
      <c r="T754" s="42">
        <f t="shared" ca="1" si="202"/>
        <v>3.2347213710409661E-2</v>
      </c>
      <c r="U754">
        <f ca="1">+(L754^2*Markiwitz!$B$4^2)+(M754^2*Markiwitz!$C$4^2)+(N754^2*Markiwitz!$D$4^2)+(O754^2*Markiwitz!$E$4^2)+(P754^2*Markiwitz!$F$4^2)+(Q754^2*Markiwitz!$G$4^2)+(R754^2*Markiwitz!$H$4^2)+(S754^2*Markiwitz!$I$4^2)+(T754^2*Markiwitz!$J$4^2)+(2*L754*M754*Markiwitz!$B$8)+(2*L754*N754*Markiwitz!$E$8)+(2*L754*O754*Markiwitz!$H$8)+(2*L754*P754*Markiwitz!$B$11)+(2*L754*Q754*Markiwitz!$E$11)+(2*L754*R754*Markiwitz!$H$11)+(2*L754*S754*Markiwitz!$K$8)+(2*L754*T754*Markiwitz!$K$11)</f>
        <v>1.3667781302606648E-2</v>
      </c>
      <c r="V754" s="5">
        <f t="shared" ca="1" si="193"/>
        <v>0.11690928663971331</v>
      </c>
      <c r="W754" s="42">
        <f ca="1">SUMPRODUCT(L754:T754,Markiwitz!$B$3:$J$3)</f>
        <v>0.25947780698941725</v>
      </c>
    </row>
    <row r="755" spans="1:23" x14ac:dyDescent="0.25">
      <c r="A755">
        <v>754</v>
      </c>
      <c r="B755" s="25">
        <f t="shared" ca="1" si="192"/>
        <v>1.0000000000000002</v>
      </c>
      <c r="C755" s="46">
        <v>0</v>
      </c>
      <c r="D755">
        <f t="shared" ca="1" si="207"/>
        <v>0.74355421751928485</v>
      </c>
      <c r="E755">
        <f t="shared" ca="1" si="207"/>
        <v>0.99015078151018521</v>
      </c>
      <c r="F755">
        <f t="shared" ca="1" si="207"/>
        <v>0.64632357707192156</v>
      </c>
      <c r="G755">
        <f t="shared" ca="1" si="207"/>
        <v>0.22821525018727695</v>
      </c>
      <c r="H755">
        <f t="shared" ca="1" si="207"/>
        <v>0.41736620621276155</v>
      </c>
      <c r="I755">
        <f t="shared" ca="1" si="207"/>
        <v>0.3524695772648031</v>
      </c>
      <c r="J755">
        <f t="shared" ca="1" si="207"/>
        <v>0.53616137280947629</v>
      </c>
      <c r="K755">
        <f t="shared" ca="1" si="207"/>
        <v>0.22433144879105016</v>
      </c>
      <c r="L755" s="42">
        <f t="shared" ca="1" si="194"/>
        <v>0</v>
      </c>
      <c r="M755" s="42">
        <f t="shared" ca="1" si="195"/>
        <v>0.17966442048562309</v>
      </c>
      <c r="N755" s="42">
        <f t="shared" ca="1" si="196"/>
        <v>0.23924935419897653</v>
      </c>
      <c r="O755" s="42">
        <f t="shared" ca="1" si="197"/>
        <v>0.15617065734390781</v>
      </c>
      <c r="P755" s="42">
        <f t="shared" ca="1" si="198"/>
        <v>5.5143471323011041E-2</v>
      </c>
      <c r="Q755" s="42">
        <f t="shared" ca="1" si="199"/>
        <v>0.1008478679869152</v>
      </c>
      <c r="R755" s="42">
        <f t="shared" ca="1" si="200"/>
        <v>8.5166946600569796E-2</v>
      </c>
      <c r="S755" s="42">
        <f t="shared" ca="1" si="201"/>
        <v>0.12955225061324094</v>
      </c>
      <c r="T755" s="42">
        <f t="shared" ca="1" si="202"/>
        <v>5.420503144775575E-2</v>
      </c>
      <c r="U755">
        <f ca="1">+(L755^2*Markiwitz!$B$4^2)+(M755^2*Markiwitz!$C$4^2)+(N755^2*Markiwitz!$D$4^2)+(O755^2*Markiwitz!$E$4^2)+(P755^2*Markiwitz!$F$4^2)+(Q755^2*Markiwitz!$G$4^2)+(R755^2*Markiwitz!$H$4^2)+(S755^2*Markiwitz!$I$4^2)+(T755^2*Markiwitz!$J$4^2)+(2*L755*M755*Markiwitz!$B$8)+(2*L755*N755*Markiwitz!$E$8)+(2*L755*O755*Markiwitz!$H$8)+(2*L755*P755*Markiwitz!$B$11)+(2*L755*Q755*Markiwitz!$E$11)+(2*L755*R755*Markiwitz!$H$11)+(2*L755*S755*Markiwitz!$K$8)+(2*L755*T755*Markiwitz!$K$11)</f>
        <v>1.3037044793819556E-2</v>
      </c>
      <c r="V755" s="5">
        <f t="shared" ca="1" si="193"/>
        <v>0.11417987911107437</v>
      </c>
      <c r="W755" s="42">
        <f ca="1">SUMPRODUCT(L755:T755,Markiwitz!$B$3:$J$3)</f>
        <v>0.4152038440560839</v>
      </c>
    </row>
    <row r="756" spans="1:23" x14ac:dyDescent="0.25">
      <c r="A756">
        <v>755</v>
      </c>
      <c r="B756" s="25">
        <f t="shared" ca="1" si="192"/>
        <v>0.99999999999999989</v>
      </c>
      <c r="C756" s="46">
        <v>0</v>
      </c>
      <c r="D756">
        <f t="shared" ca="1" si="207"/>
        <v>0.942502625430644</v>
      </c>
      <c r="E756">
        <f t="shared" ca="1" si="207"/>
        <v>0.63062807761393902</v>
      </c>
      <c r="F756">
        <f t="shared" ca="1" si="207"/>
        <v>0.85253768338130831</v>
      </c>
      <c r="G756">
        <f t="shared" ca="1" si="207"/>
        <v>0.5477534467823858</v>
      </c>
      <c r="H756">
        <f t="shared" ca="1" si="207"/>
        <v>0.24119790128943741</v>
      </c>
      <c r="I756">
        <f t="shared" ca="1" si="207"/>
        <v>0.25150483102100363</v>
      </c>
      <c r="J756">
        <f t="shared" ca="1" si="207"/>
        <v>0.46819991756951995</v>
      </c>
      <c r="K756">
        <f t="shared" ca="1" si="207"/>
        <v>0.88424689159059944</v>
      </c>
      <c r="L756" s="42">
        <f t="shared" ca="1" si="194"/>
        <v>0</v>
      </c>
      <c r="M756" s="42">
        <f t="shared" ca="1" si="195"/>
        <v>0.19559793809082318</v>
      </c>
      <c r="N756" s="42">
        <f t="shared" ca="1" si="196"/>
        <v>0.13087449133322654</v>
      </c>
      <c r="O756" s="42">
        <f t="shared" ca="1" si="197"/>
        <v>0.17692747851807647</v>
      </c>
      <c r="P756" s="42">
        <f t="shared" ca="1" si="198"/>
        <v>0.11367548681768651</v>
      </c>
      <c r="Q756" s="42">
        <f t="shared" ca="1" si="199"/>
        <v>5.0055894690470053E-2</v>
      </c>
      <c r="R756" s="42">
        <f t="shared" ca="1" si="200"/>
        <v>5.219489584457316E-2</v>
      </c>
      <c r="S756" s="42">
        <f t="shared" ca="1" si="201"/>
        <v>9.7165711818625058E-2</v>
      </c>
      <c r="T756" s="42">
        <f t="shared" ca="1" si="202"/>
        <v>0.183508102886519</v>
      </c>
      <c r="U756">
        <f ca="1">+(L756^2*Markiwitz!$B$4^2)+(M756^2*Markiwitz!$C$4^2)+(N756^2*Markiwitz!$D$4^2)+(O756^2*Markiwitz!$E$4^2)+(P756^2*Markiwitz!$F$4^2)+(Q756^2*Markiwitz!$G$4^2)+(R756^2*Markiwitz!$H$4^2)+(S756^2*Markiwitz!$I$4^2)+(T756^2*Markiwitz!$J$4^2)+(2*L756*M756*Markiwitz!$B$8)+(2*L756*N756*Markiwitz!$E$8)+(2*L756*O756*Markiwitz!$H$8)+(2*L756*P756*Markiwitz!$B$11)+(2*L756*Q756*Markiwitz!$E$11)+(2*L756*R756*Markiwitz!$H$11)+(2*L756*S756*Markiwitz!$K$8)+(2*L756*T756*Markiwitz!$K$11)</f>
        <v>9.2987827968768946E-3</v>
      </c>
      <c r="V756" s="5">
        <f t="shared" ca="1" si="193"/>
        <v>9.6430196499213333E-2</v>
      </c>
      <c r="W756" s="42">
        <f ca="1">SUMPRODUCT(L756:T756,Markiwitz!$B$3:$J$3)</f>
        <v>0.28915212876694218</v>
      </c>
    </row>
    <row r="757" spans="1:23" x14ac:dyDescent="0.25">
      <c r="A757">
        <v>756</v>
      </c>
      <c r="B757" s="25">
        <f t="shared" ca="1" si="192"/>
        <v>0.99999999999999989</v>
      </c>
      <c r="C757" s="46">
        <v>0</v>
      </c>
      <c r="D757">
        <f t="shared" ca="1" si="207"/>
        <v>0.90099643337008761</v>
      </c>
      <c r="E757">
        <f t="shared" ca="1" si="207"/>
        <v>0.69349971860359072</v>
      </c>
      <c r="F757">
        <f t="shared" ca="1" si="207"/>
        <v>0.42926518548051751</v>
      </c>
      <c r="G757">
        <f t="shared" ca="1" si="207"/>
        <v>0.86645859712699247</v>
      </c>
      <c r="H757">
        <f t="shared" ca="1" si="207"/>
        <v>0.33887030106278559</v>
      </c>
      <c r="I757">
        <f t="shared" ca="1" si="207"/>
        <v>0.29032161076052421</v>
      </c>
      <c r="J757">
        <f t="shared" ca="1" si="207"/>
        <v>0.12715372859625806</v>
      </c>
      <c r="K757">
        <f t="shared" ca="1" si="207"/>
        <v>5.7122778728284085E-2</v>
      </c>
      <c r="L757" s="42">
        <f t="shared" ca="1" si="194"/>
        <v>0</v>
      </c>
      <c r="M757" s="42">
        <f t="shared" ca="1" si="195"/>
        <v>0.24327004524096196</v>
      </c>
      <c r="N757" s="42">
        <f t="shared" ca="1" si="196"/>
        <v>0.18724570006149246</v>
      </c>
      <c r="O757" s="42">
        <f t="shared" ca="1" si="197"/>
        <v>0.11590208043511921</v>
      </c>
      <c r="P757" s="42">
        <f t="shared" ca="1" si="198"/>
        <v>0.23394479080687308</v>
      </c>
      <c r="Q757" s="42">
        <f t="shared" ca="1" si="199"/>
        <v>9.1495360488847752E-2</v>
      </c>
      <c r="R757" s="42">
        <f t="shared" ca="1" si="200"/>
        <v>7.8387159780389001E-2</v>
      </c>
      <c r="S757" s="42">
        <f t="shared" ca="1" si="201"/>
        <v>3.433164900827413E-2</v>
      </c>
      <c r="T757" s="42">
        <f t="shared" ca="1" si="202"/>
        <v>1.5423214178042354E-2</v>
      </c>
      <c r="U757">
        <f ca="1">+(L757^2*Markiwitz!$B$4^2)+(M757^2*Markiwitz!$C$4^2)+(N757^2*Markiwitz!$D$4^2)+(O757^2*Markiwitz!$E$4^2)+(P757^2*Markiwitz!$F$4^2)+(Q757^2*Markiwitz!$G$4^2)+(R757^2*Markiwitz!$H$4^2)+(S757^2*Markiwitz!$I$4^2)+(T757^2*Markiwitz!$J$4^2)+(2*L757*M757*Markiwitz!$B$8)+(2*L757*N757*Markiwitz!$E$8)+(2*L757*O757*Markiwitz!$H$8)+(2*L757*P757*Markiwitz!$B$11)+(2*L757*Q757*Markiwitz!$E$11)+(2*L757*R757*Markiwitz!$H$11)+(2*L757*S757*Markiwitz!$K$8)+(2*L757*T757*Markiwitz!$K$11)</f>
        <v>1.4696764095797947E-2</v>
      </c>
      <c r="V757" s="5">
        <f t="shared" ca="1" si="193"/>
        <v>0.12123021115133779</v>
      </c>
      <c r="W757" s="42">
        <f ca="1">SUMPRODUCT(L757:T757,Markiwitz!$B$3:$J$3)</f>
        <v>0.4384516256865163</v>
      </c>
    </row>
    <row r="758" spans="1:23" x14ac:dyDescent="0.25">
      <c r="A758">
        <v>757</v>
      </c>
      <c r="B758" s="25">
        <f t="shared" ca="1" si="192"/>
        <v>1</v>
      </c>
      <c r="C758" s="46">
        <v>0</v>
      </c>
      <c r="D758">
        <f t="shared" ca="1" si="207"/>
        <v>0.35580326371538962</v>
      </c>
      <c r="E758">
        <f t="shared" ca="1" si="207"/>
        <v>0.74713201886465486</v>
      </c>
      <c r="F758">
        <f t="shared" ca="1" si="207"/>
        <v>0.85237143230161805</v>
      </c>
      <c r="G758">
        <f t="shared" ca="1" si="207"/>
        <v>0.18391305042343209</v>
      </c>
      <c r="H758">
        <f t="shared" ca="1" si="207"/>
        <v>0.19701005655382275</v>
      </c>
      <c r="I758">
        <f t="shared" ca="1" si="207"/>
        <v>0.76631862160248954</v>
      </c>
      <c r="J758">
        <f t="shared" ca="1" si="207"/>
        <v>0.62380354521608761</v>
      </c>
      <c r="K758">
        <f t="shared" ca="1" si="207"/>
        <v>0.54282407412877098</v>
      </c>
      <c r="L758" s="42">
        <f t="shared" ca="1" si="194"/>
        <v>0</v>
      </c>
      <c r="M758" s="42">
        <f t="shared" ca="1" si="195"/>
        <v>8.3342372973371548E-2</v>
      </c>
      <c r="N758" s="42">
        <f t="shared" ca="1" si="196"/>
        <v>0.17500613885985794</v>
      </c>
      <c r="O758" s="42">
        <f t="shared" ca="1" si="197"/>
        <v>0.19965712815819717</v>
      </c>
      <c r="P758" s="42">
        <f t="shared" ca="1" si="198"/>
        <v>4.3079284554626729E-2</v>
      </c>
      <c r="Q758" s="42">
        <f t="shared" ca="1" si="199"/>
        <v>4.6147091067572837E-2</v>
      </c>
      <c r="R758" s="42">
        <f t="shared" ca="1" si="200"/>
        <v>0.17950035564913291</v>
      </c>
      <c r="S758" s="42">
        <f t="shared" ca="1" si="201"/>
        <v>0.14611801809973649</v>
      </c>
      <c r="T758" s="42">
        <f t="shared" ca="1" si="202"/>
        <v>0.12714961063750449</v>
      </c>
      <c r="U758">
        <f ca="1">+(L758^2*Markiwitz!$B$4^2)+(M758^2*Markiwitz!$C$4^2)+(N758^2*Markiwitz!$D$4^2)+(O758^2*Markiwitz!$E$4^2)+(P758^2*Markiwitz!$F$4^2)+(Q758^2*Markiwitz!$G$4^2)+(R758^2*Markiwitz!$H$4^2)+(S758^2*Markiwitz!$I$4^2)+(T758^2*Markiwitz!$J$4^2)+(2*L758*M758*Markiwitz!$B$8)+(2*L758*N758*Markiwitz!$E$8)+(2*L758*O758*Markiwitz!$H$8)+(2*L758*P758*Markiwitz!$B$11)+(2*L758*Q758*Markiwitz!$E$11)+(2*L758*R758*Markiwitz!$H$11)+(2*L758*S758*Markiwitz!$K$8)+(2*L758*T758*Markiwitz!$K$11)</f>
        <v>1.251968396295682E-2</v>
      </c>
      <c r="V758" s="5">
        <f t="shared" ca="1" si="193"/>
        <v>0.11189139360539228</v>
      </c>
      <c r="W758" s="42">
        <f ca="1">SUMPRODUCT(L758:T758,Markiwitz!$B$3:$J$3)</f>
        <v>0.25624595497804875</v>
      </c>
    </row>
    <row r="759" spans="1:23" x14ac:dyDescent="0.25">
      <c r="A759">
        <v>758</v>
      </c>
      <c r="B759" s="25">
        <f t="shared" ca="1" si="192"/>
        <v>1</v>
      </c>
      <c r="C759" s="46">
        <v>0</v>
      </c>
      <c r="D759">
        <f t="shared" ca="1" si="207"/>
        <v>0.9717044655141881</v>
      </c>
      <c r="E759">
        <f t="shared" ca="1" si="207"/>
        <v>0.45111617999627551</v>
      </c>
      <c r="F759">
        <f t="shared" ca="1" si="207"/>
        <v>0.42383971344209126</v>
      </c>
      <c r="G759">
        <f t="shared" ca="1" si="207"/>
        <v>0.96618876673463527</v>
      </c>
      <c r="H759">
        <f t="shared" ca="1" si="207"/>
        <v>3.3092292765715792E-2</v>
      </c>
      <c r="I759">
        <f t="shared" ca="1" si="207"/>
        <v>0.76811122126838383</v>
      </c>
      <c r="J759">
        <f t="shared" ca="1" si="207"/>
        <v>1.9433262281600694E-2</v>
      </c>
      <c r="K759">
        <f t="shared" ca="1" si="207"/>
        <v>0.889597265761638</v>
      </c>
      <c r="L759" s="42">
        <f t="shared" ca="1" si="194"/>
        <v>0</v>
      </c>
      <c r="M759" s="42">
        <f t="shared" ca="1" si="195"/>
        <v>0.21483232332303978</v>
      </c>
      <c r="N759" s="42">
        <f t="shared" ca="1" si="196"/>
        <v>9.9736432708407055E-2</v>
      </c>
      <c r="O759" s="42">
        <f t="shared" ca="1" si="197"/>
        <v>9.3705929721289702E-2</v>
      </c>
      <c r="P759" s="42">
        <f t="shared" ca="1" si="198"/>
        <v>0.21361286779348804</v>
      </c>
      <c r="Q759" s="42">
        <f t="shared" ca="1" si="199"/>
        <v>7.3163131294070819E-3</v>
      </c>
      <c r="R759" s="42">
        <f t="shared" ca="1" si="200"/>
        <v>0.16982027364489347</v>
      </c>
      <c r="S759" s="42">
        <f t="shared" ca="1" si="201"/>
        <v>4.2964636202356896E-3</v>
      </c>
      <c r="T759" s="42">
        <f t="shared" ca="1" si="202"/>
        <v>0.19667939605923923</v>
      </c>
      <c r="U759">
        <f ca="1">+(L759^2*Markiwitz!$B$4^2)+(M759^2*Markiwitz!$C$4^2)+(N759^2*Markiwitz!$D$4^2)+(O759^2*Markiwitz!$E$4^2)+(P759^2*Markiwitz!$F$4^2)+(Q759^2*Markiwitz!$G$4^2)+(R759^2*Markiwitz!$H$4^2)+(S759^2*Markiwitz!$I$4^2)+(T759^2*Markiwitz!$J$4^2)+(2*L759*M759*Markiwitz!$B$8)+(2*L759*N759*Markiwitz!$E$8)+(2*L759*O759*Markiwitz!$H$8)+(2*L759*P759*Markiwitz!$B$11)+(2*L759*Q759*Markiwitz!$E$11)+(2*L759*R759*Markiwitz!$H$11)+(2*L759*S759*Markiwitz!$K$8)+(2*L759*T759*Markiwitz!$K$11)</f>
        <v>1.1422477968708249E-2</v>
      </c>
      <c r="V759" s="5">
        <f t="shared" ca="1" si="193"/>
        <v>0.10687599341624035</v>
      </c>
      <c r="W759" s="42">
        <f ca="1">SUMPRODUCT(L759:T759,Markiwitz!$B$3:$J$3)</f>
        <v>0.19069608083734577</v>
      </c>
    </row>
    <row r="760" spans="1:23" x14ac:dyDescent="0.25">
      <c r="A760">
        <v>759</v>
      </c>
      <c r="B760" s="25">
        <f t="shared" ca="1" si="192"/>
        <v>1</v>
      </c>
      <c r="C760" s="46">
        <v>0</v>
      </c>
      <c r="D760">
        <f t="shared" ca="1" si="207"/>
        <v>0.53289564715123028</v>
      </c>
      <c r="E760">
        <f t="shared" ca="1" si="207"/>
        <v>0.94768417171580177</v>
      </c>
      <c r="F760">
        <f t="shared" ca="1" si="207"/>
        <v>6.3394965384097279E-2</v>
      </c>
      <c r="G760">
        <f t="shared" ca="1" si="207"/>
        <v>0.78543147380836487</v>
      </c>
      <c r="H760">
        <f t="shared" ca="1" si="207"/>
        <v>0.92932498889829651</v>
      </c>
      <c r="I760">
        <f t="shared" ca="1" si="207"/>
        <v>0.96361895591855729</v>
      </c>
      <c r="J760">
        <f t="shared" ca="1" si="207"/>
        <v>0.59642378735329271</v>
      </c>
      <c r="K760">
        <f t="shared" ca="1" si="207"/>
        <v>0.86346894345910985</v>
      </c>
      <c r="L760" s="42">
        <f t="shared" ca="1" si="194"/>
        <v>0</v>
      </c>
      <c r="M760" s="42">
        <f t="shared" ca="1" si="195"/>
        <v>9.3782623053972378E-2</v>
      </c>
      <c r="N760" s="42">
        <f t="shared" ca="1" si="196"/>
        <v>0.1667799463654033</v>
      </c>
      <c r="O760" s="42">
        <f t="shared" ca="1" si="197"/>
        <v>1.115667987516737E-2</v>
      </c>
      <c r="P760" s="42">
        <f t="shared" ca="1" si="198"/>
        <v>0.13822560615135213</v>
      </c>
      <c r="Q760" s="42">
        <f t="shared" ca="1" si="199"/>
        <v>0.16354897172532629</v>
      </c>
      <c r="R760" s="42">
        <f t="shared" ca="1" si="200"/>
        <v>0.16958425874498878</v>
      </c>
      <c r="S760" s="42">
        <f t="shared" ca="1" si="201"/>
        <v>0.10496273994503634</v>
      </c>
      <c r="T760" s="42">
        <f t="shared" ca="1" si="202"/>
        <v>0.1519591741387534</v>
      </c>
      <c r="U760">
        <f ca="1">+(L760^2*Markiwitz!$B$4^2)+(M760^2*Markiwitz!$C$4^2)+(N760^2*Markiwitz!$D$4^2)+(O760^2*Markiwitz!$E$4^2)+(P760^2*Markiwitz!$F$4^2)+(Q760^2*Markiwitz!$G$4^2)+(R760^2*Markiwitz!$H$4^2)+(S760^2*Markiwitz!$I$4^2)+(T760^2*Markiwitz!$J$4^2)+(2*L760*M760*Markiwitz!$B$8)+(2*L760*N760*Markiwitz!$E$8)+(2*L760*O760*Markiwitz!$H$8)+(2*L760*P760*Markiwitz!$B$11)+(2*L760*Q760*Markiwitz!$E$11)+(2*L760*R760*Markiwitz!$H$11)+(2*L760*S760*Markiwitz!$K$8)+(2*L760*T760*Markiwitz!$K$11)</f>
        <v>1.6069786653191667E-2</v>
      </c>
      <c r="V760" s="5">
        <f t="shared" ca="1" si="193"/>
        <v>0.12676666223101271</v>
      </c>
      <c r="W760" s="42">
        <f ca="1">SUMPRODUCT(L760:T760,Markiwitz!$B$3:$J$3)</f>
        <v>0.55972163734074132</v>
      </c>
    </row>
    <row r="761" spans="1:23" x14ac:dyDescent="0.25">
      <c r="A761">
        <v>760</v>
      </c>
      <c r="B761" s="25">
        <f t="shared" ca="1" si="192"/>
        <v>1</v>
      </c>
      <c r="C761" s="46">
        <v>0</v>
      </c>
      <c r="D761">
        <f t="shared" ca="1" si="207"/>
        <v>0.12999138950411582</v>
      </c>
      <c r="E761">
        <f t="shared" ca="1" si="207"/>
        <v>0.20602910818013254</v>
      </c>
      <c r="F761">
        <f t="shared" ca="1" si="207"/>
        <v>0.55013468030802215</v>
      </c>
      <c r="G761">
        <f t="shared" ca="1" si="207"/>
        <v>0.4544240561764592</v>
      </c>
      <c r="H761">
        <f t="shared" ca="1" si="207"/>
        <v>0.18911252288188485</v>
      </c>
      <c r="I761">
        <f t="shared" ca="1" si="207"/>
        <v>0.89397070439590998</v>
      </c>
      <c r="J761">
        <f t="shared" ca="1" si="207"/>
        <v>5.2381257224600408E-2</v>
      </c>
      <c r="K761">
        <f t="shared" ca="1" si="207"/>
        <v>2.6054116923130977E-3</v>
      </c>
      <c r="L761" s="42">
        <f t="shared" ca="1" si="194"/>
        <v>0</v>
      </c>
      <c r="M761" s="42">
        <f t="shared" ca="1" si="195"/>
        <v>5.2444449644656041E-2</v>
      </c>
      <c r="N761" s="42">
        <f t="shared" ca="1" si="196"/>
        <v>8.3121530052913548E-2</v>
      </c>
      <c r="O761" s="42">
        <f t="shared" ca="1" si="197"/>
        <v>0.22194939718126111</v>
      </c>
      <c r="P761" s="42">
        <f t="shared" ca="1" si="198"/>
        <v>0.18333537030706243</v>
      </c>
      <c r="Q761" s="42">
        <f t="shared" ca="1" si="199"/>
        <v>7.6296608731448709E-2</v>
      </c>
      <c r="R761" s="42">
        <f t="shared" ca="1" si="200"/>
        <v>0.36066851634818892</v>
      </c>
      <c r="S761" s="42">
        <f t="shared" ca="1" si="201"/>
        <v>2.1132985940983052E-2</v>
      </c>
      <c r="T761" s="42">
        <f t="shared" ca="1" si="202"/>
        <v>1.0511417934861449E-3</v>
      </c>
      <c r="U761">
        <f ca="1">+(L761^2*Markiwitz!$B$4^2)+(M761^2*Markiwitz!$C$4^2)+(N761^2*Markiwitz!$D$4^2)+(O761^2*Markiwitz!$E$4^2)+(P761^2*Markiwitz!$F$4^2)+(Q761^2*Markiwitz!$G$4^2)+(R761^2*Markiwitz!$H$4^2)+(S761^2*Markiwitz!$I$4^2)+(T761^2*Markiwitz!$J$4^2)+(2*L761*M761*Markiwitz!$B$8)+(2*L761*N761*Markiwitz!$E$8)+(2*L761*O761*Markiwitz!$H$8)+(2*L761*P761*Markiwitz!$B$11)+(2*L761*Q761*Markiwitz!$E$11)+(2*L761*R761*Markiwitz!$H$11)+(2*L761*S761*Markiwitz!$K$8)+(2*L761*T761*Markiwitz!$K$11)</f>
        <v>2.2335809488705258E-2</v>
      </c>
      <c r="V761" s="5">
        <f t="shared" ca="1" si="193"/>
        <v>0.14945169617205842</v>
      </c>
      <c r="W761" s="42">
        <f ca="1">SUMPRODUCT(L761:T761,Markiwitz!$B$3:$J$3)</f>
        <v>0.38131253866525372</v>
      </c>
    </row>
    <row r="762" spans="1:23" x14ac:dyDescent="0.25">
      <c r="A762">
        <v>761</v>
      </c>
      <c r="B762" s="25">
        <f t="shared" ca="1" si="192"/>
        <v>1</v>
      </c>
      <c r="C762" s="46">
        <v>0</v>
      </c>
      <c r="D762">
        <f t="shared" ref="D762:K771" ca="1" si="208">RAND()</f>
        <v>0.66877568281988531</v>
      </c>
      <c r="E762">
        <f t="shared" ca="1" si="208"/>
        <v>0.98455213523572027</v>
      </c>
      <c r="F762">
        <f t="shared" ca="1" si="208"/>
        <v>0.26241902489472924</v>
      </c>
      <c r="G762">
        <f t="shared" ca="1" si="208"/>
        <v>0.19046593074730123</v>
      </c>
      <c r="H762">
        <f t="shared" ca="1" si="208"/>
        <v>0.55496733729883274</v>
      </c>
      <c r="I762">
        <f t="shared" ca="1" si="208"/>
        <v>0.27624525113834841</v>
      </c>
      <c r="J762">
        <f t="shared" ca="1" si="208"/>
        <v>0.50416954956634763</v>
      </c>
      <c r="K762">
        <f t="shared" ca="1" si="208"/>
        <v>0.96933184330899624</v>
      </c>
      <c r="L762" s="42">
        <f t="shared" ca="1" si="194"/>
        <v>0</v>
      </c>
      <c r="M762" s="42">
        <f t="shared" ca="1" si="195"/>
        <v>0.15161795240881182</v>
      </c>
      <c r="N762" s="42">
        <f t="shared" ca="1" si="196"/>
        <v>0.22320754569715187</v>
      </c>
      <c r="O762" s="42">
        <f t="shared" ca="1" si="197"/>
        <v>5.9492945466995115E-2</v>
      </c>
      <c r="P762" s="42">
        <f t="shared" ca="1" si="198"/>
        <v>4.3180479143291164E-2</v>
      </c>
      <c r="Q762" s="42">
        <f t="shared" ca="1" si="199"/>
        <v>0.12581649347690299</v>
      </c>
      <c r="R762" s="42">
        <f t="shared" ca="1" si="200"/>
        <v>6.2627485442730293E-2</v>
      </c>
      <c r="S762" s="42">
        <f t="shared" ca="1" si="201"/>
        <v>0.11430014089299613</v>
      </c>
      <c r="T762" s="42">
        <f t="shared" ca="1" si="202"/>
        <v>0.21975695747112067</v>
      </c>
      <c r="U762">
        <f ca="1">+(L762^2*Markiwitz!$B$4^2)+(M762^2*Markiwitz!$C$4^2)+(N762^2*Markiwitz!$D$4^2)+(O762^2*Markiwitz!$E$4^2)+(P762^2*Markiwitz!$F$4^2)+(Q762^2*Markiwitz!$G$4^2)+(R762^2*Markiwitz!$H$4^2)+(S762^2*Markiwitz!$I$4^2)+(T762^2*Markiwitz!$J$4^2)+(2*L762*M762*Markiwitz!$B$8)+(2*L762*N762*Markiwitz!$E$8)+(2*L762*O762*Markiwitz!$H$8)+(2*L762*P762*Markiwitz!$B$11)+(2*L762*Q762*Markiwitz!$E$11)+(2*L762*R762*Markiwitz!$H$11)+(2*L762*S762*Markiwitz!$K$8)+(2*L762*T762*Markiwitz!$K$11)</f>
        <v>1.1891381459404958E-2</v>
      </c>
      <c r="V762" s="5">
        <f t="shared" ca="1" si="193"/>
        <v>0.10904761097522934</v>
      </c>
      <c r="W762" s="42">
        <f ca="1">SUMPRODUCT(L762:T762,Markiwitz!$B$3:$J$3)</f>
        <v>0.45484994221622194</v>
      </c>
    </row>
    <row r="763" spans="1:23" x14ac:dyDescent="0.25">
      <c r="A763">
        <v>762</v>
      </c>
      <c r="B763" s="25">
        <f t="shared" ca="1" si="192"/>
        <v>1</v>
      </c>
      <c r="C763" s="46">
        <v>0</v>
      </c>
      <c r="D763">
        <f t="shared" ca="1" si="208"/>
        <v>0.63663866536287061</v>
      </c>
      <c r="E763">
        <f t="shared" ca="1" si="208"/>
        <v>0.18998233336642634</v>
      </c>
      <c r="F763">
        <f t="shared" ca="1" si="208"/>
        <v>0.19524986239865294</v>
      </c>
      <c r="G763">
        <f t="shared" ca="1" si="208"/>
        <v>5.3375571288913126E-2</v>
      </c>
      <c r="H763">
        <f t="shared" ca="1" si="208"/>
        <v>0.65464385231595501</v>
      </c>
      <c r="I763">
        <f t="shared" ca="1" si="208"/>
        <v>0.44114746959325923</v>
      </c>
      <c r="J763">
        <f t="shared" ca="1" si="208"/>
        <v>0.93106576512191541</v>
      </c>
      <c r="K763">
        <f t="shared" ca="1" si="208"/>
        <v>0.40758147879482443</v>
      </c>
      <c r="L763" s="42">
        <f t="shared" ca="1" si="194"/>
        <v>0</v>
      </c>
      <c r="M763" s="42">
        <f t="shared" ca="1" si="195"/>
        <v>0.18139481625320061</v>
      </c>
      <c r="N763" s="42">
        <f t="shared" ca="1" si="196"/>
        <v>5.4130878828596921E-2</v>
      </c>
      <c r="O763" s="42">
        <f t="shared" ca="1" si="197"/>
        <v>5.5631734043484829E-2</v>
      </c>
      <c r="P763" s="42">
        <f t="shared" ca="1" si="198"/>
        <v>1.5208080302259747E-2</v>
      </c>
      <c r="Q763" s="42">
        <f t="shared" ca="1" si="199"/>
        <v>0.18652495954586051</v>
      </c>
      <c r="R763" s="42">
        <f t="shared" ca="1" si="200"/>
        <v>0.12569432009258014</v>
      </c>
      <c r="S763" s="42">
        <f t="shared" ca="1" si="201"/>
        <v>0.26528470947907551</v>
      </c>
      <c r="T763" s="42">
        <f t="shared" ca="1" si="202"/>
        <v>0.11613050145494166</v>
      </c>
      <c r="U763">
        <f ca="1">+(L763^2*Markiwitz!$B$4^2)+(M763^2*Markiwitz!$C$4^2)+(N763^2*Markiwitz!$D$4^2)+(O763^2*Markiwitz!$E$4^2)+(P763^2*Markiwitz!$F$4^2)+(Q763^2*Markiwitz!$G$4^2)+(R763^2*Markiwitz!$H$4^2)+(S763^2*Markiwitz!$I$4^2)+(T763^2*Markiwitz!$J$4^2)+(2*L763*M763*Markiwitz!$B$8)+(2*L763*N763*Markiwitz!$E$8)+(2*L763*O763*Markiwitz!$H$8)+(2*L763*P763*Markiwitz!$B$11)+(2*L763*Q763*Markiwitz!$E$11)+(2*L763*R763*Markiwitz!$H$11)+(2*L763*S763*Markiwitz!$K$8)+(2*L763*T763*Markiwitz!$K$11)</f>
        <v>2.0606206569925463E-2</v>
      </c>
      <c r="V763" s="5">
        <f t="shared" ca="1" si="193"/>
        <v>0.14354862092658871</v>
      </c>
      <c r="W763" s="42">
        <f ca="1">SUMPRODUCT(L763:T763,Markiwitz!$B$3:$J$3)</f>
        <v>0.56863586086710194</v>
      </c>
    </row>
    <row r="764" spans="1:23" x14ac:dyDescent="0.25">
      <c r="A764">
        <v>763</v>
      </c>
      <c r="B764" s="25">
        <f t="shared" ca="1" si="192"/>
        <v>1.0000000000000002</v>
      </c>
      <c r="C764" s="46">
        <v>0</v>
      </c>
      <c r="D764">
        <f t="shared" ca="1" si="208"/>
        <v>0.73902098943907912</v>
      </c>
      <c r="E764">
        <f t="shared" ca="1" si="208"/>
        <v>0.74268787104258149</v>
      </c>
      <c r="F764">
        <f t="shared" ca="1" si="208"/>
        <v>0.74963787493270018</v>
      </c>
      <c r="G764">
        <f t="shared" ca="1" si="208"/>
        <v>5.9828096067076175E-2</v>
      </c>
      <c r="H764">
        <f t="shared" ca="1" si="208"/>
        <v>0.95298544494081616</v>
      </c>
      <c r="I764">
        <f t="shared" ca="1" si="208"/>
        <v>0.27336707639349755</v>
      </c>
      <c r="J764">
        <f t="shared" ca="1" si="208"/>
        <v>0.26774050854973885</v>
      </c>
      <c r="K764">
        <f t="shared" ca="1" si="208"/>
        <v>7.3625429846744805E-2</v>
      </c>
      <c r="L764" s="42">
        <f t="shared" ca="1" si="194"/>
        <v>0</v>
      </c>
      <c r="M764" s="42">
        <f t="shared" ca="1" si="195"/>
        <v>0.19151112344102234</v>
      </c>
      <c r="N764" s="42">
        <f t="shared" ca="1" si="196"/>
        <v>0.192461365214189</v>
      </c>
      <c r="O764" s="42">
        <f t="shared" ca="1" si="197"/>
        <v>0.19426240073542139</v>
      </c>
      <c r="P764" s="42">
        <f t="shared" ca="1" si="198"/>
        <v>1.5503951924071412E-2</v>
      </c>
      <c r="Q764" s="42">
        <f t="shared" ca="1" si="199"/>
        <v>0.24695822688619748</v>
      </c>
      <c r="R764" s="42">
        <f t="shared" ca="1" si="200"/>
        <v>7.0840797027487107E-2</v>
      </c>
      <c r="S764" s="42">
        <f t="shared" ca="1" si="201"/>
        <v>6.9382718915668898E-2</v>
      </c>
      <c r="T764" s="42">
        <f t="shared" ca="1" si="202"/>
        <v>1.9079415855942493E-2</v>
      </c>
      <c r="U764">
        <f ca="1">+(L764^2*Markiwitz!$B$4^2)+(M764^2*Markiwitz!$C$4^2)+(N764^2*Markiwitz!$D$4^2)+(O764^2*Markiwitz!$E$4^2)+(P764^2*Markiwitz!$F$4^2)+(Q764^2*Markiwitz!$G$4^2)+(R764^2*Markiwitz!$H$4^2)+(S764^2*Markiwitz!$I$4^2)+(T764^2*Markiwitz!$J$4^2)+(2*L764*M764*Markiwitz!$B$8)+(2*L764*N764*Markiwitz!$E$8)+(2*L764*O764*Markiwitz!$H$8)+(2*L764*P764*Markiwitz!$B$11)+(2*L764*Q764*Markiwitz!$E$11)+(2*L764*R764*Markiwitz!$H$11)+(2*L764*S764*Markiwitz!$K$8)+(2*L764*T764*Markiwitz!$K$11)</f>
        <v>2.4782526874764219E-2</v>
      </c>
      <c r="V764" s="5">
        <f t="shared" ca="1" si="193"/>
        <v>0.15742467047691164</v>
      </c>
      <c r="W764" s="42">
        <f ca="1">SUMPRODUCT(L764:T764,Markiwitz!$B$3:$J$3)</f>
        <v>0.80961105941167466</v>
      </c>
    </row>
    <row r="765" spans="1:23" x14ac:dyDescent="0.25">
      <c r="A765">
        <v>764</v>
      </c>
      <c r="B765" s="25">
        <f t="shared" ca="1" si="192"/>
        <v>1.0000000000000002</v>
      </c>
      <c r="C765" s="46">
        <v>0</v>
      </c>
      <c r="D765">
        <f t="shared" ca="1" si="208"/>
        <v>0.23978176971518927</v>
      </c>
      <c r="E765">
        <f t="shared" ca="1" si="208"/>
        <v>0.34761959914794993</v>
      </c>
      <c r="F765">
        <f t="shared" ca="1" si="208"/>
        <v>0.6909068862720249</v>
      </c>
      <c r="G765">
        <f t="shared" ca="1" si="208"/>
        <v>0.31632635635827133</v>
      </c>
      <c r="H765">
        <f t="shared" ca="1" si="208"/>
        <v>0.43570353892824532</v>
      </c>
      <c r="I765">
        <f t="shared" ca="1" si="208"/>
        <v>0.52983597925257109</v>
      </c>
      <c r="J765">
        <f t="shared" ca="1" si="208"/>
        <v>0.15984005713612071</v>
      </c>
      <c r="K765">
        <f t="shared" ca="1" si="208"/>
        <v>0.494855402395592</v>
      </c>
      <c r="L765" s="42">
        <f t="shared" ca="1" si="194"/>
        <v>0</v>
      </c>
      <c r="M765" s="42">
        <f t="shared" ca="1" si="195"/>
        <v>7.4585224396120101E-2</v>
      </c>
      <c r="N765" s="42">
        <f t="shared" ca="1" si="196"/>
        <v>0.1081286781632122</v>
      </c>
      <c r="O765" s="42">
        <f t="shared" ca="1" si="197"/>
        <v>0.2149097707078908</v>
      </c>
      <c r="P765" s="42">
        <f t="shared" ca="1" si="198"/>
        <v>9.8394770792677874E-2</v>
      </c>
      <c r="Q765" s="42">
        <f t="shared" ca="1" si="199"/>
        <v>0.13552759352700808</v>
      </c>
      <c r="R765" s="42">
        <f t="shared" ca="1" si="200"/>
        <v>0.16480792285681314</v>
      </c>
      <c r="S765" s="42">
        <f t="shared" ca="1" si="201"/>
        <v>4.9718986323049996E-2</v>
      </c>
      <c r="T765" s="42">
        <f t="shared" ca="1" si="202"/>
        <v>0.15392705323322792</v>
      </c>
      <c r="U765">
        <f ca="1">+(L765^2*Markiwitz!$B$4^2)+(M765^2*Markiwitz!$C$4^2)+(N765^2*Markiwitz!$D$4^2)+(O765^2*Markiwitz!$E$4^2)+(P765^2*Markiwitz!$F$4^2)+(Q765^2*Markiwitz!$G$4^2)+(R765^2*Markiwitz!$H$4^2)+(S765^2*Markiwitz!$I$4^2)+(T765^2*Markiwitz!$J$4^2)+(2*L765*M765*Markiwitz!$B$8)+(2*L765*N765*Markiwitz!$E$8)+(2*L765*O765*Markiwitz!$H$8)+(2*L765*P765*Markiwitz!$B$11)+(2*L765*Q765*Markiwitz!$E$11)+(2*L765*R765*Markiwitz!$H$11)+(2*L765*S765*Markiwitz!$K$8)+(2*L765*T765*Markiwitz!$K$11)</f>
        <v>1.4529874781758573E-2</v>
      </c>
      <c r="V765" s="5">
        <f t="shared" ca="1" si="193"/>
        <v>0.12053993023790321</v>
      </c>
      <c r="W765" s="42">
        <f ca="1">SUMPRODUCT(L765:T765,Markiwitz!$B$3:$J$3)</f>
        <v>0.51830008474691591</v>
      </c>
    </row>
    <row r="766" spans="1:23" x14ac:dyDescent="0.25">
      <c r="A766">
        <v>765</v>
      </c>
      <c r="B766" s="25">
        <f t="shared" ca="1" si="192"/>
        <v>1</v>
      </c>
      <c r="C766" s="46">
        <v>0</v>
      </c>
      <c r="D766">
        <f t="shared" ca="1" si="208"/>
        <v>0.72542226410688515</v>
      </c>
      <c r="E766">
        <f t="shared" ca="1" si="208"/>
        <v>3.5582399237214957E-2</v>
      </c>
      <c r="F766">
        <f t="shared" ca="1" si="208"/>
        <v>0.50212400008013369</v>
      </c>
      <c r="G766">
        <f t="shared" ca="1" si="208"/>
        <v>8.9380360242392487E-2</v>
      </c>
      <c r="H766">
        <f t="shared" ca="1" si="208"/>
        <v>0.53524703424354536</v>
      </c>
      <c r="I766">
        <f t="shared" ca="1" si="208"/>
        <v>0.70079296098009392</v>
      </c>
      <c r="J766">
        <f t="shared" ca="1" si="208"/>
        <v>0.9603461084154078</v>
      </c>
      <c r="K766">
        <f t="shared" ca="1" si="208"/>
        <v>0.92015086830042714</v>
      </c>
      <c r="L766" s="42">
        <f t="shared" ca="1" si="194"/>
        <v>0</v>
      </c>
      <c r="M766" s="42">
        <f t="shared" ca="1" si="195"/>
        <v>0.16232150325150146</v>
      </c>
      <c r="N766" s="42">
        <f t="shared" ca="1" si="196"/>
        <v>7.9619675591164306E-3</v>
      </c>
      <c r="O766" s="42">
        <f t="shared" ca="1" si="197"/>
        <v>0.11235597050775815</v>
      </c>
      <c r="P766" s="42">
        <f t="shared" ca="1" si="198"/>
        <v>1.9999874767516364E-2</v>
      </c>
      <c r="Q766" s="42">
        <f t="shared" ca="1" si="199"/>
        <v>0.11976762708859839</v>
      </c>
      <c r="R766" s="42">
        <f t="shared" ca="1" si="200"/>
        <v>0.15681041584022701</v>
      </c>
      <c r="S766" s="42">
        <f t="shared" ca="1" si="201"/>
        <v>0.21488839214445452</v>
      </c>
      <c r="T766" s="42">
        <f t="shared" ca="1" si="202"/>
        <v>0.20589424884082774</v>
      </c>
      <c r="U766">
        <f ca="1">+(L766^2*Markiwitz!$B$4^2)+(M766^2*Markiwitz!$C$4^2)+(N766^2*Markiwitz!$D$4^2)+(O766^2*Markiwitz!$E$4^2)+(P766^2*Markiwitz!$F$4^2)+(Q766^2*Markiwitz!$G$4^2)+(R766^2*Markiwitz!$H$4^2)+(S766^2*Markiwitz!$I$4^2)+(T766^2*Markiwitz!$J$4^2)+(2*L766*M766*Markiwitz!$B$8)+(2*L766*N766*Markiwitz!$E$8)+(2*L766*O766*Markiwitz!$H$8)+(2*L766*P766*Markiwitz!$B$11)+(2*L766*Q766*Markiwitz!$E$11)+(2*L766*R766*Markiwitz!$H$11)+(2*L766*S766*Markiwitz!$K$8)+(2*L766*T766*Markiwitz!$K$11)</f>
        <v>1.4131451327146263E-2</v>
      </c>
      <c r="V766" s="5">
        <f t="shared" ca="1" si="193"/>
        <v>0.11887578107901653</v>
      </c>
      <c r="W766" s="42">
        <f ca="1">SUMPRODUCT(L766:T766,Markiwitz!$B$3:$J$3)</f>
        <v>0.40190504251871684</v>
      </c>
    </row>
    <row r="767" spans="1:23" x14ac:dyDescent="0.25">
      <c r="A767">
        <v>766</v>
      </c>
      <c r="B767" s="25">
        <f t="shared" ca="1" si="192"/>
        <v>1</v>
      </c>
      <c r="C767" s="46">
        <v>0</v>
      </c>
      <c r="D767">
        <f t="shared" ca="1" si="208"/>
        <v>0.3662481632983744</v>
      </c>
      <c r="E767">
        <f t="shared" ca="1" si="208"/>
        <v>0.51136450893065566</v>
      </c>
      <c r="F767">
        <f t="shared" ca="1" si="208"/>
        <v>4.4763877713979383E-2</v>
      </c>
      <c r="G767">
        <f t="shared" ca="1" si="208"/>
        <v>0.85497321988584873</v>
      </c>
      <c r="H767">
        <f t="shared" ca="1" si="208"/>
        <v>0.9646634841502012</v>
      </c>
      <c r="I767">
        <f t="shared" ca="1" si="208"/>
        <v>0.92819200460851892</v>
      </c>
      <c r="J767">
        <f t="shared" ca="1" si="208"/>
        <v>0.51086515035367985</v>
      </c>
      <c r="K767">
        <f t="shared" ca="1" si="208"/>
        <v>0.17382590849280721</v>
      </c>
      <c r="L767" s="42">
        <f t="shared" ca="1" si="194"/>
        <v>0</v>
      </c>
      <c r="M767" s="42">
        <f t="shared" ca="1" si="195"/>
        <v>8.4100317574074962E-2</v>
      </c>
      <c r="N767" s="42">
        <f t="shared" ca="1" si="196"/>
        <v>0.11742288946891741</v>
      </c>
      <c r="O767" s="42">
        <f t="shared" ca="1" si="197"/>
        <v>1.0278976685340368E-2</v>
      </c>
      <c r="P767" s="42">
        <f t="shared" ca="1" si="198"/>
        <v>0.19632458675608719</v>
      </c>
      <c r="Q767" s="42">
        <f t="shared" ca="1" si="199"/>
        <v>0.22151238831756795</v>
      </c>
      <c r="R767" s="42">
        <f t="shared" ca="1" si="200"/>
        <v>0.21313756676425677</v>
      </c>
      <c r="S767" s="42">
        <f t="shared" ca="1" si="201"/>
        <v>0.11730822346068738</v>
      </c>
      <c r="T767" s="42">
        <f t="shared" ca="1" si="202"/>
        <v>3.9915050973068092E-2</v>
      </c>
      <c r="U767">
        <f ca="1">+(L767^2*Markiwitz!$B$4^2)+(M767^2*Markiwitz!$C$4^2)+(N767^2*Markiwitz!$D$4^2)+(O767^2*Markiwitz!$E$4^2)+(P767^2*Markiwitz!$F$4^2)+(Q767^2*Markiwitz!$G$4^2)+(R767^2*Markiwitz!$H$4^2)+(S767^2*Markiwitz!$I$4^2)+(T767^2*Markiwitz!$J$4^2)+(2*L767*M767*Markiwitz!$B$8)+(2*L767*N767*Markiwitz!$E$8)+(2*L767*O767*Markiwitz!$H$8)+(2*L767*P767*Markiwitz!$B$11)+(2*L767*Q767*Markiwitz!$E$11)+(2*L767*R767*Markiwitz!$H$11)+(2*L767*S767*Markiwitz!$K$8)+(2*L767*T767*Markiwitz!$K$11)</f>
        <v>2.4717969924966603E-2</v>
      </c>
      <c r="V767" s="5">
        <f t="shared" ca="1" si="193"/>
        <v>0.15721949600786347</v>
      </c>
      <c r="W767" s="42">
        <f ca="1">SUMPRODUCT(L767:T767,Markiwitz!$B$3:$J$3)</f>
        <v>0.72192437572629209</v>
      </c>
    </row>
    <row r="768" spans="1:23" x14ac:dyDescent="0.25">
      <c r="A768">
        <v>767</v>
      </c>
      <c r="B768" s="25">
        <f t="shared" ca="1" si="192"/>
        <v>0.99999999999999978</v>
      </c>
      <c r="C768" s="46">
        <v>0</v>
      </c>
      <c r="D768">
        <f t="shared" ca="1" si="208"/>
        <v>9.3128834687873807E-2</v>
      </c>
      <c r="E768">
        <f t="shared" ca="1" si="208"/>
        <v>4.7489409689805751E-2</v>
      </c>
      <c r="F768">
        <f t="shared" ca="1" si="208"/>
        <v>0.10165041490882409</v>
      </c>
      <c r="G768">
        <f t="shared" ca="1" si="208"/>
        <v>0.71296188942613603</v>
      </c>
      <c r="H768">
        <f t="shared" ca="1" si="208"/>
        <v>0.52121358899713432</v>
      </c>
      <c r="I768">
        <f t="shared" ca="1" si="208"/>
        <v>0.36989151867806913</v>
      </c>
      <c r="J768">
        <f t="shared" ca="1" si="208"/>
        <v>0.40199335696835869</v>
      </c>
      <c r="K768">
        <f t="shared" ca="1" si="208"/>
        <v>0.95970984636986623</v>
      </c>
      <c r="L768" s="42">
        <f t="shared" ca="1" si="194"/>
        <v>0</v>
      </c>
      <c r="M768" s="42">
        <f t="shared" ca="1" si="195"/>
        <v>2.9029833727084588E-2</v>
      </c>
      <c r="N768" s="42">
        <f t="shared" ca="1" si="196"/>
        <v>1.4803252630755485E-2</v>
      </c>
      <c r="O768" s="42">
        <f t="shared" ca="1" si="197"/>
        <v>3.1686154486764519E-2</v>
      </c>
      <c r="P768" s="42">
        <f t="shared" ca="1" si="198"/>
        <v>0.22224228589519493</v>
      </c>
      <c r="Q768" s="42">
        <f t="shared" ca="1" si="199"/>
        <v>0.16247109582757371</v>
      </c>
      <c r="R768" s="42">
        <f t="shared" ca="1" si="200"/>
        <v>0.11530144579035861</v>
      </c>
      <c r="S768" s="42">
        <f t="shared" ca="1" si="201"/>
        <v>0.12530813202265403</v>
      </c>
      <c r="T768" s="42">
        <f t="shared" ca="1" si="202"/>
        <v>0.29915779961961403</v>
      </c>
      <c r="U768">
        <f ca="1">+(L768^2*Markiwitz!$B$4^2)+(M768^2*Markiwitz!$C$4^2)+(N768^2*Markiwitz!$D$4^2)+(O768^2*Markiwitz!$E$4^2)+(P768^2*Markiwitz!$F$4^2)+(Q768^2*Markiwitz!$G$4^2)+(R768^2*Markiwitz!$H$4^2)+(S768^2*Markiwitz!$I$4^2)+(T768^2*Markiwitz!$J$4^2)+(2*L768*M768*Markiwitz!$B$8)+(2*L768*N768*Markiwitz!$E$8)+(2*L768*O768*Markiwitz!$H$8)+(2*L768*P768*Markiwitz!$B$11)+(2*L768*Q768*Markiwitz!$E$11)+(2*L768*R768*Markiwitz!$H$11)+(2*L768*S768*Markiwitz!$K$8)+(2*L768*T768*Markiwitz!$K$11)</f>
        <v>1.7740741294143738E-2</v>
      </c>
      <c r="V768" s="5">
        <f t="shared" ca="1" si="193"/>
        <v>0.13319437410845753</v>
      </c>
      <c r="W768" s="42">
        <f ca="1">SUMPRODUCT(L768:T768,Markiwitz!$B$3:$J$3)</f>
        <v>0.55541782427803799</v>
      </c>
    </row>
    <row r="769" spans="1:23" x14ac:dyDescent="0.25">
      <c r="A769">
        <v>768</v>
      </c>
      <c r="B769" s="25">
        <f t="shared" ca="1" si="192"/>
        <v>0.99999999999999989</v>
      </c>
      <c r="C769" s="46">
        <v>0</v>
      </c>
      <c r="D769">
        <f t="shared" ca="1" si="208"/>
        <v>6.6417472461857807E-2</v>
      </c>
      <c r="E769">
        <f t="shared" ca="1" si="208"/>
        <v>0.85104578878211734</v>
      </c>
      <c r="F769">
        <f t="shared" ca="1" si="208"/>
        <v>0.49275900175534493</v>
      </c>
      <c r="G769">
        <f t="shared" ca="1" si="208"/>
        <v>0.75783504604367202</v>
      </c>
      <c r="H769">
        <f t="shared" ca="1" si="208"/>
        <v>0.58957266208603776</v>
      </c>
      <c r="I769">
        <f t="shared" ca="1" si="208"/>
        <v>0.85779387153739017</v>
      </c>
      <c r="J769">
        <f t="shared" ca="1" si="208"/>
        <v>0.22525617707679302</v>
      </c>
      <c r="K769">
        <f t="shared" ca="1" si="208"/>
        <v>0.8494400893234707</v>
      </c>
      <c r="L769" s="42">
        <f t="shared" ca="1" si="194"/>
        <v>0</v>
      </c>
      <c r="M769" s="42">
        <f t="shared" ca="1" si="195"/>
        <v>1.4161145326206716E-2</v>
      </c>
      <c r="N769" s="42">
        <f t="shared" ca="1" si="196"/>
        <v>0.18145500946487961</v>
      </c>
      <c r="O769" s="42">
        <f t="shared" ca="1" si="197"/>
        <v>0.10506319460833639</v>
      </c>
      <c r="P769" s="42">
        <f t="shared" ca="1" si="198"/>
        <v>0.16158115963355965</v>
      </c>
      <c r="Q769" s="42">
        <f t="shared" ca="1" si="199"/>
        <v>0.12570523747276921</v>
      </c>
      <c r="R769" s="42">
        <f t="shared" ca="1" si="200"/>
        <v>0.18289379623330965</v>
      </c>
      <c r="S769" s="42">
        <f t="shared" ca="1" si="201"/>
        <v>4.8027805650720991E-2</v>
      </c>
      <c r="T769" s="42">
        <f t="shared" ca="1" si="202"/>
        <v>0.18111265161021772</v>
      </c>
      <c r="U769">
        <f ca="1">+(L769^2*Markiwitz!$B$4^2)+(M769^2*Markiwitz!$C$4^2)+(N769^2*Markiwitz!$D$4^2)+(O769^2*Markiwitz!$E$4^2)+(P769^2*Markiwitz!$F$4^2)+(Q769^2*Markiwitz!$G$4^2)+(R769^2*Markiwitz!$H$4^2)+(S769^2*Markiwitz!$I$4^2)+(T769^2*Markiwitz!$J$4^2)+(2*L769*M769*Markiwitz!$B$8)+(2*L769*N769*Markiwitz!$E$8)+(2*L769*O769*Markiwitz!$H$8)+(2*L769*P769*Markiwitz!$B$11)+(2*L769*Q769*Markiwitz!$E$11)+(2*L769*R769*Markiwitz!$H$11)+(2*L769*S769*Markiwitz!$K$8)+(2*L769*T769*Markiwitz!$K$11)</f>
        <v>1.4653458377685391E-2</v>
      </c>
      <c r="V769" s="5">
        <f t="shared" ca="1" si="193"/>
        <v>0.1210514699526007</v>
      </c>
      <c r="W769" s="42">
        <f ca="1">SUMPRODUCT(L769:T769,Markiwitz!$B$3:$J$3)</f>
        <v>0.48931386332906057</v>
      </c>
    </row>
    <row r="770" spans="1:23" x14ac:dyDescent="0.25">
      <c r="A770">
        <v>769</v>
      </c>
      <c r="B770" s="25">
        <f t="shared" ref="B770:B833" ca="1" si="209">SUM(L770:T770)</f>
        <v>1</v>
      </c>
      <c r="C770" s="46">
        <v>0</v>
      </c>
      <c r="D770">
        <f t="shared" ca="1" si="208"/>
        <v>0.59420572310063913</v>
      </c>
      <c r="E770">
        <f t="shared" ca="1" si="208"/>
        <v>0.35532182169119308</v>
      </c>
      <c r="F770">
        <f t="shared" ca="1" si="208"/>
        <v>0.72850512504524068</v>
      </c>
      <c r="G770">
        <f t="shared" ca="1" si="208"/>
        <v>0.24737915787739173</v>
      </c>
      <c r="H770">
        <f t="shared" ca="1" si="208"/>
        <v>0.19600419783387135</v>
      </c>
      <c r="I770">
        <f t="shared" ca="1" si="208"/>
        <v>0.38591933836805015</v>
      </c>
      <c r="J770">
        <f t="shared" ca="1" si="208"/>
        <v>0.49617158859906696</v>
      </c>
      <c r="K770">
        <f t="shared" ca="1" si="208"/>
        <v>7.6153215057699342E-3</v>
      </c>
      <c r="L770" s="42">
        <f t="shared" ca="1" si="194"/>
        <v>0</v>
      </c>
      <c r="M770" s="42">
        <f t="shared" ca="1" si="195"/>
        <v>0.19733696244327642</v>
      </c>
      <c r="N770" s="42">
        <f t="shared" ca="1" si="196"/>
        <v>0.11800311955338706</v>
      </c>
      <c r="O770" s="42">
        <f t="shared" ca="1" si="197"/>
        <v>0.2419380744948473</v>
      </c>
      <c r="P770" s="42">
        <f t="shared" ca="1" si="198"/>
        <v>8.2155135316716185E-2</v>
      </c>
      <c r="Q770" s="42">
        <f t="shared" ca="1" si="199"/>
        <v>6.509340372024025E-2</v>
      </c>
      <c r="R770" s="42">
        <f t="shared" ca="1" si="200"/>
        <v>0.12816461878602878</v>
      </c>
      <c r="S770" s="42">
        <f t="shared" ca="1" si="201"/>
        <v>0.16477962149854891</v>
      </c>
      <c r="T770" s="42">
        <f t="shared" ca="1" si="202"/>
        <v>2.5290641869551195E-3</v>
      </c>
      <c r="U770">
        <f ca="1">+(L770^2*Markiwitz!$B$4^2)+(M770^2*Markiwitz!$C$4^2)+(N770^2*Markiwitz!$D$4^2)+(O770^2*Markiwitz!$E$4^2)+(P770^2*Markiwitz!$F$4^2)+(Q770^2*Markiwitz!$G$4^2)+(R770^2*Markiwitz!$H$4^2)+(S770^2*Markiwitz!$I$4^2)+(T770^2*Markiwitz!$J$4^2)+(2*L770*M770*Markiwitz!$B$8)+(2*L770*N770*Markiwitz!$E$8)+(2*L770*O770*Markiwitz!$H$8)+(2*L770*P770*Markiwitz!$B$11)+(2*L770*Q770*Markiwitz!$E$11)+(2*L770*R770*Markiwitz!$H$11)+(2*L770*S770*Markiwitz!$K$8)+(2*L770*T770*Markiwitz!$K$11)</f>
        <v>1.3936643399579188E-2</v>
      </c>
      <c r="V770" s="5">
        <f t="shared" ref="V770:V833" ca="1" si="210">SQRT(U770)</f>
        <v>0.1180535615709208</v>
      </c>
      <c r="W770" s="42">
        <f ca="1">SUMPRODUCT(L770:T770,Markiwitz!$B$3:$J$3)</f>
        <v>0.325470880633628</v>
      </c>
    </row>
    <row r="771" spans="1:23" x14ac:dyDescent="0.25">
      <c r="A771">
        <v>770</v>
      </c>
      <c r="B771" s="25">
        <f t="shared" ca="1" si="209"/>
        <v>1</v>
      </c>
      <c r="C771" s="46">
        <v>0</v>
      </c>
      <c r="D771">
        <f t="shared" ca="1" si="208"/>
        <v>0.42535328218552293</v>
      </c>
      <c r="E771">
        <f t="shared" ca="1" si="208"/>
        <v>0.86287134335199966</v>
      </c>
      <c r="F771">
        <f t="shared" ca="1" si="208"/>
        <v>0.33935828474145457</v>
      </c>
      <c r="G771">
        <f t="shared" ca="1" si="208"/>
        <v>0.60644841064591382</v>
      </c>
      <c r="H771">
        <f t="shared" ca="1" si="208"/>
        <v>0.1439817078044815</v>
      </c>
      <c r="I771">
        <f t="shared" ca="1" si="208"/>
        <v>0.28179841616610934</v>
      </c>
      <c r="J771">
        <f t="shared" ca="1" si="208"/>
        <v>0.99321698533268121</v>
      </c>
      <c r="K771">
        <f t="shared" ca="1" si="208"/>
        <v>0.56070730583650541</v>
      </c>
      <c r="L771" s="42">
        <f t="shared" ref="L771:L834" ca="1" si="211">C771/SUM($C771:$K771)</f>
        <v>0</v>
      </c>
      <c r="M771" s="42">
        <f t="shared" ref="M771:M834" ca="1" si="212">D771/SUM($C771:$K771)</f>
        <v>0.10094446088419698</v>
      </c>
      <c r="N771" s="42">
        <f t="shared" ref="N771:N834" ca="1" si="213">E771/SUM($C771:$K771)</f>
        <v>0.20477585624718378</v>
      </c>
      <c r="O771" s="42">
        <f t="shared" ref="O771:O834" ca="1" si="214">F771/SUM($C771:$K771)</f>
        <v>8.0536204925463886E-2</v>
      </c>
      <c r="P771" s="42">
        <f t="shared" ref="P771:P834" ca="1" si="215">G771/SUM($C771:$K771)</f>
        <v>0.14392179496578819</v>
      </c>
      <c r="Q771" s="42">
        <f t="shared" ref="Q771:Q834" ca="1" si="216">H771/SUM($C771:$K771)</f>
        <v>3.4169610251579337E-2</v>
      </c>
      <c r="R771" s="42">
        <f t="shared" ref="R771:R834" ca="1" si="217">I771/SUM($C771:$K771)</f>
        <v>6.6876148343675945E-2</v>
      </c>
      <c r="S771" s="42">
        <f t="shared" ref="S771:S834" ca="1" si="218">J771/SUM($C771:$K771)</f>
        <v>0.23570936754099242</v>
      </c>
      <c r="T771" s="42">
        <f t="shared" ref="T771:T834" ca="1" si="219">K771/SUM($C771:$K771)</f>
        <v>0.13306655684111943</v>
      </c>
      <c r="U771">
        <f ca="1">+(L771^2*Markiwitz!$B$4^2)+(M771^2*Markiwitz!$C$4^2)+(N771^2*Markiwitz!$D$4^2)+(O771^2*Markiwitz!$E$4^2)+(P771^2*Markiwitz!$F$4^2)+(Q771^2*Markiwitz!$G$4^2)+(R771^2*Markiwitz!$H$4^2)+(S771^2*Markiwitz!$I$4^2)+(T771^2*Markiwitz!$J$4^2)+(2*L771*M771*Markiwitz!$B$8)+(2*L771*N771*Markiwitz!$E$8)+(2*L771*O771*Markiwitz!$H$8)+(2*L771*P771*Markiwitz!$B$11)+(2*L771*Q771*Markiwitz!$E$11)+(2*L771*R771*Markiwitz!$H$11)+(2*L771*S771*Markiwitz!$K$8)+(2*L771*T771*Markiwitz!$K$11)</f>
        <v>1.3738310787295271E-2</v>
      </c>
      <c r="V771" s="5">
        <f t="shared" ca="1" si="210"/>
        <v>0.11721054042745162</v>
      </c>
      <c r="W771" s="42">
        <f ca="1">SUMPRODUCT(L771:T771,Markiwitz!$B$3:$J$3)</f>
        <v>0.21704554839250984</v>
      </c>
    </row>
    <row r="772" spans="1:23" x14ac:dyDescent="0.25">
      <c r="A772">
        <v>771</v>
      </c>
      <c r="B772" s="25">
        <f t="shared" ca="1" si="209"/>
        <v>1</v>
      </c>
      <c r="C772" s="46">
        <v>0</v>
      </c>
      <c r="D772">
        <f t="shared" ref="D772:K781" ca="1" si="220">RAND()</f>
        <v>0.4006913070932705</v>
      </c>
      <c r="E772">
        <f t="shared" ca="1" si="220"/>
        <v>0.94612476655197808</v>
      </c>
      <c r="F772">
        <f t="shared" ca="1" si="220"/>
        <v>0.43424948667001817</v>
      </c>
      <c r="G772">
        <f t="shared" ca="1" si="220"/>
        <v>0.13766827722640407</v>
      </c>
      <c r="H772">
        <f t="shared" ca="1" si="220"/>
        <v>0.74997171979406763</v>
      </c>
      <c r="I772">
        <f t="shared" ca="1" si="220"/>
        <v>0.86685830147164933</v>
      </c>
      <c r="J772">
        <f t="shared" ca="1" si="220"/>
        <v>0.65621178598598762</v>
      </c>
      <c r="K772">
        <f t="shared" ca="1" si="220"/>
        <v>0.98139429658843569</v>
      </c>
      <c r="L772" s="42">
        <f t="shared" ca="1" si="211"/>
        <v>0</v>
      </c>
      <c r="M772" s="42">
        <f t="shared" ca="1" si="212"/>
        <v>7.7455662897910033E-2</v>
      </c>
      <c r="N772" s="42">
        <f t="shared" ca="1" si="213"/>
        <v>0.18289071831637099</v>
      </c>
      <c r="O772" s="42">
        <f t="shared" ca="1" si="214"/>
        <v>8.3942629295109789E-2</v>
      </c>
      <c r="P772" s="42">
        <f t="shared" ca="1" si="215"/>
        <v>2.6611976561054431E-2</v>
      </c>
      <c r="Q772" s="42">
        <f t="shared" ca="1" si="216"/>
        <v>0.14497333903431403</v>
      </c>
      <c r="R772" s="42">
        <f t="shared" ca="1" si="217"/>
        <v>0.16756810839276276</v>
      </c>
      <c r="S772" s="42">
        <f t="shared" ca="1" si="218"/>
        <v>0.12684906806110186</v>
      </c>
      <c r="T772" s="42">
        <f t="shared" ca="1" si="219"/>
        <v>0.18970849744137624</v>
      </c>
      <c r="U772">
        <f ca="1">+(L772^2*Markiwitz!$B$4^2)+(M772^2*Markiwitz!$C$4^2)+(N772^2*Markiwitz!$D$4^2)+(O772^2*Markiwitz!$E$4^2)+(P772^2*Markiwitz!$F$4^2)+(Q772^2*Markiwitz!$G$4^2)+(R772^2*Markiwitz!$H$4^2)+(S772^2*Markiwitz!$I$4^2)+(T772^2*Markiwitz!$J$4^2)+(2*L772*M772*Markiwitz!$B$8)+(2*L772*N772*Markiwitz!$E$8)+(2*L772*O772*Markiwitz!$H$8)+(2*L772*P772*Markiwitz!$B$11)+(2*L772*Q772*Markiwitz!$E$11)+(2*L772*R772*Markiwitz!$H$11)+(2*L772*S772*Markiwitz!$K$8)+(2*L772*T772*Markiwitz!$K$11)</f>
        <v>1.4118421238020323E-2</v>
      </c>
      <c r="V772" s="5">
        <f t="shared" ca="1" si="210"/>
        <v>0.11882096295696447</v>
      </c>
      <c r="W772" s="42">
        <f ca="1">SUMPRODUCT(L772:T772,Markiwitz!$B$3:$J$3)</f>
        <v>0.49483258264843449</v>
      </c>
    </row>
    <row r="773" spans="1:23" x14ac:dyDescent="0.25">
      <c r="A773">
        <v>772</v>
      </c>
      <c r="B773" s="25">
        <f t="shared" ca="1" si="209"/>
        <v>1</v>
      </c>
      <c r="C773" s="46">
        <v>0</v>
      </c>
      <c r="D773">
        <f t="shared" ca="1" si="220"/>
        <v>0.18336810598337772</v>
      </c>
      <c r="E773">
        <f t="shared" ca="1" si="220"/>
        <v>0.6504472500081695</v>
      </c>
      <c r="F773">
        <f t="shared" ca="1" si="220"/>
        <v>0.73830581396594086</v>
      </c>
      <c r="G773">
        <f t="shared" ca="1" si="220"/>
        <v>2.0799950158544189E-2</v>
      </c>
      <c r="H773">
        <f t="shared" ca="1" si="220"/>
        <v>0.93921180831452356</v>
      </c>
      <c r="I773">
        <f t="shared" ca="1" si="220"/>
        <v>7.4207772223919499E-2</v>
      </c>
      <c r="J773">
        <f t="shared" ca="1" si="220"/>
        <v>0.81864726061226867</v>
      </c>
      <c r="K773">
        <f t="shared" ca="1" si="220"/>
        <v>0.63407630987459307</v>
      </c>
      <c r="L773" s="42">
        <f t="shared" ca="1" si="211"/>
        <v>0</v>
      </c>
      <c r="M773" s="42">
        <f t="shared" ca="1" si="212"/>
        <v>4.5174969829146816E-2</v>
      </c>
      <c r="N773" s="42">
        <f t="shared" ca="1" si="213"/>
        <v>0.16024561489027006</v>
      </c>
      <c r="O773" s="42">
        <f t="shared" ca="1" si="214"/>
        <v>0.18189064391393397</v>
      </c>
      <c r="P773" s="42">
        <f t="shared" ca="1" si="215"/>
        <v>5.1243214615805058E-3</v>
      </c>
      <c r="Q773" s="42">
        <f t="shared" ca="1" si="216"/>
        <v>0.23138628648775592</v>
      </c>
      <c r="R773" s="42">
        <f t="shared" ca="1" si="217"/>
        <v>1.8281989953081869E-2</v>
      </c>
      <c r="S773" s="42">
        <f t="shared" ca="1" si="218"/>
        <v>0.20168373938609244</v>
      </c>
      <c r="T773" s="42">
        <f t="shared" ca="1" si="219"/>
        <v>0.15621243407813842</v>
      </c>
      <c r="U773">
        <f ca="1">+(L773^2*Markiwitz!$B$4^2)+(M773^2*Markiwitz!$C$4^2)+(N773^2*Markiwitz!$D$4^2)+(O773^2*Markiwitz!$E$4^2)+(P773^2*Markiwitz!$F$4^2)+(Q773^2*Markiwitz!$G$4^2)+(R773^2*Markiwitz!$H$4^2)+(S773^2*Markiwitz!$I$4^2)+(T773^2*Markiwitz!$J$4^2)+(2*L773*M773*Markiwitz!$B$8)+(2*L773*N773*Markiwitz!$E$8)+(2*L773*O773*Markiwitz!$H$8)+(2*L773*P773*Markiwitz!$B$11)+(2*L773*Q773*Markiwitz!$E$11)+(2*L773*R773*Markiwitz!$H$11)+(2*L773*S773*Markiwitz!$K$8)+(2*L773*T773*Markiwitz!$K$11)</f>
        <v>2.4670630542916405E-2</v>
      </c>
      <c r="V773" s="5">
        <f t="shared" ca="1" si="210"/>
        <v>0.15706887197314562</v>
      </c>
      <c r="W773" s="42">
        <f ca="1">SUMPRODUCT(L773:T773,Markiwitz!$B$3:$J$3)</f>
        <v>0.72928120834507038</v>
      </c>
    </row>
    <row r="774" spans="1:23" x14ac:dyDescent="0.25">
      <c r="A774">
        <v>773</v>
      </c>
      <c r="B774" s="25">
        <f t="shared" ca="1" si="209"/>
        <v>1</v>
      </c>
      <c r="C774" s="46">
        <v>0</v>
      </c>
      <c r="D774">
        <f t="shared" ca="1" si="220"/>
        <v>0.61897308063438083</v>
      </c>
      <c r="E774">
        <f t="shared" ca="1" si="220"/>
        <v>2.997324676108204E-2</v>
      </c>
      <c r="F774">
        <f t="shared" ca="1" si="220"/>
        <v>0.48528078428136467</v>
      </c>
      <c r="G774">
        <f t="shared" ca="1" si="220"/>
        <v>0.99889998742704866</v>
      </c>
      <c r="H774">
        <f t="shared" ca="1" si="220"/>
        <v>0.53802966106680716</v>
      </c>
      <c r="I774">
        <f t="shared" ca="1" si="220"/>
        <v>0.14975526904489167</v>
      </c>
      <c r="J774">
        <f t="shared" ca="1" si="220"/>
        <v>0.64150892057885345</v>
      </c>
      <c r="K774">
        <f t="shared" ca="1" si="220"/>
        <v>0.20083795418739081</v>
      </c>
      <c r="L774" s="42">
        <f t="shared" ca="1" si="211"/>
        <v>0</v>
      </c>
      <c r="M774" s="42">
        <f t="shared" ca="1" si="212"/>
        <v>0.16896787719851886</v>
      </c>
      <c r="N774" s="42">
        <f t="shared" ca="1" si="213"/>
        <v>8.182126228780142E-3</v>
      </c>
      <c r="O774" s="42">
        <f t="shared" ca="1" si="214"/>
        <v>0.13247242332609452</v>
      </c>
      <c r="P774" s="42">
        <f t="shared" ca="1" si="215"/>
        <v>0.27268069596207994</v>
      </c>
      <c r="Q774" s="42">
        <f t="shared" ca="1" si="216"/>
        <v>0.14687186332420837</v>
      </c>
      <c r="R774" s="42">
        <f t="shared" ca="1" si="217"/>
        <v>4.088033987499861E-2</v>
      </c>
      <c r="S774" s="42">
        <f t="shared" ca="1" si="218"/>
        <v>0.17511973283721724</v>
      </c>
      <c r="T774" s="42">
        <f t="shared" ca="1" si="219"/>
        <v>5.4824941248102284E-2</v>
      </c>
      <c r="U774">
        <f ca="1">+(L774^2*Markiwitz!$B$4^2)+(M774^2*Markiwitz!$C$4^2)+(N774^2*Markiwitz!$D$4^2)+(O774^2*Markiwitz!$E$4^2)+(P774^2*Markiwitz!$F$4^2)+(Q774^2*Markiwitz!$G$4^2)+(R774^2*Markiwitz!$H$4^2)+(S774^2*Markiwitz!$I$4^2)+(T774^2*Markiwitz!$J$4^2)+(2*L774*M774*Markiwitz!$B$8)+(2*L774*N774*Markiwitz!$E$8)+(2*L774*O774*Markiwitz!$H$8)+(2*L774*P774*Markiwitz!$B$11)+(2*L774*Q774*Markiwitz!$E$11)+(2*L774*R774*Markiwitz!$H$11)+(2*L774*S774*Markiwitz!$K$8)+(2*L774*T774*Markiwitz!$K$11)</f>
        <v>2.0558356142948223E-2</v>
      </c>
      <c r="V774" s="5">
        <f t="shared" ca="1" si="210"/>
        <v>0.14338185430154063</v>
      </c>
      <c r="W774" s="42">
        <f ca="1">SUMPRODUCT(L774:T774,Markiwitz!$B$3:$J$3)</f>
        <v>0.55280591529842671</v>
      </c>
    </row>
    <row r="775" spans="1:23" x14ac:dyDescent="0.25">
      <c r="A775">
        <v>774</v>
      </c>
      <c r="B775" s="25">
        <f t="shared" ca="1" si="209"/>
        <v>1.0000000000000002</v>
      </c>
      <c r="C775" s="46">
        <v>0</v>
      </c>
      <c r="D775">
        <f t="shared" ca="1" si="220"/>
        <v>0.7652233040040104</v>
      </c>
      <c r="E775">
        <f t="shared" ca="1" si="220"/>
        <v>0.92215614294905435</v>
      </c>
      <c r="F775">
        <f t="shared" ca="1" si="220"/>
        <v>0.10709569162035237</v>
      </c>
      <c r="G775">
        <f t="shared" ca="1" si="220"/>
        <v>0.66982089704483383</v>
      </c>
      <c r="H775">
        <f t="shared" ca="1" si="220"/>
        <v>0.31343240335102607</v>
      </c>
      <c r="I775">
        <f t="shared" ca="1" si="220"/>
        <v>0.56335778757170729</v>
      </c>
      <c r="J775">
        <f t="shared" ca="1" si="220"/>
        <v>2.3842430219416233E-2</v>
      </c>
      <c r="K775">
        <f t="shared" ca="1" si="220"/>
        <v>0.71181497234503233</v>
      </c>
      <c r="L775" s="42">
        <f t="shared" ca="1" si="211"/>
        <v>0</v>
      </c>
      <c r="M775" s="42">
        <f t="shared" ca="1" si="212"/>
        <v>0.18770454402400694</v>
      </c>
      <c r="N775" s="42">
        <f t="shared" ca="1" si="213"/>
        <v>0.22619919888153597</v>
      </c>
      <c r="O775" s="42">
        <f t="shared" ca="1" si="214"/>
        <v>2.6269910831712661E-2</v>
      </c>
      <c r="P775" s="42">
        <f t="shared" ca="1" si="215"/>
        <v>0.16430292360371307</v>
      </c>
      <c r="Q775" s="42">
        <f t="shared" ca="1" si="216"/>
        <v>7.6883030150169923E-2</v>
      </c>
      <c r="R775" s="42">
        <f t="shared" ca="1" si="217"/>
        <v>0.13818818126057292</v>
      </c>
      <c r="S775" s="42">
        <f t="shared" ca="1" si="218"/>
        <v>5.8484006816607263E-3</v>
      </c>
      <c r="T775" s="42">
        <f t="shared" ca="1" si="219"/>
        <v>0.17460381056662796</v>
      </c>
      <c r="U775">
        <f ca="1">+(L775^2*Markiwitz!$B$4^2)+(M775^2*Markiwitz!$C$4^2)+(N775^2*Markiwitz!$D$4^2)+(O775^2*Markiwitz!$E$4^2)+(P775^2*Markiwitz!$F$4^2)+(Q775^2*Markiwitz!$G$4^2)+(R775^2*Markiwitz!$H$4^2)+(S775^2*Markiwitz!$I$4^2)+(T775^2*Markiwitz!$J$4^2)+(2*L775*M775*Markiwitz!$B$8)+(2*L775*N775*Markiwitz!$E$8)+(2*L775*O775*Markiwitz!$H$8)+(2*L775*P775*Markiwitz!$B$11)+(2*L775*Q775*Markiwitz!$E$11)+(2*L775*R775*Markiwitz!$H$11)+(2*L775*S775*Markiwitz!$K$8)+(2*L775*T775*Markiwitz!$K$11)</f>
        <v>1.1806408334490422E-2</v>
      </c>
      <c r="V775" s="5">
        <f t="shared" ca="1" si="210"/>
        <v>0.10865729765869581</v>
      </c>
      <c r="W775" s="42">
        <f ca="1">SUMPRODUCT(L775:T775,Markiwitz!$B$3:$J$3)</f>
        <v>0.36495446424252398</v>
      </c>
    </row>
    <row r="776" spans="1:23" x14ac:dyDescent="0.25">
      <c r="A776">
        <v>775</v>
      </c>
      <c r="B776" s="25">
        <f t="shared" ca="1" si="209"/>
        <v>1</v>
      </c>
      <c r="C776" s="46">
        <v>0</v>
      </c>
      <c r="D776">
        <f t="shared" ca="1" si="220"/>
        <v>0.5428719355389332</v>
      </c>
      <c r="E776">
        <f t="shared" ca="1" si="220"/>
        <v>0.40231980786344634</v>
      </c>
      <c r="F776">
        <f t="shared" ca="1" si="220"/>
        <v>0.25714665295501538</v>
      </c>
      <c r="G776">
        <f t="shared" ca="1" si="220"/>
        <v>1.2017343096076716E-2</v>
      </c>
      <c r="H776">
        <f t="shared" ca="1" si="220"/>
        <v>0.67181645950158841</v>
      </c>
      <c r="I776">
        <f t="shared" ca="1" si="220"/>
        <v>5.5970513915723608E-2</v>
      </c>
      <c r="J776">
        <f t="shared" ca="1" si="220"/>
        <v>0.49385484951059655</v>
      </c>
      <c r="K776">
        <f t="shared" ca="1" si="220"/>
        <v>0.95509315393478633</v>
      </c>
      <c r="L776" s="42">
        <f t="shared" ca="1" si="211"/>
        <v>0</v>
      </c>
      <c r="M776" s="42">
        <f t="shared" ca="1" si="212"/>
        <v>0.16008770656795335</v>
      </c>
      <c r="N776" s="42">
        <f t="shared" ca="1" si="213"/>
        <v>0.11864023746922855</v>
      </c>
      <c r="O776" s="42">
        <f t="shared" ca="1" si="214"/>
        <v>7.5830071934601839E-2</v>
      </c>
      <c r="P776" s="42">
        <f t="shared" ca="1" si="215"/>
        <v>3.5437987660593994E-3</v>
      </c>
      <c r="Q776" s="42">
        <f t="shared" ca="1" si="216"/>
        <v>0.19811220509942618</v>
      </c>
      <c r="R776" s="42">
        <f t="shared" ca="1" si="217"/>
        <v>1.6505165623090699E-2</v>
      </c>
      <c r="S776" s="42">
        <f t="shared" ca="1" si="218"/>
        <v>0.1456330398754665</v>
      </c>
      <c r="T776" s="42">
        <f t="shared" ca="1" si="219"/>
        <v>0.28164777466417351</v>
      </c>
      <c r="U776">
        <f ca="1">+(L776^2*Markiwitz!$B$4^2)+(M776^2*Markiwitz!$C$4^2)+(N776^2*Markiwitz!$D$4^2)+(O776^2*Markiwitz!$E$4^2)+(P776^2*Markiwitz!$F$4^2)+(Q776^2*Markiwitz!$G$4^2)+(R776^2*Markiwitz!$H$4^2)+(S776^2*Markiwitz!$I$4^2)+(T776^2*Markiwitz!$J$4^2)+(2*L776*M776*Markiwitz!$B$8)+(2*L776*N776*Markiwitz!$E$8)+(2*L776*O776*Markiwitz!$H$8)+(2*L776*P776*Markiwitz!$B$11)+(2*L776*Q776*Markiwitz!$E$11)+(2*L776*R776*Markiwitz!$H$11)+(2*L776*S776*Markiwitz!$K$8)+(2*L776*T776*Markiwitz!$K$11)</f>
        <v>1.6906983424060277E-2</v>
      </c>
      <c r="V776" s="5">
        <f t="shared" ca="1" si="210"/>
        <v>0.13002685654917709</v>
      </c>
      <c r="W776" s="42">
        <f ca="1">SUMPRODUCT(L776:T776,Markiwitz!$B$3:$J$3)</f>
        <v>0.62490298607663519</v>
      </c>
    </row>
    <row r="777" spans="1:23" x14ac:dyDescent="0.25">
      <c r="A777">
        <v>776</v>
      </c>
      <c r="B777" s="25">
        <f t="shared" ca="1" si="209"/>
        <v>0.99999999999999989</v>
      </c>
      <c r="C777" s="46">
        <v>0</v>
      </c>
      <c r="D777">
        <f t="shared" ca="1" si="220"/>
        <v>0.59007486009008303</v>
      </c>
      <c r="E777">
        <f t="shared" ca="1" si="220"/>
        <v>0.98881901215711965</v>
      </c>
      <c r="F777">
        <f t="shared" ca="1" si="220"/>
        <v>0.17152142502186052</v>
      </c>
      <c r="G777">
        <f t="shared" ca="1" si="220"/>
        <v>0.39246982553505894</v>
      </c>
      <c r="H777">
        <f t="shared" ca="1" si="220"/>
        <v>5.2854786062364489E-2</v>
      </c>
      <c r="I777">
        <f t="shared" ca="1" si="220"/>
        <v>0.78911165799749838</v>
      </c>
      <c r="J777">
        <f t="shared" ca="1" si="220"/>
        <v>0.72453010379175109</v>
      </c>
      <c r="K777">
        <f t="shared" ca="1" si="220"/>
        <v>0.58465202011854867</v>
      </c>
      <c r="L777" s="42">
        <f t="shared" ca="1" si="211"/>
        <v>0</v>
      </c>
      <c r="M777" s="42">
        <f t="shared" ca="1" si="212"/>
        <v>0.13741738015653129</v>
      </c>
      <c r="N777" s="42">
        <f t="shared" ca="1" si="213"/>
        <v>0.23027742289996317</v>
      </c>
      <c r="O777" s="42">
        <f t="shared" ca="1" si="214"/>
        <v>3.99441265191686E-2</v>
      </c>
      <c r="P777" s="42">
        <f t="shared" ca="1" si="215"/>
        <v>9.1398869640515135E-2</v>
      </c>
      <c r="Q777" s="42">
        <f t="shared" ca="1" si="216"/>
        <v>1.2308889465847182E-2</v>
      </c>
      <c r="R777" s="42">
        <f t="shared" ca="1" si="217"/>
        <v>0.18376932153394646</v>
      </c>
      <c r="S777" s="42">
        <f t="shared" ca="1" si="218"/>
        <v>0.16872948746266275</v>
      </c>
      <c r="T777" s="42">
        <f t="shared" ca="1" si="219"/>
        <v>0.13615450232136542</v>
      </c>
      <c r="U777">
        <f ca="1">+(L777^2*Markiwitz!$B$4^2)+(M777^2*Markiwitz!$C$4^2)+(N777^2*Markiwitz!$D$4^2)+(O777^2*Markiwitz!$E$4^2)+(P777^2*Markiwitz!$F$4^2)+(Q777^2*Markiwitz!$G$4^2)+(R777^2*Markiwitz!$H$4^2)+(S777^2*Markiwitz!$I$4^2)+(T777^2*Markiwitz!$J$4^2)+(2*L777*M777*Markiwitz!$B$8)+(2*L777*N777*Markiwitz!$E$8)+(2*L777*O777*Markiwitz!$H$8)+(2*L777*P777*Markiwitz!$B$11)+(2*L777*Q777*Markiwitz!$E$11)+(2*L777*R777*Markiwitz!$H$11)+(2*L777*S777*Markiwitz!$K$8)+(2*L777*T777*Markiwitz!$K$11)</f>
        <v>1.2200293214905835E-2</v>
      </c>
      <c r="V777" s="5">
        <f t="shared" ca="1" si="210"/>
        <v>0.11045493748541002</v>
      </c>
      <c r="W777" s="42">
        <f ca="1">SUMPRODUCT(L777:T777,Markiwitz!$B$3:$J$3)</f>
        <v>0.14977942728143423</v>
      </c>
    </row>
    <row r="778" spans="1:23" x14ac:dyDescent="0.25">
      <c r="A778">
        <v>777</v>
      </c>
      <c r="B778" s="25">
        <f t="shared" ca="1" si="209"/>
        <v>1</v>
      </c>
      <c r="C778" s="46">
        <v>0</v>
      </c>
      <c r="D778">
        <f t="shared" ca="1" si="220"/>
        <v>0.25857880412823586</v>
      </c>
      <c r="E778">
        <f t="shared" ca="1" si="220"/>
        <v>0.66970142960439261</v>
      </c>
      <c r="F778">
        <f t="shared" ca="1" si="220"/>
        <v>0.78827960729418711</v>
      </c>
      <c r="G778">
        <f t="shared" ca="1" si="220"/>
        <v>4.7559430903845401E-2</v>
      </c>
      <c r="H778">
        <f t="shared" ca="1" si="220"/>
        <v>2.348458181886004E-2</v>
      </c>
      <c r="I778">
        <f t="shared" ca="1" si="220"/>
        <v>0.20814315267436934</v>
      </c>
      <c r="J778">
        <f t="shared" ca="1" si="220"/>
        <v>0.17796782514366349</v>
      </c>
      <c r="K778">
        <f t="shared" ca="1" si="220"/>
        <v>0.53384179504434681</v>
      </c>
      <c r="L778" s="42">
        <f t="shared" ca="1" si="211"/>
        <v>0</v>
      </c>
      <c r="M778" s="42">
        <f t="shared" ca="1" si="212"/>
        <v>9.550263938590578E-2</v>
      </c>
      <c r="N778" s="42">
        <f t="shared" ca="1" si="213"/>
        <v>0.24734530868978469</v>
      </c>
      <c r="O778" s="42">
        <f t="shared" ca="1" si="214"/>
        <v>0.29114058023621114</v>
      </c>
      <c r="P778" s="42">
        <f t="shared" ca="1" si="215"/>
        <v>1.756544274509186E-2</v>
      </c>
      <c r="Q778" s="42">
        <f t="shared" ca="1" si="216"/>
        <v>8.6737176936710868E-3</v>
      </c>
      <c r="R778" s="42">
        <f t="shared" ca="1" si="217"/>
        <v>7.687490286577281E-2</v>
      </c>
      <c r="S778" s="42">
        <f t="shared" ca="1" si="218"/>
        <v>6.5730047303336897E-2</v>
      </c>
      <c r="T778" s="42">
        <f t="shared" ca="1" si="219"/>
        <v>0.19716736108022584</v>
      </c>
      <c r="U778">
        <f ca="1">+(L778^2*Markiwitz!$B$4^2)+(M778^2*Markiwitz!$C$4^2)+(N778^2*Markiwitz!$D$4^2)+(O778^2*Markiwitz!$E$4^2)+(P778^2*Markiwitz!$F$4^2)+(Q778^2*Markiwitz!$G$4^2)+(R778^2*Markiwitz!$H$4^2)+(S778^2*Markiwitz!$I$4^2)+(T778^2*Markiwitz!$J$4^2)+(2*L778*M778*Markiwitz!$B$8)+(2*L778*N778*Markiwitz!$E$8)+(2*L778*O778*Markiwitz!$H$8)+(2*L778*P778*Markiwitz!$B$11)+(2*L778*Q778*Markiwitz!$E$11)+(2*L778*R778*Markiwitz!$H$11)+(2*L778*S778*Markiwitz!$K$8)+(2*L778*T778*Markiwitz!$K$11)</f>
        <v>1.4293994636502591E-2</v>
      </c>
      <c r="V778" s="5">
        <f t="shared" ca="1" si="210"/>
        <v>0.11955749510801317</v>
      </c>
      <c r="W778" s="42">
        <f ca="1">SUMPRODUCT(L778:T778,Markiwitz!$B$3:$J$3)</f>
        <v>0.19130811250567525</v>
      </c>
    </row>
    <row r="779" spans="1:23" x14ac:dyDescent="0.25">
      <c r="A779">
        <v>778</v>
      </c>
      <c r="B779" s="25">
        <f t="shared" ca="1" si="209"/>
        <v>1</v>
      </c>
      <c r="C779" s="46">
        <v>0</v>
      </c>
      <c r="D779">
        <f t="shared" ca="1" si="220"/>
        <v>0.27504730760333806</v>
      </c>
      <c r="E779">
        <f t="shared" ca="1" si="220"/>
        <v>0.23266028694628804</v>
      </c>
      <c r="F779">
        <f t="shared" ca="1" si="220"/>
        <v>0.67373210775626269</v>
      </c>
      <c r="G779">
        <f t="shared" ca="1" si="220"/>
        <v>0.29542909786649674</v>
      </c>
      <c r="H779">
        <f t="shared" ca="1" si="220"/>
        <v>0.87614205808527168</v>
      </c>
      <c r="I779">
        <f t="shared" ca="1" si="220"/>
        <v>1.0680210043064409E-2</v>
      </c>
      <c r="J779">
        <f t="shared" ca="1" si="220"/>
        <v>0.30017800679651752</v>
      </c>
      <c r="K779">
        <f t="shared" ca="1" si="220"/>
        <v>0.75633219025568366</v>
      </c>
      <c r="L779" s="42">
        <f t="shared" ca="1" si="211"/>
        <v>0</v>
      </c>
      <c r="M779" s="42">
        <f t="shared" ca="1" si="212"/>
        <v>8.0418456770249905E-2</v>
      </c>
      <c r="N779" s="42">
        <f t="shared" ca="1" si="213"/>
        <v>6.8025320411160176E-2</v>
      </c>
      <c r="O779" s="42">
        <f t="shared" ca="1" si="214"/>
        <v>0.1969860997892888</v>
      </c>
      <c r="P779" s="42">
        <f t="shared" ca="1" si="215"/>
        <v>8.6377693868261898E-2</v>
      </c>
      <c r="Q779" s="42">
        <f t="shared" ca="1" si="216"/>
        <v>0.25616681303545003</v>
      </c>
      <c r="R779" s="42">
        <f t="shared" ca="1" si="217"/>
        <v>3.1226846651559092E-3</v>
      </c>
      <c r="S779" s="42">
        <f t="shared" ca="1" si="218"/>
        <v>8.7766182018982106E-2</v>
      </c>
      <c r="T779" s="42">
        <f t="shared" ca="1" si="219"/>
        <v>0.2211367494414512</v>
      </c>
      <c r="U779">
        <f ca="1">+(L779^2*Markiwitz!$B$4^2)+(M779^2*Markiwitz!$C$4^2)+(N779^2*Markiwitz!$D$4^2)+(O779^2*Markiwitz!$E$4^2)+(P779^2*Markiwitz!$F$4^2)+(Q779^2*Markiwitz!$G$4^2)+(R779^2*Markiwitz!$H$4^2)+(S779^2*Markiwitz!$I$4^2)+(T779^2*Markiwitz!$J$4^2)+(2*L779*M779*Markiwitz!$B$8)+(2*L779*N779*Markiwitz!$E$8)+(2*L779*O779*Markiwitz!$H$8)+(2*L779*P779*Markiwitz!$B$11)+(2*L779*Q779*Markiwitz!$E$11)+(2*L779*R779*Markiwitz!$H$11)+(2*L779*S779*Markiwitz!$K$8)+(2*L779*T779*Markiwitz!$K$11)</f>
        <v>2.459735657099496E-2</v>
      </c>
      <c r="V779" s="5">
        <f t="shared" ca="1" si="210"/>
        <v>0.15683544424330542</v>
      </c>
      <c r="W779" s="42">
        <f ca="1">SUMPRODUCT(L779:T779,Markiwitz!$B$3:$J$3)</f>
        <v>0.8261419430618796</v>
      </c>
    </row>
    <row r="780" spans="1:23" x14ac:dyDescent="0.25">
      <c r="A780">
        <v>779</v>
      </c>
      <c r="B780" s="25">
        <f t="shared" ca="1" si="209"/>
        <v>1</v>
      </c>
      <c r="C780" s="46">
        <v>0</v>
      </c>
      <c r="D780">
        <f t="shared" ca="1" si="220"/>
        <v>0.79021163544946105</v>
      </c>
      <c r="E780">
        <f t="shared" ca="1" si="220"/>
        <v>0.23209577956698124</v>
      </c>
      <c r="F780">
        <f t="shared" ca="1" si="220"/>
        <v>0.15608516258687177</v>
      </c>
      <c r="G780">
        <f t="shared" ca="1" si="220"/>
        <v>0.90151636024220339</v>
      </c>
      <c r="H780">
        <f t="shared" ca="1" si="220"/>
        <v>0.38294146750073887</v>
      </c>
      <c r="I780">
        <f t="shared" ca="1" si="220"/>
        <v>0.77754721231977475</v>
      </c>
      <c r="J780">
        <f t="shared" ca="1" si="220"/>
        <v>0.91221381432747761</v>
      </c>
      <c r="K780">
        <f t="shared" ca="1" si="220"/>
        <v>0.36030463601161244</v>
      </c>
      <c r="L780" s="42">
        <f t="shared" ca="1" si="211"/>
        <v>0</v>
      </c>
      <c r="M780" s="42">
        <f t="shared" ca="1" si="212"/>
        <v>0.17510000707785472</v>
      </c>
      <c r="N780" s="42">
        <f t="shared" ca="1" si="213"/>
        <v>5.1429225819742824E-2</v>
      </c>
      <c r="O780" s="42">
        <f t="shared" ca="1" si="214"/>
        <v>3.4586320736930368E-2</v>
      </c>
      <c r="P780" s="42">
        <f t="shared" ca="1" si="215"/>
        <v>0.19976359999992369</v>
      </c>
      <c r="Q780" s="42">
        <f t="shared" ca="1" si="216"/>
        <v>8.4854551188232805E-2</v>
      </c>
      <c r="R780" s="42">
        <f t="shared" ca="1" si="217"/>
        <v>0.17229374546366866</v>
      </c>
      <c r="S780" s="42">
        <f t="shared" ca="1" si="218"/>
        <v>0.20213400838423093</v>
      </c>
      <c r="T780" s="42">
        <f t="shared" ca="1" si="219"/>
        <v>7.9838541329416007E-2</v>
      </c>
      <c r="U780">
        <f ca="1">+(L780^2*Markiwitz!$B$4^2)+(M780^2*Markiwitz!$C$4^2)+(N780^2*Markiwitz!$D$4^2)+(O780^2*Markiwitz!$E$4^2)+(P780^2*Markiwitz!$F$4^2)+(Q780^2*Markiwitz!$G$4^2)+(R780^2*Markiwitz!$H$4^2)+(S780^2*Markiwitz!$I$4^2)+(T780^2*Markiwitz!$J$4^2)+(2*L780*M780*Markiwitz!$B$8)+(2*L780*N780*Markiwitz!$E$8)+(2*L780*O780*Markiwitz!$H$8)+(2*L780*P780*Markiwitz!$B$11)+(2*L780*Q780*Markiwitz!$E$11)+(2*L780*R780*Markiwitz!$H$11)+(2*L780*S780*Markiwitz!$K$8)+(2*L780*T780*Markiwitz!$K$11)</f>
        <v>1.5175214934693412E-2</v>
      </c>
      <c r="V780" s="5">
        <f t="shared" ca="1" si="210"/>
        <v>0.12318772233746922</v>
      </c>
      <c r="W780" s="42">
        <f ca="1">SUMPRODUCT(L780:T780,Markiwitz!$B$3:$J$3)</f>
        <v>0.34639947713563934</v>
      </c>
    </row>
    <row r="781" spans="1:23" x14ac:dyDescent="0.25">
      <c r="A781">
        <v>780</v>
      </c>
      <c r="B781" s="25">
        <f t="shared" ca="1" si="209"/>
        <v>0.99999999999999989</v>
      </c>
      <c r="C781" s="46">
        <v>0</v>
      </c>
      <c r="D781">
        <f t="shared" ca="1" si="220"/>
        <v>0.34035005110376715</v>
      </c>
      <c r="E781">
        <f t="shared" ca="1" si="220"/>
        <v>0.35844148097769246</v>
      </c>
      <c r="F781">
        <f t="shared" ca="1" si="220"/>
        <v>0.35416332823952856</v>
      </c>
      <c r="G781">
        <f t="shared" ca="1" si="220"/>
        <v>0.76781294508577702</v>
      </c>
      <c r="H781">
        <f t="shared" ca="1" si="220"/>
        <v>0.10392254547213164</v>
      </c>
      <c r="I781">
        <f t="shared" ca="1" si="220"/>
        <v>0.40714804888068179</v>
      </c>
      <c r="J781">
        <f t="shared" ca="1" si="220"/>
        <v>0.7843818107746976</v>
      </c>
      <c r="K781">
        <f t="shared" ca="1" si="220"/>
        <v>0.51358609929811549</v>
      </c>
      <c r="L781" s="42">
        <f t="shared" ca="1" si="211"/>
        <v>0</v>
      </c>
      <c r="M781" s="42">
        <f t="shared" ca="1" si="212"/>
        <v>9.3765347804324842E-2</v>
      </c>
      <c r="N781" s="42">
        <f t="shared" ca="1" si="213"/>
        <v>9.8749478727487155E-2</v>
      </c>
      <c r="O781" s="42">
        <f t="shared" ca="1" si="214"/>
        <v>9.7570861365294775E-2</v>
      </c>
      <c r="P781" s="42">
        <f t="shared" ca="1" si="215"/>
        <v>0.21153000450903706</v>
      </c>
      <c r="Q781" s="42">
        <f t="shared" ca="1" si="216"/>
        <v>2.8630328067540969E-2</v>
      </c>
      <c r="R781" s="42">
        <f t="shared" ca="1" si="217"/>
        <v>0.11216798201540457</v>
      </c>
      <c r="S781" s="42">
        <f t="shared" ca="1" si="218"/>
        <v>0.21609467388107459</v>
      </c>
      <c r="T781" s="42">
        <f t="shared" ca="1" si="219"/>
        <v>0.14149132362983594</v>
      </c>
      <c r="U781">
        <f ca="1">+(L781^2*Markiwitz!$B$4^2)+(M781^2*Markiwitz!$C$4^2)+(N781^2*Markiwitz!$D$4^2)+(O781^2*Markiwitz!$E$4^2)+(P781^2*Markiwitz!$F$4^2)+(Q781^2*Markiwitz!$G$4^2)+(R781^2*Markiwitz!$H$4^2)+(S781^2*Markiwitz!$I$4^2)+(T781^2*Markiwitz!$J$4^2)+(2*L781*M781*Markiwitz!$B$8)+(2*L781*N781*Markiwitz!$E$8)+(2*L781*O781*Markiwitz!$H$8)+(2*L781*P781*Markiwitz!$B$11)+(2*L781*Q781*Markiwitz!$E$11)+(2*L781*R781*Markiwitz!$H$11)+(2*L781*S781*Markiwitz!$K$8)+(2*L781*T781*Markiwitz!$K$11)</f>
        <v>1.4071033185339012E-2</v>
      </c>
      <c r="V781" s="5">
        <f t="shared" ca="1" si="210"/>
        <v>0.11862138586839648</v>
      </c>
      <c r="W781" s="42">
        <f ca="1">SUMPRODUCT(L781:T781,Markiwitz!$B$3:$J$3)</f>
        <v>0.21132616270843349</v>
      </c>
    </row>
    <row r="782" spans="1:23" x14ac:dyDescent="0.25">
      <c r="A782">
        <v>781</v>
      </c>
      <c r="B782" s="25">
        <f t="shared" ca="1" si="209"/>
        <v>1</v>
      </c>
      <c r="C782" s="46">
        <v>0</v>
      </c>
      <c r="D782">
        <f t="shared" ref="D782:K791" ca="1" si="221">RAND()</f>
        <v>0.21734279632064468</v>
      </c>
      <c r="E782">
        <f t="shared" ca="1" si="221"/>
        <v>0.44909561635330486</v>
      </c>
      <c r="F782">
        <f t="shared" ca="1" si="221"/>
        <v>0.78424087148474564</v>
      </c>
      <c r="G782">
        <f t="shared" ca="1" si="221"/>
        <v>0.40197480425088483</v>
      </c>
      <c r="H782">
        <f t="shared" ca="1" si="221"/>
        <v>0.2022052502494992</v>
      </c>
      <c r="I782">
        <f t="shared" ca="1" si="221"/>
        <v>0.64892150132819026</v>
      </c>
      <c r="J782">
        <f t="shared" ca="1" si="221"/>
        <v>0.8727500926358468</v>
      </c>
      <c r="K782">
        <f t="shared" ca="1" si="221"/>
        <v>0.93697784401259576</v>
      </c>
      <c r="L782" s="42">
        <f t="shared" ca="1" si="211"/>
        <v>0</v>
      </c>
      <c r="M782" s="42">
        <f t="shared" ca="1" si="212"/>
        <v>4.8153843733665692E-2</v>
      </c>
      <c r="N782" s="42">
        <f t="shared" ca="1" si="213"/>
        <v>9.9500330802071157E-2</v>
      </c>
      <c r="O782" s="42">
        <f t="shared" ca="1" si="214"/>
        <v>0.17375414789141158</v>
      </c>
      <c r="P782" s="42">
        <f t="shared" ca="1" si="215"/>
        <v>8.9060379439543175E-2</v>
      </c>
      <c r="Q782" s="42">
        <f t="shared" ca="1" si="216"/>
        <v>4.4800012641211556E-2</v>
      </c>
      <c r="R782" s="42">
        <f t="shared" ca="1" si="217"/>
        <v>0.14377317812858773</v>
      </c>
      <c r="S782" s="42">
        <f t="shared" ca="1" si="218"/>
        <v>0.19336399591237285</v>
      </c>
      <c r="T782" s="42">
        <f t="shared" ca="1" si="219"/>
        <v>0.20759411145113627</v>
      </c>
      <c r="U782">
        <f ca="1">+(L782^2*Markiwitz!$B$4^2)+(M782^2*Markiwitz!$C$4^2)+(N782^2*Markiwitz!$D$4^2)+(O782^2*Markiwitz!$E$4^2)+(P782^2*Markiwitz!$F$4^2)+(Q782^2*Markiwitz!$G$4^2)+(R782^2*Markiwitz!$H$4^2)+(S782^2*Markiwitz!$I$4^2)+(T782^2*Markiwitz!$J$4^2)+(2*L782*M782*Markiwitz!$B$8)+(2*L782*N782*Markiwitz!$E$8)+(2*L782*O782*Markiwitz!$H$8)+(2*L782*P782*Markiwitz!$B$11)+(2*L782*Q782*Markiwitz!$E$11)+(2*L782*R782*Markiwitz!$H$11)+(2*L782*S782*Markiwitz!$K$8)+(2*L782*T782*Markiwitz!$K$11)</f>
        <v>1.1972527579897413E-2</v>
      </c>
      <c r="V782" s="5">
        <f t="shared" ca="1" si="210"/>
        <v>0.10941904578224676</v>
      </c>
      <c r="W782" s="42">
        <f ca="1">SUMPRODUCT(L782:T782,Markiwitz!$B$3:$J$3)</f>
        <v>0.23958580263790366</v>
      </c>
    </row>
    <row r="783" spans="1:23" x14ac:dyDescent="0.25">
      <c r="A783">
        <v>782</v>
      </c>
      <c r="B783" s="25">
        <f t="shared" ca="1" si="209"/>
        <v>1</v>
      </c>
      <c r="C783" s="46">
        <v>0</v>
      </c>
      <c r="D783">
        <f t="shared" ca="1" si="221"/>
        <v>0.99186566150268263</v>
      </c>
      <c r="E783">
        <f t="shared" ca="1" si="221"/>
        <v>0.26820748567472918</v>
      </c>
      <c r="F783">
        <f t="shared" ca="1" si="221"/>
        <v>0.84857355750843677</v>
      </c>
      <c r="G783">
        <f t="shared" ca="1" si="221"/>
        <v>0.32403654175778451</v>
      </c>
      <c r="H783">
        <f t="shared" ca="1" si="221"/>
        <v>0.24676638112509763</v>
      </c>
      <c r="I783">
        <f t="shared" ca="1" si="221"/>
        <v>0.16042617918461299</v>
      </c>
      <c r="J783">
        <f t="shared" ca="1" si="221"/>
        <v>0.5819587651098741</v>
      </c>
      <c r="K783">
        <f t="shared" ca="1" si="221"/>
        <v>0.27981213330679133</v>
      </c>
      <c r="L783" s="42">
        <f t="shared" ca="1" si="211"/>
        <v>0</v>
      </c>
      <c r="M783" s="42">
        <f t="shared" ca="1" si="212"/>
        <v>0.26795254666453328</v>
      </c>
      <c r="N783" s="42">
        <f t="shared" ca="1" si="213"/>
        <v>7.2456262587169556E-2</v>
      </c>
      <c r="O783" s="42">
        <f t="shared" ca="1" si="214"/>
        <v>0.22924217925045431</v>
      </c>
      <c r="P783" s="42">
        <f t="shared" ca="1" si="215"/>
        <v>8.7538484238706457E-2</v>
      </c>
      <c r="Q783" s="42">
        <f t="shared" ca="1" si="216"/>
        <v>6.6663947367112161E-2</v>
      </c>
      <c r="R783" s="42">
        <f t="shared" ca="1" si="217"/>
        <v>4.3339138486811632E-2</v>
      </c>
      <c r="S783" s="42">
        <f t="shared" ca="1" si="218"/>
        <v>0.15721618281319635</v>
      </c>
      <c r="T783" s="42">
        <f t="shared" ca="1" si="219"/>
        <v>7.5591258592016319E-2</v>
      </c>
      <c r="U783">
        <f ca="1">+(L783^2*Markiwitz!$B$4^2)+(M783^2*Markiwitz!$C$4^2)+(N783^2*Markiwitz!$D$4^2)+(O783^2*Markiwitz!$E$4^2)+(P783^2*Markiwitz!$F$4^2)+(Q783^2*Markiwitz!$G$4^2)+(R783^2*Markiwitz!$H$4^2)+(S783^2*Markiwitz!$I$4^2)+(T783^2*Markiwitz!$J$4^2)+(2*L783*M783*Markiwitz!$B$8)+(2*L783*N783*Markiwitz!$E$8)+(2*L783*O783*Markiwitz!$H$8)+(2*L783*P783*Markiwitz!$B$11)+(2*L783*Q783*Markiwitz!$E$11)+(2*L783*R783*Markiwitz!$H$11)+(2*L783*S783*Markiwitz!$K$8)+(2*L783*T783*Markiwitz!$K$11)</f>
        <v>1.2329441717658781E-2</v>
      </c>
      <c r="V783" s="5">
        <f t="shared" ca="1" si="210"/>
        <v>0.11103801924412549</v>
      </c>
      <c r="W783" s="42">
        <f ca="1">SUMPRODUCT(L783:T783,Markiwitz!$B$3:$J$3)</f>
        <v>0.32820388737266254</v>
      </c>
    </row>
    <row r="784" spans="1:23" x14ac:dyDescent="0.25">
      <c r="A784">
        <v>783</v>
      </c>
      <c r="B784" s="25">
        <f t="shared" ca="1" si="209"/>
        <v>0.99999999999999956</v>
      </c>
      <c r="C784" s="46">
        <v>0</v>
      </c>
      <c r="D784">
        <f t="shared" ca="1" si="221"/>
        <v>0.21541818368710475</v>
      </c>
      <c r="E784">
        <f t="shared" ca="1" si="221"/>
        <v>0.82249298802634641</v>
      </c>
      <c r="F784">
        <f t="shared" ca="1" si="221"/>
        <v>2.5105784143474419E-2</v>
      </c>
      <c r="G784">
        <f t="shared" ca="1" si="221"/>
        <v>0.81975443786885593</v>
      </c>
      <c r="H784">
        <f t="shared" ca="1" si="221"/>
        <v>0.94379779870800795</v>
      </c>
      <c r="I784">
        <f t="shared" ca="1" si="221"/>
        <v>0.56386419045182334</v>
      </c>
      <c r="J784">
        <f t="shared" ca="1" si="221"/>
        <v>0.6184076047118845</v>
      </c>
      <c r="K784">
        <f t="shared" ca="1" si="221"/>
        <v>0.32718375037208225</v>
      </c>
      <c r="L784" s="42">
        <f t="shared" ca="1" si="211"/>
        <v>0</v>
      </c>
      <c r="M784" s="42">
        <f t="shared" ca="1" si="212"/>
        <v>4.968103198322113E-2</v>
      </c>
      <c r="N784" s="42">
        <f t="shared" ca="1" si="213"/>
        <v>0.189688260037809</v>
      </c>
      <c r="O784" s="42">
        <f t="shared" ca="1" si="214"/>
        <v>5.7900463352131707E-3</v>
      </c>
      <c r="P784" s="42">
        <f t="shared" ca="1" si="215"/>
        <v>0.18905667919522071</v>
      </c>
      <c r="Q784" s="42">
        <f t="shared" ca="1" si="216"/>
        <v>0.21766430215293414</v>
      </c>
      <c r="R784" s="42">
        <f t="shared" ca="1" si="217"/>
        <v>0.13004173742695541</v>
      </c>
      <c r="S784" s="42">
        <f t="shared" ca="1" si="218"/>
        <v>0.14262086636559751</v>
      </c>
      <c r="T784" s="42">
        <f t="shared" ca="1" si="219"/>
        <v>7.5457076503048684E-2</v>
      </c>
      <c r="U784">
        <f ca="1">+(L784^2*Markiwitz!$B$4^2)+(M784^2*Markiwitz!$C$4^2)+(N784^2*Markiwitz!$D$4^2)+(O784^2*Markiwitz!$E$4^2)+(P784^2*Markiwitz!$F$4^2)+(Q784^2*Markiwitz!$G$4^2)+(R784^2*Markiwitz!$H$4^2)+(S784^2*Markiwitz!$I$4^2)+(T784^2*Markiwitz!$J$4^2)+(2*L784*M784*Markiwitz!$B$8)+(2*L784*N784*Markiwitz!$E$8)+(2*L784*O784*Markiwitz!$H$8)+(2*L784*P784*Markiwitz!$B$11)+(2*L784*Q784*Markiwitz!$E$11)+(2*L784*R784*Markiwitz!$H$11)+(2*L784*S784*Markiwitz!$K$8)+(2*L784*T784*Markiwitz!$K$11)</f>
        <v>2.3683416683355701E-2</v>
      </c>
      <c r="V784" s="5">
        <f t="shared" ca="1" si="210"/>
        <v>0.15389417364980293</v>
      </c>
      <c r="W784" s="42">
        <f ca="1">SUMPRODUCT(L784:T784,Markiwitz!$B$3:$J$3)</f>
        <v>0.71284536857290526</v>
      </c>
    </row>
    <row r="785" spans="1:23" x14ac:dyDescent="0.25">
      <c r="A785">
        <v>784</v>
      </c>
      <c r="B785" s="25">
        <f t="shared" ca="1" si="209"/>
        <v>1.0000000000000002</v>
      </c>
      <c r="C785" s="46">
        <v>0</v>
      </c>
      <c r="D785">
        <f t="shared" ca="1" si="221"/>
        <v>0.21014019822695496</v>
      </c>
      <c r="E785">
        <f t="shared" ca="1" si="221"/>
        <v>4.4222482893600978E-2</v>
      </c>
      <c r="F785">
        <f t="shared" ca="1" si="221"/>
        <v>2.0288931542435829E-2</v>
      </c>
      <c r="G785">
        <f t="shared" ca="1" si="221"/>
        <v>0.28435767372235043</v>
      </c>
      <c r="H785">
        <f t="shared" ca="1" si="221"/>
        <v>0.17882373587055911</v>
      </c>
      <c r="I785">
        <f t="shared" ca="1" si="221"/>
        <v>0.97598954107665237</v>
      </c>
      <c r="J785">
        <f t="shared" ca="1" si="221"/>
        <v>0.95519617688738645</v>
      </c>
      <c r="K785">
        <f t="shared" ca="1" si="221"/>
        <v>0.64026890409985693</v>
      </c>
      <c r="L785" s="42">
        <f t="shared" ca="1" si="211"/>
        <v>0</v>
      </c>
      <c r="M785" s="42">
        <f t="shared" ca="1" si="212"/>
        <v>6.3500130787255249E-2</v>
      </c>
      <c r="N785" s="42">
        <f t="shared" ca="1" si="213"/>
        <v>1.3363142659873144E-2</v>
      </c>
      <c r="O785" s="42">
        <f t="shared" ca="1" si="214"/>
        <v>6.1309060205934707E-3</v>
      </c>
      <c r="P785" s="42">
        <f t="shared" ca="1" si="215"/>
        <v>8.5927155413774353E-2</v>
      </c>
      <c r="Q785" s="42">
        <f t="shared" ca="1" si="216"/>
        <v>5.4036927305941458E-2</v>
      </c>
      <c r="R785" s="42">
        <f t="shared" ca="1" si="217"/>
        <v>0.29492436015705153</v>
      </c>
      <c r="S785" s="42">
        <f t="shared" ca="1" si="218"/>
        <v>0.28864102476160575</v>
      </c>
      <c r="T785" s="42">
        <f t="shared" ca="1" si="219"/>
        <v>0.19347635289390511</v>
      </c>
      <c r="U785">
        <f ca="1">+(L785^2*Markiwitz!$B$4^2)+(M785^2*Markiwitz!$C$4^2)+(N785^2*Markiwitz!$D$4^2)+(O785^2*Markiwitz!$E$4^2)+(P785^2*Markiwitz!$F$4^2)+(Q785^2*Markiwitz!$G$4^2)+(R785^2*Markiwitz!$H$4^2)+(S785^2*Markiwitz!$I$4^2)+(T785^2*Markiwitz!$J$4^2)+(2*L785*M785*Markiwitz!$B$8)+(2*L785*N785*Markiwitz!$E$8)+(2*L785*O785*Markiwitz!$H$8)+(2*L785*P785*Markiwitz!$B$11)+(2*L785*Q785*Markiwitz!$E$11)+(2*L785*R785*Markiwitz!$H$11)+(2*L785*S785*Markiwitz!$K$8)+(2*L785*T785*Markiwitz!$K$11)</f>
        <v>1.9858724622627298E-2</v>
      </c>
      <c r="V785" s="5">
        <f t="shared" ca="1" si="210"/>
        <v>0.14092098716169746</v>
      </c>
      <c r="W785" s="42">
        <f ca="1">SUMPRODUCT(L785:T785,Markiwitz!$B$3:$J$3)</f>
        <v>0.20132895247970797</v>
      </c>
    </row>
    <row r="786" spans="1:23" x14ac:dyDescent="0.25">
      <c r="A786">
        <v>785</v>
      </c>
      <c r="B786" s="25">
        <f t="shared" ca="1" si="209"/>
        <v>0.99999999999999967</v>
      </c>
      <c r="C786" s="46">
        <v>0</v>
      </c>
      <c r="D786">
        <f t="shared" ca="1" si="221"/>
        <v>0.3215692004918701</v>
      </c>
      <c r="E786">
        <f t="shared" ca="1" si="221"/>
        <v>0.87658316117765955</v>
      </c>
      <c r="F786">
        <f t="shared" ca="1" si="221"/>
        <v>0.28745823512983859</v>
      </c>
      <c r="G786">
        <f t="shared" ca="1" si="221"/>
        <v>0.28077425144221224</v>
      </c>
      <c r="H786">
        <f t="shared" ca="1" si="221"/>
        <v>3.4571985554138207E-3</v>
      </c>
      <c r="I786">
        <f t="shared" ca="1" si="221"/>
        <v>0.17601480645542167</v>
      </c>
      <c r="J786">
        <f t="shared" ca="1" si="221"/>
        <v>8.0395698207977095E-2</v>
      </c>
      <c r="K786">
        <f t="shared" ca="1" si="221"/>
        <v>0.18032617945687135</v>
      </c>
      <c r="L786" s="42">
        <f t="shared" ca="1" si="211"/>
        <v>0</v>
      </c>
      <c r="M786" s="42">
        <f t="shared" ca="1" si="212"/>
        <v>0.14573203121476441</v>
      </c>
      <c r="N786" s="42">
        <f t="shared" ca="1" si="213"/>
        <v>0.3972589551850107</v>
      </c>
      <c r="O786" s="42">
        <f t="shared" ca="1" si="214"/>
        <v>0.13027327377996772</v>
      </c>
      <c r="P786" s="42">
        <f t="shared" ca="1" si="215"/>
        <v>0.12724415744073433</v>
      </c>
      <c r="Q786" s="42">
        <f t="shared" ca="1" si="216"/>
        <v>1.5667687297868038E-3</v>
      </c>
      <c r="R786" s="42">
        <f t="shared" ca="1" si="217"/>
        <v>7.976819679679098E-2</v>
      </c>
      <c r="S786" s="42">
        <f t="shared" ca="1" si="218"/>
        <v>3.643454778273738E-2</v>
      </c>
      <c r="T786" s="42">
        <f t="shared" ca="1" si="219"/>
        <v>8.1722069070207418E-2</v>
      </c>
      <c r="U786">
        <f ca="1">+(L786^2*Markiwitz!$B$4^2)+(M786^2*Markiwitz!$C$4^2)+(N786^2*Markiwitz!$D$4^2)+(O786^2*Markiwitz!$E$4^2)+(P786^2*Markiwitz!$F$4^2)+(Q786^2*Markiwitz!$G$4^2)+(R786^2*Markiwitz!$H$4^2)+(S786^2*Markiwitz!$I$4^2)+(T786^2*Markiwitz!$J$4^2)+(2*L786*M786*Markiwitz!$B$8)+(2*L786*N786*Markiwitz!$E$8)+(2*L786*O786*Markiwitz!$H$8)+(2*L786*P786*Markiwitz!$B$11)+(2*L786*Q786*Markiwitz!$E$11)+(2*L786*R786*Markiwitz!$H$11)+(2*L786*S786*Markiwitz!$K$8)+(2*L786*T786*Markiwitz!$K$11)</f>
        <v>1.6397033944525824E-2</v>
      </c>
      <c r="V786" s="5">
        <f t="shared" ca="1" si="210"/>
        <v>0.12805090372397152</v>
      </c>
      <c r="W786" s="42">
        <f ca="1">SUMPRODUCT(L786:T786,Markiwitz!$B$3:$J$3)</f>
        <v>0.19272079210817583</v>
      </c>
    </row>
    <row r="787" spans="1:23" x14ac:dyDescent="0.25">
      <c r="A787">
        <v>786</v>
      </c>
      <c r="B787" s="25">
        <f t="shared" ca="1" si="209"/>
        <v>1</v>
      </c>
      <c r="C787" s="46">
        <v>0</v>
      </c>
      <c r="D787">
        <f t="shared" ca="1" si="221"/>
        <v>0.61412589049194211</v>
      </c>
      <c r="E787">
        <f t="shared" ca="1" si="221"/>
        <v>0.47306884291484819</v>
      </c>
      <c r="F787">
        <f t="shared" ca="1" si="221"/>
        <v>0.91147597682148551</v>
      </c>
      <c r="G787">
        <f t="shared" ca="1" si="221"/>
        <v>0.9940077666460283</v>
      </c>
      <c r="H787">
        <f t="shared" ca="1" si="221"/>
        <v>8.3368118421517701E-2</v>
      </c>
      <c r="I787">
        <f t="shared" ca="1" si="221"/>
        <v>0.12650088887480082</v>
      </c>
      <c r="J787">
        <f t="shared" ca="1" si="221"/>
        <v>7.2179237110063799E-3</v>
      </c>
      <c r="K787">
        <f t="shared" ca="1" si="221"/>
        <v>0.97008558841814607</v>
      </c>
      <c r="L787" s="42">
        <f t="shared" ca="1" si="211"/>
        <v>0</v>
      </c>
      <c r="M787" s="42">
        <f t="shared" ca="1" si="212"/>
        <v>0.14692530691538974</v>
      </c>
      <c r="N787" s="42">
        <f t="shared" ca="1" si="213"/>
        <v>0.11317839878350537</v>
      </c>
      <c r="O787" s="42">
        <f t="shared" ca="1" si="214"/>
        <v>0.21806422708091083</v>
      </c>
      <c r="P787" s="42">
        <f t="shared" ca="1" si="215"/>
        <v>0.23780937825917156</v>
      </c>
      <c r="Q787" s="42">
        <f t="shared" ca="1" si="216"/>
        <v>1.9945236922397368E-2</v>
      </c>
      <c r="R787" s="42">
        <f t="shared" ca="1" si="217"/>
        <v>3.0264449375536615E-2</v>
      </c>
      <c r="S787" s="42">
        <f t="shared" ca="1" si="218"/>
        <v>1.7268375636825492E-3</v>
      </c>
      <c r="T787" s="42">
        <f t="shared" ca="1" si="219"/>
        <v>0.23208616509940594</v>
      </c>
      <c r="U787">
        <f ca="1">+(L787^2*Markiwitz!$B$4^2)+(M787^2*Markiwitz!$C$4^2)+(N787^2*Markiwitz!$D$4^2)+(O787^2*Markiwitz!$E$4^2)+(P787^2*Markiwitz!$F$4^2)+(Q787^2*Markiwitz!$G$4^2)+(R787^2*Markiwitz!$H$4^2)+(S787^2*Markiwitz!$I$4^2)+(T787^2*Markiwitz!$J$4^2)+(2*L787*M787*Markiwitz!$B$8)+(2*L787*N787*Markiwitz!$E$8)+(2*L787*O787*Markiwitz!$H$8)+(2*L787*P787*Markiwitz!$B$11)+(2*L787*Q787*Markiwitz!$E$11)+(2*L787*R787*Markiwitz!$H$11)+(2*L787*S787*Markiwitz!$K$8)+(2*L787*T787*Markiwitz!$K$11)</f>
        <v>1.3632156997729902E-2</v>
      </c>
      <c r="V787" s="5">
        <f t="shared" ca="1" si="210"/>
        <v>0.1167568284843756</v>
      </c>
      <c r="W787" s="42">
        <f ca="1">SUMPRODUCT(L787:T787,Markiwitz!$B$3:$J$3)</f>
        <v>0.25721795663200542</v>
      </c>
    </row>
    <row r="788" spans="1:23" x14ac:dyDescent="0.25">
      <c r="A788">
        <v>787</v>
      </c>
      <c r="B788" s="25">
        <f t="shared" ca="1" si="209"/>
        <v>1</v>
      </c>
      <c r="C788" s="46">
        <v>0</v>
      </c>
      <c r="D788">
        <f t="shared" ca="1" si="221"/>
        <v>7.0029232681267928E-3</v>
      </c>
      <c r="E788">
        <f t="shared" ca="1" si="221"/>
        <v>0.54197003497878993</v>
      </c>
      <c r="F788">
        <f t="shared" ca="1" si="221"/>
        <v>3.9739700626045926E-2</v>
      </c>
      <c r="G788">
        <f t="shared" ca="1" si="221"/>
        <v>0.65511030435515838</v>
      </c>
      <c r="H788">
        <f t="shared" ca="1" si="221"/>
        <v>0.34202409080755936</v>
      </c>
      <c r="I788">
        <f t="shared" ca="1" si="221"/>
        <v>0.11763101099161355</v>
      </c>
      <c r="J788">
        <f t="shared" ca="1" si="221"/>
        <v>0.46564357615361285</v>
      </c>
      <c r="K788">
        <f t="shared" ca="1" si="221"/>
        <v>3.6568520985059472E-2</v>
      </c>
      <c r="L788" s="42">
        <f t="shared" ca="1" si="211"/>
        <v>0</v>
      </c>
      <c r="M788" s="42">
        <f t="shared" ca="1" si="212"/>
        <v>3.1749351691581153E-3</v>
      </c>
      <c r="N788" s="42">
        <f t="shared" ca="1" si="213"/>
        <v>0.24571449076355342</v>
      </c>
      <c r="O788" s="42">
        <f t="shared" ca="1" si="214"/>
        <v>1.8016900699698423E-2</v>
      </c>
      <c r="P788" s="42">
        <f t="shared" ca="1" si="215"/>
        <v>0.29700921534321323</v>
      </c>
      <c r="Q788" s="42">
        <f t="shared" ca="1" si="216"/>
        <v>0.15506443138491177</v>
      </c>
      <c r="R788" s="42">
        <f t="shared" ca="1" si="217"/>
        <v>5.3330704833040123E-2</v>
      </c>
      <c r="S788" s="42">
        <f t="shared" ca="1" si="218"/>
        <v>0.21111014780804727</v>
      </c>
      <c r="T788" s="42">
        <f t="shared" ca="1" si="219"/>
        <v>1.6579173998377696E-2</v>
      </c>
      <c r="U788">
        <f ca="1">+(L788^2*Markiwitz!$B$4^2)+(M788^2*Markiwitz!$C$4^2)+(N788^2*Markiwitz!$D$4^2)+(O788^2*Markiwitz!$E$4^2)+(P788^2*Markiwitz!$F$4^2)+(Q788^2*Markiwitz!$G$4^2)+(R788^2*Markiwitz!$H$4^2)+(S788^2*Markiwitz!$I$4^2)+(T788^2*Markiwitz!$J$4^2)+(2*L788*M788*Markiwitz!$B$8)+(2*L788*N788*Markiwitz!$E$8)+(2*L788*O788*Markiwitz!$H$8)+(2*L788*P788*Markiwitz!$B$11)+(2*L788*Q788*Markiwitz!$E$11)+(2*L788*R788*Markiwitz!$H$11)+(2*L788*S788*Markiwitz!$K$8)+(2*L788*T788*Markiwitz!$K$11)</f>
        <v>2.6538015943568201E-2</v>
      </c>
      <c r="V788" s="5">
        <f t="shared" ca="1" si="210"/>
        <v>0.16290492915675756</v>
      </c>
      <c r="W788" s="42">
        <f ca="1">SUMPRODUCT(L788:T788,Markiwitz!$B$3:$J$3)</f>
        <v>0.57102804383633743</v>
      </c>
    </row>
    <row r="789" spans="1:23" x14ac:dyDescent="0.25">
      <c r="A789">
        <v>788</v>
      </c>
      <c r="B789" s="25">
        <f t="shared" ca="1" si="209"/>
        <v>1.0000000000000002</v>
      </c>
      <c r="C789" s="46">
        <v>0</v>
      </c>
      <c r="D789">
        <f t="shared" ca="1" si="221"/>
        <v>0.16495831846871023</v>
      </c>
      <c r="E789">
        <f t="shared" ca="1" si="221"/>
        <v>0.29068673911367315</v>
      </c>
      <c r="F789">
        <f t="shared" ca="1" si="221"/>
        <v>0.32494454068741618</v>
      </c>
      <c r="G789">
        <f t="shared" ca="1" si="221"/>
        <v>0.21335030901029917</v>
      </c>
      <c r="H789">
        <f t="shared" ca="1" si="221"/>
        <v>9.3081007578478259E-2</v>
      </c>
      <c r="I789">
        <f t="shared" ca="1" si="221"/>
        <v>0.82852899927071755</v>
      </c>
      <c r="J789">
        <f t="shared" ca="1" si="221"/>
        <v>0.6924576241464655</v>
      </c>
      <c r="K789">
        <f t="shared" ca="1" si="221"/>
        <v>0.250394219129634</v>
      </c>
      <c r="L789" s="42">
        <f t="shared" ca="1" si="211"/>
        <v>0</v>
      </c>
      <c r="M789" s="42">
        <f t="shared" ca="1" si="212"/>
        <v>5.7709983574333129E-2</v>
      </c>
      <c r="N789" s="42">
        <f t="shared" ca="1" si="213"/>
        <v>0.10169555009563563</v>
      </c>
      <c r="O789" s="42">
        <f t="shared" ca="1" si="214"/>
        <v>0.11368049989668784</v>
      </c>
      <c r="P789" s="42">
        <f t="shared" ca="1" si="215"/>
        <v>7.4639720766180834E-2</v>
      </c>
      <c r="Q789" s="42">
        <f t="shared" ca="1" si="216"/>
        <v>3.2564004460649727E-2</v>
      </c>
      <c r="R789" s="42">
        <f t="shared" ca="1" si="217"/>
        <v>0.28985743418475346</v>
      </c>
      <c r="S789" s="42">
        <f t="shared" ca="1" si="218"/>
        <v>0.24225342793485327</v>
      </c>
      <c r="T789" s="42">
        <f t="shared" ca="1" si="219"/>
        <v>8.7599379086906209E-2</v>
      </c>
      <c r="U789">
        <f ca="1">+(L789^2*Markiwitz!$B$4^2)+(M789^2*Markiwitz!$C$4^2)+(N789^2*Markiwitz!$D$4^2)+(O789^2*Markiwitz!$E$4^2)+(P789^2*Markiwitz!$F$4^2)+(Q789^2*Markiwitz!$G$4^2)+(R789^2*Markiwitz!$H$4^2)+(S789^2*Markiwitz!$I$4^2)+(T789^2*Markiwitz!$J$4^2)+(2*L789*M789*Markiwitz!$B$8)+(2*L789*N789*Markiwitz!$E$8)+(2*L789*O789*Markiwitz!$H$8)+(2*L789*P789*Markiwitz!$B$11)+(2*L789*Q789*Markiwitz!$E$11)+(2*L789*R789*Markiwitz!$H$11)+(2*L789*S789*Markiwitz!$K$8)+(2*L789*T789*Markiwitz!$K$11)</f>
        <v>1.7390562214971834E-2</v>
      </c>
      <c r="V789" s="5">
        <f t="shared" ca="1" si="210"/>
        <v>0.13187328089864084</v>
      </c>
      <c r="W789" s="42">
        <f ca="1">SUMPRODUCT(L789:T789,Markiwitz!$B$3:$J$3)</f>
        <v>0.18322586831977938</v>
      </c>
    </row>
    <row r="790" spans="1:23" x14ac:dyDescent="0.25">
      <c r="A790">
        <v>789</v>
      </c>
      <c r="B790" s="25">
        <f t="shared" ca="1" si="209"/>
        <v>1</v>
      </c>
      <c r="C790" s="46">
        <v>0</v>
      </c>
      <c r="D790">
        <f t="shared" ca="1" si="221"/>
        <v>0.50676459495637605</v>
      </c>
      <c r="E790">
        <f t="shared" ca="1" si="221"/>
        <v>0.24744533825880777</v>
      </c>
      <c r="F790">
        <f t="shared" ca="1" si="221"/>
        <v>0.79212781131254784</v>
      </c>
      <c r="G790">
        <f t="shared" ca="1" si="221"/>
        <v>0.25678664049888089</v>
      </c>
      <c r="H790">
        <f t="shared" ca="1" si="221"/>
        <v>0.12858876682174603</v>
      </c>
      <c r="I790">
        <f t="shared" ca="1" si="221"/>
        <v>0.50237644324820341</v>
      </c>
      <c r="J790">
        <f t="shared" ca="1" si="221"/>
        <v>8.5873674402643929E-2</v>
      </c>
      <c r="K790">
        <f t="shared" ca="1" si="221"/>
        <v>0.97837715985215301</v>
      </c>
      <c r="L790" s="42">
        <f t="shared" ca="1" si="211"/>
        <v>0</v>
      </c>
      <c r="M790" s="42">
        <f t="shared" ca="1" si="212"/>
        <v>0.14485857085393408</v>
      </c>
      <c r="N790" s="42">
        <f t="shared" ca="1" si="213"/>
        <v>7.0732206672261336E-2</v>
      </c>
      <c r="O790" s="42">
        <f t="shared" ca="1" si="214"/>
        <v>0.22642959634989535</v>
      </c>
      <c r="P790" s="42">
        <f t="shared" ca="1" si="215"/>
        <v>7.3402416284138683E-2</v>
      </c>
      <c r="Q790" s="42">
        <f t="shared" ca="1" si="216"/>
        <v>3.6757076510586524E-2</v>
      </c>
      <c r="R790" s="42">
        <f t="shared" ca="1" si="217"/>
        <v>0.14360421845547805</v>
      </c>
      <c r="S790" s="42">
        <f t="shared" ca="1" si="218"/>
        <v>2.4546974811872756E-2</v>
      </c>
      <c r="T790" s="42">
        <f t="shared" ca="1" si="219"/>
        <v>0.27966894006183318</v>
      </c>
      <c r="U790">
        <f ca="1">+(L790^2*Markiwitz!$B$4^2)+(M790^2*Markiwitz!$C$4^2)+(N790^2*Markiwitz!$D$4^2)+(O790^2*Markiwitz!$E$4^2)+(P790^2*Markiwitz!$F$4^2)+(Q790^2*Markiwitz!$G$4^2)+(R790^2*Markiwitz!$H$4^2)+(S790^2*Markiwitz!$I$4^2)+(T790^2*Markiwitz!$J$4^2)+(2*L790*M790*Markiwitz!$B$8)+(2*L790*N790*Markiwitz!$E$8)+(2*L790*O790*Markiwitz!$H$8)+(2*L790*P790*Markiwitz!$B$11)+(2*L790*Q790*Markiwitz!$E$11)+(2*L790*R790*Markiwitz!$H$11)+(2*L790*S790*Markiwitz!$K$8)+(2*L790*T790*Markiwitz!$K$11)</f>
        <v>1.0044818722275134E-2</v>
      </c>
      <c r="V790" s="5">
        <f t="shared" ca="1" si="210"/>
        <v>0.1002238430827472</v>
      </c>
      <c r="W790" s="42">
        <f ca="1">SUMPRODUCT(L790:T790,Markiwitz!$B$3:$J$3)</f>
        <v>0.25145248113056035</v>
      </c>
    </row>
    <row r="791" spans="1:23" x14ac:dyDescent="0.25">
      <c r="A791">
        <v>790</v>
      </c>
      <c r="B791" s="25">
        <f t="shared" ca="1" si="209"/>
        <v>0.99999999999999989</v>
      </c>
      <c r="C791" s="46">
        <v>0</v>
      </c>
      <c r="D791">
        <f t="shared" ca="1" si="221"/>
        <v>0.44766010664691902</v>
      </c>
      <c r="E791">
        <f t="shared" ca="1" si="221"/>
        <v>0.86811482681072005</v>
      </c>
      <c r="F791">
        <f t="shared" ca="1" si="221"/>
        <v>4.627158542824239E-2</v>
      </c>
      <c r="G791">
        <f t="shared" ca="1" si="221"/>
        <v>0.40528340773252691</v>
      </c>
      <c r="H791">
        <f t="shared" ca="1" si="221"/>
        <v>0.18738025963303884</v>
      </c>
      <c r="I791">
        <f t="shared" ca="1" si="221"/>
        <v>0.23220115109707329</v>
      </c>
      <c r="J791">
        <f t="shared" ca="1" si="221"/>
        <v>0.12553204141723995</v>
      </c>
      <c r="K791">
        <f t="shared" ca="1" si="221"/>
        <v>0.16403374178668717</v>
      </c>
      <c r="L791" s="42">
        <f t="shared" ca="1" si="211"/>
        <v>0</v>
      </c>
      <c r="M791" s="42">
        <f t="shared" ca="1" si="212"/>
        <v>0.18076488691607856</v>
      </c>
      <c r="N791" s="42">
        <f t="shared" ca="1" si="213"/>
        <v>0.35054425482318313</v>
      </c>
      <c r="O791" s="42">
        <f t="shared" ca="1" si="214"/>
        <v>1.8684438892744633E-2</v>
      </c>
      <c r="P791" s="42">
        <f t="shared" ca="1" si="215"/>
        <v>0.16365320089939578</v>
      </c>
      <c r="Q791" s="42">
        <f t="shared" ca="1" si="216"/>
        <v>7.5664038273544967E-2</v>
      </c>
      <c r="R791" s="42">
        <f t="shared" ca="1" si="217"/>
        <v>9.3762687799544178E-2</v>
      </c>
      <c r="S791" s="42">
        <f t="shared" ca="1" si="218"/>
        <v>5.0689764252389503E-2</v>
      </c>
      <c r="T791" s="42">
        <f t="shared" ca="1" si="219"/>
        <v>6.623672814311922E-2</v>
      </c>
      <c r="U791">
        <f ca="1">+(L791^2*Markiwitz!$B$4^2)+(M791^2*Markiwitz!$C$4^2)+(N791^2*Markiwitz!$D$4^2)+(O791^2*Markiwitz!$E$4^2)+(P791^2*Markiwitz!$F$4^2)+(Q791^2*Markiwitz!$G$4^2)+(R791^2*Markiwitz!$H$4^2)+(S791^2*Markiwitz!$I$4^2)+(T791^2*Markiwitz!$J$4^2)+(2*L791*M791*Markiwitz!$B$8)+(2*L791*N791*Markiwitz!$E$8)+(2*L791*O791*Markiwitz!$H$8)+(2*L791*P791*Markiwitz!$B$11)+(2*L791*Q791*Markiwitz!$E$11)+(2*L791*R791*Markiwitz!$H$11)+(2*L791*S791*Markiwitz!$K$8)+(2*L791*T791*Markiwitz!$K$11)</f>
        <v>1.5732997752731785E-2</v>
      </c>
      <c r="V791" s="5">
        <f t="shared" ca="1" si="210"/>
        <v>0.12543124711463163</v>
      </c>
      <c r="W791" s="42">
        <f ca="1">SUMPRODUCT(L791:T791,Markiwitz!$B$3:$J$3)</f>
        <v>0.3705966217074837</v>
      </c>
    </row>
    <row r="792" spans="1:23" x14ac:dyDescent="0.25">
      <c r="A792">
        <v>791</v>
      </c>
      <c r="B792" s="25">
        <f t="shared" ca="1" si="209"/>
        <v>1</v>
      </c>
      <c r="C792" s="46">
        <v>0</v>
      </c>
      <c r="D792">
        <f t="shared" ref="D792:K801" ca="1" si="222">RAND()</f>
        <v>0.97883758281847044</v>
      </c>
      <c r="E792">
        <f t="shared" ca="1" si="222"/>
        <v>0.96757560251583175</v>
      </c>
      <c r="F792">
        <f t="shared" ca="1" si="222"/>
        <v>0.51179283964197586</v>
      </c>
      <c r="G792">
        <f t="shared" ca="1" si="222"/>
        <v>0.65815548249221334</v>
      </c>
      <c r="H792">
        <f t="shared" ca="1" si="222"/>
        <v>0.48452609723763818</v>
      </c>
      <c r="I792">
        <f t="shared" ca="1" si="222"/>
        <v>0.96791336737386258</v>
      </c>
      <c r="J792">
        <f t="shared" ca="1" si="222"/>
        <v>0.55922455869374865</v>
      </c>
      <c r="K792">
        <f t="shared" ca="1" si="222"/>
        <v>0.63412560801354623</v>
      </c>
      <c r="L792" s="42">
        <f t="shared" ca="1" si="211"/>
        <v>0</v>
      </c>
      <c r="M792" s="42">
        <f t="shared" ca="1" si="212"/>
        <v>0.1698736390702307</v>
      </c>
      <c r="N792" s="42">
        <f t="shared" ca="1" si="213"/>
        <v>0.1679191640779262</v>
      </c>
      <c r="O792" s="42">
        <f t="shared" ca="1" si="214"/>
        <v>8.8819752782411179E-2</v>
      </c>
      <c r="P792" s="42">
        <f t="shared" ca="1" si="215"/>
        <v>0.11422044764878035</v>
      </c>
      <c r="Q792" s="42">
        <f t="shared" ca="1" si="216"/>
        <v>8.4087710573244781E-2</v>
      </c>
      <c r="R792" s="42">
        <f t="shared" ca="1" si="217"/>
        <v>0.16797778191871091</v>
      </c>
      <c r="S792" s="42">
        <f t="shared" ca="1" si="218"/>
        <v>9.7051352042710232E-2</v>
      </c>
      <c r="T792" s="42">
        <f t="shared" ca="1" si="219"/>
        <v>0.11005015188598567</v>
      </c>
      <c r="U792">
        <f ca="1">+(L792^2*Markiwitz!$B$4^2)+(M792^2*Markiwitz!$C$4^2)+(N792^2*Markiwitz!$D$4^2)+(O792^2*Markiwitz!$E$4^2)+(P792^2*Markiwitz!$F$4^2)+(Q792^2*Markiwitz!$G$4^2)+(R792^2*Markiwitz!$H$4^2)+(S792^2*Markiwitz!$I$4^2)+(T792^2*Markiwitz!$J$4^2)+(2*L792*M792*Markiwitz!$B$8)+(2*L792*N792*Markiwitz!$E$8)+(2*L792*O792*Markiwitz!$H$8)+(2*L792*P792*Markiwitz!$B$11)+(2*L792*Q792*Markiwitz!$E$11)+(2*L792*R792*Markiwitz!$H$11)+(2*L792*S792*Markiwitz!$K$8)+(2*L792*T792*Markiwitz!$K$11)</f>
        <v>1.0853796386220636E-2</v>
      </c>
      <c r="V792" s="5">
        <f t="shared" ca="1" si="210"/>
        <v>0.10418155492322351</v>
      </c>
      <c r="W792" s="42">
        <f ca="1">SUMPRODUCT(L792:T792,Markiwitz!$B$3:$J$3)</f>
        <v>0.36384373824533656</v>
      </c>
    </row>
    <row r="793" spans="1:23" x14ac:dyDescent="0.25">
      <c r="A793">
        <v>792</v>
      </c>
      <c r="B793" s="25">
        <f t="shared" ca="1" si="209"/>
        <v>1</v>
      </c>
      <c r="C793" s="46">
        <v>0</v>
      </c>
      <c r="D793">
        <f t="shared" ca="1" si="222"/>
        <v>6.8165949031205098E-2</v>
      </c>
      <c r="E793">
        <f t="shared" ca="1" si="222"/>
        <v>0.69415668768399952</v>
      </c>
      <c r="F793">
        <f t="shared" ca="1" si="222"/>
        <v>0.93374317083368186</v>
      </c>
      <c r="G793">
        <f t="shared" ca="1" si="222"/>
        <v>0.58810091462505176</v>
      </c>
      <c r="H793">
        <f t="shared" ca="1" si="222"/>
        <v>0.80349710134090668</v>
      </c>
      <c r="I793">
        <f t="shared" ca="1" si="222"/>
        <v>0.59876337556407244</v>
      </c>
      <c r="J793">
        <f t="shared" ca="1" si="222"/>
        <v>0.85176319859466032</v>
      </c>
      <c r="K793">
        <f t="shared" ca="1" si="222"/>
        <v>0.32527272950931518</v>
      </c>
      <c r="L793" s="42">
        <f t="shared" ca="1" si="211"/>
        <v>0</v>
      </c>
      <c r="M793" s="42">
        <f t="shared" ca="1" si="212"/>
        <v>1.401592800204686E-2</v>
      </c>
      <c r="N793" s="42">
        <f t="shared" ca="1" si="213"/>
        <v>0.14272888876327969</v>
      </c>
      <c r="O793" s="42">
        <f t="shared" ca="1" si="214"/>
        <v>0.19199141566732555</v>
      </c>
      <c r="P793" s="42">
        <f t="shared" ca="1" si="215"/>
        <v>0.12092225215773408</v>
      </c>
      <c r="Q793" s="42">
        <f t="shared" ca="1" si="216"/>
        <v>0.16521089608966019</v>
      </c>
      <c r="R793" s="42">
        <f t="shared" ca="1" si="217"/>
        <v>0.12311461193515812</v>
      </c>
      <c r="S793" s="42">
        <f t="shared" ca="1" si="218"/>
        <v>0.17513512004110426</v>
      </c>
      <c r="T793" s="42">
        <f t="shared" ca="1" si="219"/>
        <v>6.68808873436912E-2</v>
      </c>
      <c r="U793">
        <f ca="1">+(L793^2*Markiwitz!$B$4^2)+(M793^2*Markiwitz!$C$4^2)+(N793^2*Markiwitz!$D$4^2)+(O793^2*Markiwitz!$E$4^2)+(P793^2*Markiwitz!$F$4^2)+(Q793^2*Markiwitz!$G$4^2)+(R793^2*Markiwitz!$H$4^2)+(S793^2*Markiwitz!$I$4^2)+(T793^2*Markiwitz!$J$4^2)+(2*L793*M793*Markiwitz!$B$8)+(2*L793*N793*Markiwitz!$E$8)+(2*L793*O793*Markiwitz!$H$8)+(2*L793*P793*Markiwitz!$B$11)+(2*L793*Q793*Markiwitz!$E$11)+(2*L793*R793*Markiwitz!$H$11)+(2*L793*S793*Markiwitz!$K$8)+(2*L793*T793*Markiwitz!$K$11)</f>
        <v>1.8934425244827538E-2</v>
      </c>
      <c r="V793" s="5">
        <f t="shared" ca="1" si="210"/>
        <v>0.13760241729282061</v>
      </c>
      <c r="W793" s="42">
        <f ca="1">SUMPRODUCT(L793:T793,Markiwitz!$B$3:$J$3)</f>
        <v>0.58273465150483106</v>
      </c>
    </row>
    <row r="794" spans="1:23" x14ac:dyDescent="0.25">
      <c r="A794">
        <v>793</v>
      </c>
      <c r="B794" s="25">
        <f t="shared" ca="1" si="209"/>
        <v>1</v>
      </c>
      <c r="C794" s="46">
        <v>0</v>
      </c>
      <c r="D794">
        <f t="shared" ca="1" si="222"/>
        <v>0.92221967922012826</v>
      </c>
      <c r="E794">
        <f t="shared" ca="1" si="222"/>
        <v>0.28427685717073514</v>
      </c>
      <c r="F794">
        <f t="shared" ca="1" si="222"/>
        <v>0.50624006033553737</v>
      </c>
      <c r="G794">
        <f t="shared" ca="1" si="222"/>
        <v>0.59640201694782136</v>
      </c>
      <c r="H794">
        <f t="shared" ca="1" si="222"/>
        <v>0.93404175820429314</v>
      </c>
      <c r="I794">
        <f t="shared" ca="1" si="222"/>
        <v>0.7861440131965034</v>
      </c>
      <c r="J794">
        <f t="shared" ca="1" si="222"/>
        <v>0.69423914749804472</v>
      </c>
      <c r="K794">
        <f t="shared" ca="1" si="222"/>
        <v>0.57233405123402648</v>
      </c>
      <c r="L794" s="42">
        <f t="shared" ca="1" si="211"/>
        <v>0</v>
      </c>
      <c r="M794" s="42">
        <f t="shared" ca="1" si="212"/>
        <v>0.17413850336531006</v>
      </c>
      <c r="N794" s="42">
        <f t="shared" ca="1" si="213"/>
        <v>5.3678692359903142E-2</v>
      </c>
      <c r="O794" s="42">
        <f t="shared" ca="1" si="214"/>
        <v>9.5590983836891713E-2</v>
      </c>
      <c r="P794" s="42">
        <f t="shared" ca="1" si="215"/>
        <v>0.11261585170593172</v>
      </c>
      <c r="Q794" s="42">
        <f t="shared" ca="1" si="216"/>
        <v>0.17637081220381789</v>
      </c>
      <c r="R794" s="42">
        <f t="shared" ca="1" si="217"/>
        <v>0.14844396077451405</v>
      </c>
      <c r="S794" s="42">
        <f t="shared" ca="1" si="218"/>
        <v>0.13108998739340677</v>
      </c>
      <c r="T794" s="42">
        <f t="shared" ca="1" si="219"/>
        <v>0.10807120836022469</v>
      </c>
      <c r="U794">
        <f ca="1">+(L794^2*Markiwitz!$B$4^2)+(M794^2*Markiwitz!$C$4^2)+(N794^2*Markiwitz!$D$4^2)+(O794^2*Markiwitz!$E$4^2)+(P794^2*Markiwitz!$F$4^2)+(Q794^2*Markiwitz!$G$4^2)+(R794^2*Markiwitz!$H$4^2)+(S794^2*Markiwitz!$I$4^2)+(T794^2*Markiwitz!$J$4^2)+(2*L794*M794*Markiwitz!$B$8)+(2*L794*N794*Markiwitz!$E$8)+(2*L794*O794*Markiwitz!$H$8)+(2*L794*P794*Markiwitz!$B$11)+(2*L794*Q794*Markiwitz!$E$11)+(2*L794*R794*Markiwitz!$H$11)+(2*L794*S794*Markiwitz!$K$8)+(2*L794*T794*Markiwitz!$K$11)</f>
        <v>1.5974413801551072E-2</v>
      </c>
      <c r="V794" s="5">
        <f t="shared" ca="1" si="210"/>
        <v>0.12638992761114737</v>
      </c>
      <c r="W794" s="42">
        <f ca="1">SUMPRODUCT(L794:T794,Markiwitz!$B$3:$J$3)</f>
        <v>0.59363252364047481</v>
      </c>
    </row>
    <row r="795" spans="1:23" x14ac:dyDescent="0.25">
      <c r="A795">
        <v>794</v>
      </c>
      <c r="B795" s="25">
        <f t="shared" ca="1" si="209"/>
        <v>1</v>
      </c>
      <c r="C795" s="46">
        <v>0</v>
      </c>
      <c r="D795">
        <f t="shared" ca="1" si="222"/>
        <v>0.25961247989086189</v>
      </c>
      <c r="E795">
        <f t="shared" ca="1" si="222"/>
        <v>8.4256556814196526E-2</v>
      </c>
      <c r="F795">
        <f t="shared" ca="1" si="222"/>
        <v>0.56119055167260712</v>
      </c>
      <c r="G795">
        <f t="shared" ca="1" si="222"/>
        <v>0.82002677998966911</v>
      </c>
      <c r="H795">
        <f t="shared" ca="1" si="222"/>
        <v>0.32249180501947727</v>
      </c>
      <c r="I795">
        <f t="shared" ca="1" si="222"/>
        <v>0.4334250158155557</v>
      </c>
      <c r="J795">
        <f t="shared" ca="1" si="222"/>
        <v>0.51352108957463827</v>
      </c>
      <c r="K795">
        <f t="shared" ca="1" si="222"/>
        <v>0.19431376541964696</v>
      </c>
      <c r="L795" s="42">
        <f t="shared" ca="1" si="211"/>
        <v>0</v>
      </c>
      <c r="M795" s="42">
        <f t="shared" ca="1" si="212"/>
        <v>8.1412877133515485E-2</v>
      </c>
      <c r="N795" s="42">
        <f t="shared" ca="1" si="213"/>
        <v>2.6422338057442124E-2</v>
      </c>
      <c r="O795" s="42">
        <f t="shared" ca="1" si="214"/>
        <v>0.17598590580475371</v>
      </c>
      <c r="P795" s="42">
        <f t="shared" ca="1" si="215"/>
        <v>0.2571553552185038</v>
      </c>
      <c r="Q795" s="42">
        <f t="shared" ca="1" si="216"/>
        <v>0.10113144679968247</v>
      </c>
      <c r="R795" s="42">
        <f t="shared" ca="1" si="217"/>
        <v>0.13591941949022571</v>
      </c>
      <c r="S795" s="42">
        <f t="shared" ca="1" si="218"/>
        <v>0.16103705564764953</v>
      </c>
      <c r="T795" s="42">
        <f t="shared" ca="1" si="219"/>
        <v>6.0935601848227265E-2</v>
      </c>
      <c r="U795">
        <f ca="1">+(L795^2*Markiwitz!$B$4^2)+(M795^2*Markiwitz!$C$4^2)+(N795^2*Markiwitz!$D$4^2)+(O795^2*Markiwitz!$E$4^2)+(P795^2*Markiwitz!$F$4^2)+(Q795^2*Markiwitz!$G$4^2)+(R795^2*Markiwitz!$H$4^2)+(S795^2*Markiwitz!$I$4^2)+(T795^2*Markiwitz!$J$4^2)+(2*L795*M795*Markiwitz!$B$8)+(2*L795*N795*Markiwitz!$E$8)+(2*L795*O795*Markiwitz!$H$8)+(2*L795*P795*Markiwitz!$B$11)+(2*L795*Q795*Markiwitz!$E$11)+(2*L795*R795*Markiwitz!$H$11)+(2*L795*S795*Markiwitz!$K$8)+(2*L795*T795*Markiwitz!$K$11)</f>
        <v>1.8186331860963221E-2</v>
      </c>
      <c r="V795" s="5">
        <f t="shared" ca="1" si="210"/>
        <v>0.13485670862424021</v>
      </c>
      <c r="W795" s="42">
        <f ca="1">SUMPRODUCT(L795:T795,Markiwitz!$B$3:$J$3)</f>
        <v>0.43325853835148503</v>
      </c>
    </row>
    <row r="796" spans="1:23" x14ac:dyDescent="0.25">
      <c r="A796">
        <v>795</v>
      </c>
      <c r="B796" s="25">
        <f t="shared" ca="1" si="209"/>
        <v>0.99999999999999978</v>
      </c>
      <c r="C796" s="46">
        <v>0</v>
      </c>
      <c r="D796">
        <f t="shared" ca="1" si="222"/>
        <v>0.73622499215392334</v>
      </c>
      <c r="E796">
        <f t="shared" ca="1" si="222"/>
        <v>0.41025453429541525</v>
      </c>
      <c r="F796">
        <f t="shared" ca="1" si="222"/>
        <v>0.64055873938876029</v>
      </c>
      <c r="G796">
        <f t="shared" ca="1" si="222"/>
        <v>0.82028745385363577</v>
      </c>
      <c r="H796">
        <f t="shared" ca="1" si="222"/>
        <v>0.47447781888740503</v>
      </c>
      <c r="I796">
        <f t="shared" ca="1" si="222"/>
        <v>8.5003930050598697E-2</v>
      </c>
      <c r="J796">
        <f t="shared" ca="1" si="222"/>
        <v>3.3414541374142681E-3</v>
      </c>
      <c r="K796">
        <f t="shared" ca="1" si="222"/>
        <v>0.44434855524866634</v>
      </c>
      <c r="L796" s="42">
        <f t="shared" ca="1" si="211"/>
        <v>0</v>
      </c>
      <c r="M796" s="42">
        <f t="shared" ca="1" si="212"/>
        <v>0.20368668027348424</v>
      </c>
      <c r="N796" s="42">
        <f t="shared" ca="1" si="213"/>
        <v>0.11350250948871175</v>
      </c>
      <c r="O796" s="42">
        <f t="shared" ca="1" si="214"/>
        <v>0.17721930732689165</v>
      </c>
      <c r="P796" s="42">
        <f t="shared" ca="1" si="215"/>
        <v>0.22694370623933402</v>
      </c>
      <c r="Q796" s="42">
        <f t="shared" ca="1" si="216"/>
        <v>0.13127075666072119</v>
      </c>
      <c r="R796" s="42">
        <f t="shared" ca="1" si="217"/>
        <v>2.3517496019187057E-2</v>
      </c>
      <c r="S796" s="42">
        <f t="shared" ca="1" si="218"/>
        <v>9.2445883770503042E-4</v>
      </c>
      <c r="T796" s="42">
        <f t="shared" ca="1" si="219"/>
        <v>0.12293508515396495</v>
      </c>
      <c r="U796">
        <f ca="1">+(L796^2*Markiwitz!$B$4^2)+(M796^2*Markiwitz!$C$4^2)+(N796^2*Markiwitz!$D$4^2)+(O796^2*Markiwitz!$E$4^2)+(P796^2*Markiwitz!$F$4^2)+(Q796^2*Markiwitz!$G$4^2)+(R796^2*Markiwitz!$H$4^2)+(S796^2*Markiwitz!$I$4^2)+(T796^2*Markiwitz!$J$4^2)+(2*L796*M796*Markiwitz!$B$8)+(2*L796*N796*Markiwitz!$E$8)+(2*L796*O796*Markiwitz!$H$8)+(2*L796*P796*Markiwitz!$B$11)+(2*L796*Q796*Markiwitz!$E$11)+(2*L796*R796*Markiwitz!$H$11)+(2*L796*S796*Markiwitz!$K$8)+(2*L796*T796*Markiwitz!$K$11)</f>
        <v>1.5920484920816092E-2</v>
      </c>
      <c r="V796" s="5">
        <f t="shared" ca="1" si="210"/>
        <v>0.12617640397798668</v>
      </c>
      <c r="W796" s="42">
        <f ca="1">SUMPRODUCT(L796:T796,Markiwitz!$B$3:$J$3)</f>
        <v>0.54928577059200367</v>
      </c>
    </row>
    <row r="797" spans="1:23" x14ac:dyDescent="0.25">
      <c r="A797">
        <v>796</v>
      </c>
      <c r="B797" s="25">
        <f t="shared" ca="1" si="209"/>
        <v>1</v>
      </c>
      <c r="C797" s="46">
        <v>0</v>
      </c>
      <c r="D797">
        <f t="shared" ca="1" si="222"/>
        <v>0.30650976188863854</v>
      </c>
      <c r="E797">
        <f t="shared" ca="1" si="222"/>
        <v>0.11735866397373196</v>
      </c>
      <c r="F797">
        <f t="shared" ca="1" si="222"/>
        <v>0.93645289948927335</v>
      </c>
      <c r="G797">
        <f t="shared" ca="1" si="222"/>
        <v>0.2678842917124693</v>
      </c>
      <c r="H797">
        <f t="shared" ca="1" si="222"/>
        <v>0.20977941365605046</v>
      </c>
      <c r="I797">
        <f t="shared" ca="1" si="222"/>
        <v>0.9219957454886053</v>
      </c>
      <c r="J797">
        <f t="shared" ca="1" si="222"/>
        <v>0.84069633283111966</v>
      </c>
      <c r="K797">
        <f t="shared" ca="1" si="222"/>
        <v>0.94566972170016061</v>
      </c>
      <c r="L797" s="42">
        <f t="shared" ca="1" si="211"/>
        <v>0</v>
      </c>
      <c r="M797" s="42">
        <f t="shared" ca="1" si="212"/>
        <v>6.7418913096593924E-2</v>
      </c>
      <c r="N797" s="42">
        <f t="shared" ca="1" si="213"/>
        <v>2.5813838746356368E-2</v>
      </c>
      <c r="O797" s="42">
        <f t="shared" ca="1" si="214"/>
        <v>0.20597920360089172</v>
      </c>
      <c r="P797" s="42">
        <f t="shared" ca="1" si="215"/>
        <v>5.8922977433480017E-2</v>
      </c>
      <c r="Q797" s="42">
        <f t="shared" ca="1" si="216"/>
        <v>4.6142413121152664E-2</v>
      </c>
      <c r="R797" s="42">
        <f t="shared" ca="1" si="217"/>
        <v>0.20279925395364609</v>
      </c>
      <c r="S797" s="42">
        <f t="shared" ca="1" si="218"/>
        <v>0.18491689352575683</v>
      </c>
      <c r="T797" s="42">
        <f t="shared" ca="1" si="219"/>
        <v>0.20800650652212244</v>
      </c>
      <c r="U797">
        <f ca="1">+(L797^2*Markiwitz!$B$4^2)+(M797^2*Markiwitz!$C$4^2)+(N797^2*Markiwitz!$D$4^2)+(O797^2*Markiwitz!$E$4^2)+(P797^2*Markiwitz!$F$4^2)+(Q797^2*Markiwitz!$G$4^2)+(R797^2*Markiwitz!$H$4^2)+(S797^2*Markiwitz!$I$4^2)+(T797^2*Markiwitz!$J$4^2)+(2*L797*M797*Markiwitz!$B$8)+(2*L797*N797*Markiwitz!$E$8)+(2*L797*O797*Markiwitz!$H$8)+(2*L797*P797*Markiwitz!$B$11)+(2*L797*Q797*Markiwitz!$E$11)+(2*L797*R797*Markiwitz!$H$11)+(2*L797*S797*Markiwitz!$K$8)+(2*L797*T797*Markiwitz!$K$11)</f>
        <v>1.3476690971330382E-2</v>
      </c>
      <c r="V797" s="5">
        <f t="shared" ca="1" si="210"/>
        <v>0.1160891509630869</v>
      </c>
      <c r="W797" s="42">
        <f ca="1">SUMPRODUCT(L797:T797,Markiwitz!$B$3:$J$3)</f>
        <v>0.23482009570522022</v>
      </c>
    </row>
    <row r="798" spans="1:23" x14ac:dyDescent="0.25">
      <c r="A798">
        <v>797</v>
      </c>
      <c r="B798" s="25">
        <f t="shared" ca="1" si="209"/>
        <v>1</v>
      </c>
      <c r="C798" s="46">
        <v>0</v>
      </c>
      <c r="D798">
        <f t="shared" ca="1" si="222"/>
        <v>0.51407088649540866</v>
      </c>
      <c r="E798">
        <f t="shared" ca="1" si="222"/>
        <v>0.55156562932055109</v>
      </c>
      <c r="F798">
        <f t="shared" ca="1" si="222"/>
        <v>3.7790663649432066E-2</v>
      </c>
      <c r="G798">
        <f t="shared" ca="1" si="222"/>
        <v>0.71235511824042452</v>
      </c>
      <c r="H798">
        <f t="shared" ca="1" si="222"/>
        <v>0.23300016573034676</v>
      </c>
      <c r="I798">
        <f t="shared" ca="1" si="222"/>
        <v>0.92586728387269346</v>
      </c>
      <c r="J798">
        <f t="shared" ca="1" si="222"/>
        <v>0.59349944796947751</v>
      </c>
      <c r="K798">
        <f t="shared" ca="1" si="222"/>
        <v>0.68291616605900007</v>
      </c>
      <c r="L798" s="42">
        <f t="shared" ca="1" si="211"/>
        <v>0</v>
      </c>
      <c r="M798" s="42">
        <f t="shared" ca="1" si="212"/>
        <v>0.12092754234521769</v>
      </c>
      <c r="N798" s="42">
        <f t="shared" ca="1" si="213"/>
        <v>0.12974762381612384</v>
      </c>
      <c r="O798" s="42">
        <f t="shared" ca="1" si="214"/>
        <v>8.8896924505398739E-3</v>
      </c>
      <c r="P798" s="42">
        <f t="shared" ca="1" si="215"/>
        <v>0.16757096343875694</v>
      </c>
      <c r="Q798" s="42">
        <f t="shared" ca="1" si="216"/>
        <v>5.4809829048840519E-2</v>
      </c>
      <c r="R798" s="42">
        <f t="shared" ca="1" si="217"/>
        <v>0.21779652985185496</v>
      </c>
      <c r="S798" s="42">
        <f t="shared" ca="1" si="218"/>
        <v>0.13961193195645658</v>
      </c>
      <c r="T798" s="42">
        <f t="shared" ca="1" si="219"/>
        <v>0.16064588709220945</v>
      </c>
      <c r="U798">
        <f ca="1">+(L798^2*Markiwitz!$B$4^2)+(M798^2*Markiwitz!$C$4^2)+(N798^2*Markiwitz!$D$4^2)+(O798^2*Markiwitz!$E$4^2)+(P798^2*Markiwitz!$F$4^2)+(Q798^2*Markiwitz!$G$4^2)+(R798^2*Markiwitz!$H$4^2)+(S798^2*Markiwitz!$I$4^2)+(T798^2*Markiwitz!$J$4^2)+(2*L798*M798*Markiwitz!$B$8)+(2*L798*N798*Markiwitz!$E$8)+(2*L798*O798*Markiwitz!$H$8)+(2*L798*P798*Markiwitz!$B$11)+(2*L798*Q798*Markiwitz!$E$11)+(2*L798*R798*Markiwitz!$H$11)+(2*L798*S798*Markiwitz!$K$8)+(2*L798*T798*Markiwitz!$K$11)</f>
        <v>1.2703005397833799E-2</v>
      </c>
      <c r="V798" s="5">
        <f t="shared" ca="1" si="210"/>
        <v>0.11270761020372048</v>
      </c>
      <c r="W798" s="42">
        <f ca="1">SUMPRODUCT(L798:T798,Markiwitz!$B$3:$J$3)</f>
        <v>0.26610956420698673</v>
      </c>
    </row>
    <row r="799" spans="1:23" x14ac:dyDescent="0.25">
      <c r="A799">
        <v>798</v>
      </c>
      <c r="B799" s="25">
        <f t="shared" ca="1" si="209"/>
        <v>1</v>
      </c>
      <c r="C799" s="46">
        <v>0</v>
      </c>
      <c r="D799">
        <f t="shared" ca="1" si="222"/>
        <v>0.57670305769549257</v>
      </c>
      <c r="E799">
        <f t="shared" ca="1" si="222"/>
        <v>3.5982170816672987E-3</v>
      </c>
      <c r="F799">
        <f t="shared" ca="1" si="222"/>
        <v>0.36642431858871238</v>
      </c>
      <c r="G799">
        <f t="shared" ca="1" si="222"/>
        <v>8.456021972288108E-2</v>
      </c>
      <c r="H799">
        <f t="shared" ca="1" si="222"/>
        <v>5.7182245889309313E-2</v>
      </c>
      <c r="I799">
        <f t="shared" ca="1" si="222"/>
        <v>0.12408205167644748</v>
      </c>
      <c r="J799">
        <f t="shared" ca="1" si="222"/>
        <v>0.48463802424803104</v>
      </c>
      <c r="K799">
        <f t="shared" ca="1" si="222"/>
        <v>0.80249589433444524</v>
      </c>
      <c r="L799" s="42">
        <f t="shared" ca="1" si="211"/>
        <v>0</v>
      </c>
      <c r="M799" s="42">
        <f t="shared" ca="1" si="212"/>
        <v>0.23071038217239309</v>
      </c>
      <c r="N799" s="42">
        <f t="shared" ca="1" si="213"/>
        <v>1.4394687646844841E-3</v>
      </c>
      <c r="O799" s="42">
        <f t="shared" ca="1" si="214"/>
        <v>0.14658825447653126</v>
      </c>
      <c r="P799" s="42">
        <f t="shared" ca="1" si="215"/>
        <v>3.3828363398670264E-2</v>
      </c>
      <c r="Q799" s="42">
        <f t="shared" ca="1" si="216"/>
        <v>2.287578958799999E-2</v>
      </c>
      <c r="R799" s="42">
        <f t="shared" ca="1" si="217"/>
        <v>4.963909447160119E-2</v>
      </c>
      <c r="S799" s="42">
        <f t="shared" ca="1" si="218"/>
        <v>0.19387971382765681</v>
      </c>
      <c r="T799" s="42">
        <f t="shared" ca="1" si="219"/>
        <v>0.3210389333004629</v>
      </c>
      <c r="U799">
        <f ca="1">+(L799^2*Markiwitz!$B$4^2)+(M799^2*Markiwitz!$C$4^2)+(N799^2*Markiwitz!$D$4^2)+(O799^2*Markiwitz!$E$4^2)+(P799^2*Markiwitz!$F$4^2)+(Q799^2*Markiwitz!$G$4^2)+(R799^2*Markiwitz!$H$4^2)+(S799^2*Markiwitz!$I$4^2)+(T799^2*Markiwitz!$J$4^2)+(2*L799*M799*Markiwitz!$B$8)+(2*L799*N799*Markiwitz!$E$8)+(2*L799*O799*Markiwitz!$H$8)+(2*L799*P799*Markiwitz!$B$11)+(2*L799*Q799*Markiwitz!$E$11)+(2*L799*R799*Markiwitz!$H$11)+(2*L799*S799*Markiwitz!$K$8)+(2*L799*T799*Markiwitz!$K$11)</f>
        <v>1.0184407227071538E-2</v>
      </c>
      <c r="V799" s="5">
        <f t="shared" ca="1" si="210"/>
        <v>0.10091782412969247</v>
      </c>
      <c r="W799" s="42">
        <f ca="1">SUMPRODUCT(L799:T799,Markiwitz!$B$3:$J$3)</f>
        <v>0.15939685189654262</v>
      </c>
    </row>
    <row r="800" spans="1:23" x14ac:dyDescent="0.25">
      <c r="A800">
        <v>799</v>
      </c>
      <c r="B800" s="25">
        <f t="shared" ca="1" si="209"/>
        <v>0.99999999999999978</v>
      </c>
      <c r="C800" s="46">
        <v>0</v>
      </c>
      <c r="D800">
        <f t="shared" ca="1" si="222"/>
        <v>0.43756882396194774</v>
      </c>
      <c r="E800">
        <f t="shared" ca="1" si="222"/>
        <v>0.66574349544019251</v>
      </c>
      <c r="F800">
        <f t="shared" ca="1" si="222"/>
        <v>0.67380450623636612</v>
      </c>
      <c r="G800">
        <f t="shared" ca="1" si="222"/>
        <v>0.27812250697785124</v>
      </c>
      <c r="H800">
        <f t="shared" ca="1" si="222"/>
        <v>0.38201827383325826</v>
      </c>
      <c r="I800">
        <f t="shared" ca="1" si="222"/>
        <v>0.86152157412967223</v>
      </c>
      <c r="J800">
        <f t="shared" ca="1" si="222"/>
        <v>0.89432843611538515</v>
      </c>
      <c r="K800">
        <f t="shared" ca="1" si="222"/>
        <v>0.98070158915742367</v>
      </c>
      <c r="L800" s="42">
        <f t="shared" ca="1" si="211"/>
        <v>0</v>
      </c>
      <c r="M800" s="42">
        <f t="shared" ca="1" si="212"/>
        <v>8.4573822990421349E-2</v>
      </c>
      <c r="N800" s="42">
        <f t="shared" ca="1" si="213"/>
        <v>0.12867569501541917</v>
      </c>
      <c r="O800" s="42">
        <f t="shared" ca="1" si="214"/>
        <v>0.13023373677448824</v>
      </c>
      <c r="P800" s="42">
        <f t="shared" ca="1" si="215"/>
        <v>5.375584910693397E-2</v>
      </c>
      <c r="Q800" s="42">
        <f t="shared" ca="1" si="216"/>
        <v>7.3836946557897271E-2</v>
      </c>
      <c r="R800" s="42">
        <f t="shared" ca="1" si="217"/>
        <v>0.16651591503513599</v>
      </c>
      <c r="S800" s="42">
        <f t="shared" ca="1" si="218"/>
        <v>0.17285686435901229</v>
      </c>
      <c r="T800" s="42">
        <f t="shared" ca="1" si="219"/>
        <v>0.18955117016069162</v>
      </c>
      <c r="U800">
        <f ca="1">+(L800^2*Markiwitz!$B$4^2)+(M800^2*Markiwitz!$C$4^2)+(N800^2*Markiwitz!$D$4^2)+(O800^2*Markiwitz!$E$4^2)+(P800^2*Markiwitz!$F$4^2)+(Q800^2*Markiwitz!$G$4^2)+(R800^2*Markiwitz!$H$4^2)+(S800^2*Markiwitz!$I$4^2)+(T800^2*Markiwitz!$J$4^2)+(2*L800*M800*Markiwitz!$B$8)+(2*L800*N800*Markiwitz!$E$8)+(2*L800*O800*Markiwitz!$H$8)+(2*L800*P800*Markiwitz!$B$11)+(2*L800*Q800*Markiwitz!$E$11)+(2*L800*R800*Markiwitz!$H$11)+(2*L800*S800*Markiwitz!$K$8)+(2*L800*T800*Markiwitz!$K$11)</f>
        <v>1.1378262551891734E-2</v>
      </c>
      <c r="V800" s="5">
        <f t="shared" ca="1" si="210"/>
        <v>0.10666893902112148</v>
      </c>
      <c r="W800" s="42">
        <f ca="1">SUMPRODUCT(L800:T800,Markiwitz!$B$3:$J$3)</f>
        <v>0.30785518980184001</v>
      </c>
    </row>
    <row r="801" spans="1:23" x14ac:dyDescent="0.25">
      <c r="A801">
        <v>800</v>
      </c>
      <c r="B801" s="25">
        <f t="shared" ca="1" si="209"/>
        <v>1</v>
      </c>
      <c r="C801" s="46">
        <v>0</v>
      </c>
      <c r="D801">
        <f t="shared" ca="1" si="222"/>
        <v>0.39199464217150903</v>
      </c>
      <c r="E801">
        <f t="shared" ca="1" si="222"/>
        <v>0.67666999499207559</v>
      </c>
      <c r="F801">
        <f t="shared" ca="1" si="222"/>
        <v>0.76526623773456326</v>
      </c>
      <c r="G801">
        <f t="shared" ca="1" si="222"/>
        <v>0.26586199223194706</v>
      </c>
      <c r="H801">
        <f t="shared" ca="1" si="222"/>
        <v>0.47144563488657176</v>
      </c>
      <c r="I801">
        <f t="shared" ca="1" si="222"/>
        <v>0.50969054970898242</v>
      </c>
      <c r="J801">
        <f t="shared" ca="1" si="222"/>
        <v>0.77499503807421488</v>
      </c>
      <c r="K801">
        <f t="shared" ca="1" si="222"/>
        <v>0.26016253311164395</v>
      </c>
      <c r="L801" s="42">
        <f t="shared" ca="1" si="211"/>
        <v>0</v>
      </c>
      <c r="M801" s="42">
        <f t="shared" ca="1" si="212"/>
        <v>9.5234789275215045E-2</v>
      </c>
      <c r="N801" s="42">
        <f t="shared" ca="1" si="213"/>
        <v>0.16439644181089513</v>
      </c>
      <c r="O801" s="42">
        <f t="shared" ca="1" si="214"/>
        <v>0.1859208291377632</v>
      </c>
      <c r="P801" s="42">
        <f t="shared" ca="1" si="215"/>
        <v>6.4590961412733808E-2</v>
      </c>
      <c r="Q801" s="42">
        <f t="shared" ca="1" si="216"/>
        <v>0.11453734531784351</v>
      </c>
      <c r="R801" s="42">
        <f t="shared" ca="1" si="217"/>
        <v>0.12382891722245959</v>
      </c>
      <c r="S801" s="42">
        <f t="shared" ca="1" si="218"/>
        <v>0.18828443351029944</v>
      </c>
      <c r="T801" s="42">
        <f t="shared" ca="1" si="219"/>
        <v>6.3206282312790185E-2</v>
      </c>
      <c r="U801">
        <f ca="1">+(L801^2*Markiwitz!$B$4^2)+(M801^2*Markiwitz!$C$4^2)+(N801^2*Markiwitz!$D$4^2)+(O801^2*Markiwitz!$E$4^2)+(P801^2*Markiwitz!$F$4^2)+(Q801^2*Markiwitz!$G$4^2)+(R801^2*Markiwitz!$H$4^2)+(S801^2*Markiwitz!$I$4^2)+(T801^2*Markiwitz!$J$4^2)+(2*L801*M801*Markiwitz!$B$8)+(2*L801*N801*Markiwitz!$E$8)+(2*L801*O801*Markiwitz!$H$8)+(2*L801*P801*Markiwitz!$B$11)+(2*L801*Q801*Markiwitz!$E$11)+(2*L801*R801*Markiwitz!$H$11)+(2*L801*S801*Markiwitz!$K$8)+(2*L801*T801*Markiwitz!$K$11)</f>
        <v>1.4940070636518272E-2</v>
      </c>
      <c r="V801" s="5">
        <f t="shared" ca="1" si="210"/>
        <v>0.1222295816752977</v>
      </c>
      <c r="W801" s="42">
        <f ca="1">SUMPRODUCT(L801:T801,Markiwitz!$B$3:$J$3)</f>
        <v>0.43699117547528238</v>
      </c>
    </row>
    <row r="802" spans="1:23" x14ac:dyDescent="0.25">
      <c r="A802">
        <v>801</v>
      </c>
      <c r="B802" s="25">
        <f t="shared" ca="1" si="209"/>
        <v>1</v>
      </c>
      <c r="C802" s="46">
        <v>0</v>
      </c>
      <c r="D802">
        <f t="shared" ref="D802:K811" ca="1" si="223">RAND()</f>
        <v>0.24079676601864231</v>
      </c>
      <c r="E802">
        <f t="shared" ca="1" si="223"/>
        <v>0.30926955144165413</v>
      </c>
      <c r="F802">
        <f t="shared" ca="1" si="223"/>
        <v>4.9396972309994625E-2</v>
      </c>
      <c r="G802">
        <f t="shared" ca="1" si="223"/>
        <v>0.95884206235542402</v>
      </c>
      <c r="H802">
        <f t="shared" ca="1" si="223"/>
        <v>0.23710679387100342</v>
      </c>
      <c r="I802">
        <f t="shared" ca="1" si="223"/>
        <v>0.74144875659823095</v>
      </c>
      <c r="J802">
        <f t="shared" ca="1" si="223"/>
        <v>0.18905429883677183</v>
      </c>
      <c r="K802">
        <f t="shared" ca="1" si="223"/>
        <v>0.24080205664048715</v>
      </c>
      <c r="L802" s="42">
        <f t="shared" ca="1" si="211"/>
        <v>0</v>
      </c>
      <c r="M802" s="42">
        <f t="shared" ca="1" si="212"/>
        <v>8.1166065071908336E-2</v>
      </c>
      <c r="N802" s="42">
        <f t="shared" ca="1" si="213"/>
        <v>0.10424638566420701</v>
      </c>
      <c r="O802" s="42">
        <f t="shared" ca="1" si="214"/>
        <v>1.6650380879940373E-2</v>
      </c>
      <c r="P802" s="42">
        <f t="shared" ca="1" si="215"/>
        <v>0.32319967794251003</v>
      </c>
      <c r="Q802" s="42">
        <f t="shared" ca="1" si="216"/>
        <v>7.9922275446321744E-2</v>
      </c>
      <c r="R802" s="42">
        <f t="shared" ca="1" si="217"/>
        <v>0.24992228517254425</v>
      </c>
      <c r="S802" s="42">
        <f t="shared" ca="1" si="218"/>
        <v>6.372508142539357E-2</v>
      </c>
      <c r="T802" s="42">
        <f t="shared" ca="1" si="219"/>
        <v>8.1167848397174822E-2</v>
      </c>
      <c r="U802">
        <f ca="1">+(L802^2*Markiwitz!$B$4^2)+(M802^2*Markiwitz!$C$4^2)+(N802^2*Markiwitz!$D$4^2)+(O802^2*Markiwitz!$E$4^2)+(P802^2*Markiwitz!$F$4^2)+(Q802^2*Markiwitz!$G$4^2)+(R802^2*Markiwitz!$H$4^2)+(S802^2*Markiwitz!$I$4^2)+(T802^2*Markiwitz!$J$4^2)+(2*L802*M802*Markiwitz!$B$8)+(2*L802*N802*Markiwitz!$E$8)+(2*L802*O802*Markiwitz!$H$8)+(2*L802*P802*Markiwitz!$B$11)+(2*L802*Q802*Markiwitz!$E$11)+(2*L802*R802*Markiwitz!$H$11)+(2*L802*S802*Markiwitz!$K$8)+(2*L802*T802*Markiwitz!$K$11)</f>
        <v>2.1039586513450895E-2</v>
      </c>
      <c r="V802" s="5">
        <f t="shared" ca="1" si="210"/>
        <v>0.14505028960140307</v>
      </c>
      <c r="W802" s="42">
        <f ca="1">SUMPRODUCT(L802:T802,Markiwitz!$B$3:$J$3)</f>
        <v>0.38059294028513962</v>
      </c>
    </row>
    <row r="803" spans="1:23" x14ac:dyDescent="0.25">
      <c r="A803">
        <v>802</v>
      </c>
      <c r="B803" s="25">
        <f t="shared" ca="1" si="209"/>
        <v>0.99999999999999989</v>
      </c>
      <c r="C803" s="46">
        <v>0</v>
      </c>
      <c r="D803">
        <f t="shared" ca="1" si="223"/>
        <v>0.83836811965408153</v>
      </c>
      <c r="E803">
        <f t="shared" ca="1" si="223"/>
        <v>0.82388504238805549</v>
      </c>
      <c r="F803">
        <f t="shared" ca="1" si="223"/>
        <v>0.32586804658569912</v>
      </c>
      <c r="G803">
        <f t="shared" ca="1" si="223"/>
        <v>0.82384768648083972</v>
      </c>
      <c r="H803">
        <f t="shared" ca="1" si="223"/>
        <v>0.97929517390742937</v>
      </c>
      <c r="I803">
        <f t="shared" ca="1" si="223"/>
        <v>1.456754197884913E-2</v>
      </c>
      <c r="J803">
        <f t="shared" ca="1" si="223"/>
        <v>0.59109739476252143</v>
      </c>
      <c r="K803">
        <f t="shared" ca="1" si="223"/>
        <v>0.73003928002723317</v>
      </c>
      <c r="L803" s="42">
        <f t="shared" ca="1" si="211"/>
        <v>0</v>
      </c>
      <c r="M803" s="42">
        <f t="shared" ca="1" si="212"/>
        <v>0.16352122207944669</v>
      </c>
      <c r="N803" s="42">
        <f t="shared" ca="1" si="213"/>
        <v>0.16069634069561162</v>
      </c>
      <c r="O803" s="42">
        <f t="shared" ca="1" si="214"/>
        <v>6.355959865974152E-2</v>
      </c>
      <c r="P803" s="42">
        <f t="shared" ca="1" si="215"/>
        <v>0.16068905453639754</v>
      </c>
      <c r="Q803" s="42">
        <f t="shared" ca="1" si="216"/>
        <v>0.19100862718863942</v>
      </c>
      <c r="R803" s="42">
        <f t="shared" ca="1" si="217"/>
        <v>2.8413559762481525E-3</v>
      </c>
      <c r="S803" s="42">
        <f t="shared" ca="1" si="218"/>
        <v>0.11529179854718974</v>
      </c>
      <c r="T803" s="42">
        <f t="shared" ca="1" si="219"/>
        <v>0.14239200231672525</v>
      </c>
      <c r="U803">
        <f ca="1">+(L803^2*Markiwitz!$B$4^2)+(M803^2*Markiwitz!$C$4^2)+(N803^2*Markiwitz!$D$4^2)+(O803^2*Markiwitz!$E$4^2)+(P803^2*Markiwitz!$F$4^2)+(Q803^2*Markiwitz!$G$4^2)+(R803^2*Markiwitz!$H$4^2)+(S803^2*Markiwitz!$I$4^2)+(T803^2*Markiwitz!$J$4^2)+(2*L803*M803*Markiwitz!$B$8)+(2*L803*N803*Markiwitz!$E$8)+(2*L803*O803*Markiwitz!$H$8)+(2*L803*P803*Markiwitz!$B$11)+(2*L803*Q803*Markiwitz!$E$11)+(2*L803*R803*Markiwitz!$H$11)+(2*L803*S803*Markiwitz!$K$8)+(2*L803*T803*Markiwitz!$K$11)</f>
        <v>1.7805412437779878E-2</v>
      </c>
      <c r="V803" s="5">
        <f t="shared" ca="1" si="210"/>
        <v>0.13343692306771721</v>
      </c>
      <c r="W803" s="42">
        <f ca="1">SUMPRODUCT(L803:T803,Markiwitz!$B$3:$J$3)</f>
        <v>0.65490308410884324</v>
      </c>
    </row>
    <row r="804" spans="1:23" x14ac:dyDescent="0.25">
      <c r="A804">
        <v>803</v>
      </c>
      <c r="B804" s="25">
        <f t="shared" ca="1" si="209"/>
        <v>1</v>
      </c>
      <c r="C804" s="46">
        <v>0</v>
      </c>
      <c r="D804">
        <f t="shared" ca="1" si="223"/>
        <v>0.37695264819182595</v>
      </c>
      <c r="E804">
        <f t="shared" ca="1" si="223"/>
        <v>0.63403097298757993</v>
      </c>
      <c r="F804">
        <f t="shared" ca="1" si="223"/>
        <v>0.50061318065093774</v>
      </c>
      <c r="G804">
        <f t="shared" ca="1" si="223"/>
        <v>0.48911184126378238</v>
      </c>
      <c r="H804">
        <f t="shared" ca="1" si="223"/>
        <v>0.15129744636036646</v>
      </c>
      <c r="I804">
        <f t="shared" ca="1" si="223"/>
        <v>0.19090290368609208</v>
      </c>
      <c r="J804">
        <f t="shared" ca="1" si="223"/>
        <v>0.94049975951675358</v>
      </c>
      <c r="K804">
        <f t="shared" ca="1" si="223"/>
        <v>0.36459447533989053</v>
      </c>
      <c r="L804" s="42">
        <f t="shared" ca="1" si="211"/>
        <v>0</v>
      </c>
      <c r="M804" s="42">
        <f t="shared" ca="1" si="212"/>
        <v>0.10333122660057918</v>
      </c>
      <c r="N804" s="42">
        <f t="shared" ca="1" si="213"/>
        <v>0.17380219625947702</v>
      </c>
      <c r="O804" s="42">
        <f t="shared" ca="1" si="214"/>
        <v>0.13722936888018514</v>
      </c>
      <c r="P804" s="42">
        <f t="shared" ca="1" si="215"/>
        <v>0.13407659223270676</v>
      </c>
      <c r="Q804" s="42">
        <f t="shared" ca="1" si="216"/>
        <v>4.1474043991849618E-2</v>
      </c>
      <c r="R804" s="42">
        <f t="shared" ca="1" si="217"/>
        <v>5.2330793520404505E-2</v>
      </c>
      <c r="S804" s="42">
        <f t="shared" ca="1" si="218"/>
        <v>0.25781220594837373</v>
      </c>
      <c r="T804" s="42">
        <f t="shared" ca="1" si="219"/>
        <v>9.9943572566424152E-2</v>
      </c>
      <c r="U804">
        <f ca="1">+(L804^2*Markiwitz!$B$4^2)+(M804^2*Markiwitz!$C$4^2)+(N804^2*Markiwitz!$D$4^2)+(O804^2*Markiwitz!$E$4^2)+(P804^2*Markiwitz!$F$4^2)+(Q804^2*Markiwitz!$G$4^2)+(R804^2*Markiwitz!$H$4^2)+(S804^2*Markiwitz!$I$4^2)+(T804^2*Markiwitz!$J$4^2)+(2*L804*M804*Markiwitz!$B$8)+(2*L804*N804*Markiwitz!$E$8)+(2*L804*O804*Markiwitz!$H$8)+(2*L804*P804*Markiwitz!$B$11)+(2*L804*Q804*Markiwitz!$E$11)+(2*L804*R804*Markiwitz!$H$11)+(2*L804*S804*Markiwitz!$K$8)+(2*L804*T804*Markiwitz!$K$11)</f>
        <v>1.4795420118803833E-2</v>
      </c>
      <c r="V804" s="5">
        <f t="shared" ca="1" si="210"/>
        <v>0.12163642595375709</v>
      </c>
      <c r="W804" s="42">
        <f ca="1">SUMPRODUCT(L804:T804,Markiwitz!$B$3:$J$3)</f>
        <v>0.24010809523811069</v>
      </c>
    </row>
    <row r="805" spans="1:23" x14ac:dyDescent="0.25">
      <c r="A805">
        <v>804</v>
      </c>
      <c r="B805" s="25">
        <f t="shared" ca="1" si="209"/>
        <v>1</v>
      </c>
      <c r="C805" s="46">
        <v>0</v>
      </c>
      <c r="D805">
        <f t="shared" ca="1" si="223"/>
        <v>0.28749497044290839</v>
      </c>
      <c r="E805">
        <f t="shared" ca="1" si="223"/>
        <v>0.85935072944912039</v>
      </c>
      <c r="F805">
        <f t="shared" ca="1" si="223"/>
        <v>0.17025969360437498</v>
      </c>
      <c r="G805">
        <f t="shared" ca="1" si="223"/>
        <v>0.3374701946606149</v>
      </c>
      <c r="H805">
        <f t="shared" ca="1" si="223"/>
        <v>0.11314864657191626</v>
      </c>
      <c r="I805">
        <f t="shared" ca="1" si="223"/>
        <v>9.2567221705825875E-2</v>
      </c>
      <c r="J805">
        <f t="shared" ca="1" si="223"/>
        <v>0.42844990970065355</v>
      </c>
      <c r="K805">
        <f t="shared" ca="1" si="223"/>
        <v>0.73498430164163087</v>
      </c>
      <c r="L805" s="42">
        <f t="shared" ca="1" si="211"/>
        <v>0</v>
      </c>
      <c r="M805" s="42">
        <f t="shared" ca="1" si="212"/>
        <v>9.5079713582041425E-2</v>
      </c>
      <c r="N805" s="42">
        <f t="shared" ca="1" si="213"/>
        <v>0.28420261090712307</v>
      </c>
      <c r="O805" s="42">
        <f t="shared" ca="1" si="214"/>
        <v>5.6307916891661987E-2</v>
      </c>
      <c r="P805" s="42">
        <f t="shared" ca="1" si="215"/>
        <v>0.11160741143184234</v>
      </c>
      <c r="Q805" s="42">
        <f t="shared" ca="1" si="216"/>
        <v>3.7420275184917764E-2</v>
      </c>
      <c r="R805" s="42">
        <f t="shared" ca="1" si="217"/>
        <v>3.0613630956104098E-2</v>
      </c>
      <c r="S805" s="42">
        <f t="shared" ca="1" si="218"/>
        <v>0.14169602562379194</v>
      </c>
      <c r="T805" s="42">
        <f t="shared" ca="1" si="219"/>
        <v>0.24307241542251745</v>
      </c>
      <c r="U805">
        <f ca="1">+(L805^2*Markiwitz!$B$4^2)+(M805^2*Markiwitz!$C$4^2)+(N805^2*Markiwitz!$D$4^2)+(O805^2*Markiwitz!$E$4^2)+(P805^2*Markiwitz!$F$4^2)+(Q805^2*Markiwitz!$G$4^2)+(R805^2*Markiwitz!$H$4^2)+(S805^2*Markiwitz!$I$4^2)+(T805^2*Markiwitz!$J$4^2)+(2*L805*M805*Markiwitz!$B$8)+(2*L805*N805*Markiwitz!$E$8)+(2*L805*O805*Markiwitz!$H$8)+(2*L805*P805*Markiwitz!$B$11)+(2*L805*Q805*Markiwitz!$E$11)+(2*L805*R805*Markiwitz!$H$11)+(2*L805*S805*Markiwitz!$K$8)+(2*L805*T805*Markiwitz!$K$11)</f>
        <v>1.1780770215891273E-2</v>
      </c>
      <c r="V805" s="5">
        <f t="shared" ca="1" si="210"/>
        <v>0.10853925656595992</v>
      </c>
      <c r="W805" s="42">
        <f ca="1">SUMPRODUCT(L805:T805,Markiwitz!$B$3:$J$3)</f>
        <v>0.23480824982842552</v>
      </c>
    </row>
    <row r="806" spans="1:23" x14ac:dyDescent="0.25">
      <c r="A806">
        <v>805</v>
      </c>
      <c r="B806" s="25">
        <f t="shared" ca="1" si="209"/>
        <v>1</v>
      </c>
      <c r="C806" s="46">
        <v>0</v>
      </c>
      <c r="D806">
        <f t="shared" ca="1" si="223"/>
        <v>0.45292683128573341</v>
      </c>
      <c r="E806">
        <f t="shared" ca="1" si="223"/>
        <v>0.95536010405543093</v>
      </c>
      <c r="F806">
        <f t="shared" ca="1" si="223"/>
        <v>0.5036542422746485</v>
      </c>
      <c r="G806">
        <f t="shared" ca="1" si="223"/>
        <v>0.79863074268195144</v>
      </c>
      <c r="H806">
        <f t="shared" ca="1" si="223"/>
        <v>0.76451274102768263</v>
      </c>
      <c r="I806">
        <f t="shared" ca="1" si="223"/>
        <v>0.88628634394713846</v>
      </c>
      <c r="J806">
        <f t="shared" ca="1" si="223"/>
        <v>0.56082601042082869</v>
      </c>
      <c r="K806">
        <f t="shared" ca="1" si="223"/>
        <v>0.51402016026523489</v>
      </c>
      <c r="L806" s="42">
        <f t="shared" ca="1" si="211"/>
        <v>0</v>
      </c>
      <c r="M806" s="42">
        <f t="shared" ca="1" si="212"/>
        <v>8.3316544690078931E-2</v>
      </c>
      <c r="N806" s="42">
        <f t="shared" ca="1" si="213"/>
        <v>0.17573987078376024</v>
      </c>
      <c r="O806" s="42">
        <f t="shared" ca="1" si="214"/>
        <v>9.2647925197328354E-2</v>
      </c>
      <c r="P806" s="42">
        <f t="shared" ca="1" si="215"/>
        <v>0.14690927842505061</v>
      </c>
      <c r="Q806" s="42">
        <f t="shared" ca="1" si="216"/>
        <v>0.14063322275068321</v>
      </c>
      <c r="R806" s="42">
        <f t="shared" ca="1" si="217"/>
        <v>0.16303365286189958</v>
      </c>
      <c r="S806" s="42">
        <f t="shared" ca="1" si="218"/>
        <v>0.1031647545100017</v>
      </c>
      <c r="T806" s="42">
        <f t="shared" ca="1" si="219"/>
        <v>9.4554750781197419E-2</v>
      </c>
      <c r="U806">
        <f ca="1">+(L806^2*Markiwitz!$B$4^2)+(M806^2*Markiwitz!$C$4^2)+(N806^2*Markiwitz!$D$4^2)+(O806^2*Markiwitz!$E$4^2)+(P806^2*Markiwitz!$F$4^2)+(Q806^2*Markiwitz!$G$4^2)+(R806^2*Markiwitz!$H$4^2)+(S806^2*Markiwitz!$I$4^2)+(T806^2*Markiwitz!$J$4^2)+(2*L806*M806*Markiwitz!$B$8)+(2*L806*N806*Markiwitz!$E$8)+(2*L806*O806*Markiwitz!$H$8)+(2*L806*P806*Markiwitz!$B$11)+(2*L806*Q806*Markiwitz!$E$11)+(2*L806*R806*Markiwitz!$H$11)+(2*L806*S806*Markiwitz!$K$8)+(2*L806*T806*Markiwitz!$K$11)</f>
        <v>1.4893752382607334E-2</v>
      </c>
      <c r="V806" s="5">
        <f t="shared" ca="1" si="210"/>
        <v>0.12203996223617629</v>
      </c>
      <c r="W806" s="42">
        <f ca="1">SUMPRODUCT(L806:T806,Markiwitz!$B$3:$J$3)</f>
        <v>0.51974796415942015</v>
      </c>
    </row>
    <row r="807" spans="1:23" x14ac:dyDescent="0.25">
      <c r="A807">
        <v>806</v>
      </c>
      <c r="B807" s="25">
        <f t="shared" ca="1" si="209"/>
        <v>1</v>
      </c>
      <c r="C807" s="46">
        <v>0</v>
      </c>
      <c r="D807">
        <f t="shared" ca="1" si="223"/>
        <v>0.72491193858319602</v>
      </c>
      <c r="E807">
        <f t="shared" ca="1" si="223"/>
        <v>0.8065989152450973</v>
      </c>
      <c r="F807">
        <f t="shared" ca="1" si="223"/>
        <v>0.25695910713226044</v>
      </c>
      <c r="G807">
        <f t="shared" ca="1" si="223"/>
        <v>0.46577234668685241</v>
      </c>
      <c r="H807">
        <f t="shared" ca="1" si="223"/>
        <v>0.72924619546498459</v>
      </c>
      <c r="I807">
        <f t="shared" ca="1" si="223"/>
        <v>0.76673142600428901</v>
      </c>
      <c r="J807">
        <f t="shared" ca="1" si="223"/>
        <v>0.56948986301248228</v>
      </c>
      <c r="K807">
        <f t="shared" ca="1" si="223"/>
        <v>0.49911198348573249</v>
      </c>
      <c r="L807" s="42">
        <f t="shared" ca="1" si="211"/>
        <v>0</v>
      </c>
      <c r="M807" s="42">
        <f t="shared" ca="1" si="212"/>
        <v>0.15043344044212867</v>
      </c>
      <c r="N807" s="42">
        <f t="shared" ca="1" si="213"/>
        <v>0.1673850897177398</v>
      </c>
      <c r="O807" s="42">
        <f t="shared" ca="1" si="214"/>
        <v>5.3324052869639857E-2</v>
      </c>
      <c r="P807" s="42">
        <f t="shared" ca="1" si="215"/>
        <v>9.6656894231664875E-2</v>
      </c>
      <c r="Q807" s="42">
        <f t="shared" ca="1" si="216"/>
        <v>0.15133288372590431</v>
      </c>
      <c r="R807" s="42">
        <f t="shared" ca="1" si="217"/>
        <v>0.15911180402733446</v>
      </c>
      <c r="S807" s="42">
        <f t="shared" ca="1" si="218"/>
        <v>0.11818031243535954</v>
      </c>
      <c r="T807" s="42">
        <f t="shared" ca="1" si="219"/>
        <v>0.10357552255022846</v>
      </c>
      <c r="U807">
        <f ca="1">+(L807^2*Markiwitz!$B$4^2)+(M807^2*Markiwitz!$C$4^2)+(N807^2*Markiwitz!$D$4^2)+(O807^2*Markiwitz!$E$4^2)+(P807^2*Markiwitz!$F$4^2)+(Q807^2*Markiwitz!$G$4^2)+(R807^2*Markiwitz!$H$4^2)+(S807^2*Markiwitz!$I$4^2)+(T807^2*Markiwitz!$J$4^2)+(2*L807*M807*Markiwitz!$B$8)+(2*L807*N807*Markiwitz!$E$8)+(2*L807*O807*Markiwitz!$H$8)+(2*L807*P807*Markiwitz!$B$11)+(2*L807*Q807*Markiwitz!$E$11)+(2*L807*R807*Markiwitz!$H$11)+(2*L807*S807*Markiwitz!$K$8)+(2*L807*T807*Markiwitz!$K$11)</f>
        <v>1.4321118900472682E-2</v>
      </c>
      <c r="V807" s="5">
        <f t="shared" ca="1" si="210"/>
        <v>0.11967087741164381</v>
      </c>
      <c r="W807" s="42">
        <f ca="1">SUMPRODUCT(L807:T807,Markiwitz!$B$3:$J$3)</f>
        <v>0.52793290696912454</v>
      </c>
    </row>
    <row r="808" spans="1:23" x14ac:dyDescent="0.25">
      <c r="A808">
        <v>807</v>
      </c>
      <c r="B808" s="25">
        <f t="shared" ca="1" si="209"/>
        <v>0.99999999999999967</v>
      </c>
      <c r="C808" s="46">
        <v>0</v>
      </c>
      <c r="D808">
        <f t="shared" ca="1" si="223"/>
        <v>0.14141717297459999</v>
      </c>
      <c r="E808">
        <f t="shared" ca="1" si="223"/>
        <v>0.26349640132983465</v>
      </c>
      <c r="F808">
        <f t="shared" ca="1" si="223"/>
        <v>0.9173763034880893</v>
      </c>
      <c r="G808">
        <f t="shared" ca="1" si="223"/>
        <v>0.98853422377870048</v>
      </c>
      <c r="H808">
        <f t="shared" ca="1" si="223"/>
        <v>0.96216158589429435</v>
      </c>
      <c r="I808">
        <f t="shared" ca="1" si="223"/>
        <v>0.82929364495616864</v>
      </c>
      <c r="J808">
        <f t="shared" ca="1" si="223"/>
        <v>0.77107062175113361</v>
      </c>
      <c r="K808">
        <f t="shared" ca="1" si="223"/>
        <v>0.30840341203752386</v>
      </c>
      <c r="L808" s="42">
        <f t="shared" ca="1" si="211"/>
        <v>0</v>
      </c>
      <c r="M808" s="42">
        <f t="shared" ca="1" si="212"/>
        <v>2.7291374749089006E-2</v>
      </c>
      <c r="N808" s="42">
        <f t="shared" ca="1" si="213"/>
        <v>5.085081876881023E-2</v>
      </c>
      <c r="O808" s="42">
        <f t="shared" ca="1" si="214"/>
        <v>0.17703974671396</v>
      </c>
      <c r="P808" s="42">
        <f t="shared" ca="1" si="215"/>
        <v>0.19077214871414477</v>
      </c>
      <c r="Q808" s="42">
        <f t="shared" ca="1" si="216"/>
        <v>0.18568262861919405</v>
      </c>
      <c r="R808" s="42">
        <f t="shared" ca="1" si="217"/>
        <v>0.16004112630367606</v>
      </c>
      <c r="S808" s="42">
        <f t="shared" ca="1" si="218"/>
        <v>0.14880496373663823</v>
      </c>
      <c r="T808" s="42">
        <f t="shared" ca="1" si="219"/>
        <v>5.9517192394487391E-2</v>
      </c>
      <c r="U808">
        <f ca="1">+(L808^2*Markiwitz!$B$4^2)+(M808^2*Markiwitz!$C$4^2)+(N808^2*Markiwitz!$D$4^2)+(O808^2*Markiwitz!$E$4^2)+(P808^2*Markiwitz!$F$4^2)+(Q808^2*Markiwitz!$G$4^2)+(R808^2*Markiwitz!$H$4^2)+(S808^2*Markiwitz!$I$4^2)+(T808^2*Markiwitz!$J$4^2)+(2*L808*M808*Markiwitz!$B$8)+(2*L808*N808*Markiwitz!$E$8)+(2*L808*O808*Markiwitz!$H$8)+(2*L808*P808*Markiwitz!$B$11)+(2*L808*Q808*Markiwitz!$E$11)+(2*L808*R808*Markiwitz!$H$11)+(2*L808*S808*Markiwitz!$K$8)+(2*L808*T808*Markiwitz!$K$11)</f>
        <v>2.1567403623772626E-2</v>
      </c>
      <c r="V808" s="5">
        <f t="shared" ca="1" si="210"/>
        <v>0.14685844757375255</v>
      </c>
      <c r="W808" s="42">
        <f ca="1">SUMPRODUCT(L808:T808,Markiwitz!$B$3:$J$3)</f>
        <v>0.64472554550258976</v>
      </c>
    </row>
    <row r="809" spans="1:23" x14ac:dyDescent="0.25">
      <c r="A809">
        <v>808</v>
      </c>
      <c r="B809" s="25">
        <f t="shared" ca="1" si="209"/>
        <v>1</v>
      </c>
      <c r="C809" s="46">
        <v>0</v>
      </c>
      <c r="D809">
        <f t="shared" ca="1" si="223"/>
        <v>0.99349314491672469</v>
      </c>
      <c r="E809">
        <f t="shared" ca="1" si="223"/>
        <v>1.2174542088128404E-2</v>
      </c>
      <c r="F809">
        <f t="shared" ca="1" si="223"/>
        <v>0.173103705934323</v>
      </c>
      <c r="G809">
        <f t="shared" ca="1" si="223"/>
        <v>1.9272508777609776E-2</v>
      </c>
      <c r="H809">
        <f t="shared" ca="1" si="223"/>
        <v>6.4677864084993542E-2</v>
      </c>
      <c r="I809">
        <f t="shared" ca="1" si="223"/>
        <v>0.34341050737716639</v>
      </c>
      <c r="J809">
        <f t="shared" ca="1" si="223"/>
        <v>0.46461811300425004</v>
      </c>
      <c r="K809">
        <f t="shared" ca="1" si="223"/>
        <v>0.92158994527608107</v>
      </c>
      <c r="L809" s="42">
        <f t="shared" ca="1" si="211"/>
        <v>0</v>
      </c>
      <c r="M809" s="42">
        <f t="shared" ca="1" si="212"/>
        <v>0.33201208247332853</v>
      </c>
      <c r="N809" s="42">
        <f t="shared" ca="1" si="213"/>
        <v>4.0685686584958853E-3</v>
      </c>
      <c r="O809" s="42">
        <f t="shared" ca="1" si="214"/>
        <v>5.7848936537878828E-2</v>
      </c>
      <c r="P809" s="42">
        <f t="shared" ca="1" si="215"/>
        <v>6.4406139151328206E-3</v>
      </c>
      <c r="Q809" s="42">
        <f t="shared" ca="1" si="216"/>
        <v>2.161447459870049E-2</v>
      </c>
      <c r="R809" s="42">
        <f t="shared" ca="1" si="217"/>
        <v>0.11476318511193381</v>
      </c>
      <c r="S809" s="42">
        <f t="shared" ca="1" si="218"/>
        <v>0.15526914105310655</v>
      </c>
      <c r="T809" s="42">
        <f t="shared" ca="1" si="219"/>
        <v>0.30798299765142306</v>
      </c>
      <c r="U809">
        <f ca="1">+(L809^2*Markiwitz!$B$4^2)+(M809^2*Markiwitz!$C$4^2)+(N809^2*Markiwitz!$D$4^2)+(O809^2*Markiwitz!$E$4^2)+(P809^2*Markiwitz!$F$4^2)+(Q809^2*Markiwitz!$G$4^2)+(R809^2*Markiwitz!$H$4^2)+(S809^2*Markiwitz!$I$4^2)+(T809^2*Markiwitz!$J$4^2)+(2*L809*M809*Markiwitz!$B$8)+(2*L809*N809*Markiwitz!$E$8)+(2*L809*O809*Markiwitz!$H$8)+(2*L809*P809*Markiwitz!$B$11)+(2*L809*Q809*Markiwitz!$E$11)+(2*L809*R809*Markiwitz!$H$11)+(2*L809*S809*Markiwitz!$K$8)+(2*L809*T809*Markiwitz!$K$11)</f>
        <v>9.2028395615450492E-3</v>
      </c>
      <c r="V809" s="5">
        <f t="shared" ca="1" si="210"/>
        <v>9.5931431562053998E-2</v>
      </c>
      <c r="W809" s="42">
        <f ca="1">SUMPRODUCT(L809:T809,Markiwitz!$B$3:$J$3)</f>
        <v>0.14113463177288774</v>
      </c>
    </row>
    <row r="810" spans="1:23" x14ac:dyDescent="0.25">
      <c r="A810">
        <v>809</v>
      </c>
      <c r="B810" s="25">
        <f t="shared" ca="1" si="209"/>
        <v>1</v>
      </c>
      <c r="C810" s="46">
        <v>0</v>
      </c>
      <c r="D810">
        <f t="shared" ca="1" si="223"/>
        <v>0.31710754437723943</v>
      </c>
      <c r="E810">
        <f t="shared" ca="1" si="223"/>
        <v>0.45775619127201761</v>
      </c>
      <c r="F810">
        <f t="shared" ca="1" si="223"/>
        <v>0.20845703179016972</v>
      </c>
      <c r="G810">
        <f t="shared" ca="1" si="223"/>
        <v>0.84503019053523976</v>
      </c>
      <c r="H810">
        <f t="shared" ca="1" si="223"/>
        <v>0.37690564755084743</v>
      </c>
      <c r="I810">
        <f t="shared" ca="1" si="223"/>
        <v>3.1659506070709775E-2</v>
      </c>
      <c r="J810">
        <f t="shared" ca="1" si="223"/>
        <v>0.60534908000509269</v>
      </c>
      <c r="K810">
        <f t="shared" ca="1" si="223"/>
        <v>0.56255143032322263</v>
      </c>
      <c r="L810" s="42">
        <f t="shared" ca="1" si="211"/>
        <v>0</v>
      </c>
      <c r="M810" s="42">
        <f t="shared" ca="1" si="212"/>
        <v>9.3134984813953811E-2</v>
      </c>
      <c r="N810" s="42">
        <f t="shared" ca="1" si="213"/>
        <v>0.13444371374493452</v>
      </c>
      <c r="O810" s="42">
        <f t="shared" ca="1" si="214"/>
        <v>6.1224158284431028E-2</v>
      </c>
      <c r="P810" s="42">
        <f t="shared" ca="1" si="215"/>
        <v>0.24818669677945676</v>
      </c>
      <c r="Q810" s="42">
        <f t="shared" ca="1" si="216"/>
        <v>0.11069778181998102</v>
      </c>
      <c r="R810" s="42">
        <f t="shared" ca="1" si="217"/>
        <v>9.2984467553540538E-3</v>
      </c>
      <c r="S810" s="42">
        <f t="shared" ca="1" si="218"/>
        <v>0.17779197743193734</v>
      </c>
      <c r="T810" s="42">
        <f t="shared" ca="1" si="219"/>
        <v>0.16522224036995156</v>
      </c>
      <c r="U810">
        <f ca="1">+(L810^2*Markiwitz!$B$4^2)+(M810^2*Markiwitz!$C$4^2)+(N810^2*Markiwitz!$D$4^2)+(O810^2*Markiwitz!$E$4^2)+(P810^2*Markiwitz!$F$4^2)+(Q810^2*Markiwitz!$G$4^2)+(R810^2*Markiwitz!$H$4^2)+(S810^2*Markiwitz!$I$4^2)+(T810^2*Markiwitz!$J$4^2)+(2*L810*M810*Markiwitz!$B$8)+(2*L810*N810*Markiwitz!$E$8)+(2*L810*O810*Markiwitz!$H$8)+(2*L810*P810*Markiwitz!$B$11)+(2*L810*Q810*Markiwitz!$E$11)+(2*L810*R810*Markiwitz!$H$11)+(2*L810*S810*Markiwitz!$K$8)+(2*L810*T810*Markiwitz!$K$11)</f>
        <v>1.6498844954641455E-2</v>
      </c>
      <c r="V810" s="5">
        <f t="shared" ca="1" si="210"/>
        <v>0.12844782970000487</v>
      </c>
      <c r="W810" s="42">
        <f ca="1">SUMPRODUCT(L810:T810,Markiwitz!$B$3:$J$3)</f>
        <v>0.44406030636016441</v>
      </c>
    </row>
    <row r="811" spans="1:23" x14ac:dyDescent="0.25">
      <c r="A811">
        <v>810</v>
      </c>
      <c r="B811" s="25">
        <f t="shared" ca="1" si="209"/>
        <v>1</v>
      </c>
      <c r="C811" s="46">
        <v>0</v>
      </c>
      <c r="D811">
        <f t="shared" ca="1" si="223"/>
        <v>0.80050566680513713</v>
      </c>
      <c r="E811">
        <f t="shared" ca="1" si="223"/>
        <v>0.21548265699020386</v>
      </c>
      <c r="F811">
        <f t="shared" ca="1" si="223"/>
        <v>0.79585107404971489</v>
      </c>
      <c r="G811">
        <f t="shared" ca="1" si="223"/>
        <v>0.47079223376089774</v>
      </c>
      <c r="H811">
        <f t="shared" ca="1" si="223"/>
        <v>0.87570105205268545</v>
      </c>
      <c r="I811">
        <f t="shared" ca="1" si="223"/>
        <v>0.97286661872297908</v>
      </c>
      <c r="J811">
        <f t="shared" ca="1" si="223"/>
        <v>0.41761823804066878</v>
      </c>
      <c r="K811">
        <f t="shared" ca="1" si="223"/>
        <v>0.669842201298949</v>
      </c>
      <c r="L811" s="42">
        <f t="shared" ca="1" si="211"/>
        <v>0</v>
      </c>
      <c r="M811" s="42">
        <f t="shared" ca="1" si="212"/>
        <v>0.15339296034293887</v>
      </c>
      <c r="N811" s="42">
        <f t="shared" ca="1" si="213"/>
        <v>4.1290804086631758E-2</v>
      </c>
      <c r="O811" s="42">
        <f t="shared" ca="1" si="214"/>
        <v>0.15250104690428132</v>
      </c>
      <c r="P811" s="42">
        <f t="shared" ca="1" si="215"/>
        <v>9.0213245749112478E-2</v>
      </c>
      <c r="Q811" s="42">
        <f t="shared" ca="1" si="216"/>
        <v>0.16780190612002974</v>
      </c>
      <c r="R811" s="42">
        <f t="shared" ca="1" si="217"/>
        <v>0.18642077983074345</v>
      </c>
      <c r="S811" s="42">
        <f t="shared" ca="1" si="218"/>
        <v>8.0024040406767069E-2</v>
      </c>
      <c r="T811" s="42">
        <f t="shared" ca="1" si="219"/>
        <v>0.12835521655949528</v>
      </c>
      <c r="U811">
        <f ca="1">+(L811^2*Markiwitz!$B$4^2)+(M811^2*Markiwitz!$C$4^2)+(N811^2*Markiwitz!$D$4^2)+(O811^2*Markiwitz!$E$4^2)+(P811^2*Markiwitz!$F$4^2)+(Q811^2*Markiwitz!$G$4^2)+(R811^2*Markiwitz!$H$4^2)+(S811^2*Markiwitz!$I$4^2)+(T811^2*Markiwitz!$J$4^2)+(2*L811*M811*Markiwitz!$B$8)+(2*L811*N811*Markiwitz!$E$8)+(2*L811*O811*Markiwitz!$H$8)+(2*L811*P811*Markiwitz!$B$11)+(2*L811*Q811*Markiwitz!$E$11)+(2*L811*R811*Markiwitz!$H$11)+(2*L811*S811*Markiwitz!$K$8)+(2*L811*T811*Markiwitz!$K$11)</f>
        <v>1.5673927310008204E-2</v>
      </c>
      <c r="V811" s="5">
        <f t="shared" ca="1" si="210"/>
        <v>0.12519555627101228</v>
      </c>
      <c r="W811" s="42">
        <f ca="1">SUMPRODUCT(L811:T811,Markiwitz!$B$3:$J$3)</f>
        <v>0.58117737068110575</v>
      </c>
    </row>
    <row r="812" spans="1:23" x14ac:dyDescent="0.25">
      <c r="A812">
        <v>811</v>
      </c>
      <c r="B812" s="25">
        <f t="shared" ca="1" si="209"/>
        <v>0.99999999999999989</v>
      </c>
      <c r="C812" s="46">
        <v>0</v>
      </c>
      <c r="D812">
        <f t="shared" ref="D812:K821" ca="1" si="224">RAND()</f>
        <v>0.79110094768857531</v>
      </c>
      <c r="E812">
        <f t="shared" ca="1" si="224"/>
        <v>0.114911299670311</v>
      </c>
      <c r="F812">
        <f t="shared" ca="1" si="224"/>
        <v>0.38147172523847084</v>
      </c>
      <c r="G812">
        <f t="shared" ca="1" si="224"/>
        <v>0.93182071106362263</v>
      </c>
      <c r="H812">
        <f t="shared" ca="1" si="224"/>
        <v>0.22298973657862342</v>
      </c>
      <c r="I812">
        <f t="shared" ca="1" si="224"/>
        <v>0.8602553603162747</v>
      </c>
      <c r="J812">
        <f t="shared" ca="1" si="224"/>
        <v>0.49143245891194121</v>
      </c>
      <c r="K812">
        <f t="shared" ca="1" si="224"/>
        <v>0.22143023983391086</v>
      </c>
      <c r="L812" s="42">
        <f t="shared" ca="1" si="211"/>
        <v>0</v>
      </c>
      <c r="M812" s="42">
        <f t="shared" ca="1" si="212"/>
        <v>0.19701611024184137</v>
      </c>
      <c r="N812" s="42">
        <f t="shared" ca="1" si="213"/>
        <v>2.8617558037348573E-2</v>
      </c>
      <c r="O812" s="42">
        <f t="shared" ca="1" si="214"/>
        <v>9.5001877691232306E-2</v>
      </c>
      <c r="P812" s="42">
        <f t="shared" ca="1" si="215"/>
        <v>0.23206101885345135</v>
      </c>
      <c r="Q812" s="42">
        <f t="shared" ca="1" si="216"/>
        <v>5.5533457080205309E-2</v>
      </c>
      <c r="R812" s="42">
        <f t="shared" ca="1" si="217"/>
        <v>0.21423835402978844</v>
      </c>
      <c r="S812" s="42">
        <f t="shared" ca="1" si="218"/>
        <v>0.1223865447062116</v>
      </c>
      <c r="T812" s="42">
        <f t="shared" ca="1" si="219"/>
        <v>5.5145079359920954E-2</v>
      </c>
      <c r="U812">
        <f ca="1">+(L812^2*Markiwitz!$B$4^2)+(M812^2*Markiwitz!$C$4^2)+(N812^2*Markiwitz!$D$4^2)+(O812^2*Markiwitz!$E$4^2)+(P812^2*Markiwitz!$F$4^2)+(Q812^2*Markiwitz!$G$4^2)+(R812^2*Markiwitz!$H$4^2)+(S812^2*Markiwitz!$I$4^2)+(T812^2*Markiwitz!$J$4^2)+(2*L812*M812*Markiwitz!$B$8)+(2*L812*N812*Markiwitz!$E$8)+(2*L812*O812*Markiwitz!$H$8)+(2*L812*P812*Markiwitz!$B$11)+(2*L812*Q812*Markiwitz!$E$11)+(2*L812*R812*Markiwitz!$H$11)+(2*L812*S812*Markiwitz!$K$8)+(2*L812*T812*Markiwitz!$K$11)</f>
        <v>1.4913423205009864E-2</v>
      </c>
      <c r="V812" s="5">
        <f t="shared" ca="1" si="210"/>
        <v>0.12212052736952074</v>
      </c>
      <c r="W812" s="42">
        <f ca="1">SUMPRODUCT(L812:T812,Markiwitz!$B$3:$J$3)</f>
        <v>0.29887431633595357</v>
      </c>
    </row>
    <row r="813" spans="1:23" x14ac:dyDescent="0.25">
      <c r="A813">
        <v>812</v>
      </c>
      <c r="B813" s="25">
        <f t="shared" ca="1" si="209"/>
        <v>1</v>
      </c>
      <c r="C813" s="46">
        <v>0</v>
      </c>
      <c r="D813">
        <f t="shared" ca="1" si="224"/>
        <v>0.22558580895288838</v>
      </c>
      <c r="E813">
        <f t="shared" ca="1" si="224"/>
        <v>0.42083574829321702</v>
      </c>
      <c r="F813">
        <f t="shared" ca="1" si="224"/>
        <v>0.48813195306659052</v>
      </c>
      <c r="G813">
        <f t="shared" ca="1" si="224"/>
        <v>0.60122817744760615</v>
      </c>
      <c r="H813">
        <f t="shared" ca="1" si="224"/>
        <v>0.57843123224278181</v>
      </c>
      <c r="I813">
        <f t="shared" ca="1" si="224"/>
        <v>9.8293131413478063E-2</v>
      </c>
      <c r="J813">
        <f t="shared" ca="1" si="224"/>
        <v>0.66840193902697076</v>
      </c>
      <c r="K813">
        <f t="shared" ca="1" si="224"/>
        <v>0.77485697782798868</v>
      </c>
      <c r="L813" s="42">
        <f t="shared" ca="1" si="211"/>
        <v>0</v>
      </c>
      <c r="M813" s="42">
        <f t="shared" ca="1" si="212"/>
        <v>5.8506109892381468E-2</v>
      </c>
      <c r="N813" s="42">
        <f t="shared" ca="1" si="213"/>
        <v>0.10914455413029779</v>
      </c>
      <c r="O813" s="42">
        <f t="shared" ca="1" si="214"/>
        <v>0.12659795321637884</v>
      </c>
      <c r="P813" s="42">
        <f t="shared" ca="1" si="215"/>
        <v>0.15592967475845065</v>
      </c>
      <c r="Q813" s="42">
        <f t="shared" ca="1" si="216"/>
        <v>0.15001724353081702</v>
      </c>
      <c r="R813" s="42">
        <f t="shared" ca="1" si="217"/>
        <v>2.5492511141710313E-2</v>
      </c>
      <c r="S813" s="42">
        <f t="shared" ca="1" si="218"/>
        <v>0.17335131796858583</v>
      </c>
      <c r="T813" s="42">
        <f t="shared" ca="1" si="219"/>
        <v>0.20096063536137806</v>
      </c>
      <c r="U813">
        <f ca="1">+(L813^2*Markiwitz!$B$4^2)+(M813^2*Markiwitz!$C$4^2)+(N813^2*Markiwitz!$D$4^2)+(O813^2*Markiwitz!$E$4^2)+(P813^2*Markiwitz!$F$4^2)+(Q813^2*Markiwitz!$G$4^2)+(R813^2*Markiwitz!$H$4^2)+(S813^2*Markiwitz!$I$4^2)+(T813^2*Markiwitz!$J$4^2)+(2*L813*M813*Markiwitz!$B$8)+(2*L813*N813*Markiwitz!$E$8)+(2*L813*O813*Markiwitz!$H$8)+(2*L813*P813*Markiwitz!$B$11)+(2*L813*Q813*Markiwitz!$E$11)+(2*L813*R813*Markiwitz!$H$11)+(2*L813*S813*Markiwitz!$K$8)+(2*L813*T813*Markiwitz!$K$11)</f>
        <v>1.5630759260650731E-2</v>
      </c>
      <c r="V813" s="5">
        <f t="shared" ca="1" si="210"/>
        <v>0.12502303492017275</v>
      </c>
      <c r="W813" s="42">
        <f ca="1">SUMPRODUCT(L813:T813,Markiwitz!$B$3:$J$3)</f>
        <v>0.5350379220136886</v>
      </c>
    </row>
    <row r="814" spans="1:23" x14ac:dyDescent="0.25">
      <c r="A814">
        <v>813</v>
      </c>
      <c r="B814" s="25">
        <f t="shared" ca="1" si="209"/>
        <v>1.0000000000000002</v>
      </c>
      <c r="C814" s="46">
        <v>0</v>
      </c>
      <c r="D814">
        <f t="shared" ca="1" si="224"/>
        <v>0.39153814278397903</v>
      </c>
      <c r="E814">
        <f t="shared" ca="1" si="224"/>
        <v>0.94970828241548777</v>
      </c>
      <c r="F814">
        <f t="shared" ca="1" si="224"/>
        <v>0.14362253330649766</v>
      </c>
      <c r="G814">
        <f t="shared" ca="1" si="224"/>
        <v>8.8982001228217755E-2</v>
      </c>
      <c r="H814">
        <f t="shared" ca="1" si="224"/>
        <v>0.78543504555924515</v>
      </c>
      <c r="I814">
        <f t="shared" ca="1" si="224"/>
        <v>5.7832243202661116E-2</v>
      </c>
      <c r="J814">
        <f t="shared" ca="1" si="224"/>
        <v>0.67472176202925982</v>
      </c>
      <c r="K814">
        <f t="shared" ca="1" si="224"/>
        <v>0.11269632429606657</v>
      </c>
      <c r="L814" s="42">
        <f t="shared" ca="1" si="211"/>
        <v>0</v>
      </c>
      <c r="M814" s="42">
        <f t="shared" ca="1" si="212"/>
        <v>0.12218246319425773</v>
      </c>
      <c r="N814" s="42">
        <f t="shared" ca="1" si="213"/>
        <v>0.29636371168449055</v>
      </c>
      <c r="O814" s="42">
        <f t="shared" ca="1" si="214"/>
        <v>4.4818506735546687E-2</v>
      </c>
      <c r="P814" s="42">
        <f t="shared" ca="1" si="215"/>
        <v>2.7767512030153537E-2</v>
      </c>
      <c r="Q814" s="42">
        <f t="shared" ca="1" si="216"/>
        <v>0.24510099543090891</v>
      </c>
      <c r="R814" s="42">
        <f t="shared" ca="1" si="217"/>
        <v>1.8046992500674531E-2</v>
      </c>
      <c r="S814" s="42">
        <f t="shared" ca="1" si="218"/>
        <v>0.21055207104302076</v>
      </c>
      <c r="T814" s="42">
        <f t="shared" ca="1" si="219"/>
        <v>3.5167747380947398E-2</v>
      </c>
      <c r="U814">
        <f ca="1">+(L814^2*Markiwitz!$B$4^2)+(M814^2*Markiwitz!$C$4^2)+(N814^2*Markiwitz!$D$4^2)+(O814^2*Markiwitz!$E$4^2)+(P814^2*Markiwitz!$F$4^2)+(Q814^2*Markiwitz!$G$4^2)+(R814^2*Markiwitz!$H$4^2)+(S814^2*Markiwitz!$I$4^2)+(T814^2*Markiwitz!$J$4^2)+(2*L814*M814*Markiwitz!$B$8)+(2*L814*N814*Markiwitz!$E$8)+(2*L814*O814*Markiwitz!$H$8)+(2*L814*P814*Markiwitz!$B$11)+(2*L814*Q814*Markiwitz!$E$11)+(2*L814*R814*Markiwitz!$H$11)+(2*L814*S814*Markiwitz!$K$8)+(2*L814*T814*Markiwitz!$K$11)</f>
        <v>2.8564104398578375E-2</v>
      </c>
      <c r="V814" s="5">
        <f t="shared" ca="1" si="210"/>
        <v>0.16900918436161502</v>
      </c>
      <c r="W814" s="42">
        <f ca="1">SUMPRODUCT(L814:T814,Markiwitz!$B$3:$J$3)</f>
        <v>0.76409457668893954</v>
      </c>
    </row>
    <row r="815" spans="1:23" x14ac:dyDescent="0.25">
      <c r="A815">
        <v>814</v>
      </c>
      <c r="B815" s="25">
        <f t="shared" ca="1" si="209"/>
        <v>1</v>
      </c>
      <c r="C815" s="46">
        <v>0</v>
      </c>
      <c r="D815">
        <f t="shared" ca="1" si="224"/>
        <v>0.87959190352150374</v>
      </c>
      <c r="E815">
        <f t="shared" ca="1" si="224"/>
        <v>0.90964916698788367</v>
      </c>
      <c r="F815">
        <f t="shared" ca="1" si="224"/>
        <v>0.22486780358053415</v>
      </c>
      <c r="G815">
        <f t="shared" ca="1" si="224"/>
        <v>0.85550340763677146</v>
      </c>
      <c r="H815">
        <f t="shared" ca="1" si="224"/>
        <v>0.55237464180016105</v>
      </c>
      <c r="I815">
        <f t="shared" ca="1" si="224"/>
        <v>0.22689186371602155</v>
      </c>
      <c r="J815">
        <f t="shared" ca="1" si="224"/>
        <v>0.20685952273242614</v>
      </c>
      <c r="K815">
        <f t="shared" ca="1" si="224"/>
        <v>0.32728808455000136</v>
      </c>
      <c r="L815" s="42">
        <f t="shared" ca="1" si="211"/>
        <v>0</v>
      </c>
      <c r="M815" s="42">
        <f t="shared" ca="1" si="212"/>
        <v>0.21027644116056823</v>
      </c>
      <c r="N815" s="42">
        <f t="shared" ca="1" si="213"/>
        <v>0.2174619715951164</v>
      </c>
      <c r="O815" s="42">
        <f t="shared" ca="1" si="214"/>
        <v>5.3757204084305697E-2</v>
      </c>
      <c r="P815" s="42">
        <f t="shared" ca="1" si="215"/>
        <v>0.20451781245187564</v>
      </c>
      <c r="Q815" s="42">
        <f t="shared" ca="1" si="216"/>
        <v>0.13205143589892301</v>
      </c>
      <c r="R815" s="42">
        <f t="shared" ca="1" si="217"/>
        <v>5.4241078663279541E-2</v>
      </c>
      <c r="S815" s="42">
        <f t="shared" ca="1" si="218"/>
        <v>4.9452119882189005E-2</v>
      </c>
      <c r="T815" s="42">
        <f t="shared" ca="1" si="219"/>
        <v>7.8241936263742498E-2</v>
      </c>
      <c r="U815">
        <f ca="1">+(L815^2*Markiwitz!$B$4^2)+(M815^2*Markiwitz!$C$4^2)+(N815^2*Markiwitz!$D$4^2)+(O815^2*Markiwitz!$E$4^2)+(P815^2*Markiwitz!$F$4^2)+(Q815^2*Markiwitz!$G$4^2)+(R815^2*Markiwitz!$H$4^2)+(S815^2*Markiwitz!$I$4^2)+(T815^2*Markiwitz!$J$4^2)+(2*L815*M815*Markiwitz!$B$8)+(2*L815*N815*Markiwitz!$E$8)+(2*L815*O815*Markiwitz!$H$8)+(2*L815*P815*Markiwitz!$B$11)+(2*L815*Q815*Markiwitz!$E$11)+(2*L815*R815*Markiwitz!$H$11)+(2*L815*S815*Markiwitz!$K$8)+(2*L815*T815*Markiwitz!$K$11)</f>
        <v>1.5166569246156635E-2</v>
      </c>
      <c r="V815" s="5">
        <f t="shared" ca="1" si="210"/>
        <v>0.12315262581917055</v>
      </c>
      <c r="W815" s="42">
        <f ca="1">SUMPRODUCT(L815:T815,Markiwitz!$B$3:$J$3)</f>
        <v>0.525421012597444</v>
      </c>
    </row>
    <row r="816" spans="1:23" x14ac:dyDescent="0.25">
      <c r="A816">
        <v>815</v>
      </c>
      <c r="B816" s="25">
        <f t="shared" ca="1" si="209"/>
        <v>1</v>
      </c>
      <c r="C816" s="46">
        <v>0</v>
      </c>
      <c r="D816">
        <f t="shared" ca="1" si="224"/>
        <v>0.76030461800689075</v>
      </c>
      <c r="E816">
        <f t="shared" ca="1" si="224"/>
        <v>0.71889843630682393</v>
      </c>
      <c r="F816">
        <f t="shared" ca="1" si="224"/>
        <v>9.0700682771360785E-2</v>
      </c>
      <c r="G816">
        <f t="shared" ca="1" si="224"/>
        <v>0.85750087832407862</v>
      </c>
      <c r="H816">
        <f t="shared" ca="1" si="224"/>
        <v>0.71685871910707799</v>
      </c>
      <c r="I816">
        <f t="shared" ca="1" si="224"/>
        <v>0.58673107208042852</v>
      </c>
      <c r="J816">
        <f t="shared" ca="1" si="224"/>
        <v>0.87123968932187412</v>
      </c>
      <c r="K816">
        <f t="shared" ca="1" si="224"/>
        <v>0.80497198919154467</v>
      </c>
      <c r="L816" s="42">
        <f t="shared" ca="1" si="211"/>
        <v>0</v>
      </c>
      <c r="M816" s="42">
        <f t="shared" ca="1" si="212"/>
        <v>0.14060951368222402</v>
      </c>
      <c r="N816" s="42">
        <f t="shared" ca="1" si="213"/>
        <v>0.13295192100897865</v>
      </c>
      <c r="O816" s="42">
        <f t="shared" ca="1" si="214"/>
        <v>1.6774038448640765E-2</v>
      </c>
      <c r="P816" s="42">
        <f t="shared" ca="1" si="215"/>
        <v>0.15858483379899171</v>
      </c>
      <c r="Q816" s="42">
        <f t="shared" ca="1" si="216"/>
        <v>0.13257469898939209</v>
      </c>
      <c r="R816" s="42">
        <f t="shared" ca="1" si="217"/>
        <v>0.1085091011596766</v>
      </c>
      <c r="S816" s="42">
        <f t="shared" ca="1" si="218"/>
        <v>0.1611256674164912</v>
      </c>
      <c r="T816" s="42">
        <f t="shared" ca="1" si="219"/>
        <v>0.14887022549560494</v>
      </c>
      <c r="U816">
        <f ca="1">+(L816^2*Markiwitz!$B$4^2)+(M816^2*Markiwitz!$C$4^2)+(N816^2*Markiwitz!$D$4^2)+(O816^2*Markiwitz!$E$4^2)+(P816^2*Markiwitz!$F$4^2)+(Q816^2*Markiwitz!$G$4^2)+(R816^2*Markiwitz!$H$4^2)+(S816^2*Markiwitz!$I$4^2)+(T816^2*Markiwitz!$J$4^2)+(2*L816*M816*Markiwitz!$B$8)+(2*L816*N816*Markiwitz!$E$8)+(2*L816*O816*Markiwitz!$H$8)+(2*L816*P816*Markiwitz!$B$11)+(2*L816*Q816*Markiwitz!$E$11)+(2*L816*R816*Markiwitz!$H$11)+(2*L816*S816*Markiwitz!$K$8)+(2*L816*T816*Markiwitz!$K$11)</f>
        <v>1.3999667822104959E-2</v>
      </c>
      <c r="V816" s="5">
        <f t="shared" ca="1" si="210"/>
        <v>0.11832019194585917</v>
      </c>
      <c r="W816" s="42">
        <f ca="1">SUMPRODUCT(L816:T816,Markiwitz!$B$3:$J$3)</f>
        <v>0.47429935217131569</v>
      </c>
    </row>
    <row r="817" spans="1:23" x14ac:dyDescent="0.25">
      <c r="A817">
        <v>816</v>
      </c>
      <c r="B817" s="25">
        <f t="shared" ca="1" si="209"/>
        <v>1</v>
      </c>
      <c r="C817" s="46">
        <v>0</v>
      </c>
      <c r="D817">
        <f t="shared" ca="1" si="224"/>
        <v>0.87810872842941645</v>
      </c>
      <c r="E817">
        <f t="shared" ca="1" si="224"/>
        <v>0.582528044916375</v>
      </c>
      <c r="F817">
        <f t="shared" ca="1" si="224"/>
        <v>0.28498735419650667</v>
      </c>
      <c r="G817">
        <f t="shared" ca="1" si="224"/>
        <v>5.3422078538984286E-2</v>
      </c>
      <c r="H817">
        <f t="shared" ca="1" si="224"/>
        <v>0.34702942693803263</v>
      </c>
      <c r="I817">
        <f t="shared" ca="1" si="224"/>
        <v>0.963619731196105</v>
      </c>
      <c r="J817">
        <f t="shared" ca="1" si="224"/>
        <v>0.79944713652680177</v>
      </c>
      <c r="K817">
        <f t="shared" ca="1" si="224"/>
        <v>0.84773774759584475</v>
      </c>
      <c r="L817" s="42">
        <f t="shared" ca="1" si="211"/>
        <v>0</v>
      </c>
      <c r="M817" s="42">
        <f t="shared" ca="1" si="212"/>
        <v>0.18459761074208361</v>
      </c>
      <c r="N817" s="42">
        <f t="shared" ca="1" si="213"/>
        <v>0.12246010294665197</v>
      </c>
      <c r="O817" s="42">
        <f t="shared" ca="1" si="214"/>
        <v>5.9910558878599904E-2</v>
      </c>
      <c r="P817" s="42">
        <f t="shared" ca="1" si="215"/>
        <v>1.1230486316667024E-2</v>
      </c>
      <c r="Q817" s="42">
        <f t="shared" ca="1" si="216"/>
        <v>7.2953156022642351E-2</v>
      </c>
      <c r="R817" s="42">
        <f t="shared" ca="1" si="217"/>
        <v>0.20257388895437706</v>
      </c>
      <c r="S817" s="42">
        <f t="shared" ca="1" si="218"/>
        <v>0.16806122811397414</v>
      </c>
      <c r="T817" s="42">
        <f t="shared" ca="1" si="219"/>
        <v>0.17821296802500397</v>
      </c>
      <c r="U817">
        <f ca="1">+(L817^2*Markiwitz!$B$4^2)+(M817^2*Markiwitz!$C$4^2)+(N817^2*Markiwitz!$D$4^2)+(O817^2*Markiwitz!$E$4^2)+(P817^2*Markiwitz!$F$4^2)+(Q817^2*Markiwitz!$G$4^2)+(R817^2*Markiwitz!$H$4^2)+(S817^2*Markiwitz!$I$4^2)+(T817^2*Markiwitz!$J$4^2)+(2*L817*M817*Markiwitz!$B$8)+(2*L817*N817*Markiwitz!$E$8)+(2*L817*O817*Markiwitz!$H$8)+(2*L817*P817*Markiwitz!$B$11)+(2*L817*Q817*Markiwitz!$E$11)+(2*L817*R817*Markiwitz!$H$11)+(2*L817*S817*Markiwitz!$K$8)+(2*L817*T817*Markiwitz!$K$11)</f>
        <v>1.1353500897709411E-2</v>
      </c>
      <c r="V817" s="5">
        <f t="shared" ca="1" si="210"/>
        <v>0.10655280802357774</v>
      </c>
      <c r="W817" s="42">
        <f ca="1">SUMPRODUCT(L817:T817,Markiwitz!$B$3:$J$3)</f>
        <v>0.2850360822316696</v>
      </c>
    </row>
    <row r="818" spans="1:23" x14ac:dyDescent="0.25">
      <c r="A818">
        <v>817</v>
      </c>
      <c r="B818" s="25">
        <f t="shared" ca="1" si="209"/>
        <v>1</v>
      </c>
      <c r="C818" s="46">
        <v>0</v>
      </c>
      <c r="D818">
        <f t="shared" ca="1" si="224"/>
        <v>0.37560210848580589</v>
      </c>
      <c r="E818">
        <f t="shared" ca="1" si="224"/>
        <v>3.5992673928477714E-2</v>
      </c>
      <c r="F818">
        <f t="shared" ca="1" si="224"/>
        <v>4.5935377294624491E-2</v>
      </c>
      <c r="G818">
        <f t="shared" ca="1" si="224"/>
        <v>0.39712846408775138</v>
      </c>
      <c r="H818">
        <f t="shared" ca="1" si="224"/>
        <v>0.73230583744945332</v>
      </c>
      <c r="I818">
        <f t="shared" ca="1" si="224"/>
        <v>0.2542267583148905</v>
      </c>
      <c r="J818">
        <f t="shared" ca="1" si="224"/>
        <v>0.84971086547586183</v>
      </c>
      <c r="K818">
        <f t="shared" ca="1" si="224"/>
        <v>0.71641084677621858</v>
      </c>
      <c r="L818" s="42">
        <f t="shared" ca="1" si="211"/>
        <v>0</v>
      </c>
      <c r="M818" s="42">
        <f t="shared" ca="1" si="212"/>
        <v>0.11023410998705722</v>
      </c>
      <c r="N818" s="42">
        <f t="shared" ca="1" si="213"/>
        <v>1.0563360233932331E-2</v>
      </c>
      <c r="O818" s="42">
        <f t="shared" ca="1" si="214"/>
        <v>1.3481408433531102E-2</v>
      </c>
      <c r="P818" s="42">
        <f t="shared" ca="1" si="215"/>
        <v>0.11655180255968835</v>
      </c>
      <c r="Q818" s="42">
        <f t="shared" ca="1" si="216"/>
        <v>0.21492180263577437</v>
      </c>
      <c r="R818" s="42">
        <f t="shared" ca="1" si="217"/>
        <v>7.4612095631501785E-2</v>
      </c>
      <c r="S818" s="42">
        <f t="shared" ca="1" si="218"/>
        <v>0.24937858144532607</v>
      </c>
      <c r="T818" s="42">
        <f t="shared" ca="1" si="219"/>
        <v>0.21025683907318879</v>
      </c>
      <c r="U818">
        <f ca="1">+(L818^2*Markiwitz!$B$4^2)+(M818^2*Markiwitz!$C$4^2)+(N818^2*Markiwitz!$D$4^2)+(O818^2*Markiwitz!$E$4^2)+(P818^2*Markiwitz!$F$4^2)+(Q818^2*Markiwitz!$G$4^2)+(R818^2*Markiwitz!$H$4^2)+(S818^2*Markiwitz!$I$4^2)+(T818^2*Markiwitz!$J$4^2)+(2*L818*M818*Markiwitz!$B$8)+(2*L818*N818*Markiwitz!$E$8)+(2*L818*O818*Markiwitz!$H$8)+(2*L818*P818*Markiwitz!$B$11)+(2*L818*Q818*Markiwitz!$E$11)+(2*L818*R818*Markiwitz!$H$11)+(2*L818*S818*Markiwitz!$K$8)+(2*L818*T818*Markiwitz!$K$11)</f>
        <v>2.2949913172909175E-2</v>
      </c>
      <c r="V818" s="5">
        <f t="shared" ca="1" si="210"/>
        <v>0.15149228750305799</v>
      </c>
      <c r="W818" s="42">
        <f ca="1">SUMPRODUCT(L818:T818,Markiwitz!$B$3:$J$3)</f>
        <v>0.65336315219039998</v>
      </c>
    </row>
    <row r="819" spans="1:23" x14ac:dyDescent="0.25">
      <c r="A819">
        <v>818</v>
      </c>
      <c r="B819" s="25">
        <f t="shared" ca="1" si="209"/>
        <v>1</v>
      </c>
      <c r="C819" s="46">
        <v>0</v>
      </c>
      <c r="D819">
        <f t="shared" ca="1" si="224"/>
        <v>0.7597483272883101</v>
      </c>
      <c r="E819">
        <f t="shared" ca="1" si="224"/>
        <v>0.33785752359828625</v>
      </c>
      <c r="F819">
        <f t="shared" ca="1" si="224"/>
        <v>0.8694428200923775</v>
      </c>
      <c r="G819">
        <f t="shared" ca="1" si="224"/>
        <v>0.52774798264221601</v>
      </c>
      <c r="H819">
        <f t="shared" ca="1" si="224"/>
        <v>0.71187960309261422</v>
      </c>
      <c r="I819">
        <f t="shared" ca="1" si="224"/>
        <v>0.45157837717232818</v>
      </c>
      <c r="J819">
        <f t="shared" ca="1" si="224"/>
        <v>0.5896846253442487</v>
      </c>
      <c r="K819">
        <f t="shared" ca="1" si="224"/>
        <v>0.88250612988901678</v>
      </c>
      <c r="L819" s="42">
        <f t="shared" ca="1" si="211"/>
        <v>0</v>
      </c>
      <c r="M819" s="42">
        <f t="shared" ca="1" si="212"/>
        <v>0.14808623222061335</v>
      </c>
      <c r="N819" s="42">
        <f t="shared" ca="1" si="213"/>
        <v>6.5853448964647676E-2</v>
      </c>
      <c r="O819" s="42">
        <f t="shared" ca="1" si="214"/>
        <v>0.16946731797131764</v>
      </c>
      <c r="P819" s="42">
        <f t="shared" ca="1" si="215"/>
        <v>0.10286591954793226</v>
      </c>
      <c r="Q819" s="42">
        <f t="shared" ca="1" si="216"/>
        <v>0.13875590696323598</v>
      </c>
      <c r="R819" s="42">
        <f t="shared" ca="1" si="217"/>
        <v>8.8019332226015212E-2</v>
      </c>
      <c r="S819" s="42">
        <f t="shared" ca="1" si="218"/>
        <v>0.11493829104873556</v>
      </c>
      <c r="T819" s="42">
        <f t="shared" ca="1" si="219"/>
        <v>0.1720135510575023</v>
      </c>
      <c r="U819">
        <f ca="1">+(L819^2*Markiwitz!$B$4^2)+(M819^2*Markiwitz!$C$4^2)+(N819^2*Markiwitz!$D$4^2)+(O819^2*Markiwitz!$E$4^2)+(P819^2*Markiwitz!$F$4^2)+(Q819^2*Markiwitz!$G$4^2)+(R819^2*Markiwitz!$H$4^2)+(S819^2*Markiwitz!$I$4^2)+(T819^2*Markiwitz!$J$4^2)+(2*L819*M819*Markiwitz!$B$8)+(2*L819*N819*Markiwitz!$E$8)+(2*L819*O819*Markiwitz!$H$8)+(2*L819*P819*Markiwitz!$B$11)+(2*L819*Q819*Markiwitz!$E$11)+(2*L819*R819*Markiwitz!$H$11)+(2*L819*S819*Markiwitz!$K$8)+(2*L819*T819*Markiwitz!$K$11)</f>
        <v>1.277482695607826E-2</v>
      </c>
      <c r="V819" s="5">
        <f t="shared" ca="1" si="210"/>
        <v>0.11302578005074002</v>
      </c>
      <c r="W819" s="42">
        <f ca="1">SUMPRODUCT(L819:T819,Markiwitz!$B$3:$J$3)</f>
        <v>0.50868119359257769</v>
      </c>
    </row>
    <row r="820" spans="1:23" x14ac:dyDescent="0.25">
      <c r="A820">
        <v>819</v>
      </c>
      <c r="B820" s="25">
        <f t="shared" ca="1" si="209"/>
        <v>0.99999999999999978</v>
      </c>
      <c r="C820" s="46">
        <v>0</v>
      </c>
      <c r="D820">
        <f t="shared" ca="1" si="224"/>
        <v>0.26062582937396095</v>
      </c>
      <c r="E820">
        <f t="shared" ca="1" si="224"/>
        <v>0.84253799069336766</v>
      </c>
      <c r="F820">
        <f t="shared" ca="1" si="224"/>
        <v>3.7210353400649376E-2</v>
      </c>
      <c r="G820">
        <f t="shared" ca="1" si="224"/>
        <v>0.76880876533239006</v>
      </c>
      <c r="H820">
        <f t="shared" ca="1" si="224"/>
        <v>0.11954257575406113</v>
      </c>
      <c r="I820">
        <f t="shared" ca="1" si="224"/>
        <v>0.96748884770899912</v>
      </c>
      <c r="J820">
        <f t="shared" ca="1" si="224"/>
        <v>0.74973320630480955</v>
      </c>
      <c r="K820">
        <f t="shared" ca="1" si="224"/>
        <v>0.3048125170117727</v>
      </c>
      <c r="L820" s="42">
        <f t="shared" ca="1" si="211"/>
        <v>0</v>
      </c>
      <c r="M820" s="42">
        <f t="shared" ca="1" si="212"/>
        <v>6.4339981600426741E-2</v>
      </c>
      <c r="N820" s="42">
        <f t="shared" ca="1" si="213"/>
        <v>0.20799503621373525</v>
      </c>
      <c r="O820" s="42">
        <f t="shared" ca="1" si="214"/>
        <v>9.1860175904052294E-3</v>
      </c>
      <c r="P820" s="42">
        <f t="shared" ca="1" si="215"/>
        <v>0.18979370515405572</v>
      </c>
      <c r="Q820" s="42">
        <f t="shared" ca="1" si="216"/>
        <v>2.9511146853552633E-2</v>
      </c>
      <c r="R820" s="42">
        <f t="shared" ca="1" si="217"/>
        <v>0.23884131058590416</v>
      </c>
      <c r="S820" s="42">
        <f t="shared" ca="1" si="218"/>
        <v>0.18508457436759265</v>
      </c>
      <c r="T820" s="42">
        <f t="shared" ca="1" si="219"/>
        <v>7.5248227634327522E-2</v>
      </c>
      <c r="U820">
        <f ca="1">+(L820^2*Markiwitz!$B$4^2)+(M820^2*Markiwitz!$C$4^2)+(N820^2*Markiwitz!$D$4^2)+(O820^2*Markiwitz!$E$4^2)+(P820^2*Markiwitz!$F$4^2)+(Q820^2*Markiwitz!$G$4^2)+(R820^2*Markiwitz!$H$4^2)+(S820^2*Markiwitz!$I$4^2)+(T820^2*Markiwitz!$J$4^2)+(2*L820*M820*Markiwitz!$B$8)+(2*L820*N820*Markiwitz!$E$8)+(2*L820*O820*Markiwitz!$H$8)+(2*L820*P820*Markiwitz!$B$11)+(2*L820*Q820*Markiwitz!$E$11)+(2*L820*R820*Markiwitz!$H$11)+(2*L820*S820*Markiwitz!$K$8)+(2*L820*T820*Markiwitz!$K$11)</f>
        <v>1.6854457189309852E-2</v>
      </c>
      <c r="V820" s="5">
        <f t="shared" ca="1" si="210"/>
        <v>0.12982471717400293</v>
      </c>
      <c r="W820" s="42">
        <f ca="1">SUMPRODUCT(L820:T820,Markiwitz!$B$3:$J$3)</f>
        <v>0.20453252358597693</v>
      </c>
    </row>
    <row r="821" spans="1:23" x14ac:dyDescent="0.25">
      <c r="A821">
        <v>820</v>
      </c>
      <c r="B821" s="25">
        <f t="shared" ca="1" si="209"/>
        <v>1.0000000000000002</v>
      </c>
      <c r="C821" s="46">
        <v>0</v>
      </c>
      <c r="D821">
        <f t="shared" ca="1" si="224"/>
        <v>0.11919311659251719</v>
      </c>
      <c r="E821">
        <f t="shared" ca="1" si="224"/>
        <v>0.45147835958705584</v>
      </c>
      <c r="F821">
        <f t="shared" ca="1" si="224"/>
        <v>0.33989135243436874</v>
      </c>
      <c r="G821">
        <f t="shared" ca="1" si="224"/>
        <v>0.37546302696463563</v>
      </c>
      <c r="H821">
        <f t="shared" ca="1" si="224"/>
        <v>0.48997021641590544</v>
      </c>
      <c r="I821">
        <f t="shared" ca="1" si="224"/>
        <v>2.7313625991953194E-2</v>
      </c>
      <c r="J821">
        <f t="shared" ca="1" si="224"/>
        <v>0.7902045572586468</v>
      </c>
      <c r="K821">
        <f t="shared" ca="1" si="224"/>
        <v>0.65971612144123182</v>
      </c>
      <c r="L821" s="42">
        <f t="shared" ca="1" si="211"/>
        <v>0</v>
      </c>
      <c r="M821" s="42">
        <f t="shared" ca="1" si="212"/>
        <v>3.6638387937937951E-2</v>
      </c>
      <c r="N821" s="42">
        <f t="shared" ca="1" si="213"/>
        <v>0.13877847779317865</v>
      </c>
      <c r="O821" s="42">
        <f t="shared" ca="1" si="214"/>
        <v>0.10447810732069222</v>
      </c>
      <c r="P821" s="42">
        <f t="shared" ca="1" si="215"/>
        <v>0.11541236970345639</v>
      </c>
      <c r="Q821" s="42">
        <f t="shared" ca="1" si="216"/>
        <v>0.15061036560066207</v>
      </c>
      <c r="R821" s="42">
        <f t="shared" ca="1" si="217"/>
        <v>8.3958474590952251E-3</v>
      </c>
      <c r="S821" s="42">
        <f t="shared" ca="1" si="218"/>
        <v>0.2428984319467519</v>
      </c>
      <c r="T821" s="42">
        <f t="shared" ca="1" si="219"/>
        <v>0.20278801223822565</v>
      </c>
      <c r="U821">
        <f ca="1">+(L821^2*Markiwitz!$B$4^2)+(M821^2*Markiwitz!$C$4^2)+(N821^2*Markiwitz!$D$4^2)+(O821^2*Markiwitz!$E$4^2)+(P821^2*Markiwitz!$F$4^2)+(Q821^2*Markiwitz!$G$4^2)+(R821^2*Markiwitz!$H$4^2)+(S821^2*Markiwitz!$I$4^2)+(T821^2*Markiwitz!$J$4^2)+(2*L821*M821*Markiwitz!$B$8)+(2*L821*N821*Markiwitz!$E$8)+(2*L821*O821*Markiwitz!$H$8)+(2*L821*P821*Markiwitz!$B$11)+(2*L821*Q821*Markiwitz!$E$11)+(2*L821*R821*Markiwitz!$H$11)+(2*L821*S821*Markiwitz!$K$8)+(2*L821*T821*Markiwitz!$K$11)</f>
        <v>1.7690529604268281E-2</v>
      </c>
      <c r="V821" s="5">
        <f t="shared" ca="1" si="210"/>
        <v>0.13300575026767933</v>
      </c>
      <c r="W821" s="42">
        <f ca="1">SUMPRODUCT(L821:T821,Markiwitz!$B$3:$J$3)</f>
        <v>0.51403571200354148</v>
      </c>
    </row>
    <row r="822" spans="1:23" x14ac:dyDescent="0.25">
      <c r="A822">
        <v>821</v>
      </c>
      <c r="B822" s="25">
        <f t="shared" ca="1" si="209"/>
        <v>1</v>
      </c>
      <c r="C822" s="46">
        <v>0</v>
      </c>
      <c r="D822">
        <f t="shared" ref="D822:K831" ca="1" si="225">RAND()</f>
        <v>4.2231514107167634E-2</v>
      </c>
      <c r="E822">
        <f t="shared" ca="1" si="225"/>
        <v>0.41774744979807643</v>
      </c>
      <c r="F822">
        <f t="shared" ca="1" si="225"/>
        <v>0.70587628799344793</v>
      </c>
      <c r="G822">
        <f t="shared" ca="1" si="225"/>
        <v>0.70393090264300129</v>
      </c>
      <c r="H822">
        <f t="shared" ca="1" si="225"/>
        <v>0.6352399532541787</v>
      </c>
      <c r="I822">
        <f t="shared" ca="1" si="225"/>
        <v>0.43022272770499581</v>
      </c>
      <c r="J822">
        <f t="shared" ca="1" si="225"/>
        <v>4.9053947343745574E-2</v>
      </c>
      <c r="K822">
        <f t="shared" ca="1" si="225"/>
        <v>0.30584238123167662</v>
      </c>
      <c r="L822" s="42">
        <f t="shared" ca="1" si="211"/>
        <v>0</v>
      </c>
      <c r="M822" s="42">
        <f t="shared" ca="1" si="212"/>
        <v>1.2835760126415017E-2</v>
      </c>
      <c r="N822" s="42">
        <f t="shared" ca="1" si="213"/>
        <v>0.12696930650941637</v>
      </c>
      <c r="O822" s="42">
        <f t="shared" ca="1" si="214"/>
        <v>0.21454259699560191</v>
      </c>
      <c r="P822" s="42">
        <f t="shared" ca="1" si="215"/>
        <v>0.21395132054625629</v>
      </c>
      <c r="Q822" s="42">
        <f t="shared" ca="1" si="216"/>
        <v>0.19307353371215846</v>
      </c>
      <c r="R822" s="42">
        <f t="shared" ca="1" si="217"/>
        <v>0.13076101699171716</v>
      </c>
      <c r="S822" s="42">
        <f t="shared" ca="1" si="218"/>
        <v>1.4909356547347813E-2</v>
      </c>
      <c r="T822" s="42">
        <f t="shared" ca="1" si="219"/>
        <v>9.2957108571087035E-2</v>
      </c>
      <c r="U822">
        <f ca="1">+(L822^2*Markiwitz!$B$4^2)+(M822^2*Markiwitz!$C$4^2)+(N822^2*Markiwitz!$D$4^2)+(O822^2*Markiwitz!$E$4^2)+(P822^2*Markiwitz!$F$4^2)+(Q822^2*Markiwitz!$G$4^2)+(R822^2*Markiwitz!$H$4^2)+(S822^2*Markiwitz!$I$4^2)+(T822^2*Markiwitz!$J$4^2)+(2*L822*M822*Markiwitz!$B$8)+(2*L822*N822*Markiwitz!$E$8)+(2*L822*O822*Markiwitz!$H$8)+(2*L822*P822*Markiwitz!$B$11)+(2*L822*Q822*Markiwitz!$E$11)+(2*L822*R822*Markiwitz!$H$11)+(2*L822*S822*Markiwitz!$K$8)+(2*L822*T822*Markiwitz!$K$11)</f>
        <v>2.2555292281647456E-2</v>
      </c>
      <c r="V822" s="5">
        <f t="shared" ca="1" si="210"/>
        <v>0.15018419451342893</v>
      </c>
      <c r="W822" s="42">
        <f ca="1">SUMPRODUCT(L822:T822,Markiwitz!$B$3:$J$3)</f>
        <v>0.7068301209584037</v>
      </c>
    </row>
    <row r="823" spans="1:23" x14ac:dyDescent="0.25">
      <c r="A823">
        <v>822</v>
      </c>
      <c r="B823" s="25">
        <f t="shared" ca="1" si="209"/>
        <v>1</v>
      </c>
      <c r="C823" s="46">
        <v>0</v>
      </c>
      <c r="D823">
        <f t="shared" ca="1" si="225"/>
        <v>0.19262568509433964</v>
      </c>
      <c r="E823">
        <f t="shared" ca="1" si="225"/>
        <v>0.29834595322010915</v>
      </c>
      <c r="F823">
        <f t="shared" ca="1" si="225"/>
        <v>0.65913704731426037</v>
      </c>
      <c r="G823">
        <f t="shared" ca="1" si="225"/>
        <v>2.0238820997144802E-2</v>
      </c>
      <c r="H823">
        <f t="shared" ca="1" si="225"/>
        <v>0.53973627875041397</v>
      </c>
      <c r="I823">
        <f t="shared" ca="1" si="225"/>
        <v>0.79178386731463279</v>
      </c>
      <c r="J823">
        <f t="shared" ca="1" si="225"/>
        <v>0.56374954725368287</v>
      </c>
      <c r="K823">
        <f t="shared" ca="1" si="225"/>
        <v>0.27173480897929436</v>
      </c>
      <c r="L823" s="42">
        <f t="shared" ca="1" si="211"/>
        <v>0</v>
      </c>
      <c r="M823" s="42">
        <f t="shared" ca="1" si="212"/>
        <v>5.7718120407817389E-2</v>
      </c>
      <c r="N823" s="42">
        <f t="shared" ca="1" si="213"/>
        <v>8.9396009897173001E-2</v>
      </c>
      <c r="O823" s="42">
        <f t="shared" ca="1" si="214"/>
        <v>0.19750300404385504</v>
      </c>
      <c r="P823" s="42">
        <f t="shared" ca="1" si="215"/>
        <v>6.0643351204869656E-3</v>
      </c>
      <c r="Q823" s="42">
        <f t="shared" ca="1" si="216"/>
        <v>0.16172590643935425</v>
      </c>
      <c r="R823" s="42">
        <f t="shared" ca="1" si="217"/>
        <v>0.23724913200568912</v>
      </c>
      <c r="S823" s="42">
        <f t="shared" ca="1" si="218"/>
        <v>0.16892121231031387</v>
      </c>
      <c r="T823" s="42">
        <f t="shared" ca="1" si="219"/>
        <v>8.1422279775310455E-2</v>
      </c>
      <c r="U823">
        <f ca="1">+(L823^2*Markiwitz!$B$4^2)+(M823^2*Markiwitz!$C$4^2)+(N823^2*Markiwitz!$D$4^2)+(O823^2*Markiwitz!$E$4^2)+(P823^2*Markiwitz!$F$4^2)+(Q823^2*Markiwitz!$G$4^2)+(R823^2*Markiwitz!$H$4^2)+(S823^2*Markiwitz!$I$4^2)+(T823^2*Markiwitz!$J$4^2)+(2*L823*M823*Markiwitz!$B$8)+(2*L823*N823*Markiwitz!$E$8)+(2*L823*O823*Markiwitz!$H$8)+(2*L823*P823*Markiwitz!$B$11)+(2*L823*Q823*Markiwitz!$E$11)+(2*L823*R823*Markiwitz!$H$11)+(2*L823*S823*Markiwitz!$K$8)+(2*L823*T823*Markiwitz!$K$11)</f>
        <v>1.9822563612087812E-2</v>
      </c>
      <c r="V823" s="5">
        <f t="shared" ca="1" si="210"/>
        <v>0.14079262627029801</v>
      </c>
      <c r="W823" s="42">
        <f ca="1">SUMPRODUCT(L823:T823,Markiwitz!$B$3:$J$3)</f>
        <v>0.54050786225950587</v>
      </c>
    </row>
    <row r="824" spans="1:23" x14ac:dyDescent="0.25">
      <c r="A824">
        <v>823</v>
      </c>
      <c r="B824" s="25">
        <f t="shared" ca="1" si="209"/>
        <v>0.99999999999999978</v>
      </c>
      <c r="C824" s="46">
        <v>0</v>
      </c>
      <c r="D824">
        <f t="shared" ca="1" si="225"/>
        <v>0.67942731337080831</v>
      </c>
      <c r="E824">
        <f t="shared" ca="1" si="225"/>
        <v>0.44177277146316341</v>
      </c>
      <c r="F824">
        <f t="shared" ca="1" si="225"/>
        <v>0.95386377962445368</v>
      </c>
      <c r="G824">
        <f t="shared" ca="1" si="225"/>
        <v>0.10518726189608474</v>
      </c>
      <c r="H824">
        <f t="shared" ca="1" si="225"/>
        <v>0.69345689934946642</v>
      </c>
      <c r="I824">
        <f t="shared" ca="1" si="225"/>
        <v>0.60749252740227666</v>
      </c>
      <c r="J824">
        <f t="shared" ca="1" si="225"/>
        <v>0.77356227432743552</v>
      </c>
      <c r="K824">
        <f t="shared" ca="1" si="225"/>
        <v>0.11420542891214458</v>
      </c>
      <c r="L824" s="42">
        <f t="shared" ca="1" si="211"/>
        <v>0</v>
      </c>
      <c r="M824" s="42">
        <f t="shared" ca="1" si="212"/>
        <v>0.15551207367642336</v>
      </c>
      <c r="N824" s="42">
        <f t="shared" ca="1" si="213"/>
        <v>0.10111604057124877</v>
      </c>
      <c r="O824" s="42">
        <f t="shared" ca="1" si="214"/>
        <v>0.21832701078543812</v>
      </c>
      <c r="P824" s="42">
        <f t="shared" ca="1" si="215"/>
        <v>2.4075995915809747E-2</v>
      </c>
      <c r="Q824" s="42">
        <f t="shared" ca="1" si="216"/>
        <v>0.1587232634025745</v>
      </c>
      <c r="R824" s="42">
        <f t="shared" ca="1" si="217"/>
        <v>0.13904713693442533</v>
      </c>
      <c r="S824" s="42">
        <f t="shared" ca="1" si="218"/>
        <v>0.17705834168143764</v>
      </c>
      <c r="T824" s="42">
        <f t="shared" ca="1" si="219"/>
        <v>2.6140137032642341E-2</v>
      </c>
      <c r="U824">
        <f ca="1">+(L824^2*Markiwitz!$B$4^2)+(M824^2*Markiwitz!$C$4^2)+(N824^2*Markiwitz!$D$4^2)+(O824^2*Markiwitz!$E$4^2)+(P824^2*Markiwitz!$F$4^2)+(Q824^2*Markiwitz!$G$4^2)+(R824^2*Markiwitz!$H$4^2)+(S824^2*Markiwitz!$I$4^2)+(T824^2*Markiwitz!$J$4^2)+(2*L824*M824*Markiwitz!$B$8)+(2*L824*N824*Markiwitz!$E$8)+(2*L824*O824*Markiwitz!$H$8)+(2*L824*P824*Markiwitz!$B$11)+(2*L824*Q824*Markiwitz!$E$11)+(2*L824*R824*Markiwitz!$H$11)+(2*L824*S824*Markiwitz!$K$8)+(2*L824*T824*Markiwitz!$K$11)</f>
        <v>1.8016293194676222E-2</v>
      </c>
      <c r="V824" s="5">
        <f t="shared" ca="1" si="210"/>
        <v>0.13422478606679253</v>
      </c>
      <c r="W824" s="42">
        <f ca="1">SUMPRODUCT(L824:T824,Markiwitz!$B$3:$J$3)</f>
        <v>0.5498604390795343</v>
      </c>
    </row>
    <row r="825" spans="1:23" x14ac:dyDescent="0.25">
      <c r="A825">
        <v>824</v>
      </c>
      <c r="B825" s="25">
        <f t="shared" ca="1" si="209"/>
        <v>1</v>
      </c>
      <c r="C825" s="46">
        <v>0</v>
      </c>
      <c r="D825">
        <f t="shared" ca="1" si="225"/>
        <v>0.38527981468338102</v>
      </c>
      <c r="E825">
        <f t="shared" ca="1" si="225"/>
        <v>0.3745211120658537</v>
      </c>
      <c r="F825">
        <f t="shared" ca="1" si="225"/>
        <v>0.2864980551031977</v>
      </c>
      <c r="G825">
        <f t="shared" ca="1" si="225"/>
        <v>0.37062480488029892</v>
      </c>
      <c r="H825">
        <f t="shared" ca="1" si="225"/>
        <v>0.87723179635590576</v>
      </c>
      <c r="I825">
        <f t="shared" ca="1" si="225"/>
        <v>0.95756315086043264</v>
      </c>
      <c r="J825">
        <f t="shared" ca="1" si="225"/>
        <v>0.27970111748355897</v>
      </c>
      <c r="K825">
        <f t="shared" ca="1" si="225"/>
        <v>0.1072136169905672</v>
      </c>
      <c r="L825" s="42">
        <f t="shared" ca="1" si="211"/>
        <v>0</v>
      </c>
      <c r="M825" s="42">
        <f t="shared" ca="1" si="212"/>
        <v>0.1058858546833359</v>
      </c>
      <c r="N825" s="42">
        <f t="shared" ca="1" si="213"/>
        <v>0.10292905710784678</v>
      </c>
      <c r="O825" s="42">
        <f t="shared" ca="1" si="214"/>
        <v>7.8737816707697084E-2</v>
      </c>
      <c r="P825" s="42">
        <f t="shared" ca="1" si="215"/>
        <v>0.10185824103929583</v>
      </c>
      <c r="Q825" s="42">
        <f t="shared" ca="1" si="216"/>
        <v>0.24108825578852677</v>
      </c>
      <c r="R825" s="42">
        <f t="shared" ca="1" si="217"/>
        <v>0.26316559751630969</v>
      </c>
      <c r="S825" s="42">
        <f t="shared" ca="1" si="218"/>
        <v>7.6869824869930534E-2</v>
      </c>
      <c r="T825" s="42">
        <f t="shared" ca="1" si="219"/>
        <v>2.9465352287057451E-2</v>
      </c>
      <c r="U825">
        <f ca="1">+(L825^2*Markiwitz!$B$4^2)+(M825^2*Markiwitz!$C$4^2)+(N825^2*Markiwitz!$D$4^2)+(O825^2*Markiwitz!$E$4^2)+(P825^2*Markiwitz!$F$4^2)+(Q825^2*Markiwitz!$G$4^2)+(R825^2*Markiwitz!$H$4^2)+(S825^2*Markiwitz!$I$4^2)+(T825^2*Markiwitz!$J$4^2)+(2*L825*M825*Markiwitz!$B$8)+(2*L825*N825*Markiwitz!$E$8)+(2*L825*O825*Markiwitz!$H$8)+(2*L825*P825*Markiwitz!$B$11)+(2*L825*Q825*Markiwitz!$E$11)+(2*L825*R825*Markiwitz!$H$11)+(2*L825*S825*Markiwitz!$K$8)+(2*L825*T825*Markiwitz!$K$11)</f>
        <v>2.5600163013727958E-2</v>
      </c>
      <c r="V825" s="5">
        <f t="shared" ca="1" si="210"/>
        <v>0.1600005094170889</v>
      </c>
      <c r="W825" s="42">
        <f ca="1">SUMPRODUCT(L825:T825,Markiwitz!$B$3:$J$3)</f>
        <v>0.77019683775270731</v>
      </c>
    </row>
    <row r="826" spans="1:23" x14ac:dyDescent="0.25">
      <c r="A826">
        <v>825</v>
      </c>
      <c r="B826" s="25">
        <f t="shared" ca="1" si="209"/>
        <v>1.0000000000000002</v>
      </c>
      <c r="C826" s="46">
        <v>0</v>
      </c>
      <c r="D826">
        <f t="shared" ca="1" si="225"/>
        <v>0.37106939662044547</v>
      </c>
      <c r="E826">
        <f t="shared" ca="1" si="225"/>
        <v>4.2611207930519868E-2</v>
      </c>
      <c r="F826">
        <f t="shared" ca="1" si="225"/>
        <v>0.26145309306237952</v>
      </c>
      <c r="G826">
        <f t="shared" ca="1" si="225"/>
        <v>0.9002677119385134</v>
      </c>
      <c r="H826">
        <f t="shared" ca="1" si="225"/>
        <v>0.32636198984428</v>
      </c>
      <c r="I826">
        <f t="shared" ca="1" si="225"/>
        <v>1.6027352956076935E-2</v>
      </c>
      <c r="J826">
        <f t="shared" ca="1" si="225"/>
        <v>0.11675926252240032</v>
      </c>
      <c r="K826">
        <f t="shared" ca="1" si="225"/>
        <v>0.69048321611757513</v>
      </c>
      <c r="L826" s="42">
        <f t="shared" ca="1" si="211"/>
        <v>0</v>
      </c>
      <c r="M826" s="42">
        <f t="shared" ca="1" si="212"/>
        <v>0.13617059505925302</v>
      </c>
      <c r="N826" s="42">
        <f t="shared" ca="1" si="213"/>
        <v>1.5636949834554874E-2</v>
      </c>
      <c r="O826" s="42">
        <f t="shared" ca="1" si="214"/>
        <v>9.59449191623927E-2</v>
      </c>
      <c r="P826" s="42">
        <f t="shared" ca="1" si="215"/>
        <v>0.33036944346206154</v>
      </c>
      <c r="Q826" s="42">
        <f t="shared" ca="1" si="216"/>
        <v>0.11976440732264057</v>
      </c>
      <c r="R826" s="42">
        <f t="shared" ca="1" si="217"/>
        <v>5.8815256906945461E-3</v>
      </c>
      <c r="S826" s="42">
        <f t="shared" ca="1" si="218"/>
        <v>4.284691327594857E-2</v>
      </c>
      <c r="T826" s="42">
        <f t="shared" ca="1" si="219"/>
        <v>0.25338524619245423</v>
      </c>
      <c r="U826">
        <f ca="1">+(L826^2*Markiwitz!$B$4^2)+(M826^2*Markiwitz!$C$4^2)+(N826^2*Markiwitz!$D$4^2)+(O826^2*Markiwitz!$E$4^2)+(P826^2*Markiwitz!$F$4^2)+(Q826^2*Markiwitz!$G$4^2)+(R826^2*Markiwitz!$H$4^2)+(S826^2*Markiwitz!$I$4^2)+(T826^2*Markiwitz!$J$4^2)+(2*L826*M826*Markiwitz!$B$8)+(2*L826*N826*Markiwitz!$E$8)+(2*L826*O826*Markiwitz!$H$8)+(2*L826*P826*Markiwitz!$B$11)+(2*L826*Q826*Markiwitz!$E$11)+(2*L826*R826*Markiwitz!$H$11)+(2*L826*S826*Markiwitz!$K$8)+(2*L826*T826*Markiwitz!$K$11)</f>
        <v>1.9332515217847922E-2</v>
      </c>
      <c r="V826" s="5">
        <f t="shared" ca="1" si="210"/>
        <v>0.13904141547700066</v>
      </c>
      <c r="W826" s="42">
        <f ca="1">SUMPRODUCT(L826:T826,Markiwitz!$B$3:$J$3)</f>
        <v>0.50299805031452327</v>
      </c>
    </row>
    <row r="827" spans="1:23" x14ac:dyDescent="0.25">
      <c r="A827">
        <v>826</v>
      </c>
      <c r="B827" s="25">
        <f t="shared" ca="1" si="209"/>
        <v>1</v>
      </c>
      <c r="C827" s="46">
        <v>0</v>
      </c>
      <c r="D827">
        <f t="shared" ca="1" si="225"/>
        <v>0.80517733279312043</v>
      </c>
      <c r="E827">
        <f t="shared" ca="1" si="225"/>
        <v>0.4648171617677388</v>
      </c>
      <c r="F827">
        <f t="shared" ca="1" si="225"/>
        <v>5.6206631008870467E-3</v>
      </c>
      <c r="G827">
        <f t="shared" ca="1" si="225"/>
        <v>0.81993182547933419</v>
      </c>
      <c r="H827">
        <f t="shared" ca="1" si="225"/>
        <v>0.22780727104106002</v>
      </c>
      <c r="I827">
        <f t="shared" ca="1" si="225"/>
        <v>0.37697633402667186</v>
      </c>
      <c r="J827">
        <f t="shared" ca="1" si="225"/>
        <v>0.17123376858996397</v>
      </c>
      <c r="K827">
        <f t="shared" ca="1" si="225"/>
        <v>0.50831592385324265</v>
      </c>
      <c r="L827" s="42">
        <f t="shared" ca="1" si="211"/>
        <v>0</v>
      </c>
      <c r="M827" s="42">
        <f t="shared" ca="1" si="212"/>
        <v>0.23822658376461553</v>
      </c>
      <c r="N827" s="42">
        <f t="shared" ca="1" si="213"/>
        <v>0.13752474146157331</v>
      </c>
      <c r="O827" s="42">
        <f t="shared" ca="1" si="214"/>
        <v>1.6629769797061433E-3</v>
      </c>
      <c r="P827" s="42">
        <f t="shared" ca="1" si="215"/>
        <v>0.24259197290892198</v>
      </c>
      <c r="Q827" s="42">
        <f t="shared" ca="1" si="216"/>
        <v>6.7400988237699744E-2</v>
      </c>
      <c r="R827" s="42">
        <f t="shared" ca="1" si="217"/>
        <v>0.1115354103471229</v>
      </c>
      <c r="S827" s="42">
        <f t="shared" ca="1" si="218"/>
        <v>5.0662672749145703E-2</v>
      </c>
      <c r="T827" s="42">
        <f t="shared" ca="1" si="219"/>
        <v>0.15039465355121467</v>
      </c>
      <c r="U827">
        <f ca="1">+(L827^2*Markiwitz!$B$4^2)+(M827^2*Markiwitz!$C$4^2)+(N827^2*Markiwitz!$D$4^2)+(O827^2*Markiwitz!$E$4^2)+(P827^2*Markiwitz!$F$4^2)+(Q827^2*Markiwitz!$G$4^2)+(R827^2*Markiwitz!$H$4^2)+(S827^2*Markiwitz!$I$4^2)+(T827^2*Markiwitz!$J$4^2)+(2*L827*M827*Markiwitz!$B$8)+(2*L827*N827*Markiwitz!$E$8)+(2*L827*O827*Markiwitz!$H$8)+(2*L827*P827*Markiwitz!$B$11)+(2*L827*Q827*Markiwitz!$E$11)+(2*L827*R827*Markiwitz!$H$11)+(2*L827*S827*Markiwitz!$K$8)+(2*L827*T827*Markiwitz!$K$11)</f>
        <v>1.2816152902171358E-2</v>
      </c>
      <c r="V827" s="5">
        <f t="shared" ca="1" si="210"/>
        <v>0.1132084488992379</v>
      </c>
      <c r="W827" s="42">
        <f ca="1">SUMPRODUCT(L827:T827,Markiwitz!$B$3:$J$3)</f>
        <v>0.34003379550454077</v>
      </c>
    </row>
    <row r="828" spans="1:23" x14ac:dyDescent="0.25">
      <c r="A828">
        <v>827</v>
      </c>
      <c r="B828" s="25">
        <f t="shared" ca="1" si="209"/>
        <v>1</v>
      </c>
      <c r="C828" s="46">
        <v>0</v>
      </c>
      <c r="D828">
        <f t="shared" ca="1" si="225"/>
        <v>0.35398777784124213</v>
      </c>
      <c r="E828">
        <f t="shared" ca="1" si="225"/>
        <v>0.68390512166366435</v>
      </c>
      <c r="F828">
        <f t="shared" ca="1" si="225"/>
        <v>0.73562142683046028</v>
      </c>
      <c r="G828">
        <f t="shared" ca="1" si="225"/>
        <v>0.95284037361688789</v>
      </c>
      <c r="H828">
        <f t="shared" ca="1" si="225"/>
        <v>8.2930847349858006E-2</v>
      </c>
      <c r="I828">
        <f t="shared" ca="1" si="225"/>
        <v>0.22457074829121804</v>
      </c>
      <c r="J828">
        <f t="shared" ca="1" si="225"/>
        <v>0.25215375276925345</v>
      </c>
      <c r="K828">
        <f t="shared" ca="1" si="225"/>
        <v>0.29168916299046665</v>
      </c>
      <c r="L828" s="42">
        <f t="shared" ca="1" si="211"/>
        <v>0</v>
      </c>
      <c r="M828" s="42">
        <f t="shared" ca="1" si="212"/>
        <v>9.8942855989105766E-2</v>
      </c>
      <c r="N828" s="42">
        <f t="shared" ca="1" si="213"/>
        <v>0.19115780317513562</v>
      </c>
      <c r="O828" s="42">
        <f t="shared" ca="1" si="214"/>
        <v>0.20561298850840384</v>
      </c>
      <c r="P828" s="42">
        <f t="shared" ca="1" si="215"/>
        <v>0.26632769199636908</v>
      </c>
      <c r="Q828" s="42">
        <f t="shared" ca="1" si="216"/>
        <v>2.3179938404742074E-2</v>
      </c>
      <c r="R828" s="42">
        <f t="shared" ca="1" si="217"/>
        <v>6.2769599964857745E-2</v>
      </c>
      <c r="S828" s="42">
        <f t="shared" ca="1" si="218"/>
        <v>7.0479304679694238E-2</v>
      </c>
      <c r="T828" s="42">
        <f t="shared" ca="1" si="219"/>
        <v>8.1529817281691688E-2</v>
      </c>
      <c r="U828">
        <f ca="1">+(L828^2*Markiwitz!$B$4^2)+(M828^2*Markiwitz!$C$4^2)+(N828^2*Markiwitz!$D$4^2)+(O828^2*Markiwitz!$E$4^2)+(P828^2*Markiwitz!$F$4^2)+(Q828^2*Markiwitz!$G$4^2)+(R828^2*Markiwitz!$H$4^2)+(S828^2*Markiwitz!$I$4^2)+(T828^2*Markiwitz!$J$4^2)+(2*L828*M828*Markiwitz!$B$8)+(2*L828*N828*Markiwitz!$E$8)+(2*L828*O828*Markiwitz!$H$8)+(2*L828*P828*Markiwitz!$B$11)+(2*L828*Q828*Markiwitz!$E$11)+(2*L828*R828*Markiwitz!$H$11)+(2*L828*S828*Markiwitz!$K$8)+(2*L828*T828*Markiwitz!$K$11)</f>
        <v>1.6195579551832102E-2</v>
      </c>
      <c r="V828" s="5">
        <f t="shared" ca="1" si="210"/>
        <v>0.12726185426840245</v>
      </c>
      <c r="W828" s="42">
        <f ca="1">SUMPRODUCT(L828:T828,Markiwitz!$B$3:$J$3)</f>
        <v>0.26875859887164016</v>
      </c>
    </row>
    <row r="829" spans="1:23" x14ac:dyDescent="0.25">
      <c r="A829">
        <v>828</v>
      </c>
      <c r="B829" s="25">
        <f t="shared" ca="1" si="209"/>
        <v>0.99999999999999989</v>
      </c>
      <c r="C829" s="46">
        <v>0</v>
      </c>
      <c r="D829">
        <f t="shared" ca="1" si="225"/>
        <v>0.55053319327052019</v>
      </c>
      <c r="E829">
        <f t="shared" ca="1" si="225"/>
        <v>0.58934770742875675</v>
      </c>
      <c r="F829">
        <f t="shared" ca="1" si="225"/>
        <v>0.10713227091915123</v>
      </c>
      <c r="G829">
        <f t="shared" ca="1" si="225"/>
        <v>0.75947642071545329</v>
      </c>
      <c r="H829">
        <f t="shared" ca="1" si="225"/>
        <v>0.22755461819380707</v>
      </c>
      <c r="I829">
        <f t="shared" ca="1" si="225"/>
        <v>0.79393039911433583</v>
      </c>
      <c r="J829">
        <f t="shared" ca="1" si="225"/>
        <v>0.96813142516838602</v>
      </c>
      <c r="K829">
        <f t="shared" ca="1" si="225"/>
        <v>0.6691772799371174</v>
      </c>
      <c r="L829" s="42">
        <f t="shared" ca="1" si="211"/>
        <v>0</v>
      </c>
      <c r="M829" s="42">
        <f t="shared" ca="1" si="212"/>
        <v>0.1180063794904412</v>
      </c>
      <c r="N829" s="42">
        <f t="shared" ca="1" si="213"/>
        <v>0.12632624165948442</v>
      </c>
      <c r="O829" s="42">
        <f t="shared" ca="1" si="214"/>
        <v>2.296372239184126E-2</v>
      </c>
      <c r="P829" s="42">
        <f t="shared" ca="1" si="215"/>
        <v>0.16279320450156926</v>
      </c>
      <c r="Q829" s="42">
        <f t="shared" ca="1" si="216"/>
        <v>4.8776162741173558E-2</v>
      </c>
      <c r="R829" s="42">
        <f t="shared" ca="1" si="217"/>
        <v>0.17017838908188604</v>
      </c>
      <c r="S829" s="42">
        <f t="shared" ca="1" si="218"/>
        <v>0.20751824912926611</v>
      </c>
      <c r="T829" s="42">
        <f t="shared" ca="1" si="219"/>
        <v>0.14343765100433806</v>
      </c>
      <c r="U829">
        <f ca="1">+(L829^2*Markiwitz!$B$4^2)+(M829^2*Markiwitz!$C$4^2)+(N829^2*Markiwitz!$D$4^2)+(O829^2*Markiwitz!$E$4^2)+(P829^2*Markiwitz!$F$4^2)+(Q829^2*Markiwitz!$G$4^2)+(R829^2*Markiwitz!$H$4^2)+(S829^2*Markiwitz!$I$4^2)+(T829^2*Markiwitz!$J$4^2)+(2*L829*M829*Markiwitz!$B$8)+(2*L829*N829*Markiwitz!$E$8)+(2*L829*O829*Markiwitz!$H$8)+(2*L829*P829*Markiwitz!$B$11)+(2*L829*Q829*Markiwitz!$E$11)+(2*L829*R829*Markiwitz!$H$11)+(2*L829*S829*Markiwitz!$K$8)+(2*L829*T829*Markiwitz!$K$11)</f>
        <v>1.3232469176720288E-2</v>
      </c>
      <c r="V829" s="5">
        <f t="shared" ca="1" si="210"/>
        <v>0.11503247009744809</v>
      </c>
      <c r="W829" s="42">
        <f ca="1">SUMPRODUCT(L829:T829,Markiwitz!$B$3:$J$3)</f>
        <v>0.24214960513334133</v>
      </c>
    </row>
    <row r="830" spans="1:23" x14ac:dyDescent="0.25">
      <c r="A830">
        <v>829</v>
      </c>
      <c r="B830" s="25">
        <f t="shared" ca="1" si="209"/>
        <v>0.99999999999999989</v>
      </c>
      <c r="C830" s="46">
        <v>0</v>
      </c>
      <c r="D830">
        <f t="shared" ca="1" si="225"/>
        <v>0.9444729849108493</v>
      </c>
      <c r="E830">
        <f t="shared" ca="1" si="225"/>
        <v>0.39708982812210514</v>
      </c>
      <c r="F830">
        <f t="shared" ca="1" si="225"/>
        <v>4.1483731799307422E-2</v>
      </c>
      <c r="G830">
        <f t="shared" ca="1" si="225"/>
        <v>0.65240234199704727</v>
      </c>
      <c r="H830">
        <f t="shared" ca="1" si="225"/>
        <v>0.56661991425031155</v>
      </c>
      <c r="I830">
        <f t="shared" ca="1" si="225"/>
        <v>0.74042693024164863</v>
      </c>
      <c r="J830">
        <f t="shared" ca="1" si="225"/>
        <v>0.58219419198372191</v>
      </c>
      <c r="K830">
        <f t="shared" ca="1" si="225"/>
        <v>0.36230118725838678</v>
      </c>
      <c r="L830" s="42">
        <f t="shared" ca="1" si="211"/>
        <v>0</v>
      </c>
      <c r="M830" s="42">
        <f t="shared" ca="1" si="212"/>
        <v>0.220311393364828</v>
      </c>
      <c r="N830" s="42">
        <f t="shared" ca="1" si="213"/>
        <v>9.2626697345757097E-2</v>
      </c>
      <c r="O830" s="42">
        <f t="shared" ca="1" si="214"/>
        <v>9.6766544948248805E-3</v>
      </c>
      <c r="P830" s="42">
        <f t="shared" ca="1" si="215"/>
        <v>0.15218187422630586</v>
      </c>
      <c r="Q830" s="42">
        <f t="shared" ca="1" si="216"/>
        <v>0.13217193589558171</v>
      </c>
      <c r="R830" s="42">
        <f t="shared" ca="1" si="217"/>
        <v>0.17271482752021494</v>
      </c>
      <c r="S830" s="42">
        <f t="shared" ca="1" si="218"/>
        <v>0.13580485169403872</v>
      </c>
      <c r="T830" s="42">
        <f t="shared" ca="1" si="219"/>
        <v>8.4511765458448712E-2</v>
      </c>
      <c r="U830">
        <f ca="1">+(L830^2*Markiwitz!$B$4^2)+(M830^2*Markiwitz!$C$4^2)+(N830^2*Markiwitz!$D$4^2)+(O830^2*Markiwitz!$E$4^2)+(P830^2*Markiwitz!$F$4^2)+(Q830^2*Markiwitz!$G$4^2)+(R830^2*Markiwitz!$H$4^2)+(S830^2*Markiwitz!$I$4^2)+(T830^2*Markiwitz!$J$4^2)+(2*L830*M830*Markiwitz!$B$8)+(2*L830*N830*Markiwitz!$E$8)+(2*L830*O830*Markiwitz!$H$8)+(2*L830*P830*Markiwitz!$B$11)+(2*L830*Q830*Markiwitz!$E$11)+(2*L830*R830*Markiwitz!$H$11)+(2*L830*S830*Markiwitz!$K$8)+(2*L830*T830*Markiwitz!$K$11)</f>
        <v>1.432044123920607E-2</v>
      </c>
      <c r="V830" s="5">
        <f t="shared" ca="1" si="210"/>
        <v>0.11966804602401625</v>
      </c>
      <c r="W830" s="42">
        <f ca="1">SUMPRODUCT(L830:T830,Markiwitz!$B$3:$J$3)</f>
        <v>0.473402901871608</v>
      </c>
    </row>
    <row r="831" spans="1:23" x14ac:dyDescent="0.25">
      <c r="A831">
        <v>830</v>
      </c>
      <c r="B831" s="25">
        <f t="shared" ca="1" si="209"/>
        <v>0.99999999999999989</v>
      </c>
      <c r="C831" s="46">
        <v>0</v>
      </c>
      <c r="D831">
        <f t="shared" ca="1" si="225"/>
        <v>0.57301561434518922</v>
      </c>
      <c r="E831">
        <f t="shared" ca="1" si="225"/>
        <v>0.76229165396477749</v>
      </c>
      <c r="F831">
        <f t="shared" ca="1" si="225"/>
        <v>0.87688017060605372</v>
      </c>
      <c r="G831">
        <f t="shared" ca="1" si="225"/>
        <v>0.18911636898561257</v>
      </c>
      <c r="H831">
        <f t="shared" ca="1" si="225"/>
        <v>4.1978851851060317E-2</v>
      </c>
      <c r="I831">
        <f t="shared" ca="1" si="225"/>
        <v>0.82953976632187287</v>
      </c>
      <c r="J831">
        <f t="shared" ca="1" si="225"/>
        <v>0.99371718043750357</v>
      </c>
      <c r="K831">
        <f t="shared" ca="1" si="225"/>
        <v>0.88881964301224303</v>
      </c>
      <c r="L831" s="42">
        <f t="shared" ca="1" si="211"/>
        <v>0</v>
      </c>
      <c r="M831" s="42">
        <f t="shared" ca="1" si="212"/>
        <v>0.1111495022190862</v>
      </c>
      <c r="N831" s="42">
        <f t="shared" ca="1" si="213"/>
        <v>0.14786392510572652</v>
      </c>
      <c r="O831" s="42">
        <f t="shared" ca="1" si="214"/>
        <v>0.17009099233714192</v>
      </c>
      <c r="P831" s="42">
        <f t="shared" ca="1" si="215"/>
        <v>3.6683451110232988E-2</v>
      </c>
      <c r="Q831" s="42">
        <f t="shared" ca="1" si="216"/>
        <v>8.1427597611036951E-3</v>
      </c>
      <c r="R831" s="42">
        <f t="shared" ca="1" si="217"/>
        <v>0.16090823668562279</v>
      </c>
      <c r="S831" s="42">
        <f t="shared" ca="1" si="218"/>
        <v>0.19275420632018889</v>
      </c>
      <c r="T831" s="42">
        <f t="shared" ca="1" si="219"/>
        <v>0.17240692646089692</v>
      </c>
      <c r="U831">
        <f ca="1">+(L831^2*Markiwitz!$B$4^2)+(M831^2*Markiwitz!$C$4^2)+(N831^2*Markiwitz!$D$4^2)+(O831^2*Markiwitz!$E$4^2)+(P831^2*Markiwitz!$F$4^2)+(Q831^2*Markiwitz!$G$4^2)+(R831^2*Markiwitz!$H$4^2)+(S831^2*Markiwitz!$I$4^2)+(T831^2*Markiwitz!$J$4^2)+(2*L831*M831*Markiwitz!$B$8)+(2*L831*N831*Markiwitz!$E$8)+(2*L831*O831*Markiwitz!$H$8)+(2*L831*P831*Markiwitz!$B$11)+(2*L831*Q831*Markiwitz!$E$11)+(2*L831*R831*Markiwitz!$H$11)+(2*L831*S831*Markiwitz!$K$8)+(2*L831*T831*Markiwitz!$K$11)</f>
        <v>1.1902192197380597E-2</v>
      </c>
      <c r="V831" s="5">
        <f t="shared" ca="1" si="210"/>
        <v>0.10909716860386706</v>
      </c>
      <c r="W831" s="42">
        <f ca="1">SUMPRODUCT(L831:T831,Markiwitz!$B$3:$J$3)</f>
        <v>0.13740205024838273</v>
      </c>
    </row>
    <row r="832" spans="1:23" x14ac:dyDescent="0.25">
      <c r="A832">
        <v>831</v>
      </c>
      <c r="B832" s="25">
        <f t="shared" ca="1" si="209"/>
        <v>1</v>
      </c>
      <c r="C832" s="46">
        <v>0</v>
      </c>
      <c r="D832">
        <f t="shared" ref="D832:K841" ca="1" si="226">RAND()</f>
        <v>0.39485198615891393</v>
      </c>
      <c r="E832">
        <f t="shared" ca="1" si="226"/>
        <v>0.69686267997171969</v>
      </c>
      <c r="F832">
        <f t="shared" ca="1" si="226"/>
        <v>0.16007658025099425</v>
      </c>
      <c r="G832">
        <f t="shared" ca="1" si="226"/>
        <v>0.57242080359290648</v>
      </c>
      <c r="H832">
        <f t="shared" ca="1" si="226"/>
        <v>0.42440302414427822</v>
      </c>
      <c r="I832">
        <f t="shared" ca="1" si="226"/>
        <v>0.38216079515858259</v>
      </c>
      <c r="J832">
        <f t="shared" ca="1" si="226"/>
        <v>8.3426438747391862E-2</v>
      </c>
      <c r="K832">
        <f t="shared" ca="1" si="226"/>
        <v>0.95044470580774787</v>
      </c>
      <c r="L832" s="42">
        <f t="shared" ca="1" si="211"/>
        <v>0</v>
      </c>
      <c r="M832" s="42">
        <f t="shared" ca="1" si="212"/>
        <v>0.10774625350504705</v>
      </c>
      <c r="N832" s="42">
        <f t="shared" ca="1" si="213"/>
        <v>0.19015820005074152</v>
      </c>
      <c r="O832" s="42">
        <f t="shared" ca="1" si="214"/>
        <v>4.3681309454026818E-2</v>
      </c>
      <c r="P832" s="42">
        <f t="shared" ca="1" si="215"/>
        <v>0.1562008022688825</v>
      </c>
      <c r="Q832" s="42">
        <f t="shared" ca="1" si="216"/>
        <v>0.11581006916691605</v>
      </c>
      <c r="R832" s="42">
        <f t="shared" ca="1" si="217"/>
        <v>0.10428311204764956</v>
      </c>
      <c r="S832" s="42">
        <f t="shared" ca="1" si="218"/>
        <v>2.2765204515603106E-2</v>
      </c>
      <c r="T832" s="42">
        <f t="shared" ca="1" si="219"/>
        <v>0.25935504899113343</v>
      </c>
      <c r="U832">
        <f ca="1">+(L832^2*Markiwitz!$B$4^2)+(M832^2*Markiwitz!$C$4^2)+(N832^2*Markiwitz!$D$4^2)+(O832^2*Markiwitz!$E$4^2)+(P832^2*Markiwitz!$F$4^2)+(Q832^2*Markiwitz!$G$4^2)+(R832^2*Markiwitz!$H$4^2)+(S832^2*Markiwitz!$I$4^2)+(T832^2*Markiwitz!$J$4^2)+(2*L832*M832*Markiwitz!$B$8)+(2*L832*N832*Markiwitz!$E$8)+(2*L832*O832*Markiwitz!$H$8)+(2*L832*P832*Markiwitz!$B$11)+(2*L832*Q832*Markiwitz!$E$11)+(2*L832*R832*Markiwitz!$H$11)+(2*L832*S832*Markiwitz!$K$8)+(2*L832*T832*Markiwitz!$K$11)</f>
        <v>1.1941558563474394E-2</v>
      </c>
      <c r="V832" s="5">
        <f t="shared" ca="1" si="210"/>
        <v>0.10927743849246464</v>
      </c>
      <c r="W832" s="42">
        <f ca="1">SUMPRODUCT(L832:T832,Markiwitz!$B$3:$J$3)</f>
        <v>0.45864465746871841</v>
      </c>
    </row>
    <row r="833" spans="1:23" x14ac:dyDescent="0.25">
      <c r="A833">
        <v>832</v>
      </c>
      <c r="B833" s="25">
        <f t="shared" ca="1" si="209"/>
        <v>1</v>
      </c>
      <c r="C833" s="46">
        <v>0</v>
      </c>
      <c r="D833">
        <f t="shared" ca="1" si="226"/>
        <v>0.21506625096892562</v>
      </c>
      <c r="E833">
        <f t="shared" ca="1" si="226"/>
        <v>0.11933496432212631</v>
      </c>
      <c r="F833">
        <f t="shared" ca="1" si="226"/>
        <v>0.90291931469841591</v>
      </c>
      <c r="G833">
        <f t="shared" ca="1" si="226"/>
        <v>0.44054195624615911</v>
      </c>
      <c r="H833">
        <f t="shared" ca="1" si="226"/>
        <v>0.18735320324558802</v>
      </c>
      <c r="I833">
        <f t="shared" ca="1" si="226"/>
        <v>0.80226194698703768</v>
      </c>
      <c r="J833">
        <f t="shared" ca="1" si="226"/>
        <v>0.7704626908633414</v>
      </c>
      <c r="K833">
        <f t="shared" ca="1" si="226"/>
        <v>0.3734646988144894</v>
      </c>
      <c r="L833" s="42">
        <f t="shared" ca="1" si="211"/>
        <v>0</v>
      </c>
      <c r="M833" s="42">
        <f t="shared" ca="1" si="212"/>
        <v>5.6427026121228234E-2</v>
      </c>
      <c r="N833" s="42">
        <f t="shared" ca="1" si="213"/>
        <v>3.130996666675237E-2</v>
      </c>
      <c r="O833" s="42">
        <f t="shared" ca="1" si="214"/>
        <v>0.23689933462973004</v>
      </c>
      <c r="P833" s="42">
        <f t="shared" ca="1" si="215"/>
        <v>0.11558518531199367</v>
      </c>
      <c r="Q833" s="42">
        <f t="shared" ca="1" si="216"/>
        <v>4.9155941696133756E-2</v>
      </c>
      <c r="R833" s="42">
        <f t="shared" ca="1" si="217"/>
        <v>0.210489817136608</v>
      </c>
      <c r="S833" s="42">
        <f t="shared" ca="1" si="218"/>
        <v>0.20214663243029768</v>
      </c>
      <c r="T833" s="42">
        <f t="shared" ca="1" si="219"/>
        <v>9.7986096007256315E-2</v>
      </c>
      <c r="U833">
        <f ca="1">+(L833^2*Markiwitz!$B$4^2)+(M833^2*Markiwitz!$C$4^2)+(N833^2*Markiwitz!$D$4^2)+(O833^2*Markiwitz!$E$4^2)+(P833^2*Markiwitz!$F$4^2)+(Q833^2*Markiwitz!$G$4^2)+(R833^2*Markiwitz!$H$4^2)+(S833^2*Markiwitz!$I$4^2)+(T833^2*Markiwitz!$J$4^2)+(2*L833*M833*Markiwitz!$B$8)+(2*L833*N833*Markiwitz!$E$8)+(2*L833*O833*Markiwitz!$H$8)+(2*L833*P833*Markiwitz!$B$11)+(2*L833*Q833*Markiwitz!$E$11)+(2*L833*R833*Markiwitz!$H$11)+(2*L833*S833*Markiwitz!$K$8)+(2*L833*T833*Markiwitz!$K$11)</f>
        <v>1.6333539692122978E-2</v>
      </c>
      <c r="V833" s="5">
        <f t="shared" ca="1" si="210"/>
        <v>0.12780273742030324</v>
      </c>
      <c r="W833" s="42">
        <f ca="1">SUMPRODUCT(L833:T833,Markiwitz!$B$3:$J$3)</f>
        <v>0.26278362567129271</v>
      </c>
    </row>
    <row r="834" spans="1:23" x14ac:dyDescent="0.25">
      <c r="A834">
        <v>833</v>
      </c>
      <c r="B834" s="25">
        <f t="shared" ref="B834:B897" ca="1" si="227">SUM(L834:T834)</f>
        <v>1.0000000000000002</v>
      </c>
      <c r="C834" s="46">
        <v>0</v>
      </c>
      <c r="D834">
        <f t="shared" ca="1" si="226"/>
        <v>0.73053574093669127</v>
      </c>
      <c r="E834">
        <f t="shared" ca="1" si="226"/>
        <v>0.27055953254672449</v>
      </c>
      <c r="F834">
        <f t="shared" ca="1" si="226"/>
        <v>0.64510143278447729</v>
      </c>
      <c r="G834">
        <f t="shared" ca="1" si="226"/>
        <v>0.73957727079630631</v>
      </c>
      <c r="H834">
        <f t="shared" ca="1" si="226"/>
        <v>0.35669680574002349</v>
      </c>
      <c r="I834">
        <f t="shared" ca="1" si="226"/>
        <v>0.6466314960344085</v>
      </c>
      <c r="J834">
        <f t="shared" ca="1" si="226"/>
        <v>0.49385887176138321</v>
      </c>
      <c r="K834">
        <f t="shared" ca="1" si="226"/>
        <v>0.93785484235220307</v>
      </c>
      <c r="L834" s="42">
        <f t="shared" ca="1" si="211"/>
        <v>0</v>
      </c>
      <c r="M834" s="42">
        <f t="shared" ca="1" si="212"/>
        <v>0.15153777742288788</v>
      </c>
      <c r="N834" s="42">
        <f t="shared" ca="1" si="213"/>
        <v>5.6123181831098407E-2</v>
      </c>
      <c r="O834" s="42">
        <f t="shared" ca="1" si="214"/>
        <v>0.13381581743165102</v>
      </c>
      <c r="P834" s="42">
        <f t="shared" ca="1" si="215"/>
        <v>0.15341329598091483</v>
      </c>
      <c r="Q834" s="42">
        <f t="shared" ca="1" si="216"/>
        <v>7.3990960505751671E-2</v>
      </c>
      <c r="R834" s="42">
        <f t="shared" ca="1" si="217"/>
        <v>0.13413320420853031</v>
      </c>
      <c r="S834" s="42">
        <f t="shared" ca="1" si="218"/>
        <v>0.102443003940283</v>
      </c>
      <c r="T834" s="42">
        <f t="shared" ca="1" si="219"/>
        <v>0.19454275867888304</v>
      </c>
      <c r="U834">
        <f ca="1">+(L834^2*Markiwitz!$B$4^2)+(M834^2*Markiwitz!$C$4^2)+(N834^2*Markiwitz!$D$4^2)+(O834^2*Markiwitz!$E$4^2)+(P834^2*Markiwitz!$F$4^2)+(Q834^2*Markiwitz!$G$4^2)+(R834^2*Markiwitz!$H$4^2)+(S834^2*Markiwitz!$I$4^2)+(T834^2*Markiwitz!$J$4^2)+(2*L834*M834*Markiwitz!$B$8)+(2*L834*N834*Markiwitz!$E$8)+(2*L834*O834*Markiwitz!$H$8)+(2*L834*P834*Markiwitz!$B$11)+(2*L834*Q834*Markiwitz!$E$11)+(2*L834*R834*Markiwitz!$H$11)+(2*L834*S834*Markiwitz!$K$8)+(2*L834*T834*Markiwitz!$K$11)</f>
        <v>1.0250909490727206E-2</v>
      </c>
      <c r="V834" s="5">
        <f t="shared" ref="V834:V897" ca="1" si="228">SQRT(U834)</f>
        <v>0.10124677521149603</v>
      </c>
      <c r="W834" s="42">
        <f ca="1">SUMPRODUCT(L834:T834,Markiwitz!$B$3:$J$3)</f>
        <v>0.33988020245501005</v>
      </c>
    </row>
    <row r="835" spans="1:23" x14ac:dyDescent="0.25">
      <c r="A835">
        <v>834</v>
      </c>
      <c r="B835" s="25">
        <f t="shared" ca="1" si="227"/>
        <v>1</v>
      </c>
      <c r="C835" s="46">
        <v>0</v>
      </c>
      <c r="D835">
        <f t="shared" ca="1" si="226"/>
        <v>3.4198124587240031E-2</v>
      </c>
      <c r="E835">
        <f t="shared" ca="1" si="226"/>
        <v>0.12563139821382341</v>
      </c>
      <c r="F835">
        <f t="shared" ca="1" si="226"/>
        <v>0.20648085561952756</v>
      </c>
      <c r="G835">
        <f t="shared" ca="1" si="226"/>
        <v>0.35181403913488551</v>
      </c>
      <c r="H835">
        <f t="shared" ca="1" si="226"/>
        <v>0.57935547677185817</v>
      </c>
      <c r="I835">
        <f t="shared" ca="1" si="226"/>
        <v>3.1426236448028888E-5</v>
      </c>
      <c r="J835">
        <f t="shared" ca="1" si="226"/>
        <v>0.12374500661341548</v>
      </c>
      <c r="K835">
        <f t="shared" ca="1" si="226"/>
        <v>0.24152320522323956</v>
      </c>
      <c r="L835" s="42">
        <f t="shared" ref="L835:L898" ca="1" si="229">C835/SUM($C835:$K835)</f>
        <v>0</v>
      </c>
      <c r="M835" s="42">
        <f t="shared" ref="M835:M898" ca="1" si="230">D835/SUM($C835:$K835)</f>
        <v>2.0566842399046492E-2</v>
      </c>
      <c r="N835" s="42">
        <f t="shared" ref="N835:N898" ca="1" si="231">E835/SUM($C835:$K835)</f>
        <v>7.5555054513124886E-2</v>
      </c>
      <c r="O835" s="42">
        <f t="shared" ref="O835:O898" ca="1" si="232">F835/SUM($C835:$K835)</f>
        <v>0.12417813161402441</v>
      </c>
      <c r="P835" s="42">
        <f t="shared" ref="P835:P898" ca="1" si="233">G835/SUM($C835:$K835)</f>
        <v>0.21158189181400153</v>
      </c>
      <c r="Q835" s="42">
        <f t="shared" ref="Q835:Q898" ca="1" si="234">H835/SUM($C835:$K835)</f>
        <v>0.34842591304662224</v>
      </c>
      <c r="R835" s="42">
        <f t="shared" ref="R835:R898" ca="1" si="235">I835/SUM($C835:$K835)</f>
        <v>1.889982155521306E-5</v>
      </c>
      <c r="S835" s="42">
        <f t="shared" ref="S835:S898" ca="1" si="236">J835/SUM($C835:$K835)</f>
        <v>7.4420573625159733E-2</v>
      </c>
      <c r="T835" s="42">
        <f t="shared" ref="T835:T898" ca="1" si="237">K835/SUM($C835:$K835)</f>
        <v>0.14525269316646536</v>
      </c>
      <c r="U835">
        <f ca="1">+(L835^2*Markiwitz!$B$4^2)+(M835^2*Markiwitz!$C$4^2)+(N835^2*Markiwitz!$D$4^2)+(O835^2*Markiwitz!$E$4^2)+(P835^2*Markiwitz!$F$4^2)+(Q835^2*Markiwitz!$G$4^2)+(R835^2*Markiwitz!$H$4^2)+(S835^2*Markiwitz!$I$4^2)+(T835^2*Markiwitz!$J$4^2)+(2*L835*M835*Markiwitz!$B$8)+(2*L835*N835*Markiwitz!$E$8)+(2*L835*O835*Markiwitz!$H$8)+(2*L835*P835*Markiwitz!$B$11)+(2*L835*Q835*Markiwitz!$E$11)+(2*L835*R835*Markiwitz!$H$11)+(2*L835*S835*Markiwitz!$K$8)+(2*L835*T835*Markiwitz!$K$11)</f>
        <v>4.10826549651781E-2</v>
      </c>
      <c r="V835" s="5">
        <f t="shared" ca="1" si="228"/>
        <v>0.20268856643920027</v>
      </c>
      <c r="W835" s="42">
        <f ca="1">SUMPRODUCT(L835:T835,Markiwitz!$B$3:$J$3)</f>
        <v>1.0897900849796507</v>
      </c>
    </row>
    <row r="836" spans="1:23" x14ac:dyDescent="0.25">
      <c r="A836">
        <v>835</v>
      </c>
      <c r="B836" s="25">
        <f t="shared" ca="1" si="227"/>
        <v>1.0000000000000002</v>
      </c>
      <c r="C836" s="46">
        <v>0</v>
      </c>
      <c r="D836">
        <f t="shared" ca="1" si="226"/>
        <v>0.34536171932183046</v>
      </c>
      <c r="E836">
        <f t="shared" ca="1" si="226"/>
        <v>0.49399619511287007</v>
      </c>
      <c r="F836">
        <f t="shared" ca="1" si="226"/>
        <v>0.78749837854808391</v>
      </c>
      <c r="G836">
        <f t="shared" ca="1" si="226"/>
        <v>0.23808562116301646</v>
      </c>
      <c r="H836">
        <f t="shared" ca="1" si="226"/>
        <v>0.30123779812230922</v>
      </c>
      <c r="I836">
        <f t="shared" ca="1" si="226"/>
        <v>4.4374160041074084E-2</v>
      </c>
      <c r="J836">
        <f t="shared" ca="1" si="226"/>
        <v>0.21571526367987304</v>
      </c>
      <c r="K836">
        <f t="shared" ca="1" si="226"/>
        <v>0.31164769450261753</v>
      </c>
      <c r="L836" s="42">
        <f t="shared" ca="1" si="229"/>
        <v>0</v>
      </c>
      <c r="M836" s="42">
        <f t="shared" ca="1" si="230"/>
        <v>0.12614032518285462</v>
      </c>
      <c r="N836" s="42">
        <f t="shared" ca="1" si="231"/>
        <v>0.18042775792577978</v>
      </c>
      <c r="O836" s="42">
        <f t="shared" ca="1" si="232"/>
        <v>0.28762684453298942</v>
      </c>
      <c r="P836" s="42">
        <f t="shared" ca="1" si="233"/>
        <v>8.6958675483309364E-2</v>
      </c>
      <c r="Q836" s="42">
        <f t="shared" ca="1" si="234"/>
        <v>0.11002445171726163</v>
      </c>
      <c r="R836" s="42">
        <f t="shared" ca="1" si="235"/>
        <v>1.6207270997748088E-2</v>
      </c>
      <c r="S836" s="42">
        <f t="shared" ca="1" si="236"/>
        <v>7.8788099505979134E-2</v>
      </c>
      <c r="T836" s="42">
        <f t="shared" ca="1" si="237"/>
        <v>0.11382657465407812</v>
      </c>
      <c r="U836">
        <f ca="1">+(L836^2*Markiwitz!$B$4^2)+(M836^2*Markiwitz!$C$4^2)+(N836^2*Markiwitz!$D$4^2)+(O836^2*Markiwitz!$E$4^2)+(P836^2*Markiwitz!$F$4^2)+(Q836^2*Markiwitz!$G$4^2)+(R836^2*Markiwitz!$H$4^2)+(S836^2*Markiwitz!$I$4^2)+(T836^2*Markiwitz!$J$4^2)+(2*L836*M836*Markiwitz!$B$8)+(2*L836*N836*Markiwitz!$E$8)+(2*L836*O836*Markiwitz!$H$8)+(2*L836*P836*Markiwitz!$B$11)+(2*L836*Q836*Markiwitz!$E$11)+(2*L836*R836*Markiwitz!$H$11)+(2*L836*S836*Markiwitz!$K$8)+(2*L836*T836*Markiwitz!$K$11)</f>
        <v>1.5516863899963741E-2</v>
      </c>
      <c r="V836" s="5">
        <f t="shared" ca="1" si="228"/>
        <v>0.12456670462031072</v>
      </c>
      <c r="W836" s="42">
        <f ca="1">SUMPRODUCT(L836:T836,Markiwitz!$B$3:$J$3)</f>
        <v>0.47342063257971317</v>
      </c>
    </row>
    <row r="837" spans="1:23" x14ac:dyDescent="0.25">
      <c r="A837">
        <v>836</v>
      </c>
      <c r="B837" s="25">
        <f t="shared" ca="1" si="227"/>
        <v>1</v>
      </c>
      <c r="C837" s="46">
        <v>0</v>
      </c>
      <c r="D837">
        <f t="shared" ca="1" si="226"/>
        <v>0.83445942098340165</v>
      </c>
      <c r="E837">
        <f t="shared" ca="1" si="226"/>
        <v>0.21107032027132366</v>
      </c>
      <c r="F837">
        <f t="shared" ca="1" si="226"/>
        <v>0.43839894592634432</v>
      </c>
      <c r="G837">
        <f t="shared" ca="1" si="226"/>
        <v>0.58664280754974596</v>
      </c>
      <c r="H837">
        <f t="shared" ca="1" si="226"/>
        <v>0.35746399112573668</v>
      </c>
      <c r="I837">
        <f t="shared" ca="1" si="226"/>
        <v>0.96013340229239241</v>
      </c>
      <c r="J837">
        <f t="shared" ca="1" si="226"/>
        <v>0.16495934492041864</v>
      </c>
      <c r="K837">
        <f t="shared" ca="1" si="226"/>
        <v>7.3961644994486875E-3</v>
      </c>
      <c r="L837" s="42">
        <f t="shared" ca="1" si="229"/>
        <v>0</v>
      </c>
      <c r="M837" s="42">
        <f t="shared" ca="1" si="230"/>
        <v>0.23436419128406619</v>
      </c>
      <c r="N837" s="42">
        <f t="shared" ca="1" si="231"/>
        <v>5.9280683602518251E-2</v>
      </c>
      <c r="O837" s="42">
        <f t="shared" ca="1" si="232"/>
        <v>0.12312763429614208</v>
      </c>
      <c r="P837" s="42">
        <f t="shared" ca="1" si="233"/>
        <v>0.16476303545351798</v>
      </c>
      <c r="Q837" s="42">
        <f t="shared" ca="1" si="234"/>
        <v>0.10039644479611466</v>
      </c>
      <c r="R837" s="42">
        <f t="shared" ca="1" si="235"/>
        <v>0.26966067216053574</v>
      </c>
      <c r="S837" s="42">
        <f t="shared" ca="1" si="236"/>
        <v>4.6330070096712646E-2</v>
      </c>
      <c r="T837" s="42">
        <f t="shared" ca="1" si="237"/>
        <v>2.0772683103924008E-3</v>
      </c>
      <c r="U837">
        <f ca="1">+(L837^2*Markiwitz!$B$4^2)+(M837^2*Markiwitz!$C$4^2)+(N837^2*Markiwitz!$D$4^2)+(O837^2*Markiwitz!$E$4^2)+(P837^2*Markiwitz!$F$4^2)+(Q837^2*Markiwitz!$G$4^2)+(R837^2*Markiwitz!$H$4^2)+(S837^2*Markiwitz!$I$4^2)+(T837^2*Markiwitz!$J$4^2)+(2*L837*M837*Markiwitz!$B$8)+(2*L837*N837*Markiwitz!$E$8)+(2*L837*O837*Markiwitz!$H$8)+(2*L837*P837*Markiwitz!$B$11)+(2*L837*Q837*Markiwitz!$E$11)+(2*L837*R837*Markiwitz!$H$11)+(2*L837*S837*Markiwitz!$K$8)+(2*L837*T837*Markiwitz!$K$11)</f>
        <v>1.5820380044819417E-2</v>
      </c>
      <c r="V837" s="5">
        <f t="shared" ca="1" si="228"/>
        <v>0.12577909224040146</v>
      </c>
      <c r="W837" s="42">
        <f ca="1">SUMPRODUCT(L837:T837,Markiwitz!$B$3:$J$3)</f>
        <v>0.42539477267819309</v>
      </c>
    </row>
    <row r="838" spans="1:23" x14ac:dyDescent="0.25">
      <c r="A838">
        <v>837</v>
      </c>
      <c r="B838" s="25">
        <f t="shared" ca="1" si="227"/>
        <v>0.99999999999999989</v>
      </c>
      <c r="C838" s="46">
        <v>0</v>
      </c>
      <c r="D838">
        <f t="shared" ca="1" si="226"/>
        <v>0.99049897419471833</v>
      </c>
      <c r="E838">
        <f t="shared" ca="1" si="226"/>
        <v>8.5790785392936941E-2</v>
      </c>
      <c r="F838">
        <f t="shared" ca="1" si="226"/>
        <v>0.23693810170305263</v>
      </c>
      <c r="G838">
        <f t="shared" ca="1" si="226"/>
        <v>0.44148641562911883</v>
      </c>
      <c r="H838">
        <f t="shared" ca="1" si="226"/>
        <v>0.36123280924341572</v>
      </c>
      <c r="I838">
        <f t="shared" ca="1" si="226"/>
        <v>3.2195361874046258E-2</v>
      </c>
      <c r="J838">
        <f t="shared" ca="1" si="226"/>
        <v>0.18195835466839061</v>
      </c>
      <c r="K838">
        <f t="shared" ca="1" si="226"/>
        <v>0.8227957255670012</v>
      </c>
      <c r="L838" s="42">
        <f t="shared" ca="1" si="229"/>
        <v>0</v>
      </c>
      <c r="M838" s="42">
        <f t="shared" ca="1" si="230"/>
        <v>0.31415524274669576</v>
      </c>
      <c r="N838" s="42">
        <f t="shared" ca="1" si="231"/>
        <v>2.7210149341607971E-2</v>
      </c>
      <c r="O838" s="42">
        <f t="shared" ca="1" si="232"/>
        <v>7.5149342700713218E-2</v>
      </c>
      <c r="P838" s="42">
        <f t="shared" ca="1" si="233"/>
        <v>0.1400256594754119</v>
      </c>
      <c r="Q838" s="42">
        <f t="shared" ca="1" si="234"/>
        <v>0.11457172983767966</v>
      </c>
      <c r="R838" s="42">
        <f t="shared" ca="1" si="235"/>
        <v>1.0211360120874166E-2</v>
      </c>
      <c r="S838" s="42">
        <f t="shared" ca="1" si="236"/>
        <v>5.7711489430982615E-2</v>
      </c>
      <c r="T838" s="42">
        <f t="shared" ca="1" si="237"/>
        <v>0.26096502634603458</v>
      </c>
      <c r="U838">
        <f ca="1">+(L838^2*Markiwitz!$B$4^2)+(M838^2*Markiwitz!$C$4^2)+(N838^2*Markiwitz!$D$4^2)+(O838^2*Markiwitz!$E$4^2)+(P838^2*Markiwitz!$F$4^2)+(Q838^2*Markiwitz!$G$4^2)+(R838^2*Markiwitz!$H$4^2)+(S838^2*Markiwitz!$I$4^2)+(T838^2*Markiwitz!$J$4^2)+(2*L838*M838*Markiwitz!$B$8)+(2*L838*N838*Markiwitz!$E$8)+(2*L838*O838*Markiwitz!$H$8)+(2*L838*P838*Markiwitz!$B$11)+(2*L838*Q838*Markiwitz!$E$11)+(2*L838*R838*Markiwitz!$H$11)+(2*L838*S838*Markiwitz!$K$8)+(2*L838*T838*Markiwitz!$K$11)</f>
        <v>1.0791195225644191E-2</v>
      </c>
      <c r="V838" s="5">
        <f t="shared" ca="1" si="228"/>
        <v>0.10388067782626464</v>
      </c>
      <c r="W838" s="42">
        <f ca="1">SUMPRODUCT(L838:T838,Markiwitz!$B$3:$J$3)</f>
        <v>0.4462436988334505</v>
      </c>
    </row>
    <row r="839" spans="1:23" x14ac:dyDescent="0.25">
      <c r="A839">
        <v>838</v>
      </c>
      <c r="B839" s="25">
        <f t="shared" ca="1" si="227"/>
        <v>1</v>
      </c>
      <c r="C839" s="46">
        <v>0</v>
      </c>
      <c r="D839">
        <f t="shared" ca="1" si="226"/>
        <v>0.56543071450691762</v>
      </c>
      <c r="E839">
        <f t="shared" ca="1" si="226"/>
        <v>8.439839137195515E-2</v>
      </c>
      <c r="F839">
        <f t="shared" ca="1" si="226"/>
        <v>0.76053777302677272</v>
      </c>
      <c r="G839">
        <f t="shared" ca="1" si="226"/>
        <v>0.66373449947069829</v>
      </c>
      <c r="H839">
        <f t="shared" ca="1" si="226"/>
        <v>0.54279644270221727</v>
      </c>
      <c r="I839">
        <f t="shared" ca="1" si="226"/>
        <v>0.58043900659585579</v>
      </c>
      <c r="J839">
        <f t="shared" ca="1" si="226"/>
        <v>8.2574872437352509E-2</v>
      </c>
      <c r="K839">
        <f t="shared" ca="1" si="226"/>
        <v>0.22200770313136609</v>
      </c>
      <c r="L839" s="42">
        <f t="shared" ca="1" si="229"/>
        <v>0</v>
      </c>
      <c r="M839" s="42">
        <f t="shared" ca="1" si="230"/>
        <v>0.16146308621017116</v>
      </c>
      <c r="N839" s="42">
        <f t="shared" ca="1" si="231"/>
        <v>2.4100609309795538E-2</v>
      </c>
      <c r="O839" s="42">
        <f t="shared" ca="1" si="232"/>
        <v>0.21717740628823065</v>
      </c>
      <c r="P839" s="42">
        <f t="shared" ca="1" si="233"/>
        <v>0.18953448753161259</v>
      </c>
      <c r="Q839" s="42">
        <f t="shared" ca="1" si="234"/>
        <v>0.1549996959380425</v>
      </c>
      <c r="R839" s="42">
        <f t="shared" ca="1" si="235"/>
        <v>0.16574881936412067</v>
      </c>
      <c r="S839" s="42">
        <f t="shared" ca="1" si="236"/>
        <v>2.3579889463155469E-2</v>
      </c>
      <c r="T839" s="42">
        <f t="shared" ca="1" si="237"/>
        <v>6.3396005894871321E-2</v>
      </c>
      <c r="U839">
        <f ca="1">+(L839^2*Markiwitz!$B$4^2)+(M839^2*Markiwitz!$C$4^2)+(N839^2*Markiwitz!$D$4^2)+(O839^2*Markiwitz!$E$4^2)+(P839^2*Markiwitz!$F$4^2)+(Q839^2*Markiwitz!$G$4^2)+(R839^2*Markiwitz!$H$4^2)+(S839^2*Markiwitz!$I$4^2)+(T839^2*Markiwitz!$J$4^2)+(2*L839*M839*Markiwitz!$B$8)+(2*L839*N839*Markiwitz!$E$8)+(2*L839*O839*Markiwitz!$H$8)+(2*L839*P839*Markiwitz!$B$11)+(2*L839*Q839*Markiwitz!$E$11)+(2*L839*R839*Markiwitz!$H$11)+(2*L839*S839*Markiwitz!$K$8)+(2*L839*T839*Markiwitz!$K$11)</f>
        <v>1.8366384848294223E-2</v>
      </c>
      <c r="V839" s="5">
        <f t="shared" ca="1" si="228"/>
        <v>0.13552263592586378</v>
      </c>
      <c r="W839" s="42">
        <f ca="1">SUMPRODUCT(L839:T839,Markiwitz!$B$3:$J$3)</f>
        <v>0.59373982222293298</v>
      </c>
    </row>
    <row r="840" spans="1:23" x14ac:dyDescent="0.25">
      <c r="A840">
        <v>839</v>
      </c>
      <c r="B840" s="25">
        <f t="shared" ca="1" si="227"/>
        <v>0.99999999999999978</v>
      </c>
      <c r="C840" s="46">
        <v>0</v>
      </c>
      <c r="D840">
        <f t="shared" ca="1" si="226"/>
        <v>0.4443239542750913</v>
      </c>
      <c r="E840">
        <f t="shared" ca="1" si="226"/>
        <v>0.54781851173056928</v>
      </c>
      <c r="F840">
        <f t="shared" ca="1" si="226"/>
        <v>0.57003965974791415</v>
      </c>
      <c r="G840">
        <f t="shared" ca="1" si="226"/>
        <v>0.63018100790018194</v>
      </c>
      <c r="H840">
        <f t="shared" ca="1" si="226"/>
        <v>0.83153413716949565</v>
      </c>
      <c r="I840">
        <f t="shared" ca="1" si="226"/>
        <v>0.215069691732239</v>
      </c>
      <c r="J840">
        <f t="shared" ca="1" si="226"/>
        <v>0.66725705121416223</v>
      </c>
      <c r="K840">
        <f t="shared" ca="1" si="226"/>
        <v>9.6362199154497286E-2</v>
      </c>
      <c r="L840" s="42">
        <f t="shared" ca="1" si="229"/>
        <v>0</v>
      </c>
      <c r="M840" s="42">
        <f t="shared" ca="1" si="230"/>
        <v>0.111009215202009</v>
      </c>
      <c r="N840" s="42">
        <f t="shared" ca="1" si="231"/>
        <v>0.1368661366897459</v>
      </c>
      <c r="O840" s="42">
        <f t="shared" ca="1" si="232"/>
        <v>0.14241783422610224</v>
      </c>
      <c r="P840" s="42">
        <f t="shared" ca="1" si="233"/>
        <v>0.15744345639960455</v>
      </c>
      <c r="Q840" s="42">
        <f t="shared" ca="1" si="234"/>
        <v>0.20774921336722577</v>
      </c>
      <c r="R840" s="42">
        <f t="shared" ca="1" si="235"/>
        <v>5.3732681893968876E-2</v>
      </c>
      <c r="S840" s="42">
        <f t="shared" ca="1" si="236"/>
        <v>0.16670647819143095</v>
      </c>
      <c r="T840" s="42">
        <f t="shared" ca="1" si="237"/>
        <v>2.4074984029912597E-2</v>
      </c>
      <c r="U840">
        <f ca="1">+(L840^2*Markiwitz!$B$4^2)+(M840^2*Markiwitz!$C$4^2)+(N840^2*Markiwitz!$D$4^2)+(O840^2*Markiwitz!$E$4^2)+(P840^2*Markiwitz!$F$4^2)+(Q840^2*Markiwitz!$G$4^2)+(R840^2*Markiwitz!$H$4^2)+(S840^2*Markiwitz!$I$4^2)+(T840^2*Markiwitz!$J$4^2)+(2*L840*M840*Markiwitz!$B$8)+(2*L840*N840*Markiwitz!$E$8)+(2*L840*O840*Markiwitz!$H$8)+(2*L840*P840*Markiwitz!$B$11)+(2*L840*Q840*Markiwitz!$E$11)+(2*L840*R840*Markiwitz!$H$11)+(2*L840*S840*Markiwitz!$K$8)+(2*L840*T840*Markiwitz!$K$11)</f>
        <v>2.1610963917079621E-2</v>
      </c>
      <c r="V840" s="5">
        <f t="shared" ca="1" si="228"/>
        <v>0.14700667983829721</v>
      </c>
      <c r="W840" s="42">
        <f ca="1">SUMPRODUCT(L840:T840,Markiwitz!$B$3:$J$3)</f>
        <v>0.70321635713479036</v>
      </c>
    </row>
    <row r="841" spans="1:23" x14ac:dyDescent="0.25">
      <c r="A841">
        <v>840</v>
      </c>
      <c r="B841" s="25">
        <f t="shared" ca="1" si="227"/>
        <v>1.0000000000000002</v>
      </c>
      <c r="C841" s="46">
        <v>0</v>
      </c>
      <c r="D841">
        <f t="shared" ca="1" si="226"/>
        <v>0.81341948347444593</v>
      </c>
      <c r="E841">
        <f t="shared" ca="1" si="226"/>
        <v>0.36018366686773451</v>
      </c>
      <c r="F841">
        <f t="shared" ca="1" si="226"/>
        <v>0.64499371382448878</v>
      </c>
      <c r="G841">
        <f t="shared" ca="1" si="226"/>
        <v>0.85974706646325505</v>
      </c>
      <c r="H841">
        <f t="shared" ca="1" si="226"/>
        <v>0.81333347335795347</v>
      </c>
      <c r="I841">
        <f t="shared" ca="1" si="226"/>
        <v>0.59403471318500389</v>
      </c>
      <c r="J841">
        <f t="shared" ca="1" si="226"/>
        <v>0.27100443740610647</v>
      </c>
      <c r="K841">
        <f t="shared" ca="1" si="226"/>
        <v>0.50468756682127536</v>
      </c>
      <c r="L841" s="42">
        <f t="shared" ca="1" si="229"/>
        <v>0</v>
      </c>
      <c r="M841" s="42">
        <f t="shared" ca="1" si="230"/>
        <v>0.16732192246551009</v>
      </c>
      <c r="N841" s="42">
        <f t="shared" ca="1" si="231"/>
        <v>7.4090459849280838E-2</v>
      </c>
      <c r="O841" s="42">
        <f t="shared" ca="1" si="232"/>
        <v>0.13267642387210282</v>
      </c>
      <c r="P841" s="42">
        <f t="shared" ca="1" si="233"/>
        <v>0.17685159369462508</v>
      </c>
      <c r="Q841" s="42">
        <f t="shared" ca="1" si="234"/>
        <v>0.16730423002226846</v>
      </c>
      <c r="R841" s="42">
        <f t="shared" ca="1" si="235"/>
        <v>0.12219406129394157</v>
      </c>
      <c r="S841" s="42">
        <f t="shared" ca="1" si="236"/>
        <v>5.5746124090594477E-2</v>
      </c>
      <c r="T841" s="42">
        <f t="shared" ca="1" si="237"/>
        <v>0.10381518471167685</v>
      </c>
      <c r="U841">
        <f ca="1">+(L841^2*Markiwitz!$B$4^2)+(M841^2*Markiwitz!$C$4^2)+(N841^2*Markiwitz!$D$4^2)+(O841^2*Markiwitz!$E$4^2)+(P841^2*Markiwitz!$F$4^2)+(Q841^2*Markiwitz!$G$4^2)+(R841^2*Markiwitz!$H$4^2)+(S841^2*Markiwitz!$I$4^2)+(T841^2*Markiwitz!$J$4^2)+(2*L841*M841*Markiwitz!$B$8)+(2*L841*N841*Markiwitz!$E$8)+(2*L841*O841*Markiwitz!$H$8)+(2*L841*P841*Markiwitz!$B$11)+(2*L841*Q841*Markiwitz!$E$11)+(2*L841*R841*Markiwitz!$H$11)+(2*L841*S841*Markiwitz!$K$8)+(2*L841*T841*Markiwitz!$K$11)</f>
        <v>1.5910561898814266E-2</v>
      </c>
      <c r="V841" s="5">
        <f t="shared" ca="1" si="228"/>
        <v>0.12613707582948902</v>
      </c>
      <c r="W841" s="42">
        <f ca="1">SUMPRODUCT(L841:T841,Markiwitz!$B$3:$J$3)</f>
        <v>0.60723307015250083</v>
      </c>
    </row>
    <row r="842" spans="1:23" x14ac:dyDescent="0.25">
      <c r="A842">
        <v>841</v>
      </c>
      <c r="B842" s="25">
        <f t="shared" ca="1" si="227"/>
        <v>1</v>
      </c>
      <c r="C842" s="46">
        <v>0</v>
      </c>
      <c r="D842">
        <f t="shared" ref="D842:K851" ca="1" si="238">RAND()</f>
        <v>0.53491250078501262</v>
      </c>
      <c r="E842">
        <f t="shared" ca="1" si="238"/>
        <v>0.35822641819006518</v>
      </c>
      <c r="F842">
        <f t="shared" ca="1" si="238"/>
        <v>0.16909271032291562</v>
      </c>
      <c r="G842">
        <f t="shared" ca="1" si="238"/>
        <v>5.001321105851142E-2</v>
      </c>
      <c r="H842">
        <f t="shared" ca="1" si="238"/>
        <v>0.50018281024977529</v>
      </c>
      <c r="I842">
        <f t="shared" ca="1" si="238"/>
        <v>0.60347231073416907</v>
      </c>
      <c r="J842">
        <f t="shared" ca="1" si="238"/>
        <v>0.25560295064594707</v>
      </c>
      <c r="K842">
        <f t="shared" ca="1" si="238"/>
        <v>0.10194962809649732</v>
      </c>
      <c r="L842" s="42">
        <f t="shared" ca="1" si="229"/>
        <v>0</v>
      </c>
      <c r="M842" s="42">
        <f t="shared" ca="1" si="230"/>
        <v>0.20785792333585548</v>
      </c>
      <c r="N842" s="42">
        <f t="shared" ca="1" si="231"/>
        <v>0.13920070901269713</v>
      </c>
      <c r="O842" s="42">
        <f t="shared" ca="1" si="232"/>
        <v>6.5706558675245261E-2</v>
      </c>
      <c r="P842" s="42">
        <f t="shared" ca="1" si="233"/>
        <v>1.9434285373259863E-2</v>
      </c>
      <c r="Q842" s="42">
        <f t="shared" ca="1" si="234"/>
        <v>0.19436255476219658</v>
      </c>
      <c r="R842" s="42">
        <f t="shared" ca="1" si="235"/>
        <v>0.2344991024061126</v>
      </c>
      <c r="S842" s="42">
        <f t="shared" ca="1" si="236"/>
        <v>9.9322970470523547E-2</v>
      </c>
      <c r="T842" s="42">
        <f t="shared" ca="1" si="237"/>
        <v>3.9615895964109533E-2</v>
      </c>
      <c r="U842">
        <f ca="1">+(L842^2*Markiwitz!$B$4^2)+(M842^2*Markiwitz!$C$4^2)+(N842^2*Markiwitz!$D$4^2)+(O842^2*Markiwitz!$E$4^2)+(P842^2*Markiwitz!$F$4^2)+(Q842^2*Markiwitz!$G$4^2)+(R842^2*Markiwitz!$H$4^2)+(S842^2*Markiwitz!$I$4^2)+(T842^2*Markiwitz!$J$4^2)+(2*L842*M842*Markiwitz!$B$8)+(2*L842*N842*Markiwitz!$E$8)+(2*L842*O842*Markiwitz!$H$8)+(2*L842*P842*Markiwitz!$B$11)+(2*L842*Q842*Markiwitz!$E$11)+(2*L842*R842*Markiwitz!$H$11)+(2*L842*S842*Markiwitz!$K$8)+(2*L842*T842*Markiwitz!$K$11)</f>
        <v>1.9425904568599182E-2</v>
      </c>
      <c r="V842" s="5">
        <f t="shared" ca="1" si="228"/>
        <v>0.1393768437316586</v>
      </c>
      <c r="W842" s="42">
        <f ca="1">SUMPRODUCT(L842:T842,Markiwitz!$B$3:$J$3)</f>
        <v>0.62890208613456777</v>
      </c>
    </row>
    <row r="843" spans="1:23" x14ac:dyDescent="0.25">
      <c r="A843">
        <v>842</v>
      </c>
      <c r="B843" s="25">
        <f t="shared" ca="1" si="227"/>
        <v>1.0000000000000002</v>
      </c>
      <c r="C843" s="46">
        <v>0</v>
      </c>
      <c r="D843">
        <f t="shared" ca="1" si="238"/>
        <v>9.238553635778346E-2</v>
      </c>
      <c r="E843">
        <f t="shared" ca="1" si="238"/>
        <v>0.25862840449487257</v>
      </c>
      <c r="F843">
        <f t="shared" ca="1" si="238"/>
        <v>0.69366020283186969</v>
      </c>
      <c r="G843">
        <f t="shared" ca="1" si="238"/>
        <v>0.58012431444854018</v>
      </c>
      <c r="H843">
        <f t="shared" ca="1" si="238"/>
        <v>0.89513142672137269</v>
      </c>
      <c r="I843">
        <f t="shared" ca="1" si="238"/>
        <v>0.48705849702202031</v>
      </c>
      <c r="J843">
        <f t="shared" ca="1" si="238"/>
        <v>0.27897780695611663</v>
      </c>
      <c r="K843">
        <f t="shared" ca="1" si="238"/>
        <v>0.24971852006865847</v>
      </c>
      <c r="L843" s="42">
        <f t="shared" ca="1" si="229"/>
        <v>0</v>
      </c>
      <c r="M843" s="42">
        <f t="shared" ca="1" si="230"/>
        <v>2.6129461183345623E-2</v>
      </c>
      <c r="N843" s="42">
        <f t="shared" ca="1" si="231"/>
        <v>7.3148039428901773E-2</v>
      </c>
      <c r="O843" s="42">
        <f t="shared" ca="1" si="232"/>
        <v>0.19618836518017321</v>
      </c>
      <c r="P843" s="42">
        <f t="shared" ca="1" si="233"/>
        <v>0.16407693621211558</v>
      </c>
      <c r="Q843" s="42">
        <f t="shared" ca="1" si="234"/>
        <v>0.25317060213764025</v>
      </c>
      <c r="R843" s="42">
        <f t="shared" ca="1" si="235"/>
        <v>0.13775507069276574</v>
      </c>
      <c r="S843" s="42">
        <f t="shared" ca="1" si="236"/>
        <v>7.8903474128724865E-2</v>
      </c>
      <c r="T843" s="42">
        <f t="shared" ca="1" si="237"/>
        <v>7.0628051036332976E-2</v>
      </c>
      <c r="U843">
        <f ca="1">+(L843^2*Markiwitz!$B$4^2)+(M843^2*Markiwitz!$C$4^2)+(N843^2*Markiwitz!$D$4^2)+(O843^2*Markiwitz!$E$4^2)+(P843^2*Markiwitz!$F$4^2)+(Q843^2*Markiwitz!$G$4^2)+(R843^2*Markiwitz!$H$4^2)+(S843^2*Markiwitz!$I$4^2)+(T843^2*Markiwitz!$J$4^2)+(2*L843*M843*Markiwitz!$B$8)+(2*L843*N843*Markiwitz!$E$8)+(2*L843*O843*Markiwitz!$H$8)+(2*L843*P843*Markiwitz!$B$11)+(2*L843*Q843*Markiwitz!$E$11)+(2*L843*R843*Markiwitz!$H$11)+(2*L843*S843*Markiwitz!$K$8)+(2*L843*T843*Markiwitz!$K$11)</f>
        <v>2.6995080485241622E-2</v>
      </c>
      <c r="V843" s="5">
        <f t="shared" ca="1" si="228"/>
        <v>0.16430179696291097</v>
      </c>
      <c r="W843" s="42">
        <f ca="1">SUMPRODUCT(L843:T843,Markiwitz!$B$3:$J$3)</f>
        <v>0.83626974374086471</v>
      </c>
    </row>
    <row r="844" spans="1:23" x14ac:dyDescent="0.25">
      <c r="A844">
        <v>843</v>
      </c>
      <c r="B844" s="25">
        <f t="shared" ca="1" si="227"/>
        <v>0.99999999999999978</v>
      </c>
      <c r="C844" s="46">
        <v>0</v>
      </c>
      <c r="D844">
        <f t="shared" ca="1" si="238"/>
        <v>0.88476430804893202</v>
      </c>
      <c r="E844">
        <f t="shared" ca="1" si="238"/>
        <v>0.12835799975440465</v>
      </c>
      <c r="F844">
        <f t="shared" ca="1" si="238"/>
        <v>0.98853629484127292</v>
      </c>
      <c r="G844">
        <f t="shared" ca="1" si="238"/>
        <v>0.98693486185168233</v>
      </c>
      <c r="H844">
        <f t="shared" ca="1" si="238"/>
        <v>0.97537100515393538</v>
      </c>
      <c r="I844">
        <f t="shared" ca="1" si="238"/>
        <v>0.24951842947529135</v>
      </c>
      <c r="J844">
        <f t="shared" ca="1" si="238"/>
        <v>8.7031061704167301E-2</v>
      </c>
      <c r="K844">
        <f t="shared" ca="1" si="238"/>
        <v>0.30218482220013398</v>
      </c>
      <c r="L844" s="42">
        <f t="shared" ca="1" si="229"/>
        <v>0</v>
      </c>
      <c r="M844" s="42">
        <f t="shared" ca="1" si="230"/>
        <v>0.19222728876177245</v>
      </c>
      <c r="N844" s="42">
        <f t="shared" ca="1" si="231"/>
        <v>2.7887551587703587E-2</v>
      </c>
      <c r="O844" s="42">
        <f t="shared" ca="1" si="232"/>
        <v>0.21477318882695787</v>
      </c>
      <c r="P844" s="42">
        <f t="shared" ca="1" si="233"/>
        <v>0.21442525535029955</v>
      </c>
      <c r="Q844" s="42">
        <f t="shared" ca="1" si="234"/>
        <v>0.21191284746899675</v>
      </c>
      <c r="R844" s="42">
        <f t="shared" ca="1" si="235"/>
        <v>5.4211331489965708E-2</v>
      </c>
      <c r="S844" s="42">
        <f t="shared" ca="1" si="236"/>
        <v>1.8908702438893324E-2</v>
      </c>
      <c r="T844" s="42">
        <f t="shared" ca="1" si="237"/>
        <v>6.5653834075410561E-2</v>
      </c>
      <c r="U844">
        <f ca="1">+(L844^2*Markiwitz!$B$4^2)+(M844^2*Markiwitz!$C$4^2)+(N844^2*Markiwitz!$D$4^2)+(O844^2*Markiwitz!$E$4^2)+(P844^2*Markiwitz!$F$4^2)+(Q844^2*Markiwitz!$G$4^2)+(R844^2*Markiwitz!$H$4^2)+(S844^2*Markiwitz!$I$4^2)+(T844^2*Markiwitz!$J$4^2)+(2*L844*M844*Markiwitz!$B$8)+(2*L844*N844*Markiwitz!$E$8)+(2*L844*O844*Markiwitz!$H$8)+(2*L844*P844*Markiwitz!$B$11)+(2*L844*Q844*Markiwitz!$E$11)+(2*L844*R844*Markiwitz!$H$11)+(2*L844*S844*Markiwitz!$K$8)+(2*L844*T844*Markiwitz!$K$11)</f>
        <v>2.3194792279251614E-2</v>
      </c>
      <c r="V844" s="5">
        <f t="shared" ca="1" si="228"/>
        <v>0.15229836597695859</v>
      </c>
      <c r="W844" s="42">
        <f ca="1">SUMPRODUCT(L844:T844,Markiwitz!$B$3:$J$3)</f>
        <v>0.75676504798959832</v>
      </c>
    </row>
    <row r="845" spans="1:23" x14ac:dyDescent="0.25">
      <c r="A845">
        <v>844</v>
      </c>
      <c r="B845" s="25">
        <f t="shared" ca="1" si="227"/>
        <v>1</v>
      </c>
      <c r="C845" s="46">
        <v>0</v>
      </c>
      <c r="D845">
        <f t="shared" ca="1" si="238"/>
        <v>0.35392584852048925</v>
      </c>
      <c r="E845">
        <f t="shared" ca="1" si="238"/>
        <v>0.61245839579025652</v>
      </c>
      <c r="F845">
        <f t="shared" ca="1" si="238"/>
        <v>0.24752249036630058</v>
      </c>
      <c r="G845">
        <f t="shared" ca="1" si="238"/>
        <v>9.5550290924733883E-2</v>
      </c>
      <c r="H845">
        <f t="shared" ca="1" si="238"/>
        <v>0.42545723500051014</v>
      </c>
      <c r="I845">
        <f t="shared" ca="1" si="238"/>
        <v>0.63946478810016738</v>
      </c>
      <c r="J845">
        <f t="shared" ca="1" si="238"/>
        <v>0.99066562238353395</v>
      </c>
      <c r="K845">
        <f t="shared" ca="1" si="238"/>
        <v>0.97745295097607421</v>
      </c>
      <c r="L845" s="42">
        <f t="shared" ca="1" si="229"/>
        <v>0</v>
      </c>
      <c r="M845" s="42">
        <f t="shared" ca="1" si="230"/>
        <v>8.150283070331886E-2</v>
      </c>
      <c r="N845" s="42">
        <f t="shared" ca="1" si="231"/>
        <v>0.14103828006229888</v>
      </c>
      <c r="O845" s="42">
        <f t="shared" ca="1" si="232"/>
        <v>5.7000028994549631E-2</v>
      </c>
      <c r="P845" s="42">
        <f t="shared" ca="1" si="233"/>
        <v>2.200353327524936E-2</v>
      </c>
      <c r="Q845" s="42">
        <f t="shared" ca="1" si="234"/>
        <v>9.7975237300988727E-2</v>
      </c>
      <c r="R845" s="42">
        <f t="shared" ca="1" si="235"/>
        <v>0.14725737208268475</v>
      </c>
      <c r="S845" s="42">
        <f t="shared" ca="1" si="236"/>
        <v>0.22813268045339985</v>
      </c>
      <c r="T845" s="42">
        <f t="shared" ca="1" si="237"/>
        <v>0.22509003712751</v>
      </c>
      <c r="U845">
        <f ca="1">+(L845^2*Markiwitz!$B$4^2)+(M845^2*Markiwitz!$C$4^2)+(N845^2*Markiwitz!$D$4^2)+(O845^2*Markiwitz!$E$4^2)+(P845^2*Markiwitz!$F$4^2)+(Q845^2*Markiwitz!$G$4^2)+(R845^2*Markiwitz!$H$4^2)+(S845^2*Markiwitz!$I$4^2)+(T845^2*Markiwitz!$J$4^2)+(2*L845*M845*Markiwitz!$B$8)+(2*L845*N845*Markiwitz!$E$8)+(2*L845*O845*Markiwitz!$H$8)+(2*L845*P845*Markiwitz!$B$11)+(2*L845*Q845*Markiwitz!$E$11)+(2*L845*R845*Markiwitz!$H$11)+(2*L845*S845*Markiwitz!$K$8)+(2*L845*T845*Markiwitz!$K$11)</f>
        <v>1.3476849957627086E-2</v>
      </c>
      <c r="V845" s="5">
        <f t="shared" ca="1" si="228"/>
        <v>0.11608983572056206</v>
      </c>
      <c r="W845" s="42">
        <f ca="1">SUMPRODUCT(L845:T845,Markiwitz!$B$3:$J$3)</f>
        <v>0.3417662277556498</v>
      </c>
    </row>
    <row r="846" spans="1:23" x14ac:dyDescent="0.25">
      <c r="A846">
        <v>845</v>
      </c>
      <c r="B846" s="25">
        <f t="shared" ca="1" si="227"/>
        <v>0.99999999999999989</v>
      </c>
      <c r="C846" s="46">
        <v>0</v>
      </c>
      <c r="D846">
        <f t="shared" ca="1" si="238"/>
        <v>0.36190830669761154</v>
      </c>
      <c r="E846">
        <f t="shared" ca="1" si="238"/>
        <v>2.8697544516236406E-2</v>
      </c>
      <c r="F846">
        <f t="shared" ca="1" si="238"/>
        <v>0.45158014822164316</v>
      </c>
      <c r="G846">
        <f t="shared" ca="1" si="238"/>
        <v>0.30348686354332055</v>
      </c>
      <c r="H846">
        <f t="shared" ca="1" si="238"/>
        <v>0.14082328297581514</v>
      </c>
      <c r="I846">
        <f t="shared" ca="1" si="238"/>
        <v>0.55485563421243633</v>
      </c>
      <c r="J846">
        <f t="shared" ca="1" si="238"/>
        <v>0.45414295677901062</v>
      </c>
      <c r="K846">
        <f t="shared" ca="1" si="238"/>
        <v>8.7476902584798677E-2</v>
      </c>
      <c r="L846" s="42">
        <f t="shared" ca="1" si="229"/>
        <v>0</v>
      </c>
      <c r="M846" s="42">
        <f t="shared" ca="1" si="230"/>
        <v>0.15187268731778075</v>
      </c>
      <c r="N846" s="42">
        <f t="shared" ca="1" si="231"/>
        <v>1.2042755373238933E-2</v>
      </c>
      <c r="O846" s="42">
        <f t="shared" ca="1" si="232"/>
        <v>0.18950294696354178</v>
      </c>
      <c r="P846" s="42">
        <f t="shared" ca="1" si="233"/>
        <v>0.12735647311483192</v>
      </c>
      <c r="Q846" s="42">
        <f t="shared" ca="1" si="234"/>
        <v>5.9095660493692879E-2</v>
      </c>
      <c r="R846" s="42">
        <f t="shared" ca="1" si="235"/>
        <v>0.23284189581109274</v>
      </c>
      <c r="S846" s="42">
        <f t="shared" ca="1" si="236"/>
        <v>0.19057841446590451</v>
      </c>
      <c r="T846" s="42">
        <f t="shared" ca="1" si="237"/>
        <v>3.6709166459916391E-2</v>
      </c>
      <c r="U846">
        <f ca="1">+(L846^2*Markiwitz!$B$4^2)+(M846^2*Markiwitz!$C$4^2)+(N846^2*Markiwitz!$D$4^2)+(O846^2*Markiwitz!$E$4^2)+(P846^2*Markiwitz!$F$4^2)+(Q846^2*Markiwitz!$G$4^2)+(R846^2*Markiwitz!$H$4^2)+(S846^2*Markiwitz!$I$4^2)+(T846^2*Markiwitz!$J$4^2)+(2*L846*M846*Markiwitz!$B$8)+(2*L846*N846*Markiwitz!$E$8)+(2*L846*O846*Markiwitz!$H$8)+(2*L846*P846*Markiwitz!$B$11)+(2*L846*Q846*Markiwitz!$E$11)+(2*L846*R846*Markiwitz!$H$11)+(2*L846*S846*Markiwitz!$K$8)+(2*L846*T846*Markiwitz!$K$11)</f>
        <v>1.5806800990899889E-2</v>
      </c>
      <c r="V846" s="5">
        <f t="shared" ca="1" si="228"/>
        <v>0.12572510087846375</v>
      </c>
      <c r="W846" s="42">
        <f ca="1">SUMPRODUCT(L846:T846,Markiwitz!$B$3:$J$3)</f>
        <v>0.28763270843438754</v>
      </c>
    </row>
    <row r="847" spans="1:23" x14ac:dyDescent="0.25">
      <c r="A847">
        <v>846</v>
      </c>
      <c r="B847" s="25">
        <f t="shared" ca="1" si="227"/>
        <v>1</v>
      </c>
      <c r="C847" s="46">
        <v>0</v>
      </c>
      <c r="D847">
        <f t="shared" ca="1" si="238"/>
        <v>0.16190363840339872</v>
      </c>
      <c r="E847">
        <f t="shared" ca="1" si="238"/>
        <v>1.7039205579055472E-2</v>
      </c>
      <c r="F847">
        <f t="shared" ca="1" si="238"/>
        <v>2.8814675332404782E-3</v>
      </c>
      <c r="G847">
        <f t="shared" ca="1" si="238"/>
        <v>0.99113191817424517</v>
      </c>
      <c r="H847">
        <f t="shared" ca="1" si="238"/>
        <v>0.8642657850555725</v>
      </c>
      <c r="I847">
        <f t="shared" ca="1" si="238"/>
        <v>0.92195595959683352</v>
      </c>
      <c r="J847">
        <f t="shared" ca="1" si="238"/>
        <v>0.58321854623032143</v>
      </c>
      <c r="K847">
        <f t="shared" ca="1" si="238"/>
        <v>5.0274519856559174E-2</v>
      </c>
      <c r="L847" s="42">
        <f t="shared" ca="1" si="229"/>
        <v>0</v>
      </c>
      <c r="M847" s="42">
        <f t="shared" ca="1" si="230"/>
        <v>4.5064977166419232E-2</v>
      </c>
      <c r="N847" s="42">
        <f t="shared" ca="1" si="231"/>
        <v>4.7427680929617621E-3</v>
      </c>
      <c r="O847" s="42">
        <f t="shared" ca="1" si="232"/>
        <v>8.0204045981794681E-4</v>
      </c>
      <c r="P847" s="42">
        <f t="shared" ca="1" si="233"/>
        <v>0.27587605628814599</v>
      </c>
      <c r="Q847" s="42">
        <f t="shared" ca="1" si="234"/>
        <v>0.24056357382286697</v>
      </c>
      <c r="R847" s="42">
        <f t="shared" ca="1" si="235"/>
        <v>0.25662131300690555</v>
      </c>
      <c r="S847" s="42">
        <f t="shared" ca="1" si="236"/>
        <v>0.16233563821101826</v>
      </c>
      <c r="T847" s="42">
        <f t="shared" ca="1" si="237"/>
        <v>1.3993632951864343E-2</v>
      </c>
      <c r="U847">
        <f ca="1">+(L847^2*Markiwitz!$B$4^2)+(M847^2*Markiwitz!$C$4^2)+(N847^2*Markiwitz!$D$4^2)+(O847^2*Markiwitz!$E$4^2)+(P847^2*Markiwitz!$F$4^2)+(Q847^2*Markiwitz!$G$4^2)+(R847^2*Markiwitz!$H$4^2)+(S847^2*Markiwitz!$I$4^2)+(T847^2*Markiwitz!$J$4^2)+(2*L847*M847*Markiwitz!$B$8)+(2*L847*N847*Markiwitz!$E$8)+(2*L847*O847*Markiwitz!$H$8)+(2*L847*P847*Markiwitz!$B$11)+(2*L847*Q847*Markiwitz!$E$11)+(2*L847*R847*Markiwitz!$H$11)+(2*L847*S847*Markiwitz!$K$8)+(2*L847*T847*Markiwitz!$K$11)</f>
        <v>3.35564555654101E-2</v>
      </c>
      <c r="V847" s="5">
        <f t="shared" ca="1" si="228"/>
        <v>0.18318421210740324</v>
      </c>
      <c r="W847" s="42">
        <f ca="1">SUMPRODUCT(L847:T847,Markiwitz!$B$3:$J$3)</f>
        <v>0.76768703384571479</v>
      </c>
    </row>
    <row r="848" spans="1:23" x14ac:dyDescent="0.25">
      <c r="A848">
        <v>847</v>
      </c>
      <c r="B848" s="25">
        <f t="shared" ca="1" si="227"/>
        <v>1</v>
      </c>
      <c r="C848" s="46">
        <v>0</v>
      </c>
      <c r="D848">
        <f t="shared" ca="1" si="238"/>
        <v>0.67013649150313104</v>
      </c>
      <c r="E848">
        <f t="shared" ca="1" si="238"/>
        <v>0.41835863669182005</v>
      </c>
      <c r="F848">
        <f t="shared" ca="1" si="238"/>
        <v>0.46821543506320329</v>
      </c>
      <c r="G848">
        <f t="shared" ca="1" si="238"/>
        <v>0.61145666115431729</v>
      </c>
      <c r="H848">
        <f t="shared" ca="1" si="238"/>
        <v>0.5747890393562225</v>
      </c>
      <c r="I848">
        <f t="shared" ca="1" si="238"/>
        <v>0.62616441281475221</v>
      </c>
      <c r="J848">
        <f t="shared" ca="1" si="238"/>
        <v>0.3183349267040243</v>
      </c>
      <c r="K848">
        <f t="shared" ca="1" si="238"/>
        <v>0.98590506847344539</v>
      </c>
      <c r="L848" s="42">
        <f t="shared" ca="1" si="229"/>
        <v>0</v>
      </c>
      <c r="M848" s="42">
        <f t="shared" ca="1" si="230"/>
        <v>0.14339498672817488</v>
      </c>
      <c r="N848" s="42">
        <f t="shared" ca="1" si="231"/>
        <v>8.9519869335097368E-2</v>
      </c>
      <c r="O848" s="42">
        <f t="shared" ca="1" si="232"/>
        <v>0.10018816606482468</v>
      </c>
      <c r="P848" s="42">
        <f t="shared" ca="1" si="233"/>
        <v>0.13083874840841703</v>
      </c>
      <c r="Q848" s="42">
        <f t="shared" ca="1" si="234"/>
        <v>0.12299265554859107</v>
      </c>
      <c r="R848" s="42">
        <f t="shared" ca="1" si="235"/>
        <v>0.13398589511791614</v>
      </c>
      <c r="S848" s="42">
        <f t="shared" ca="1" si="236"/>
        <v>6.8116918222807771E-2</v>
      </c>
      <c r="T848" s="42">
        <f t="shared" ca="1" si="237"/>
        <v>0.21096276057417107</v>
      </c>
      <c r="U848">
        <f ca="1">+(L848^2*Markiwitz!$B$4^2)+(M848^2*Markiwitz!$C$4^2)+(N848^2*Markiwitz!$D$4^2)+(O848^2*Markiwitz!$E$4^2)+(P848^2*Markiwitz!$F$4^2)+(Q848^2*Markiwitz!$G$4^2)+(R848^2*Markiwitz!$H$4^2)+(S848^2*Markiwitz!$I$4^2)+(T848^2*Markiwitz!$J$4^2)+(2*L848*M848*Markiwitz!$B$8)+(2*L848*N848*Markiwitz!$E$8)+(2*L848*O848*Markiwitz!$H$8)+(2*L848*P848*Markiwitz!$B$11)+(2*L848*Q848*Markiwitz!$E$11)+(2*L848*R848*Markiwitz!$H$11)+(2*L848*S848*Markiwitz!$K$8)+(2*L848*T848*Markiwitz!$K$11)</f>
        <v>1.1163728302058969E-2</v>
      </c>
      <c r="V848" s="5">
        <f t="shared" ca="1" si="228"/>
        <v>0.10565854580704284</v>
      </c>
      <c r="W848" s="42">
        <f ca="1">SUMPRODUCT(L848:T848,Markiwitz!$B$3:$J$3)</f>
        <v>0.46681233557661866</v>
      </c>
    </row>
    <row r="849" spans="1:23" x14ac:dyDescent="0.25">
      <c r="A849">
        <v>848</v>
      </c>
      <c r="B849" s="25">
        <f t="shared" ca="1" si="227"/>
        <v>1</v>
      </c>
      <c r="C849" s="46">
        <v>0</v>
      </c>
      <c r="D849">
        <f t="shared" ca="1" si="238"/>
        <v>0.63673040082386601</v>
      </c>
      <c r="E849">
        <f t="shared" ca="1" si="238"/>
        <v>0.67210109900060933</v>
      </c>
      <c r="F849">
        <f t="shared" ca="1" si="238"/>
        <v>0.76650178403059244</v>
      </c>
      <c r="G849">
        <f t="shared" ca="1" si="238"/>
        <v>0.18303320237345144</v>
      </c>
      <c r="H849">
        <f t="shared" ca="1" si="238"/>
        <v>0.69746060427074774</v>
      </c>
      <c r="I849">
        <f t="shared" ca="1" si="238"/>
        <v>0.69389001556607421</v>
      </c>
      <c r="J849">
        <f t="shared" ca="1" si="238"/>
        <v>0.64277746020136217</v>
      </c>
      <c r="K849">
        <f t="shared" ca="1" si="238"/>
        <v>0.1415229961593566</v>
      </c>
      <c r="L849" s="42">
        <f t="shared" ca="1" si="229"/>
        <v>0</v>
      </c>
      <c r="M849" s="42">
        <f t="shared" ca="1" si="230"/>
        <v>0.14360123564226046</v>
      </c>
      <c r="N849" s="42">
        <f t="shared" ca="1" si="231"/>
        <v>0.15157835744630455</v>
      </c>
      <c r="O849" s="42">
        <f t="shared" ca="1" si="232"/>
        <v>0.17286845918833102</v>
      </c>
      <c r="P849" s="42">
        <f t="shared" ca="1" si="233"/>
        <v>4.1279313804365121E-2</v>
      </c>
      <c r="Q849" s="42">
        <f t="shared" ca="1" si="234"/>
        <v>0.15729766390215516</v>
      </c>
      <c r="R849" s="42">
        <f t="shared" ca="1" si="235"/>
        <v>0.15649239223725903</v>
      </c>
      <c r="S849" s="42">
        <f t="shared" ca="1" si="236"/>
        <v>0.14496502351462684</v>
      </c>
      <c r="T849" s="42">
        <f t="shared" ca="1" si="237"/>
        <v>3.1917554264697744E-2</v>
      </c>
      <c r="U849">
        <f ca="1">+(L849^2*Markiwitz!$B$4^2)+(M849^2*Markiwitz!$C$4^2)+(N849^2*Markiwitz!$D$4^2)+(O849^2*Markiwitz!$E$4^2)+(P849^2*Markiwitz!$F$4^2)+(Q849^2*Markiwitz!$G$4^2)+(R849^2*Markiwitz!$H$4^2)+(S849^2*Markiwitz!$I$4^2)+(T849^2*Markiwitz!$J$4^2)+(2*L849*M849*Markiwitz!$B$8)+(2*L849*N849*Markiwitz!$E$8)+(2*L849*O849*Markiwitz!$H$8)+(2*L849*P849*Markiwitz!$B$11)+(2*L849*Q849*Markiwitz!$E$11)+(2*L849*R849*Markiwitz!$H$11)+(2*L849*S849*Markiwitz!$K$8)+(2*L849*T849*Markiwitz!$K$11)</f>
        <v>1.6527509915904529E-2</v>
      </c>
      <c r="V849" s="5">
        <f t="shared" ca="1" si="228"/>
        <v>0.12855936339257645</v>
      </c>
      <c r="W849" s="42">
        <f ca="1">SUMPRODUCT(L849:T849,Markiwitz!$B$3:$J$3)</f>
        <v>0.5505185178042129</v>
      </c>
    </row>
    <row r="850" spans="1:23" x14ac:dyDescent="0.25">
      <c r="A850">
        <v>849</v>
      </c>
      <c r="B850" s="25">
        <f t="shared" ca="1" si="227"/>
        <v>1</v>
      </c>
      <c r="C850" s="46">
        <v>0</v>
      </c>
      <c r="D850">
        <f t="shared" ca="1" si="238"/>
        <v>0.87592164824069807</v>
      </c>
      <c r="E850">
        <f t="shared" ca="1" si="238"/>
        <v>0.17479455959364276</v>
      </c>
      <c r="F850">
        <f t="shared" ca="1" si="238"/>
        <v>0.5150117348128409</v>
      </c>
      <c r="G850">
        <f t="shared" ca="1" si="238"/>
        <v>0.811294571993043</v>
      </c>
      <c r="H850">
        <f t="shared" ca="1" si="238"/>
        <v>0.50921840589857625</v>
      </c>
      <c r="I850">
        <f t="shared" ca="1" si="238"/>
        <v>0.772453692224219</v>
      </c>
      <c r="J850">
        <f t="shared" ca="1" si="238"/>
        <v>0.79390992946226668</v>
      </c>
      <c r="K850">
        <f t="shared" ca="1" si="238"/>
        <v>0.58330920921059803</v>
      </c>
      <c r="L850" s="42">
        <f t="shared" ca="1" si="229"/>
        <v>0</v>
      </c>
      <c r="M850" s="42">
        <f t="shared" ca="1" si="230"/>
        <v>0.173934997991367</v>
      </c>
      <c r="N850" s="42">
        <f t="shared" ca="1" si="231"/>
        <v>3.4709601518454078E-2</v>
      </c>
      <c r="O850" s="42">
        <f t="shared" ca="1" si="232"/>
        <v>0.10226778301475004</v>
      </c>
      <c r="P850" s="42">
        <f t="shared" ca="1" si="233"/>
        <v>0.16110176068081378</v>
      </c>
      <c r="Q850" s="42">
        <f t="shared" ca="1" si="234"/>
        <v>0.10111738028741722</v>
      </c>
      <c r="R850" s="42">
        <f t="shared" ca="1" si="235"/>
        <v>0.15338898367827886</v>
      </c>
      <c r="S850" s="42">
        <f t="shared" ca="1" si="236"/>
        <v>0.15764962798179377</v>
      </c>
      <c r="T850" s="42">
        <f t="shared" ca="1" si="237"/>
        <v>0.11582986484712525</v>
      </c>
      <c r="U850">
        <f ca="1">+(L850^2*Markiwitz!$B$4^2)+(M850^2*Markiwitz!$C$4^2)+(N850^2*Markiwitz!$D$4^2)+(O850^2*Markiwitz!$E$4^2)+(P850^2*Markiwitz!$F$4^2)+(Q850^2*Markiwitz!$G$4^2)+(R850^2*Markiwitz!$H$4^2)+(S850^2*Markiwitz!$I$4^2)+(T850^2*Markiwitz!$J$4^2)+(2*L850*M850*Markiwitz!$B$8)+(2*L850*N850*Markiwitz!$E$8)+(2*L850*O850*Markiwitz!$H$8)+(2*L850*P850*Markiwitz!$B$11)+(2*L850*Q850*Markiwitz!$E$11)+(2*L850*R850*Markiwitz!$H$11)+(2*L850*S850*Markiwitz!$K$8)+(2*L850*T850*Markiwitz!$K$11)</f>
        <v>1.2866972039776563E-2</v>
      </c>
      <c r="V850" s="5">
        <f t="shared" ca="1" si="228"/>
        <v>0.11343267624356115</v>
      </c>
      <c r="W850" s="42">
        <f ca="1">SUMPRODUCT(L850:T850,Markiwitz!$B$3:$J$3)</f>
        <v>0.39906188058436409</v>
      </c>
    </row>
    <row r="851" spans="1:23" x14ac:dyDescent="0.25">
      <c r="A851">
        <v>850</v>
      </c>
      <c r="B851" s="25">
        <f t="shared" ca="1" si="227"/>
        <v>1</v>
      </c>
      <c r="C851" s="46">
        <v>0</v>
      </c>
      <c r="D851">
        <f t="shared" ca="1" si="238"/>
        <v>0.74167374299677835</v>
      </c>
      <c r="E851">
        <f t="shared" ca="1" si="238"/>
        <v>0.27772240243692992</v>
      </c>
      <c r="F851">
        <f t="shared" ca="1" si="238"/>
        <v>4.5368860161409397E-2</v>
      </c>
      <c r="G851">
        <f t="shared" ca="1" si="238"/>
        <v>0.26693318392695076</v>
      </c>
      <c r="H851">
        <f t="shared" ca="1" si="238"/>
        <v>0.30328074534901284</v>
      </c>
      <c r="I851">
        <f t="shared" ca="1" si="238"/>
        <v>0.10715888588053379</v>
      </c>
      <c r="J851">
        <f t="shared" ca="1" si="238"/>
        <v>0.13452017711813813</v>
      </c>
      <c r="K851">
        <f t="shared" ca="1" si="238"/>
        <v>0.35026697211148117</v>
      </c>
      <c r="L851" s="42">
        <f t="shared" ca="1" si="229"/>
        <v>0</v>
      </c>
      <c r="M851" s="42">
        <f t="shared" ca="1" si="230"/>
        <v>0.33304837522344916</v>
      </c>
      <c r="N851" s="42">
        <f t="shared" ca="1" si="231"/>
        <v>0.12471116278303269</v>
      </c>
      <c r="O851" s="42">
        <f t="shared" ca="1" si="232"/>
        <v>2.0372873254814555E-2</v>
      </c>
      <c r="P851" s="42">
        <f t="shared" ca="1" si="233"/>
        <v>0.11986626739795375</v>
      </c>
      <c r="Q851" s="42">
        <f t="shared" ca="1" si="234"/>
        <v>0.13618812911849854</v>
      </c>
      <c r="R851" s="42">
        <f t="shared" ca="1" si="235"/>
        <v>4.8119666052977433E-2</v>
      </c>
      <c r="S851" s="42">
        <f t="shared" ca="1" si="236"/>
        <v>6.04062458014792E-2</v>
      </c>
      <c r="T851" s="42">
        <f t="shared" ca="1" si="237"/>
        <v>0.15728728036779469</v>
      </c>
      <c r="U851">
        <f ca="1">+(L851^2*Markiwitz!$B$4^2)+(M851^2*Markiwitz!$C$4^2)+(N851^2*Markiwitz!$D$4^2)+(O851^2*Markiwitz!$E$4^2)+(P851^2*Markiwitz!$F$4^2)+(Q851^2*Markiwitz!$G$4^2)+(R851^2*Markiwitz!$H$4^2)+(S851^2*Markiwitz!$I$4^2)+(T851^2*Markiwitz!$J$4^2)+(2*L851*M851*Markiwitz!$B$8)+(2*L851*N851*Markiwitz!$E$8)+(2*L851*O851*Markiwitz!$H$8)+(2*L851*P851*Markiwitz!$B$11)+(2*L851*Q851*Markiwitz!$E$11)+(2*L851*R851*Markiwitz!$H$11)+(2*L851*S851*Markiwitz!$K$8)+(2*L851*T851*Markiwitz!$K$11)</f>
        <v>1.1998145775847879E-2</v>
      </c>
      <c r="V851" s="5">
        <f t="shared" ca="1" si="228"/>
        <v>0.10953604783744883</v>
      </c>
      <c r="W851" s="42">
        <f ca="1">SUMPRODUCT(L851:T851,Markiwitz!$B$3:$J$3)</f>
        <v>0.50104099634868682</v>
      </c>
    </row>
    <row r="852" spans="1:23" x14ac:dyDescent="0.25">
      <c r="A852">
        <v>851</v>
      </c>
      <c r="B852" s="25">
        <f t="shared" ca="1" si="227"/>
        <v>0.99999999999999989</v>
      </c>
      <c r="C852" s="46">
        <v>0</v>
      </c>
      <c r="D852">
        <f t="shared" ref="D852:K861" ca="1" si="239">RAND()</f>
        <v>0.90963318798859127</v>
      </c>
      <c r="E852">
        <f t="shared" ca="1" si="239"/>
        <v>0.47791441017725966</v>
      </c>
      <c r="F852">
        <f t="shared" ca="1" si="239"/>
        <v>0.34939434423308469</v>
      </c>
      <c r="G852">
        <f t="shared" ca="1" si="239"/>
        <v>0.68261588335791412</v>
      </c>
      <c r="H852">
        <f t="shared" ca="1" si="239"/>
        <v>0.88657787398636079</v>
      </c>
      <c r="I852">
        <f t="shared" ca="1" si="239"/>
        <v>0.35589734755595415</v>
      </c>
      <c r="J852">
        <f t="shared" ca="1" si="239"/>
        <v>0.56009058361881414</v>
      </c>
      <c r="K852">
        <f t="shared" ca="1" si="239"/>
        <v>0.91967434982355445</v>
      </c>
      <c r="L852" s="42">
        <f t="shared" ca="1" si="229"/>
        <v>0</v>
      </c>
      <c r="M852" s="42">
        <f t="shared" ca="1" si="230"/>
        <v>0.17690955408897782</v>
      </c>
      <c r="N852" s="42">
        <f t="shared" ca="1" si="231"/>
        <v>9.2946944233763221E-2</v>
      </c>
      <c r="O852" s="42">
        <f t="shared" ca="1" si="232"/>
        <v>6.7951783703236068E-2</v>
      </c>
      <c r="P852" s="42">
        <f t="shared" ca="1" si="233"/>
        <v>0.13275820752091652</v>
      </c>
      <c r="Q852" s="42">
        <f t="shared" ca="1" si="234"/>
        <v>0.17242565291499479</v>
      </c>
      <c r="R852" s="42">
        <f t="shared" ca="1" si="235"/>
        <v>6.9216517041112494E-2</v>
      </c>
      <c r="S852" s="42">
        <f t="shared" ca="1" si="236"/>
        <v>0.10892893608745781</v>
      </c>
      <c r="T852" s="42">
        <f t="shared" ca="1" si="237"/>
        <v>0.17886240440954118</v>
      </c>
      <c r="U852">
        <f ca="1">+(L852^2*Markiwitz!$B$4^2)+(M852^2*Markiwitz!$C$4^2)+(N852^2*Markiwitz!$D$4^2)+(O852^2*Markiwitz!$E$4^2)+(P852^2*Markiwitz!$F$4^2)+(Q852^2*Markiwitz!$G$4^2)+(R852^2*Markiwitz!$H$4^2)+(S852^2*Markiwitz!$I$4^2)+(T852^2*Markiwitz!$J$4^2)+(2*L852*M852*Markiwitz!$B$8)+(2*L852*N852*Markiwitz!$E$8)+(2*L852*O852*Markiwitz!$H$8)+(2*L852*P852*Markiwitz!$B$11)+(2*L852*Q852*Markiwitz!$E$11)+(2*L852*R852*Markiwitz!$H$11)+(2*L852*S852*Markiwitz!$K$8)+(2*L852*T852*Markiwitz!$K$11)</f>
        <v>1.4434375244971764E-2</v>
      </c>
      <c r="V852" s="5">
        <f t="shared" ca="1" si="228"/>
        <v>0.12014314481056239</v>
      </c>
      <c r="W852" s="42">
        <f ca="1">SUMPRODUCT(L852:T852,Markiwitz!$B$3:$J$3)</f>
        <v>0.59072460929431769</v>
      </c>
    </row>
    <row r="853" spans="1:23" x14ac:dyDescent="0.25">
      <c r="A853">
        <v>852</v>
      </c>
      <c r="B853" s="25">
        <f t="shared" ca="1" si="227"/>
        <v>1</v>
      </c>
      <c r="C853" s="46">
        <v>0</v>
      </c>
      <c r="D853">
        <f t="shared" ca="1" si="239"/>
        <v>0.4402258361910929</v>
      </c>
      <c r="E853">
        <f t="shared" ca="1" si="239"/>
        <v>0.63017001564739195</v>
      </c>
      <c r="F853">
        <f t="shared" ca="1" si="239"/>
        <v>0.30287424298877175</v>
      </c>
      <c r="G853">
        <f t="shared" ca="1" si="239"/>
        <v>0.89401441323865449</v>
      </c>
      <c r="H853">
        <f t="shared" ca="1" si="239"/>
        <v>0.73013803127895949</v>
      </c>
      <c r="I853">
        <f t="shared" ca="1" si="239"/>
        <v>0.21742742165427953</v>
      </c>
      <c r="J853">
        <f t="shared" ca="1" si="239"/>
        <v>0.93117558511232656</v>
      </c>
      <c r="K853">
        <f t="shared" ca="1" si="239"/>
        <v>0.17728710102137069</v>
      </c>
      <c r="L853" s="42">
        <f t="shared" ca="1" si="229"/>
        <v>0</v>
      </c>
      <c r="M853" s="42">
        <f t="shared" ca="1" si="230"/>
        <v>0.10182604685854578</v>
      </c>
      <c r="N853" s="42">
        <f t="shared" ca="1" si="231"/>
        <v>0.14576091693607002</v>
      </c>
      <c r="O853" s="42">
        <f t="shared" ca="1" si="232"/>
        <v>7.0056058330556586E-2</v>
      </c>
      <c r="P853" s="42">
        <f t="shared" ca="1" si="233"/>
        <v>0.20678921146994786</v>
      </c>
      <c r="Q853" s="42">
        <f t="shared" ca="1" si="234"/>
        <v>0.16888393018792558</v>
      </c>
      <c r="R853" s="42">
        <f t="shared" ca="1" si="235"/>
        <v>5.0291857055138944E-2</v>
      </c>
      <c r="S853" s="42">
        <f t="shared" ca="1" si="236"/>
        <v>0.21538474339344102</v>
      </c>
      <c r="T853" s="42">
        <f t="shared" ca="1" si="237"/>
        <v>4.1007235768374208E-2</v>
      </c>
      <c r="U853">
        <f ca="1">+(L853^2*Markiwitz!$B$4^2)+(M853^2*Markiwitz!$C$4^2)+(N853^2*Markiwitz!$D$4^2)+(O853^2*Markiwitz!$E$4^2)+(P853^2*Markiwitz!$F$4^2)+(Q853^2*Markiwitz!$G$4^2)+(R853^2*Markiwitz!$H$4^2)+(S853^2*Markiwitz!$I$4^2)+(T853^2*Markiwitz!$J$4^2)+(2*L853*M853*Markiwitz!$B$8)+(2*L853*N853*Markiwitz!$E$8)+(2*L853*O853*Markiwitz!$H$8)+(2*L853*P853*Markiwitz!$B$11)+(2*L853*Q853*Markiwitz!$E$11)+(2*L853*R853*Markiwitz!$H$11)+(2*L853*S853*Markiwitz!$K$8)+(2*L853*T853*Markiwitz!$K$11)</f>
        <v>2.054607458253864E-2</v>
      </c>
      <c r="V853" s="5">
        <f t="shared" ca="1" si="228"/>
        <v>0.14333901974877128</v>
      </c>
      <c r="W853" s="42">
        <f ca="1">SUMPRODUCT(L853:T853,Markiwitz!$B$3:$J$3)</f>
        <v>0.5890333766072896</v>
      </c>
    </row>
    <row r="854" spans="1:23" x14ac:dyDescent="0.25">
      <c r="A854">
        <v>853</v>
      </c>
      <c r="B854" s="25">
        <f t="shared" ca="1" si="227"/>
        <v>0.99999999999999989</v>
      </c>
      <c r="C854" s="46">
        <v>0</v>
      </c>
      <c r="D854">
        <f t="shared" ca="1" si="239"/>
        <v>0.43199830657415661</v>
      </c>
      <c r="E854">
        <f t="shared" ca="1" si="239"/>
        <v>0.77624769335117993</v>
      </c>
      <c r="F854">
        <f t="shared" ca="1" si="239"/>
        <v>0.47138732879103762</v>
      </c>
      <c r="G854">
        <f t="shared" ca="1" si="239"/>
        <v>0.66672061898920365</v>
      </c>
      <c r="H854">
        <f t="shared" ca="1" si="239"/>
        <v>0.65416763378065379</v>
      </c>
      <c r="I854">
        <f t="shared" ca="1" si="239"/>
        <v>0.32448390173609964</v>
      </c>
      <c r="J854">
        <f t="shared" ca="1" si="239"/>
        <v>0.95636121449805644</v>
      </c>
      <c r="K854">
        <f t="shared" ca="1" si="239"/>
        <v>0.23044289947591412</v>
      </c>
      <c r="L854" s="42">
        <f t="shared" ca="1" si="229"/>
        <v>0</v>
      </c>
      <c r="M854" s="42">
        <f t="shared" ca="1" si="230"/>
        <v>9.5748346038938795E-2</v>
      </c>
      <c r="N854" s="42">
        <f t="shared" ca="1" si="231"/>
        <v>0.17204797246620301</v>
      </c>
      <c r="O854" s="42">
        <f t="shared" ca="1" si="232"/>
        <v>0.10447855093086461</v>
      </c>
      <c r="P854" s="42">
        <f t="shared" ca="1" si="233"/>
        <v>0.14777233050869712</v>
      </c>
      <c r="Q854" s="42">
        <f t="shared" ca="1" si="234"/>
        <v>0.14499007985336129</v>
      </c>
      <c r="R854" s="42">
        <f t="shared" ca="1" si="235"/>
        <v>7.1918793279250562E-2</v>
      </c>
      <c r="S854" s="42">
        <f t="shared" ca="1" si="236"/>
        <v>0.21196843392778628</v>
      </c>
      <c r="T854" s="42">
        <f t="shared" ca="1" si="237"/>
        <v>5.1075492994898178E-2</v>
      </c>
      <c r="U854">
        <f ca="1">+(L854^2*Markiwitz!$B$4^2)+(M854^2*Markiwitz!$C$4^2)+(N854^2*Markiwitz!$D$4^2)+(O854^2*Markiwitz!$E$4^2)+(P854^2*Markiwitz!$F$4^2)+(Q854^2*Markiwitz!$G$4^2)+(R854^2*Markiwitz!$H$4^2)+(S854^2*Markiwitz!$I$4^2)+(T854^2*Markiwitz!$J$4^2)+(2*L854*M854*Markiwitz!$B$8)+(2*L854*N854*Markiwitz!$E$8)+(2*L854*O854*Markiwitz!$H$8)+(2*L854*P854*Markiwitz!$B$11)+(2*L854*Q854*Markiwitz!$E$11)+(2*L854*R854*Markiwitz!$H$11)+(2*L854*S854*Markiwitz!$K$8)+(2*L854*T854*Markiwitz!$K$11)</f>
        <v>1.730316379427169E-2</v>
      </c>
      <c r="V854" s="5">
        <f t="shared" ca="1" si="228"/>
        <v>0.13154149077105554</v>
      </c>
      <c r="W854" s="42">
        <f ca="1">SUMPRODUCT(L854:T854,Markiwitz!$B$3:$J$3)</f>
        <v>0.52048044199765531</v>
      </c>
    </row>
    <row r="855" spans="1:23" x14ac:dyDescent="0.25">
      <c r="A855">
        <v>854</v>
      </c>
      <c r="B855" s="25">
        <f t="shared" ca="1" si="227"/>
        <v>1</v>
      </c>
      <c r="C855" s="46">
        <v>0</v>
      </c>
      <c r="D855">
        <f t="shared" ca="1" si="239"/>
        <v>0.71106751810773072</v>
      </c>
      <c r="E855">
        <f t="shared" ca="1" si="239"/>
        <v>0.83970698300041668</v>
      </c>
      <c r="F855">
        <f t="shared" ca="1" si="239"/>
        <v>0.90038521043470343</v>
      </c>
      <c r="G855">
        <f t="shared" ca="1" si="239"/>
        <v>6.6579223341691418E-2</v>
      </c>
      <c r="H855">
        <f t="shared" ca="1" si="239"/>
        <v>0.56762615917130677</v>
      </c>
      <c r="I855">
        <f t="shared" ca="1" si="239"/>
        <v>0.97866660812509065</v>
      </c>
      <c r="J855">
        <f t="shared" ca="1" si="239"/>
        <v>0.22158760404329236</v>
      </c>
      <c r="K855">
        <f t="shared" ca="1" si="239"/>
        <v>0.6550856753046026</v>
      </c>
      <c r="L855" s="42">
        <f t="shared" ca="1" si="229"/>
        <v>0</v>
      </c>
      <c r="M855" s="42">
        <f t="shared" ca="1" si="230"/>
        <v>0.14392025445075263</v>
      </c>
      <c r="N855" s="42">
        <f t="shared" ca="1" si="231"/>
        <v>0.16995691629832568</v>
      </c>
      <c r="O855" s="42">
        <f t="shared" ca="1" si="232"/>
        <v>0.18223820564086615</v>
      </c>
      <c r="P855" s="42">
        <f t="shared" ca="1" si="233"/>
        <v>1.3475652480891378E-2</v>
      </c>
      <c r="Q855" s="42">
        <f t="shared" ca="1" si="234"/>
        <v>0.11488768531887986</v>
      </c>
      <c r="R855" s="42">
        <f t="shared" ca="1" si="235"/>
        <v>0.1980823813168168</v>
      </c>
      <c r="S855" s="42">
        <f t="shared" ca="1" si="236"/>
        <v>4.4849389889036667E-2</v>
      </c>
      <c r="T855" s="42">
        <f t="shared" ca="1" si="237"/>
        <v>0.13258951460443108</v>
      </c>
      <c r="U855">
        <f ca="1">+(L855^2*Markiwitz!$B$4^2)+(M855^2*Markiwitz!$C$4^2)+(N855^2*Markiwitz!$D$4^2)+(O855^2*Markiwitz!$E$4^2)+(P855^2*Markiwitz!$F$4^2)+(Q855^2*Markiwitz!$G$4^2)+(R855^2*Markiwitz!$H$4^2)+(S855^2*Markiwitz!$I$4^2)+(T855^2*Markiwitz!$J$4^2)+(2*L855*M855*Markiwitz!$B$8)+(2*L855*N855*Markiwitz!$E$8)+(2*L855*O855*Markiwitz!$H$8)+(2*L855*P855*Markiwitz!$B$11)+(2*L855*Q855*Markiwitz!$E$11)+(2*L855*R855*Markiwitz!$H$11)+(2*L855*S855*Markiwitz!$K$8)+(2*L855*T855*Markiwitz!$K$11)</f>
        <v>1.3428967411370165E-2</v>
      </c>
      <c r="V855" s="5">
        <f t="shared" ca="1" si="228"/>
        <v>0.11588342164162295</v>
      </c>
      <c r="W855" s="42">
        <f ca="1">SUMPRODUCT(L855:T855,Markiwitz!$B$3:$J$3)</f>
        <v>0.44682868588050034</v>
      </c>
    </row>
    <row r="856" spans="1:23" x14ac:dyDescent="0.25">
      <c r="A856">
        <v>855</v>
      </c>
      <c r="B856" s="25">
        <f t="shared" ca="1" si="227"/>
        <v>1</v>
      </c>
      <c r="C856" s="46">
        <v>0</v>
      </c>
      <c r="D856">
        <f t="shared" ca="1" si="239"/>
        <v>0.55654225919976652</v>
      </c>
      <c r="E856">
        <f t="shared" ca="1" si="239"/>
        <v>0.53802829372921179</v>
      </c>
      <c r="F856">
        <f t="shared" ca="1" si="239"/>
        <v>0.60619329766085184</v>
      </c>
      <c r="G856">
        <f t="shared" ca="1" si="239"/>
        <v>0.80535469365360057</v>
      </c>
      <c r="H856">
        <f t="shared" ca="1" si="239"/>
        <v>0.92452057311118885</v>
      </c>
      <c r="I856">
        <f t="shared" ca="1" si="239"/>
        <v>0.92828293555373242</v>
      </c>
      <c r="J856">
        <f t="shared" ca="1" si="239"/>
        <v>0.93344172788827084</v>
      </c>
      <c r="K856">
        <f t="shared" ca="1" si="239"/>
        <v>0.5187103166444933</v>
      </c>
      <c r="L856" s="42">
        <f t="shared" ca="1" si="229"/>
        <v>0</v>
      </c>
      <c r="M856" s="42">
        <f t="shared" ca="1" si="230"/>
        <v>9.5772700514150683E-2</v>
      </c>
      <c r="N856" s="42">
        <f t="shared" ca="1" si="231"/>
        <v>9.2586720579957926E-2</v>
      </c>
      <c r="O856" s="42">
        <f t="shared" ca="1" si="232"/>
        <v>0.10431691069432185</v>
      </c>
      <c r="P856" s="42">
        <f t="shared" ca="1" si="233"/>
        <v>0.1385896445561132</v>
      </c>
      <c r="Q856" s="42">
        <f t="shared" ca="1" si="234"/>
        <v>0.15909633186716685</v>
      </c>
      <c r="R856" s="42">
        <f t="shared" ca="1" si="235"/>
        <v>0.15974377885879965</v>
      </c>
      <c r="S856" s="42">
        <f t="shared" ca="1" si="236"/>
        <v>0.16063153080414314</v>
      </c>
      <c r="T856" s="42">
        <f t="shared" ca="1" si="237"/>
        <v>8.9262382125346734E-2</v>
      </c>
      <c r="U856">
        <f ca="1">+(L856^2*Markiwitz!$B$4^2)+(M856^2*Markiwitz!$C$4^2)+(N856^2*Markiwitz!$D$4^2)+(O856^2*Markiwitz!$E$4^2)+(P856^2*Markiwitz!$F$4^2)+(Q856^2*Markiwitz!$G$4^2)+(R856^2*Markiwitz!$H$4^2)+(S856^2*Markiwitz!$I$4^2)+(T856^2*Markiwitz!$J$4^2)+(2*L856*M856*Markiwitz!$B$8)+(2*L856*N856*Markiwitz!$E$8)+(2*L856*O856*Markiwitz!$H$8)+(2*L856*P856*Markiwitz!$B$11)+(2*L856*Q856*Markiwitz!$E$11)+(2*L856*R856*Markiwitz!$H$11)+(2*L856*S856*Markiwitz!$K$8)+(2*L856*T856*Markiwitz!$K$11)</f>
        <v>1.6379870731496333E-2</v>
      </c>
      <c r="V856" s="5">
        <f t="shared" ca="1" si="228"/>
        <v>0.12798386902846912</v>
      </c>
      <c r="W856" s="42">
        <f ca="1">SUMPRODUCT(L856:T856,Markiwitz!$B$3:$J$3)</f>
        <v>0.55169702363334738</v>
      </c>
    </row>
    <row r="857" spans="1:23" x14ac:dyDescent="0.25">
      <c r="A857">
        <v>856</v>
      </c>
      <c r="B857" s="25">
        <f t="shared" ca="1" si="227"/>
        <v>1</v>
      </c>
      <c r="C857" s="46">
        <v>0</v>
      </c>
      <c r="D857">
        <f t="shared" ca="1" si="239"/>
        <v>0.6682358181442678</v>
      </c>
      <c r="E857">
        <f t="shared" ca="1" si="239"/>
        <v>1.0816450994126869E-2</v>
      </c>
      <c r="F857">
        <f t="shared" ca="1" si="239"/>
        <v>0.47860546032015339</v>
      </c>
      <c r="G857">
        <f t="shared" ca="1" si="239"/>
        <v>0.79520634325410533</v>
      </c>
      <c r="H857">
        <f t="shared" ca="1" si="239"/>
        <v>0.88281996004634611</v>
      </c>
      <c r="I857">
        <f t="shared" ca="1" si="239"/>
        <v>0.73816464188066344</v>
      </c>
      <c r="J857">
        <f t="shared" ca="1" si="239"/>
        <v>0.33441417499122772</v>
      </c>
      <c r="K857">
        <f t="shared" ca="1" si="239"/>
        <v>0.84447675071571338</v>
      </c>
      <c r="L857" s="42">
        <f t="shared" ca="1" si="229"/>
        <v>0</v>
      </c>
      <c r="M857" s="42">
        <f t="shared" ca="1" si="230"/>
        <v>0.14060013262572499</v>
      </c>
      <c r="N857" s="42">
        <f t="shared" ca="1" si="231"/>
        <v>2.2758349717577741E-3</v>
      </c>
      <c r="O857" s="42">
        <f t="shared" ca="1" si="232"/>
        <v>0.10070096419447216</v>
      </c>
      <c r="P857" s="42">
        <f t="shared" ca="1" si="233"/>
        <v>0.16731536126997429</v>
      </c>
      <c r="Q857" s="42">
        <f t="shared" ca="1" si="234"/>
        <v>0.1857497010738742</v>
      </c>
      <c r="R857" s="42">
        <f t="shared" ca="1" si="235"/>
        <v>0.1553135042001525</v>
      </c>
      <c r="S857" s="42">
        <f t="shared" ca="1" si="236"/>
        <v>7.0362402132622584E-2</v>
      </c>
      <c r="T857" s="42">
        <f t="shared" ca="1" si="237"/>
        <v>0.17768209953142142</v>
      </c>
      <c r="U857">
        <f ca="1">+(L857^2*Markiwitz!$B$4^2)+(M857^2*Markiwitz!$C$4^2)+(N857^2*Markiwitz!$D$4^2)+(O857^2*Markiwitz!$E$4^2)+(P857^2*Markiwitz!$F$4^2)+(Q857^2*Markiwitz!$G$4^2)+(R857^2*Markiwitz!$H$4^2)+(S857^2*Markiwitz!$I$4^2)+(T857^2*Markiwitz!$J$4^2)+(2*L857*M857*Markiwitz!$B$8)+(2*L857*N857*Markiwitz!$E$8)+(2*L857*O857*Markiwitz!$H$8)+(2*L857*P857*Markiwitz!$B$11)+(2*L857*Q857*Markiwitz!$E$11)+(2*L857*R857*Markiwitz!$H$11)+(2*L857*S857*Markiwitz!$K$8)+(2*L857*T857*Markiwitz!$K$11)</f>
        <v>1.7437768702610278E-2</v>
      </c>
      <c r="V857" s="5">
        <f t="shared" ca="1" si="228"/>
        <v>0.13205214387737246</v>
      </c>
      <c r="W857" s="42">
        <f ca="1">SUMPRODUCT(L857:T857,Markiwitz!$B$3:$J$3)</f>
        <v>0.63312436847891818</v>
      </c>
    </row>
    <row r="858" spans="1:23" x14ac:dyDescent="0.25">
      <c r="A858">
        <v>857</v>
      </c>
      <c r="B858" s="25">
        <f t="shared" ca="1" si="227"/>
        <v>1.0000000000000002</v>
      </c>
      <c r="C858" s="46">
        <v>0</v>
      </c>
      <c r="D858">
        <f t="shared" ca="1" si="239"/>
        <v>0.34606909016185561</v>
      </c>
      <c r="E858">
        <f t="shared" ca="1" si="239"/>
        <v>0.79859473399206515</v>
      </c>
      <c r="F858">
        <f t="shared" ca="1" si="239"/>
        <v>0.60824273568711729</v>
      </c>
      <c r="G858">
        <f t="shared" ca="1" si="239"/>
        <v>0.1850342507751076</v>
      </c>
      <c r="H858">
        <f t="shared" ca="1" si="239"/>
        <v>0.39121155628520277</v>
      </c>
      <c r="I858">
        <f t="shared" ca="1" si="239"/>
        <v>0.16682055028958187</v>
      </c>
      <c r="J858">
        <f t="shared" ca="1" si="239"/>
        <v>0.54445010465084764</v>
      </c>
      <c r="K858">
        <f t="shared" ca="1" si="239"/>
        <v>1.0588705426918921E-2</v>
      </c>
      <c r="L858" s="42">
        <f t="shared" ca="1" si="229"/>
        <v>0</v>
      </c>
      <c r="M858" s="42">
        <f t="shared" ca="1" si="230"/>
        <v>0.11342764993947137</v>
      </c>
      <c r="N858" s="42">
        <f t="shared" ca="1" si="231"/>
        <v>0.26174751373603439</v>
      </c>
      <c r="O858" s="42">
        <f t="shared" ca="1" si="232"/>
        <v>0.19935771804837463</v>
      </c>
      <c r="P858" s="42">
        <f t="shared" ca="1" si="233"/>
        <v>6.0646850066601525E-2</v>
      </c>
      <c r="Q858" s="42">
        <f t="shared" ca="1" si="234"/>
        <v>0.12822355049923723</v>
      </c>
      <c r="R858" s="42">
        <f t="shared" ca="1" si="235"/>
        <v>5.4677125229840293E-2</v>
      </c>
      <c r="S858" s="42">
        <f t="shared" ca="1" si="236"/>
        <v>0.17844903701443524</v>
      </c>
      <c r="T858" s="42">
        <f t="shared" ca="1" si="237"/>
        <v>3.4705554660053898E-3</v>
      </c>
      <c r="U858">
        <f ca="1">+(L858^2*Markiwitz!$B$4^2)+(M858^2*Markiwitz!$C$4^2)+(N858^2*Markiwitz!$D$4^2)+(O858^2*Markiwitz!$E$4^2)+(P858^2*Markiwitz!$F$4^2)+(Q858^2*Markiwitz!$G$4^2)+(R858^2*Markiwitz!$H$4^2)+(S858^2*Markiwitz!$I$4^2)+(T858^2*Markiwitz!$J$4^2)+(2*L858*M858*Markiwitz!$B$8)+(2*L858*N858*Markiwitz!$E$8)+(2*L858*O858*Markiwitz!$H$8)+(2*L858*P858*Markiwitz!$B$11)+(2*L858*Q858*Markiwitz!$E$11)+(2*L858*R858*Markiwitz!$H$11)+(2*L858*S858*Markiwitz!$K$8)+(2*L858*T858*Markiwitz!$K$11)</f>
        <v>1.7794773921588139E-2</v>
      </c>
      <c r="V858" s="5">
        <f t="shared" ca="1" si="228"/>
        <v>0.1333970536465785</v>
      </c>
      <c r="W858" s="42">
        <f ca="1">SUMPRODUCT(L858:T858,Markiwitz!$B$3:$J$3)</f>
        <v>0.49218102566073046</v>
      </c>
    </row>
    <row r="859" spans="1:23" x14ac:dyDescent="0.25">
      <c r="A859">
        <v>858</v>
      </c>
      <c r="B859" s="25">
        <f t="shared" ca="1" si="227"/>
        <v>1</v>
      </c>
      <c r="C859" s="46">
        <v>0</v>
      </c>
      <c r="D859">
        <f t="shared" ca="1" si="239"/>
        <v>0.16039715613283811</v>
      </c>
      <c r="E859">
        <f t="shared" ca="1" si="239"/>
        <v>0.98233011840129514</v>
      </c>
      <c r="F859">
        <f t="shared" ca="1" si="239"/>
        <v>0.39010423824199569</v>
      </c>
      <c r="G859">
        <f t="shared" ca="1" si="239"/>
        <v>0.76918626311472604</v>
      </c>
      <c r="H859">
        <f t="shared" ca="1" si="239"/>
        <v>0.40527726118789986</v>
      </c>
      <c r="I859">
        <f t="shared" ca="1" si="239"/>
        <v>0.80220487738514801</v>
      </c>
      <c r="J859">
        <f t="shared" ca="1" si="239"/>
        <v>0.12505828674214103</v>
      </c>
      <c r="K859">
        <f t="shared" ca="1" si="239"/>
        <v>0.66316687350171077</v>
      </c>
      <c r="L859" s="42">
        <f t="shared" ca="1" si="229"/>
        <v>0</v>
      </c>
      <c r="M859" s="42">
        <f t="shared" ca="1" si="230"/>
        <v>3.7321409197805688E-2</v>
      </c>
      <c r="N859" s="42">
        <f t="shared" ca="1" si="231"/>
        <v>0.22856979013905249</v>
      </c>
      <c r="O859" s="42">
        <f t="shared" ca="1" si="232"/>
        <v>9.0769937923151772E-2</v>
      </c>
      <c r="P859" s="42">
        <f t="shared" ca="1" si="233"/>
        <v>0.17897521357087523</v>
      </c>
      <c r="Q859" s="42">
        <f t="shared" ca="1" si="234"/>
        <v>9.4300415718299224E-2</v>
      </c>
      <c r="R859" s="42">
        <f t="shared" ca="1" si="235"/>
        <v>0.18665802568576306</v>
      </c>
      <c r="S859" s="42">
        <f t="shared" ca="1" si="236"/>
        <v>2.9098717244179468E-2</v>
      </c>
      <c r="T859" s="42">
        <f t="shared" ca="1" si="237"/>
        <v>0.15430649052087311</v>
      </c>
      <c r="U859">
        <f ca="1">+(L859^2*Markiwitz!$B$4^2)+(M859^2*Markiwitz!$C$4^2)+(N859^2*Markiwitz!$D$4^2)+(O859^2*Markiwitz!$E$4^2)+(P859^2*Markiwitz!$F$4^2)+(Q859^2*Markiwitz!$G$4^2)+(R859^2*Markiwitz!$H$4^2)+(S859^2*Markiwitz!$I$4^2)+(T859^2*Markiwitz!$J$4^2)+(2*L859*M859*Markiwitz!$B$8)+(2*L859*N859*Markiwitz!$E$8)+(2*L859*O859*Markiwitz!$H$8)+(2*L859*P859*Markiwitz!$B$11)+(2*L859*Q859*Markiwitz!$E$11)+(2*L859*R859*Markiwitz!$H$11)+(2*L859*S859*Markiwitz!$K$8)+(2*L859*T859*Markiwitz!$K$11)</f>
        <v>1.443372244884231E-2</v>
      </c>
      <c r="V859" s="5">
        <f t="shared" ca="1" si="228"/>
        <v>0.12014042803670341</v>
      </c>
      <c r="W859" s="42">
        <f ca="1">SUMPRODUCT(L859:T859,Markiwitz!$B$3:$J$3)</f>
        <v>0.41677080235023861</v>
      </c>
    </row>
    <row r="860" spans="1:23" x14ac:dyDescent="0.25">
      <c r="A860">
        <v>859</v>
      </c>
      <c r="B860" s="25">
        <f t="shared" ca="1" si="227"/>
        <v>1</v>
      </c>
      <c r="C860" s="46">
        <v>0</v>
      </c>
      <c r="D860">
        <f t="shared" ca="1" si="239"/>
        <v>0.57726777901178516</v>
      </c>
      <c r="E860">
        <f t="shared" ca="1" si="239"/>
        <v>0.62628120990134994</v>
      </c>
      <c r="F860">
        <f t="shared" ca="1" si="239"/>
        <v>0.4433260505631601</v>
      </c>
      <c r="G860">
        <f t="shared" ca="1" si="239"/>
        <v>0.28452899428906853</v>
      </c>
      <c r="H860">
        <f t="shared" ca="1" si="239"/>
        <v>0.16598689160862312</v>
      </c>
      <c r="I860">
        <f t="shared" ca="1" si="239"/>
        <v>0.8396141190944979</v>
      </c>
      <c r="J860">
        <f t="shared" ca="1" si="239"/>
        <v>0.70335461014201284</v>
      </c>
      <c r="K860">
        <f t="shared" ca="1" si="239"/>
        <v>0.80046635607804717</v>
      </c>
      <c r="L860" s="42">
        <f t="shared" ca="1" si="229"/>
        <v>0</v>
      </c>
      <c r="M860" s="42">
        <f t="shared" ca="1" si="230"/>
        <v>0.12999108220461006</v>
      </c>
      <c r="N860" s="42">
        <f t="shared" ca="1" si="231"/>
        <v>0.14102808990804075</v>
      </c>
      <c r="O860" s="42">
        <f t="shared" ca="1" si="232"/>
        <v>9.9829637435946958E-2</v>
      </c>
      <c r="P860" s="42">
        <f t="shared" ca="1" si="233"/>
        <v>6.4071187117946252E-2</v>
      </c>
      <c r="Q860" s="42">
        <f t="shared" ca="1" si="234"/>
        <v>3.7377481398530865E-2</v>
      </c>
      <c r="R860" s="42">
        <f t="shared" ca="1" si="235"/>
        <v>0.18906710532537094</v>
      </c>
      <c r="S860" s="42">
        <f t="shared" ca="1" si="236"/>
        <v>0.15838373501891792</v>
      </c>
      <c r="T860" s="42">
        <f t="shared" ca="1" si="237"/>
        <v>0.18025168159063629</v>
      </c>
      <c r="U860">
        <f ca="1">+(L860^2*Markiwitz!$B$4^2)+(M860^2*Markiwitz!$C$4^2)+(N860^2*Markiwitz!$D$4^2)+(O860^2*Markiwitz!$E$4^2)+(P860^2*Markiwitz!$F$4^2)+(Q860^2*Markiwitz!$G$4^2)+(R860^2*Markiwitz!$H$4^2)+(S860^2*Markiwitz!$I$4^2)+(T860^2*Markiwitz!$J$4^2)+(2*L860*M860*Markiwitz!$B$8)+(2*L860*N860*Markiwitz!$E$8)+(2*L860*O860*Markiwitz!$H$8)+(2*L860*P860*Markiwitz!$B$11)+(2*L860*Q860*Markiwitz!$E$11)+(2*L860*R860*Markiwitz!$H$11)+(2*L860*S860*Markiwitz!$K$8)+(2*L860*T860*Markiwitz!$K$11)</f>
        <v>1.0395014765734687E-2</v>
      </c>
      <c r="V860" s="5">
        <f t="shared" ca="1" si="228"/>
        <v>0.10195594522015225</v>
      </c>
      <c r="W860" s="42">
        <f ca="1">SUMPRODUCT(L860:T860,Markiwitz!$B$3:$J$3)</f>
        <v>0.21228387701939089</v>
      </c>
    </row>
    <row r="861" spans="1:23" x14ac:dyDescent="0.25">
      <c r="A861">
        <v>860</v>
      </c>
      <c r="B861" s="25">
        <f t="shared" ca="1" si="227"/>
        <v>1</v>
      </c>
      <c r="C861" s="46">
        <v>0</v>
      </c>
      <c r="D861">
        <f t="shared" ca="1" si="239"/>
        <v>0.18289444633498619</v>
      </c>
      <c r="E861">
        <f t="shared" ca="1" si="239"/>
        <v>0.50683028019910736</v>
      </c>
      <c r="F861">
        <f t="shared" ca="1" si="239"/>
        <v>0.59583485045432949</v>
      </c>
      <c r="G861">
        <f t="shared" ca="1" si="239"/>
        <v>0.89074153156284619</v>
      </c>
      <c r="H861">
        <f t="shared" ca="1" si="239"/>
        <v>0.34720345462571445</v>
      </c>
      <c r="I861">
        <f t="shared" ca="1" si="239"/>
        <v>0.43726281173694825</v>
      </c>
      <c r="J861">
        <f t="shared" ca="1" si="239"/>
        <v>0.19660128255032927</v>
      </c>
      <c r="K861">
        <f t="shared" ca="1" si="239"/>
        <v>2.935536129534233E-2</v>
      </c>
      <c r="L861" s="42">
        <f t="shared" ca="1" si="229"/>
        <v>0</v>
      </c>
      <c r="M861" s="42">
        <f t="shared" ca="1" si="230"/>
        <v>5.7392621782847646E-2</v>
      </c>
      <c r="N861" s="42">
        <f t="shared" ca="1" si="231"/>
        <v>0.15904429665559347</v>
      </c>
      <c r="O861" s="42">
        <f t="shared" ca="1" si="232"/>
        <v>0.18697409846185914</v>
      </c>
      <c r="P861" s="42">
        <f t="shared" ca="1" si="233"/>
        <v>0.27951637051694156</v>
      </c>
      <c r="Q861" s="42">
        <f t="shared" ca="1" si="234"/>
        <v>0.10895309809754393</v>
      </c>
      <c r="R861" s="42">
        <f t="shared" ca="1" si="235"/>
        <v>0.13721389400615494</v>
      </c>
      <c r="S861" s="42">
        <f t="shared" ca="1" si="236"/>
        <v>6.1693852807138953E-2</v>
      </c>
      <c r="T861" s="42">
        <f t="shared" ca="1" si="237"/>
        <v>9.2117676719205132E-3</v>
      </c>
      <c r="U861">
        <f ca="1">+(L861^2*Markiwitz!$B$4^2)+(M861^2*Markiwitz!$C$4^2)+(N861^2*Markiwitz!$D$4^2)+(O861^2*Markiwitz!$E$4^2)+(P861^2*Markiwitz!$F$4^2)+(Q861^2*Markiwitz!$G$4^2)+(R861^2*Markiwitz!$H$4^2)+(S861^2*Markiwitz!$I$4^2)+(T861^2*Markiwitz!$J$4^2)+(2*L861*M861*Markiwitz!$B$8)+(2*L861*N861*Markiwitz!$E$8)+(2*L861*O861*Markiwitz!$H$8)+(2*L861*P861*Markiwitz!$B$11)+(2*L861*Q861*Markiwitz!$E$11)+(2*L861*R861*Markiwitz!$H$11)+(2*L861*S861*Markiwitz!$K$8)+(2*L861*T861*Markiwitz!$K$11)</f>
        <v>1.9528555522912553E-2</v>
      </c>
      <c r="V861" s="5">
        <f t="shared" ca="1" si="228"/>
        <v>0.13974460820694498</v>
      </c>
      <c r="W861" s="42">
        <f ca="1">SUMPRODUCT(L861:T861,Markiwitz!$B$3:$J$3)</f>
        <v>0.49270015674787332</v>
      </c>
    </row>
    <row r="862" spans="1:23" x14ac:dyDescent="0.25">
      <c r="A862">
        <v>861</v>
      </c>
      <c r="B862" s="25">
        <f t="shared" ca="1" si="227"/>
        <v>0.99999999999999989</v>
      </c>
      <c r="C862" s="46">
        <v>0</v>
      </c>
      <c r="D862">
        <f t="shared" ref="D862:K871" ca="1" si="240">RAND()</f>
        <v>0.25704534330987427</v>
      </c>
      <c r="E862">
        <f t="shared" ca="1" si="240"/>
        <v>0.43750027316695905</v>
      </c>
      <c r="F862">
        <f t="shared" ca="1" si="240"/>
        <v>0.81847290469356893</v>
      </c>
      <c r="G862">
        <f t="shared" ca="1" si="240"/>
        <v>0.38699851644339922</v>
      </c>
      <c r="H862">
        <f t="shared" ca="1" si="240"/>
        <v>0.24431561225933196</v>
      </c>
      <c r="I862">
        <f t="shared" ca="1" si="240"/>
        <v>0.3538619503665037</v>
      </c>
      <c r="J862">
        <f t="shared" ca="1" si="240"/>
        <v>6.2735656199334855E-2</v>
      </c>
      <c r="K862">
        <f t="shared" ca="1" si="240"/>
        <v>0.29661411127703707</v>
      </c>
      <c r="L862" s="42">
        <f t="shared" ca="1" si="229"/>
        <v>0</v>
      </c>
      <c r="M862" s="42">
        <f t="shared" ca="1" si="230"/>
        <v>8.9953229148048749E-2</v>
      </c>
      <c r="N862" s="42">
        <f t="shared" ca="1" si="231"/>
        <v>0.15310358016125789</v>
      </c>
      <c r="O862" s="42">
        <f t="shared" ca="1" si="232"/>
        <v>0.28642526567234422</v>
      </c>
      <c r="P862" s="42">
        <f t="shared" ca="1" si="233"/>
        <v>0.13543044889018507</v>
      </c>
      <c r="Q862" s="42">
        <f t="shared" ca="1" si="234"/>
        <v>8.5498449304781787E-2</v>
      </c>
      <c r="R862" s="42">
        <f t="shared" ca="1" si="235"/>
        <v>0.12383428035776747</v>
      </c>
      <c r="S862" s="42">
        <f t="shared" ca="1" si="236"/>
        <v>2.1954394447242995E-2</v>
      </c>
      <c r="T862" s="42">
        <f t="shared" ca="1" si="237"/>
        <v>0.10380035201837166</v>
      </c>
      <c r="U862">
        <f ca="1">+(L862^2*Markiwitz!$B$4^2)+(M862^2*Markiwitz!$C$4^2)+(N862^2*Markiwitz!$D$4^2)+(O862^2*Markiwitz!$E$4^2)+(P862^2*Markiwitz!$F$4^2)+(Q862^2*Markiwitz!$G$4^2)+(R862^2*Markiwitz!$H$4^2)+(S862^2*Markiwitz!$I$4^2)+(T862^2*Markiwitz!$J$4^2)+(2*L862*M862*Markiwitz!$B$8)+(2*L862*N862*Markiwitz!$E$8)+(2*L862*O862*Markiwitz!$H$8)+(2*L862*P862*Markiwitz!$B$11)+(2*L862*Q862*Markiwitz!$E$11)+(2*L862*R862*Markiwitz!$H$11)+(2*L862*S862*Markiwitz!$K$8)+(2*L862*T862*Markiwitz!$K$11)</f>
        <v>1.5180342341544755E-2</v>
      </c>
      <c r="V862" s="5">
        <f t="shared" ca="1" si="228"/>
        <v>0.12320853193486543</v>
      </c>
      <c r="W862" s="42">
        <f ca="1">SUMPRODUCT(L862:T862,Markiwitz!$B$3:$J$3)</f>
        <v>0.42090745520469397</v>
      </c>
    </row>
    <row r="863" spans="1:23" x14ac:dyDescent="0.25">
      <c r="A863">
        <v>862</v>
      </c>
      <c r="B863" s="25">
        <f t="shared" ca="1" si="227"/>
        <v>1</v>
      </c>
      <c r="C863" s="46">
        <v>0</v>
      </c>
      <c r="D863">
        <f t="shared" ca="1" si="240"/>
        <v>0.49087835463324503</v>
      </c>
      <c r="E863">
        <f t="shared" ca="1" si="240"/>
        <v>0.38255476773975228</v>
      </c>
      <c r="F863">
        <f t="shared" ca="1" si="240"/>
        <v>0.71626153316803198</v>
      </c>
      <c r="G863">
        <f t="shared" ca="1" si="240"/>
        <v>0.93422159720898756</v>
      </c>
      <c r="H863">
        <f t="shared" ca="1" si="240"/>
        <v>0.66627421346254834</v>
      </c>
      <c r="I863">
        <f t="shared" ca="1" si="240"/>
        <v>0.74543670117556704</v>
      </c>
      <c r="J863">
        <f t="shared" ca="1" si="240"/>
        <v>0.7894976660969939</v>
      </c>
      <c r="K863">
        <f t="shared" ca="1" si="240"/>
        <v>0.91350302574108033</v>
      </c>
      <c r="L863" s="42">
        <f t="shared" ca="1" si="229"/>
        <v>0</v>
      </c>
      <c r="M863" s="42">
        <f t="shared" ca="1" si="230"/>
        <v>8.7056348971504688E-2</v>
      </c>
      <c r="N863" s="42">
        <f t="shared" ca="1" si="231"/>
        <v>6.7845365448935768E-2</v>
      </c>
      <c r="O863" s="42">
        <f t="shared" ca="1" si="232"/>
        <v>0.12702762995717989</v>
      </c>
      <c r="P863" s="42">
        <f t="shared" ca="1" si="233"/>
        <v>0.16568243560893406</v>
      </c>
      <c r="Q863" s="42">
        <f t="shared" ca="1" si="234"/>
        <v>0.11816247322872302</v>
      </c>
      <c r="R863" s="42">
        <f t="shared" ca="1" si="235"/>
        <v>0.13220179089418821</v>
      </c>
      <c r="S863" s="42">
        <f t="shared" ca="1" si="236"/>
        <v>0.1400159197960153</v>
      </c>
      <c r="T863" s="42">
        <f t="shared" ca="1" si="237"/>
        <v>0.16200803609451914</v>
      </c>
      <c r="U863">
        <f ca="1">+(L863^2*Markiwitz!$B$4^2)+(M863^2*Markiwitz!$C$4^2)+(N863^2*Markiwitz!$D$4^2)+(O863^2*Markiwitz!$E$4^2)+(P863^2*Markiwitz!$F$4^2)+(Q863^2*Markiwitz!$G$4^2)+(R863^2*Markiwitz!$H$4^2)+(S863^2*Markiwitz!$I$4^2)+(T863^2*Markiwitz!$J$4^2)+(2*L863*M863*Markiwitz!$B$8)+(2*L863*N863*Markiwitz!$E$8)+(2*L863*O863*Markiwitz!$H$8)+(2*L863*P863*Markiwitz!$B$11)+(2*L863*Q863*Markiwitz!$E$11)+(2*L863*R863*Markiwitz!$H$11)+(2*L863*S863*Markiwitz!$K$8)+(2*L863*T863*Markiwitz!$K$11)</f>
        <v>1.3309971733618815E-2</v>
      </c>
      <c r="V863" s="5">
        <f t="shared" ca="1" si="228"/>
        <v>0.11536885079439257</v>
      </c>
      <c r="W863" s="42">
        <f ca="1">SUMPRODUCT(L863:T863,Markiwitz!$B$3:$J$3)</f>
        <v>0.4525243777560492</v>
      </c>
    </row>
    <row r="864" spans="1:23" x14ac:dyDescent="0.25">
      <c r="A864">
        <v>863</v>
      </c>
      <c r="B864" s="25">
        <f t="shared" ca="1" si="227"/>
        <v>1</v>
      </c>
      <c r="C864" s="46">
        <v>0</v>
      </c>
      <c r="D864">
        <f t="shared" ca="1" si="240"/>
        <v>0.72896506281176165</v>
      </c>
      <c r="E864">
        <f t="shared" ca="1" si="240"/>
        <v>6.6314484794017803E-2</v>
      </c>
      <c r="F864">
        <f t="shared" ca="1" si="240"/>
        <v>0.63399381406522948</v>
      </c>
      <c r="G864">
        <f t="shared" ca="1" si="240"/>
        <v>0.65252874939377359</v>
      </c>
      <c r="H864">
        <f t="shared" ca="1" si="240"/>
        <v>0.89432834480673395</v>
      </c>
      <c r="I864">
        <f t="shared" ca="1" si="240"/>
        <v>0.64510590668869283</v>
      </c>
      <c r="J864">
        <f t="shared" ca="1" si="240"/>
        <v>0.53351534006958434</v>
      </c>
      <c r="K864">
        <f t="shared" ca="1" si="240"/>
        <v>0.25189478602320714</v>
      </c>
      <c r="L864" s="42">
        <f t="shared" ca="1" si="229"/>
        <v>0</v>
      </c>
      <c r="M864" s="42">
        <f t="shared" ca="1" si="230"/>
        <v>0.16542399411634845</v>
      </c>
      <c r="N864" s="42">
        <f t="shared" ca="1" si="231"/>
        <v>1.5048741705234549E-2</v>
      </c>
      <c r="O864" s="42">
        <f t="shared" ca="1" si="232"/>
        <v>0.14387217483811032</v>
      </c>
      <c r="P864" s="42">
        <f t="shared" ca="1" si="233"/>
        <v>0.14807830650223883</v>
      </c>
      <c r="Q864" s="42">
        <f t="shared" ca="1" si="234"/>
        <v>0.20294987290439701</v>
      </c>
      <c r="R864" s="42">
        <f t="shared" ca="1" si="235"/>
        <v>0.14639384129174501</v>
      </c>
      <c r="S864" s="42">
        <f t="shared" ca="1" si="236"/>
        <v>0.1210706012936078</v>
      </c>
      <c r="T864" s="42">
        <f t="shared" ca="1" si="237"/>
        <v>5.7162467348317952E-2</v>
      </c>
      <c r="U864">
        <f ca="1">+(L864^2*Markiwitz!$B$4^2)+(M864^2*Markiwitz!$C$4^2)+(N864^2*Markiwitz!$D$4^2)+(O864^2*Markiwitz!$E$4^2)+(P864^2*Markiwitz!$F$4^2)+(Q864^2*Markiwitz!$G$4^2)+(R864^2*Markiwitz!$H$4^2)+(S864^2*Markiwitz!$I$4^2)+(T864^2*Markiwitz!$J$4^2)+(2*L864*M864*Markiwitz!$B$8)+(2*L864*N864*Markiwitz!$E$8)+(2*L864*O864*Markiwitz!$H$8)+(2*L864*P864*Markiwitz!$B$11)+(2*L864*Q864*Markiwitz!$E$11)+(2*L864*R864*Markiwitz!$H$11)+(2*L864*S864*Markiwitz!$K$8)+(2*L864*T864*Markiwitz!$K$11)</f>
        <v>2.006206281770255E-2</v>
      </c>
      <c r="V864" s="5">
        <f t="shared" ca="1" si="228"/>
        <v>0.1416406114703779</v>
      </c>
      <c r="W864" s="42">
        <f ca="1">SUMPRODUCT(L864:T864,Markiwitz!$B$3:$J$3)</f>
        <v>0.68114625836082643</v>
      </c>
    </row>
    <row r="865" spans="1:23" x14ac:dyDescent="0.25">
      <c r="A865">
        <v>864</v>
      </c>
      <c r="B865" s="25">
        <f t="shared" ca="1" si="227"/>
        <v>0.99999999999999989</v>
      </c>
      <c r="C865" s="46">
        <v>0</v>
      </c>
      <c r="D865">
        <f t="shared" ca="1" si="240"/>
        <v>0.83450439139230337</v>
      </c>
      <c r="E865">
        <f t="shared" ca="1" si="240"/>
        <v>0.80637165785744913</v>
      </c>
      <c r="F865">
        <f t="shared" ca="1" si="240"/>
        <v>0.62228299793040376</v>
      </c>
      <c r="G865">
        <f t="shared" ca="1" si="240"/>
        <v>1.3849485282218632E-2</v>
      </c>
      <c r="H865">
        <f t="shared" ca="1" si="240"/>
        <v>0.14462812746516085</v>
      </c>
      <c r="I865">
        <f t="shared" ca="1" si="240"/>
        <v>0.64129037000975786</v>
      </c>
      <c r="J865">
        <f t="shared" ca="1" si="240"/>
        <v>0.27330220307648212</v>
      </c>
      <c r="K865">
        <f t="shared" ca="1" si="240"/>
        <v>0.57393846927946546</v>
      </c>
      <c r="L865" s="42">
        <f t="shared" ca="1" si="229"/>
        <v>0</v>
      </c>
      <c r="M865" s="42">
        <f t="shared" ca="1" si="230"/>
        <v>0.21341907941771446</v>
      </c>
      <c r="N865" s="42">
        <f t="shared" ca="1" si="231"/>
        <v>0.20622431549023512</v>
      </c>
      <c r="O865" s="42">
        <f t="shared" ca="1" si="232"/>
        <v>0.15914483605535543</v>
      </c>
      <c r="P865" s="42">
        <f t="shared" ca="1" si="233"/>
        <v>3.5419159321724652E-3</v>
      </c>
      <c r="Q865" s="42">
        <f t="shared" ca="1" si="234"/>
        <v>3.6987704486520903E-2</v>
      </c>
      <c r="R865" s="42">
        <f t="shared" ca="1" si="235"/>
        <v>0.16400584804422913</v>
      </c>
      <c r="S865" s="42">
        <f t="shared" ca="1" si="236"/>
        <v>6.9895263805743013E-2</v>
      </c>
      <c r="T865" s="42">
        <f t="shared" ca="1" si="237"/>
        <v>0.14678103676802945</v>
      </c>
      <c r="U865">
        <f ca="1">+(L865^2*Markiwitz!$B$4^2)+(M865^2*Markiwitz!$C$4^2)+(N865^2*Markiwitz!$D$4^2)+(O865^2*Markiwitz!$E$4^2)+(P865^2*Markiwitz!$F$4^2)+(Q865^2*Markiwitz!$G$4^2)+(R865^2*Markiwitz!$H$4^2)+(S865^2*Markiwitz!$I$4^2)+(T865^2*Markiwitz!$J$4^2)+(2*L865*M865*Markiwitz!$B$8)+(2*L865*N865*Markiwitz!$E$8)+(2*L865*O865*Markiwitz!$H$8)+(2*L865*P865*Markiwitz!$B$11)+(2*L865*Q865*Markiwitz!$E$11)+(2*L865*R865*Markiwitz!$H$11)+(2*L865*S865*Markiwitz!$K$8)+(2*L865*T865*Markiwitz!$K$11)</f>
        <v>1.0434336553272708E-2</v>
      </c>
      <c r="V865" s="5">
        <f t="shared" ca="1" si="228"/>
        <v>0.10214860034906356</v>
      </c>
      <c r="W865" s="42">
        <f ca="1">SUMPRODUCT(L865:T865,Markiwitz!$B$3:$J$3)</f>
        <v>0.23577074822703467</v>
      </c>
    </row>
    <row r="866" spans="1:23" x14ac:dyDescent="0.25">
      <c r="A866">
        <v>865</v>
      </c>
      <c r="B866" s="25">
        <f t="shared" ca="1" si="227"/>
        <v>1</v>
      </c>
      <c r="C866" s="46">
        <v>0</v>
      </c>
      <c r="D866">
        <f t="shared" ca="1" si="240"/>
        <v>0.73938160209426773</v>
      </c>
      <c r="E866">
        <f t="shared" ca="1" si="240"/>
        <v>0.24926922645214644</v>
      </c>
      <c r="F866">
        <f t="shared" ca="1" si="240"/>
        <v>0.60402839211360615</v>
      </c>
      <c r="G866">
        <f t="shared" ca="1" si="240"/>
        <v>0.95234404234337877</v>
      </c>
      <c r="H866">
        <f t="shared" ca="1" si="240"/>
        <v>0.19424584699142566</v>
      </c>
      <c r="I866">
        <f t="shared" ca="1" si="240"/>
        <v>0.44866594117110148</v>
      </c>
      <c r="J866">
        <f t="shared" ca="1" si="240"/>
        <v>0.53069637798411184</v>
      </c>
      <c r="K866">
        <f t="shared" ca="1" si="240"/>
        <v>0.34227620651308976</v>
      </c>
      <c r="L866" s="42">
        <f t="shared" ca="1" si="229"/>
        <v>0</v>
      </c>
      <c r="M866" s="42">
        <f t="shared" ca="1" si="230"/>
        <v>0.18207299166348315</v>
      </c>
      <c r="N866" s="42">
        <f t="shared" ca="1" si="231"/>
        <v>6.1382638763573333E-2</v>
      </c>
      <c r="O866" s="42">
        <f t="shared" ca="1" si="232"/>
        <v>0.14874221388563325</v>
      </c>
      <c r="P866" s="42">
        <f t="shared" ca="1" si="233"/>
        <v>0.23451507096094426</v>
      </c>
      <c r="Q866" s="42">
        <f t="shared" ca="1" si="234"/>
        <v>4.783311131864889E-2</v>
      </c>
      <c r="R866" s="42">
        <f t="shared" ca="1" si="235"/>
        <v>0.11048415315603118</v>
      </c>
      <c r="S866" s="42">
        <f t="shared" ca="1" si="236"/>
        <v>0.13068417841457541</v>
      </c>
      <c r="T866" s="42">
        <f t="shared" ca="1" si="237"/>
        <v>8.4285641837110542E-2</v>
      </c>
      <c r="U866">
        <f ca="1">+(L866^2*Markiwitz!$B$4^2)+(M866^2*Markiwitz!$C$4^2)+(N866^2*Markiwitz!$D$4^2)+(O866^2*Markiwitz!$E$4^2)+(P866^2*Markiwitz!$F$4^2)+(Q866^2*Markiwitz!$G$4^2)+(R866^2*Markiwitz!$H$4^2)+(S866^2*Markiwitz!$I$4^2)+(T866^2*Markiwitz!$J$4^2)+(2*L866*M866*Markiwitz!$B$8)+(2*L866*N866*Markiwitz!$E$8)+(2*L866*O866*Markiwitz!$H$8)+(2*L866*P866*Markiwitz!$B$11)+(2*L866*Q866*Markiwitz!$E$11)+(2*L866*R866*Markiwitz!$H$11)+(2*L866*S866*Markiwitz!$K$8)+(2*L866*T866*Markiwitz!$K$11)</f>
        <v>1.3365080196612998E-2</v>
      </c>
      <c r="V866" s="5">
        <f t="shared" ca="1" si="228"/>
        <v>0.11560744005734665</v>
      </c>
      <c r="W866" s="42">
        <f ca="1">SUMPRODUCT(L866:T866,Markiwitz!$B$3:$J$3)</f>
        <v>0.29363984367657581</v>
      </c>
    </row>
    <row r="867" spans="1:23" x14ac:dyDescent="0.25">
      <c r="A867">
        <v>866</v>
      </c>
      <c r="B867" s="25">
        <f t="shared" ca="1" si="227"/>
        <v>1</v>
      </c>
      <c r="C867" s="46">
        <v>0</v>
      </c>
      <c r="D867">
        <f t="shared" ca="1" si="240"/>
        <v>0.16618983767698448</v>
      </c>
      <c r="E867">
        <f t="shared" ca="1" si="240"/>
        <v>4.6377728899543724E-2</v>
      </c>
      <c r="F867">
        <f t="shared" ca="1" si="240"/>
        <v>0.93675084548803755</v>
      </c>
      <c r="G867">
        <f t="shared" ca="1" si="240"/>
        <v>0.34271264845314353</v>
      </c>
      <c r="H867">
        <f t="shared" ca="1" si="240"/>
        <v>0.22163123707278121</v>
      </c>
      <c r="I867">
        <f t="shared" ca="1" si="240"/>
        <v>0.64529700094933584</v>
      </c>
      <c r="J867">
        <f t="shared" ca="1" si="240"/>
        <v>0.5749754610685418</v>
      </c>
      <c r="K867">
        <f t="shared" ca="1" si="240"/>
        <v>0.61511626804201869</v>
      </c>
      <c r="L867" s="42">
        <f t="shared" ca="1" si="229"/>
        <v>0</v>
      </c>
      <c r="M867" s="42">
        <f t="shared" ca="1" si="230"/>
        <v>4.6826556277216665E-2</v>
      </c>
      <c r="N867" s="42">
        <f t="shared" ca="1" si="231"/>
        <v>1.3067642177646464E-2</v>
      </c>
      <c r="O867" s="42">
        <f t="shared" ca="1" si="232"/>
        <v>0.26394403410654932</v>
      </c>
      <c r="P867" s="42">
        <f t="shared" ca="1" si="233"/>
        <v>9.6564587486371797E-2</v>
      </c>
      <c r="Q867" s="42">
        <f t="shared" ca="1" si="234"/>
        <v>6.2448027753354091E-2</v>
      </c>
      <c r="R867" s="42">
        <f t="shared" ca="1" si="235"/>
        <v>0.1818224071510598</v>
      </c>
      <c r="S867" s="42">
        <f t="shared" ca="1" si="236"/>
        <v>0.16200822602688766</v>
      </c>
      <c r="T867" s="42">
        <f t="shared" ca="1" si="237"/>
        <v>0.17331851902091422</v>
      </c>
      <c r="U867">
        <f ca="1">+(L867^2*Markiwitz!$B$4^2)+(M867^2*Markiwitz!$C$4^2)+(N867^2*Markiwitz!$D$4^2)+(O867^2*Markiwitz!$E$4^2)+(P867^2*Markiwitz!$F$4^2)+(Q867^2*Markiwitz!$G$4^2)+(R867^2*Markiwitz!$H$4^2)+(S867^2*Markiwitz!$I$4^2)+(T867^2*Markiwitz!$J$4^2)+(2*L867*M867*Markiwitz!$B$8)+(2*L867*N867*Markiwitz!$E$8)+(2*L867*O867*Markiwitz!$H$8)+(2*L867*P867*Markiwitz!$B$11)+(2*L867*Q867*Markiwitz!$E$11)+(2*L867*R867*Markiwitz!$H$11)+(2*L867*S867*Markiwitz!$K$8)+(2*L867*T867*Markiwitz!$K$11)</f>
        <v>1.5131185503752205E-2</v>
      </c>
      <c r="V867" s="5">
        <f t="shared" ca="1" si="228"/>
        <v>0.12300888384077065</v>
      </c>
      <c r="W867" s="42">
        <f ca="1">SUMPRODUCT(L867:T867,Markiwitz!$B$3:$J$3)</f>
        <v>0.30192134678595883</v>
      </c>
    </row>
    <row r="868" spans="1:23" x14ac:dyDescent="0.25">
      <c r="A868">
        <v>867</v>
      </c>
      <c r="B868" s="25">
        <f t="shared" ca="1" si="227"/>
        <v>1</v>
      </c>
      <c r="C868" s="46">
        <v>0</v>
      </c>
      <c r="D868">
        <f t="shared" ca="1" si="240"/>
        <v>0.27425122320204998</v>
      </c>
      <c r="E868">
        <f t="shared" ca="1" si="240"/>
        <v>0.30278647491054411</v>
      </c>
      <c r="F868">
        <f t="shared" ca="1" si="240"/>
        <v>0.15126118716871073</v>
      </c>
      <c r="G868">
        <f t="shared" ca="1" si="240"/>
        <v>0.70309164841047533</v>
      </c>
      <c r="H868">
        <f t="shared" ca="1" si="240"/>
        <v>0.56828477808162825</v>
      </c>
      <c r="I868">
        <f t="shared" ca="1" si="240"/>
        <v>0.81226764614739833</v>
      </c>
      <c r="J868">
        <f t="shared" ca="1" si="240"/>
        <v>0.1627450783787332</v>
      </c>
      <c r="K868">
        <f t="shared" ca="1" si="240"/>
        <v>0.4073590555557981</v>
      </c>
      <c r="L868" s="42">
        <f t="shared" ca="1" si="229"/>
        <v>0</v>
      </c>
      <c r="M868" s="42">
        <f t="shared" ca="1" si="230"/>
        <v>8.1090302929992628E-2</v>
      </c>
      <c r="N868" s="42">
        <f t="shared" ca="1" si="231"/>
        <v>8.9527575071238943E-2</v>
      </c>
      <c r="O868" s="42">
        <f t="shared" ca="1" si="232"/>
        <v>4.4724743050733574E-2</v>
      </c>
      <c r="P868" s="42">
        <f t="shared" ca="1" si="233"/>
        <v>0.20788937271265798</v>
      </c>
      <c r="Q868" s="42">
        <f t="shared" ca="1" si="234"/>
        <v>0.16802982414117604</v>
      </c>
      <c r="R868" s="42">
        <f t="shared" ca="1" si="235"/>
        <v>0.24017041279629286</v>
      </c>
      <c r="S868" s="42">
        <f t="shared" ca="1" si="236"/>
        <v>4.8120287494120548E-2</v>
      </c>
      <c r="T868" s="42">
        <f t="shared" ca="1" si="237"/>
        <v>0.12044748180378745</v>
      </c>
      <c r="U868">
        <f ca="1">+(L868^2*Markiwitz!$B$4^2)+(M868^2*Markiwitz!$C$4^2)+(N868^2*Markiwitz!$D$4^2)+(O868^2*Markiwitz!$E$4^2)+(P868^2*Markiwitz!$F$4^2)+(Q868^2*Markiwitz!$G$4^2)+(R868^2*Markiwitz!$H$4^2)+(S868^2*Markiwitz!$I$4^2)+(T868^2*Markiwitz!$J$4^2)+(2*L868*M868*Markiwitz!$B$8)+(2*L868*N868*Markiwitz!$E$8)+(2*L868*O868*Markiwitz!$H$8)+(2*L868*P868*Markiwitz!$B$11)+(2*L868*Q868*Markiwitz!$E$11)+(2*L868*R868*Markiwitz!$H$11)+(2*L868*S868*Markiwitz!$K$8)+(2*L868*T868*Markiwitz!$K$11)</f>
        <v>1.9374614611470636E-2</v>
      </c>
      <c r="V868" s="5">
        <f t="shared" ca="1" si="228"/>
        <v>0.13919272470740213</v>
      </c>
      <c r="W868" s="42">
        <f ca="1">SUMPRODUCT(L868:T868,Markiwitz!$B$3:$J$3)</f>
        <v>0.5938710934205681</v>
      </c>
    </row>
    <row r="869" spans="1:23" x14ac:dyDescent="0.25">
      <c r="A869">
        <v>868</v>
      </c>
      <c r="B869" s="25">
        <f t="shared" ca="1" si="227"/>
        <v>1</v>
      </c>
      <c r="C869" s="46">
        <v>0</v>
      </c>
      <c r="D869">
        <f t="shared" ca="1" si="240"/>
        <v>0.46862496569415246</v>
      </c>
      <c r="E869">
        <f t="shared" ca="1" si="240"/>
        <v>0.38773894876646176</v>
      </c>
      <c r="F869">
        <f t="shared" ca="1" si="240"/>
        <v>0.79510706535067055</v>
      </c>
      <c r="G869">
        <f t="shared" ca="1" si="240"/>
        <v>0.73206149416340138</v>
      </c>
      <c r="H869">
        <f t="shared" ca="1" si="240"/>
        <v>0.21674884365497404</v>
      </c>
      <c r="I869">
        <f t="shared" ca="1" si="240"/>
        <v>0.35175791646808363</v>
      </c>
      <c r="J869">
        <f t="shared" ca="1" si="240"/>
        <v>0.22798319644635656</v>
      </c>
      <c r="K869">
        <f t="shared" ca="1" si="240"/>
        <v>0.40272307432567278</v>
      </c>
      <c r="L869" s="42">
        <f t="shared" ca="1" si="229"/>
        <v>0</v>
      </c>
      <c r="M869" s="42">
        <f t="shared" ca="1" si="230"/>
        <v>0.13080051738455428</v>
      </c>
      <c r="N869" s="42">
        <f t="shared" ca="1" si="231"/>
        <v>0.10822397187839203</v>
      </c>
      <c r="O869" s="42">
        <f t="shared" ca="1" si="232"/>
        <v>0.22192674982633781</v>
      </c>
      <c r="P869" s="42">
        <f t="shared" ca="1" si="233"/>
        <v>0.20432975023438363</v>
      </c>
      <c r="Q869" s="42">
        <f t="shared" ca="1" si="234"/>
        <v>6.0497973791429682E-2</v>
      </c>
      <c r="R869" s="42">
        <f t="shared" ca="1" si="235"/>
        <v>9.8181106079112762E-2</v>
      </c>
      <c r="S869" s="42">
        <f t="shared" ca="1" si="236"/>
        <v>6.3633656405813671E-2</v>
      </c>
      <c r="T869" s="42">
        <f t="shared" ca="1" si="237"/>
        <v>0.11240627439997614</v>
      </c>
      <c r="U869">
        <f ca="1">+(L869^2*Markiwitz!$B$4^2)+(M869^2*Markiwitz!$C$4^2)+(N869^2*Markiwitz!$D$4^2)+(O869^2*Markiwitz!$E$4^2)+(P869^2*Markiwitz!$F$4^2)+(Q869^2*Markiwitz!$G$4^2)+(R869^2*Markiwitz!$H$4^2)+(S869^2*Markiwitz!$I$4^2)+(T869^2*Markiwitz!$J$4^2)+(2*L869*M869*Markiwitz!$B$8)+(2*L869*N869*Markiwitz!$E$8)+(2*L869*O869*Markiwitz!$H$8)+(2*L869*P869*Markiwitz!$B$11)+(2*L869*Q869*Markiwitz!$E$11)+(2*L869*R869*Markiwitz!$H$11)+(2*L869*S869*Markiwitz!$K$8)+(2*L869*T869*Markiwitz!$K$11)</f>
        <v>1.3216222822043048E-2</v>
      </c>
      <c r="V869" s="5">
        <f t="shared" ca="1" si="228"/>
        <v>0.11496183202281986</v>
      </c>
      <c r="W869" s="42">
        <f ca="1">SUMPRODUCT(L869:T869,Markiwitz!$B$3:$J$3)</f>
        <v>0.34827282801855025</v>
      </c>
    </row>
    <row r="870" spans="1:23" x14ac:dyDescent="0.25">
      <c r="A870">
        <v>869</v>
      </c>
      <c r="B870" s="25">
        <f t="shared" ca="1" si="227"/>
        <v>1</v>
      </c>
      <c r="C870" s="46">
        <v>0</v>
      </c>
      <c r="D870">
        <f t="shared" ca="1" si="240"/>
        <v>0.31787051320125093</v>
      </c>
      <c r="E870">
        <f t="shared" ca="1" si="240"/>
        <v>0.3082830743313123</v>
      </c>
      <c r="F870">
        <f t="shared" ca="1" si="240"/>
        <v>9.9749578560063723E-2</v>
      </c>
      <c r="G870">
        <f t="shared" ca="1" si="240"/>
        <v>0.43817296956636143</v>
      </c>
      <c r="H870">
        <f t="shared" ca="1" si="240"/>
        <v>0.59072144069163357</v>
      </c>
      <c r="I870">
        <f t="shared" ca="1" si="240"/>
        <v>0.97152174026674631</v>
      </c>
      <c r="J870">
        <f t="shared" ca="1" si="240"/>
        <v>0.83815783696321711</v>
      </c>
      <c r="K870">
        <f t="shared" ca="1" si="240"/>
        <v>0.19604997978828775</v>
      </c>
      <c r="L870" s="42">
        <f t="shared" ca="1" si="229"/>
        <v>0</v>
      </c>
      <c r="M870" s="42">
        <f t="shared" ca="1" si="230"/>
        <v>8.4528179674769749E-2</v>
      </c>
      <c r="N870" s="42">
        <f t="shared" ca="1" si="231"/>
        <v>8.1978686337821086E-2</v>
      </c>
      <c r="O870" s="42">
        <f t="shared" ca="1" si="232"/>
        <v>2.6525424500980249E-2</v>
      </c>
      <c r="P870" s="42">
        <f t="shared" ca="1" si="233"/>
        <v>0.11651902885588905</v>
      </c>
      <c r="Q870" s="42">
        <f t="shared" ca="1" si="234"/>
        <v>0.15708474363870234</v>
      </c>
      <c r="R870" s="42">
        <f t="shared" ca="1" si="235"/>
        <v>0.25834722255983494</v>
      </c>
      <c r="S870" s="42">
        <f t="shared" ca="1" si="236"/>
        <v>0.22288307123909842</v>
      </c>
      <c r="T870" s="42">
        <f t="shared" ca="1" si="237"/>
        <v>5.2133643192904214E-2</v>
      </c>
      <c r="U870">
        <f ca="1">+(L870^2*Markiwitz!$B$4^2)+(M870^2*Markiwitz!$C$4^2)+(N870^2*Markiwitz!$D$4^2)+(O870^2*Markiwitz!$E$4^2)+(P870^2*Markiwitz!$F$4^2)+(Q870^2*Markiwitz!$G$4^2)+(R870^2*Markiwitz!$H$4^2)+(S870^2*Markiwitz!$I$4^2)+(T870^2*Markiwitz!$J$4^2)+(2*L870*M870*Markiwitz!$B$8)+(2*L870*N870*Markiwitz!$E$8)+(2*L870*O870*Markiwitz!$H$8)+(2*L870*P870*Markiwitz!$B$11)+(2*L870*Q870*Markiwitz!$E$11)+(2*L870*R870*Markiwitz!$H$11)+(2*L870*S870*Markiwitz!$K$8)+(2*L870*T870*Markiwitz!$K$11)</f>
        <v>2.0781259109812662E-2</v>
      </c>
      <c r="V870" s="5">
        <f t="shared" ca="1" si="228"/>
        <v>0.144157064030219</v>
      </c>
      <c r="W870" s="42">
        <f ca="1">SUMPRODUCT(L870:T870,Markiwitz!$B$3:$J$3)</f>
        <v>0.51176742165328448</v>
      </c>
    </row>
    <row r="871" spans="1:23" x14ac:dyDescent="0.25">
      <c r="A871">
        <v>870</v>
      </c>
      <c r="B871" s="25">
        <f t="shared" ca="1" si="227"/>
        <v>1</v>
      </c>
      <c r="C871" s="46">
        <v>0</v>
      </c>
      <c r="D871">
        <f t="shared" ca="1" si="240"/>
        <v>0.48743977893128276</v>
      </c>
      <c r="E871">
        <f t="shared" ca="1" si="240"/>
        <v>0.62102144767434742</v>
      </c>
      <c r="F871">
        <f t="shared" ca="1" si="240"/>
        <v>0.24453222745043379</v>
      </c>
      <c r="G871">
        <f t="shared" ca="1" si="240"/>
        <v>0.52020923831856669</v>
      </c>
      <c r="H871">
        <f t="shared" ca="1" si="240"/>
        <v>0.85253702464699321</v>
      </c>
      <c r="I871">
        <f t="shared" ca="1" si="240"/>
        <v>0.11279736871061352</v>
      </c>
      <c r="J871">
        <f t="shared" ca="1" si="240"/>
        <v>0.37586156075814769</v>
      </c>
      <c r="K871">
        <f t="shared" ca="1" si="240"/>
        <v>0.45799454085395896</v>
      </c>
      <c r="L871" s="42">
        <f t="shared" ca="1" si="229"/>
        <v>0</v>
      </c>
      <c r="M871" s="42">
        <f t="shared" ca="1" si="230"/>
        <v>0.13273082539502534</v>
      </c>
      <c r="N871" s="42">
        <f t="shared" ca="1" si="231"/>
        <v>0.16910538060425745</v>
      </c>
      <c r="O871" s="42">
        <f t="shared" ca="1" si="232"/>
        <v>6.6586613953301912E-2</v>
      </c>
      <c r="P871" s="42">
        <f t="shared" ca="1" si="233"/>
        <v>0.14165401463854446</v>
      </c>
      <c r="Q871" s="42">
        <f t="shared" ca="1" si="234"/>
        <v>0.23214753463353885</v>
      </c>
      <c r="R871" s="42">
        <f t="shared" ca="1" si="235"/>
        <v>3.0714948796695122E-2</v>
      </c>
      <c r="S871" s="42">
        <f t="shared" ca="1" si="236"/>
        <v>0.10234785372476643</v>
      </c>
      <c r="T871" s="42">
        <f t="shared" ca="1" si="237"/>
        <v>0.12471282825387042</v>
      </c>
      <c r="U871">
        <f ca="1">+(L871^2*Markiwitz!$B$4^2)+(M871^2*Markiwitz!$C$4^2)+(N871^2*Markiwitz!$D$4^2)+(O871^2*Markiwitz!$E$4^2)+(P871^2*Markiwitz!$F$4^2)+(Q871^2*Markiwitz!$G$4^2)+(R871^2*Markiwitz!$H$4^2)+(S871^2*Markiwitz!$I$4^2)+(T871^2*Markiwitz!$J$4^2)+(2*L871*M871*Markiwitz!$B$8)+(2*L871*N871*Markiwitz!$E$8)+(2*L871*O871*Markiwitz!$H$8)+(2*L871*P871*Markiwitz!$B$11)+(2*L871*Q871*Markiwitz!$E$11)+(2*L871*R871*Markiwitz!$H$11)+(2*L871*S871*Markiwitz!$K$8)+(2*L871*T871*Markiwitz!$K$11)</f>
        <v>2.1539339809089359E-2</v>
      </c>
      <c r="V871" s="5">
        <f t="shared" ca="1" si="228"/>
        <v>0.1467628693133565</v>
      </c>
      <c r="W871" s="42">
        <f ca="1">SUMPRODUCT(L871:T871,Markiwitz!$B$3:$J$3)</f>
        <v>0.76199977521601736</v>
      </c>
    </row>
    <row r="872" spans="1:23" x14ac:dyDescent="0.25">
      <c r="A872">
        <v>871</v>
      </c>
      <c r="B872" s="25">
        <f t="shared" ca="1" si="227"/>
        <v>1</v>
      </c>
      <c r="C872" s="46">
        <v>0</v>
      </c>
      <c r="D872">
        <f t="shared" ref="D872:K881" ca="1" si="241">RAND()</f>
        <v>0.16473355294367298</v>
      </c>
      <c r="E872">
        <f t="shared" ca="1" si="241"/>
        <v>0.93349121347839592</v>
      </c>
      <c r="F872">
        <f t="shared" ca="1" si="241"/>
        <v>0.66156156225274065</v>
      </c>
      <c r="G872">
        <f t="shared" ca="1" si="241"/>
        <v>8.815456684240075E-2</v>
      </c>
      <c r="H872">
        <f t="shared" ca="1" si="241"/>
        <v>0.76698638696414567</v>
      </c>
      <c r="I872">
        <f t="shared" ca="1" si="241"/>
        <v>0.53239940889623782</v>
      </c>
      <c r="J872">
        <f t="shared" ca="1" si="241"/>
        <v>0.33101367235999135</v>
      </c>
      <c r="K872">
        <f t="shared" ca="1" si="241"/>
        <v>0.15651070983193305</v>
      </c>
      <c r="L872" s="42">
        <f t="shared" ca="1" si="229"/>
        <v>0</v>
      </c>
      <c r="M872" s="42">
        <f t="shared" ca="1" si="230"/>
        <v>4.5320578370188998E-2</v>
      </c>
      <c r="N872" s="42">
        <f t="shared" ca="1" si="231"/>
        <v>0.25681690792401113</v>
      </c>
      <c r="O872" s="42">
        <f t="shared" ca="1" si="232"/>
        <v>0.18200513552349479</v>
      </c>
      <c r="P872" s="42">
        <f t="shared" ca="1" si="233"/>
        <v>2.4252593863723464E-2</v>
      </c>
      <c r="Q872" s="42">
        <f t="shared" ca="1" si="234"/>
        <v>0.21100902662593687</v>
      </c>
      <c r="R872" s="42">
        <f t="shared" ca="1" si="235"/>
        <v>0.14647076265862188</v>
      </c>
      <c r="S872" s="42">
        <f t="shared" ca="1" si="236"/>
        <v>9.1066639501939023E-2</v>
      </c>
      <c r="T872" s="42">
        <f t="shared" ca="1" si="237"/>
        <v>4.3058355532083863E-2</v>
      </c>
      <c r="U872">
        <f ca="1">+(L872^2*Markiwitz!$B$4^2)+(M872^2*Markiwitz!$C$4^2)+(N872^2*Markiwitz!$D$4^2)+(O872^2*Markiwitz!$E$4^2)+(P872^2*Markiwitz!$F$4^2)+(Q872^2*Markiwitz!$G$4^2)+(R872^2*Markiwitz!$H$4^2)+(S872^2*Markiwitz!$I$4^2)+(T872^2*Markiwitz!$J$4^2)+(2*L872*M872*Markiwitz!$B$8)+(2*L872*N872*Markiwitz!$E$8)+(2*L872*O872*Markiwitz!$H$8)+(2*L872*P872*Markiwitz!$B$11)+(2*L872*Q872*Markiwitz!$E$11)+(2*L872*R872*Markiwitz!$H$11)+(2*L872*S872*Markiwitz!$K$8)+(2*L872*T872*Markiwitz!$K$11)</f>
        <v>2.3005846991278219E-2</v>
      </c>
      <c r="V872" s="5">
        <f t="shared" ca="1" si="228"/>
        <v>0.15167678461543882</v>
      </c>
      <c r="W872" s="42">
        <f ca="1">SUMPRODUCT(L872:T872,Markiwitz!$B$3:$J$3)</f>
        <v>0.70744417078213451</v>
      </c>
    </row>
    <row r="873" spans="1:23" x14ac:dyDescent="0.25">
      <c r="A873">
        <v>872</v>
      </c>
      <c r="B873" s="25">
        <f t="shared" ca="1" si="227"/>
        <v>1</v>
      </c>
      <c r="C873" s="46">
        <v>0</v>
      </c>
      <c r="D873">
        <f t="shared" ca="1" si="241"/>
        <v>0.8168213325894419</v>
      </c>
      <c r="E873">
        <f t="shared" ca="1" si="241"/>
        <v>0.6842642010402058</v>
      </c>
      <c r="F873">
        <f t="shared" ca="1" si="241"/>
        <v>7.2456599196229043E-2</v>
      </c>
      <c r="G873">
        <f t="shared" ca="1" si="241"/>
        <v>0.11297277245070303</v>
      </c>
      <c r="H873">
        <f t="shared" ca="1" si="241"/>
        <v>0.7711180692052737</v>
      </c>
      <c r="I873">
        <f t="shared" ca="1" si="241"/>
        <v>0.57513118067065139</v>
      </c>
      <c r="J873">
        <f t="shared" ca="1" si="241"/>
        <v>0.69535929229416504</v>
      </c>
      <c r="K873">
        <f t="shared" ca="1" si="241"/>
        <v>0.92425009650877921</v>
      </c>
      <c r="L873" s="42">
        <f t="shared" ca="1" si="229"/>
        <v>0</v>
      </c>
      <c r="M873" s="42">
        <f t="shared" ca="1" si="230"/>
        <v>0.17557088330765894</v>
      </c>
      <c r="N873" s="42">
        <f t="shared" ca="1" si="231"/>
        <v>0.14707851692803758</v>
      </c>
      <c r="O873" s="42">
        <f t="shared" ca="1" si="232"/>
        <v>1.5574114699015854E-2</v>
      </c>
      <c r="P873" s="42">
        <f t="shared" ca="1" si="233"/>
        <v>2.4282824967372149E-2</v>
      </c>
      <c r="Q873" s="42">
        <f t="shared" ca="1" si="234"/>
        <v>0.16574723889210086</v>
      </c>
      <c r="R873" s="42">
        <f t="shared" ca="1" si="235"/>
        <v>0.12362102381436781</v>
      </c>
      <c r="S873" s="42">
        <f t="shared" ca="1" si="236"/>
        <v>0.14946334074949846</v>
      </c>
      <c r="T873" s="42">
        <f t="shared" ca="1" si="237"/>
        <v>0.1986620566419483</v>
      </c>
      <c r="U873">
        <f ca="1">+(L873^2*Markiwitz!$B$4^2)+(M873^2*Markiwitz!$C$4^2)+(N873^2*Markiwitz!$D$4^2)+(O873^2*Markiwitz!$E$4^2)+(P873^2*Markiwitz!$F$4^2)+(Q873^2*Markiwitz!$G$4^2)+(R873^2*Markiwitz!$H$4^2)+(S873^2*Markiwitz!$I$4^2)+(T873^2*Markiwitz!$J$4^2)+(2*L873*M873*Markiwitz!$B$8)+(2*L873*N873*Markiwitz!$E$8)+(2*L873*O873*Markiwitz!$H$8)+(2*L873*P873*Markiwitz!$B$11)+(2*L873*Q873*Markiwitz!$E$11)+(2*L873*R873*Markiwitz!$H$11)+(2*L873*S873*Markiwitz!$K$8)+(2*L873*T873*Markiwitz!$K$11)</f>
        <v>1.4675622581715881E-2</v>
      </c>
      <c r="V873" s="5">
        <f t="shared" ca="1" si="228"/>
        <v>0.12114298403834983</v>
      </c>
      <c r="W873" s="42">
        <f ca="1">SUMPRODUCT(L873:T873,Markiwitz!$B$3:$J$3)</f>
        <v>0.53374614820233479</v>
      </c>
    </row>
    <row r="874" spans="1:23" x14ac:dyDescent="0.25">
      <c r="A874">
        <v>873</v>
      </c>
      <c r="B874" s="25">
        <f t="shared" ca="1" si="227"/>
        <v>1.0000000000000002</v>
      </c>
      <c r="C874" s="46">
        <v>0</v>
      </c>
      <c r="D874">
        <f t="shared" ca="1" si="241"/>
        <v>0.70916638794401043</v>
      </c>
      <c r="E874">
        <f t="shared" ca="1" si="241"/>
        <v>0.47675978910161076</v>
      </c>
      <c r="F874">
        <f t="shared" ca="1" si="241"/>
        <v>0.13580698519955903</v>
      </c>
      <c r="G874">
        <f t="shared" ca="1" si="241"/>
        <v>0.97149639122252629</v>
      </c>
      <c r="H874">
        <f t="shared" ca="1" si="241"/>
        <v>0.55798120444005461</v>
      </c>
      <c r="I874">
        <f t="shared" ca="1" si="241"/>
        <v>0.1224171463091942</v>
      </c>
      <c r="J874">
        <f t="shared" ca="1" si="241"/>
        <v>0.22822961054416169</v>
      </c>
      <c r="K874">
        <f t="shared" ca="1" si="241"/>
        <v>0.91309441182253026</v>
      </c>
      <c r="L874" s="42">
        <f t="shared" ca="1" si="229"/>
        <v>0</v>
      </c>
      <c r="M874" s="42">
        <f t="shared" ca="1" si="230"/>
        <v>0.17233892414699023</v>
      </c>
      <c r="N874" s="42">
        <f t="shared" ca="1" si="231"/>
        <v>0.11586035453333489</v>
      </c>
      <c r="O874" s="42">
        <f t="shared" ca="1" si="232"/>
        <v>3.3003298124143571E-2</v>
      </c>
      <c r="P874" s="42">
        <f t="shared" ca="1" si="233"/>
        <v>0.23608936594044028</v>
      </c>
      <c r="Q874" s="42">
        <f t="shared" ca="1" si="234"/>
        <v>0.13559847463474667</v>
      </c>
      <c r="R874" s="42">
        <f t="shared" ca="1" si="235"/>
        <v>2.9749350294555808E-2</v>
      </c>
      <c r="S874" s="42">
        <f t="shared" ca="1" si="236"/>
        <v>5.5463493770058346E-2</v>
      </c>
      <c r="T874" s="42">
        <f t="shared" ca="1" si="237"/>
        <v>0.22189673855573033</v>
      </c>
      <c r="U874">
        <f ca="1">+(L874^2*Markiwitz!$B$4^2)+(M874^2*Markiwitz!$C$4^2)+(N874^2*Markiwitz!$D$4^2)+(O874^2*Markiwitz!$E$4^2)+(P874^2*Markiwitz!$F$4^2)+(Q874^2*Markiwitz!$G$4^2)+(R874^2*Markiwitz!$H$4^2)+(S874^2*Markiwitz!$I$4^2)+(T874^2*Markiwitz!$J$4^2)+(2*L874*M874*Markiwitz!$B$8)+(2*L874*N874*Markiwitz!$E$8)+(2*L874*O874*Markiwitz!$H$8)+(2*L874*P874*Markiwitz!$B$11)+(2*L874*Q874*Markiwitz!$E$11)+(2*L874*R874*Markiwitz!$H$11)+(2*L874*S874*Markiwitz!$K$8)+(2*L874*T874*Markiwitz!$K$11)</f>
        <v>1.4714747786490706E-2</v>
      </c>
      <c r="V874" s="5">
        <f t="shared" ca="1" si="228"/>
        <v>0.12130436012976081</v>
      </c>
      <c r="W874" s="42">
        <f ca="1">SUMPRODUCT(L874:T874,Markiwitz!$B$3:$J$3)</f>
        <v>0.52095368951321863</v>
      </c>
    </row>
    <row r="875" spans="1:23" x14ac:dyDescent="0.25">
      <c r="A875">
        <v>874</v>
      </c>
      <c r="B875" s="25">
        <f t="shared" ca="1" si="227"/>
        <v>1</v>
      </c>
      <c r="C875" s="46">
        <v>0</v>
      </c>
      <c r="D875">
        <f t="shared" ca="1" si="241"/>
        <v>0.76964083150776041</v>
      </c>
      <c r="E875">
        <f t="shared" ca="1" si="241"/>
        <v>0.11844774064717944</v>
      </c>
      <c r="F875">
        <f t="shared" ca="1" si="241"/>
        <v>0.80197457183620291</v>
      </c>
      <c r="G875">
        <f t="shared" ca="1" si="241"/>
        <v>0.52614954359922483</v>
      </c>
      <c r="H875">
        <f t="shared" ca="1" si="241"/>
        <v>0.57256010823305903</v>
      </c>
      <c r="I875">
        <f t="shared" ca="1" si="241"/>
        <v>0.6720122335385067</v>
      </c>
      <c r="J875">
        <f t="shared" ca="1" si="241"/>
        <v>0.30603118304748045</v>
      </c>
      <c r="K875">
        <f t="shared" ca="1" si="241"/>
        <v>0.59508340577013497</v>
      </c>
      <c r="L875" s="42">
        <f t="shared" ca="1" si="229"/>
        <v>0</v>
      </c>
      <c r="M875" s="42">
        <f t="shared" ca="1" si="230"/>
        <v>0.17644625023007116</v>
      </c>
      <c r="N875" s="42">
        <f t="shared" ca="1" si="231"/>
        <v>2.7155081734002388E-2</v>
      </c>
      <c r="O875" s="42">
        <f t="shared" ca="1" si="232"/>
        <v>0.1838590160336861</v>
      </c>
      <c r="P875" s="42">
        <f t="shared" ca="1" si="233"/>
        <v>0.12062394590795623</v>
      </c>
      <c r="Q875" s="42">
        <f t="shared" ca="1" si="234"/>
        <v>0.13126393506323253</v>
      </c>
      <c r="R875" s="42">
        <f t="shared" ca="1" si="235"/>
        <v>0.1540641216816844</v>
      </c>
      <c r="S875" s="42">
        <f t="shared" ca="1" si="236"/>
        <v>7.0160070115323617E-2</v>
      </c>
      <c r="T875" s="42">
        <f t="shared" ca="1" si="237"/>
        <v>0.13642757923404361</v>
      </c>
      <c r="U875">
        <f ca="1">+(L875^2*Markiwitz!$B$4^2)+(M875^2*Markiwitz!$C$4^2)+(N875^2*Markiwitz!$D$4^2)+(O875^2*Markiwitz!$E$4^2)+(P875^2*Markiwitz!$F$4^2)+(Q875^2*Markiwitz!$G$4^2)+(R875^2*Markiwitz!$H$4^2)+(S875^2*Markiwitz!$I$4^2)+(T875^2*Markiwitz!$J$4^2)+(2*L875*M875*Markiwitz!$B$8)+(2*L875*N875*Markiwitz!$E$8)+(2*L875*O875*Markiwitz!$H$8)+(2*L875*P875*Markiwitz!$B$11)+(2*L875*Q875*Markiwitz!$E$11)+(2*L875*R875*Markiwitz!$H$11)+(2*L875*S875*Markiwitz!$K$8)+(2*L875*T875*Markiwitz!$K$11)</f>
        <v>1.3418672424219655E-2</v>
      </c>
      <c r="V875" s="5">
        <f t="shared" ca="1" si="228"/>
        <v>0.11583899353939353</v>
      </c>
      <c r="W875" s="42">
        <f ca="1">SUMPRODUCT(L875:T875,Markiwitz!$B$3:$J$3)</f>
        <v>0.4991017986795806</v>
      </c>
    </row>
    <row r="876" spans="1:23" x14ac:dyDescent="0.25">
      <c r="A876">
        <v>875</v>
      </c>
      <c r="B876" s="25">
        <f t="shared" ca="1" si="227"/>
        <v>1</v>
      </c>
      <c r="C876" s="46">
        <v>0</v>
      </c>
      <c r="D876">
        <f t="shared" ca="1" si="241"/>
        <v>0.77851860408560025</v>
      </c>
      <c r="E876">
        <f t="shared" ca="1" si="241"/>
        <v>0.13074128538574303</v>
      </c>
      <c r="F876">
        <f t="shared" ca="1" si="241"/>
        <v>0.11363007325079955</v>
      </c>
      <c r="G876">
        <f t="shared" ca="1" si="241"/>
        <v>0.54171720125403877</v>
      </c>
      <c r="H876">
        <f t="shared" ca="1" si="241"/>
        <v>9.8645250808533813E-2</v>
      </c>
      <c r="I876">
        <f t="shared" ca="1" si="241"/>
        <v>3.1204873693557289E-2</v>
      </c>
      <c r="J876">
        <f t="shared" ca="1" si="241"/>
        <v>0.93742406498303188</v>
      </c>
      <c r="K876">
        <f t="shared" ca="1" si="241"/>
        <v>0.82740974070060813</v>
      </c>
      <c r="L876" s="42">
        <f t="shared" ca="1" si="229"/>
        <v>0</v>
      </c>
      <c r="M876" s="42">
        <f t="shared" ca="1" si="230"/>
        <v>0.22505148682036918</v>
      </c>
      <c r="N876" s="42">
        <f t="shared" ca="1" si="231"/>
        <v>3.779424218054072E-2</v>
      </c>
      <c r="O876" s="42">
        <f t="shared" ca="1" si="232"/>
        <v>3.2847791688466986E-2</v>
      </c>
      <c r="P876" s="42">
        <f t="shared" ca="1" si="233"/>
        <v>0.15659774980147526</v>
      </c>
      <c r="Q876" s="42">
        <f t="shared" ca="1" si="234"/>
        <v>2.851603063269607E-2</v>
      </c>
      <c r="R876" s="42">
        <f t="shared" ca="1" si="235"/>
        <v>9.0205978173448099E-3</v>
      </c>
      <c r="S876" s="42">
        <f t="shared" ca="1" si="236"/>
        <v>0.2709873322210668</v>
      </c>
      <c r="T876" s="42">
        <f t="shared" ca="1" si="237"/>
        <v>0.23918476883804016</v>
      </c>
      <c r="U876">
        <f ca="1">+(L876^2*Markiwitz!$B$4^2)+(M876^2*Markiwitz!$C$4^2)+(N876^2*Markiwitz!$D$4^2)+(O876^2*Markiwitz!$E$4^2)+(P876^2*Markiwitz!$F$4^2)+(Q876^2*Markiwitz!$G$4^2)+(R876^2*Markiwitz!$H$4^2)+(S876^2*Markiwitz!$I$4^2)+(T876^2*Markiwitz!$J$4^2)+(2*L876*M876*Markiwitz!$B$8)+(2*L876*N876*Markiwitz!$E$8)+(2*L876*O876*Markiwitz!$H$8)+(2*L876*P876*Markiwitz!$B$11)+(2*L876*Q876*Markiwitz!$E$11)+(2*L876*R876*Markiwitz!$H$11)+(2*L876*S876*Markiwitz!$K$8)+(2*L876*T876*Markiwitz!$K$11)</f>
        <v>1.4131308699621313E-2</v>
      </c>
      <c r="V876" s="5">
        <f t="shared" ca="1" si="228"/>
        <v>0.11887518117597681</v>
      </c>
      <c r="W876" s="42">
        <f ca="1">SUMPRODUCT(L876:T876,Markiwitz!$B$3:$J$3)</f>
        <v>0.1755151801483481</v>
      </c>
    </row>
    <row r="877" spans="1:23" x14ac:dyDescent="0.25">
      <c r="A877">
        <v>876</v>
      </c>
      <c r="B877" s="25">
        <f t="shared" ca="1" si="227"/>
        <v>1.0000000000000002</v>
      </c>
      <c r="C877" s="46">
        <v>0</v>
      </c>
      <c r="D877">
        <f t="shared" ca="1" si="241"/>
        <v>0.43614711689096186</v>
      </c>
      <c r="E877">
        <f t="shared" ca="1" si="241"/>
        <v>0.29431650074240234</v>
      </c>
      <c r="F877">
        <f t="shared" ca="1" si="241"/>
        <v>0.52614328495375662</v>
      </c>
      <c r="G877">
        <f t="shared" ca="1" si="241"/>
        <v>0.34216937009490056</v>
      </c>
      <c r="H877">
        <f t="shared" ca="1" si="241"/>
        <v>0.21484679969839748</v>
      </c>
      <c r="I877">
        <f t="shared" ca="1" si="241"/>
        <v>0.50509117630017486</v>
      </c>
      <c r="J877">
        <f t="shared" ca="1" si="241"/>
        <v>0.62227943349407711</v>
      </c>
      <c r="K877">
        <f t="shared" ca="1" si="241"/>
        <v>0.26493766652902273</v>
      </c>
      <c r="L877" s="42">
        <f t="shared" ca="1" si="229"/>
        <v>0</v>
      </c>
      <c r="M877" s="42">
        <f t="shared" ca="1" si="230"/>
        <v>0.13604381050371411</v>
      </c>
      <c r="N877" s="42">
        <f t="shared" ca="1" si="231"/>
        <v>9.1803743976429236E-2</v>
      </c>
      <c r="O877" s="42">
        <f t="shared" ca="1" si="232"/>
        <v>0.16411558069279955</v>
      </c>
      <c r="P877" s="42">
        <f t="shared" ca="1" si="233"/>
        <v>0.10673009895650308</v>
      </c>
      <c r="Q877" s="42">
        <f t="shared" ca="1" si="234"/>
        <v>6.7015408731465831E-2</v>
      </c>
      <c r="R877" s="42">
        <f t="shared" ca="1" si="235"/>
        <v>0.15754896825984957</v>
      </c>
      <c r="S877" s="42">
        <f t="shared" ca="1" si="236"/>
        <v>0.19410254488003731</v>
      </c>
      <c r="T877" s="42">
        <f t="shared" ca="1" si="237"/>
        <v>8.2639843999201462E-2</v>
      </c>
      <c r="U877">
        <f ca="1">+(L877^2*Markiwitz!$B$4^2)+(M877^2*Markiwitz!$C$4^2)+(N877^2*Markiwitz!$D$4^2)+(O877^2*Markiwitz!$E$4^2)+(P877^2*Markiwitz!$F$4^2)+(Q877^2*Markiwitz!$G$4^2)+(R877^2*Markiwitz!$H$4^2)+(S877^2*Markiwitz!$I$4^2)+(T877^2*Markiwitz!$J$4^2)+(2*L877*M877*Markiwitz!$B$8)+(2*L877*N877*Markiwitz!$E$8)+(2*L877*O877*Markiwitz!$H$8)+(2*L877*P877*Markiwitz!$B$11)+(2*L877*Q877*Markiwitz!$E$11)+(2*L877*R877*Markiwitz!$H$11)+(2*L877*S877*Markiwitz!$K$8)+(2*L877*T877*Markiwitz!$K$11)</f>
        <v>1.2791068876490988E-2</v>
      </c>
      <c r="V877" s="5">
        <f t="shared" ca="1" si="228"/>
        <v>0.11309760773991194</v>
      </c>
      <c r="W877" s="42">
        <f ca="1">SUMPRODUCT(L877:T877,Markiwitz!$B$3:$J$3)</f>
        <v>0.30720133804900213</v>
      </c>
    </row>
    <row r="878" spans="1:23" x14ac:dyDescent="0.25">
      <c r="A878">
        <v>877</v>
      </c>
      <c r="B878" s="25">
        <f t="shared" ca="1" si="227"/>
        <v>1</v>
      </c>
      <c r="C878" s="46">
        <v>0</v>
      </c>
      <c r="D878">
        <f t="shared" ca="1" si="241"/>
        <v>0.13393935210795782</v>
      </c>
      <c r="E878">
        <f t="shared" ca="1" si="241"/>
        <v>0.27553262315537774</v>
      </c>
      <c r="F878">
        <f t="shared" ca="1" si="241"/>
        <v>0.30363759099288512</v>
      </c>
      <c r="G878">
        <f t="shared" ca="1" si="241"/>
        <v>0.99572156015014834</v>
      </c>
      <c r="H878">
        <f t="shared" ca="1" si="241"/>
        <v>0.66355794204850671</v>
      </c>
      <c r="I878">
        <f t="shared" ca="1" si="241"/>
        <v>0.76543443477355655</v>
      </c>
      <c r="J878">
        <f t="shared" ca="1" si="241"/>
        <v>0.64279567291688455</v>
      </c>
      <c r="K878">
        <f t="shared" ca="1" si="241"/>
        <v>0.79459933112089065</v>
      </c>
      <c r="L878" s="42">
        <f t="shared" ca="1" si="229"/>
        <v>0</v>
      </c>
      <c r="M878" s="42">
        <f t="shared" ca="1" si="230"/>
        <v>2.9274962910566974E-2</v>
      </c>
      <c r="N878" s="42">
        <f t="shared" ca="1" si="231"/>
        <v>6.022283366746007E-2</v>
      </c>
      <c r="O878" s="42">
        <f t="shared" ca="1" si="232"/>
        <v>6.6365702645820784E-2</v>
      </c>
      <c r="P878" s="42">
        <f t="shared" ca="1" si="233"/>
        <v>0.21763366242918825</v>
      </c>
      <c r="Q878" s="42">
        <f t="shared" ca="1" si="234"/>
        <v>0.14503306038709768</v>
      </c>
      <c r="R878" s="42">
        <f t="shared" ca="1" si="235"/>
        <v>0.16730008273002031</v>
      </c>
      <c r="S878" s="42">
        <f t="shared" ca="1" si="236"/>
        <v>0.14049507622335813</v>
      </c>
      <c r="T878" s="42">
        <f t="shared" ca="1" si="237"/>
        <v>0.17367461900648787</v>
      </c>
      <c r="U878">
        <f ca="1">+(L878^2*Markiwitz!$B$4^2)+(M878^2*Markiwitz!$C$4^2)+(N878^2*Markiwitz!$D$4^2)+(O878^2*Markiwitz!$E$4^2)+(P878^2*Markiwitz!$F$4^2)+(Q878^2*Markiwitz!$G$4^2)+(R878^2*Markiwitz!$H$4^2)+(S878^2*Markiwitz!$I$4^2)+(T878^2*Markiwitz!$J$4^2)+(2*L878*M878*Markiwitz!$B$8)+(2*L878*N878*Markiwitz!$E$8)+(2*L878*O878*Markiwitz!$H$8)+(2*L878*P878*Markiwitz!$B$11)+(2*L878*Q878*Markiwitz!$E$11)+(2*L878*R878*Markiwitz!$H$11)+(2*L878*S878*Markiwitz!$K$8)+(2*L878*T878*Markiwitz!$K$11)</f>
        <v>1.7250613671542552E-2</v>
      </c>
      <c r="V878" s="5">
        <f t="shared" ca="1" si="228"/>
        <v>0.13134159155249547</v>
      </c>
      <c r="W878" s="42">
        <f ca="1">SUMPRODUCT(L878:T878,Markiwitz!$B$3:$J$3)</f>
        <v>0.5193973439344961</v>
      </c>
    </row>
    <row r="879" spans="1:23" x14ac:dyDescent="0.25">
      <c r="A879">
        <v>878</v>
      </c>
      <c r="B879" s="25">
        <f t="shared" ca="1" si="227"/>
        <v>0.99999999999999989</v>
      </c>
      <c r="C879" s="46">
        <v>0</v>
      </c>
      <c r="D879">
        <f t="shared" ca="1" si="241"/>
        <v>0.33578725296407619</v>
      </c>
      <c r="E879">
        <f t="shared" ca="1" si="241"/>
        <v>0.69399587241373817</v>
      </c>
      <c r="F879">
        <f t="shared" ca="1" si="241"/>
        <v>0.12999871253838957</v>
      </c>
      <c r="G879">
        <f t="shared" ca="1" si="241"/>
        <v>0.13211779865654472</v>
      </c>
      <c r="H879">
        <f t="shared" ca="1" si="241"/>
        <v>0.85982210633723322</v>
      </c>
      <c r="I879">
        <f t="shared" ca="1" si="241"/>
        <v>0.26758750515712715</v>
      </c>
      <c r="J879">
        <f t="shared" ca="1" si="241"/>
        <v>0.91141253259841182</v>
      </c>
      <c r="K879">
        <f t="shared" ca="1" si="241"/>
        <v>0.26776098280810046</v>
      </c>
      <c r="L879" s="42">
        <f t="shared" ca="1" si="229"/>
        <v>0</v>
      </c>
      <c r="M879" s="42">
        <f t="shared" ca="1" si="230"/>
        <v>9.3313564364537943E-2</v>
      </c>
      <c r="N879" s="42">
        <f t="shared" ca="1" si="231"/>
        <v>0.19285791207842906</v>
      </c>
      <c r="O879" s="42">
        <f t="shared" ca="1" si="232"/>
        <v>3.6125978942553441E-2</v>
      </c>
      <c r="P879" s="42">
        <f t="shared" ca="1" si="233"/>
        <v>3.6714862162910894E-2</v>
      </c>
      <c r="Q879" s="42">
        <f t="shared" ca="1" si="234"/>
        <v>0.2389401764168089</v>
      </c>
      <c r="R879" s="42">
        <f t="shared" ca="1" si="235"/>
        <v>7.4361202413770755E-2</v>
      </c>
      <c r="S879" s="42">
        <f t="shared" ca="1" si="236"/>
        <v>0.2532768926531202</v>
      </c>
      <c r="T879" s="42">
        <f t="shared" ca="1" si="237"/>
        <v>7.4409410967868669E-2</v>
      </c>
      <c r="U879">
        <f ca="1">+(L879^2*Markiwitz!$B$4^2)+(M879^2*Markiwitz!$C$4^2)+(N879^2*Markiwitz!$D$4^2)+(O879^2*Markiwitz!$E$4^2)+(P879^2*Markiwitz!$F$4^2)+(Q879^2*Markiwitz!$G$4^2)+(R879^2*Markiwitz!$H$4^2)+(S879^2*Markiwitz!$I$4^2)+(T879^2*Markiwitz!$J$4^2)+(2*L879*M879*Markiwitz!$B$8)+(2*L879*N879*Markiwitz!$E$8)+(2*L879*O879*Markiwitz!$H$8)+(2*L879*P879*Markiwitz!$B$11)+(2*L879*Q879*Markiwitz!$E$11)+(2*L879*R879*Markiwitz!$H$11)+(2*L879*S879*Markiwitz!$K$8)+(2*L879*T879*Markiwitz!$K$11)</f>
        <v>2.6697782951806859E-2</v>
      </c>
      <c r="V879" s="5">
        <f t="shared" ca="1" si="228"/>
        <v>0.16339456218554785</v>
      </c>
      <c r="W879" s="42">
        <f ca="1">SUMPRODUCT(L879:T879,Markiwitz!$B$3:$J$3)</f>
        <v>0.72560905167330869</v>
      </c>
    </row>
    <row r="880" spans="1:23" x14ac:dyDescent="0.25">
      <c r="A880">
        <v>879</v>
      </c>
      <c r="B880" s="25">
        <f t="shared" ca="1" si="227"/>
        <v>0.99999999999999989</v>
      </c>
      <c r="C880" s="46">
        <v>0</v>
      </c>
      <c r="D880">
        <f t="shared" ca="1" si="241"/>
        <v>0.1519169920626825</v>
      </c>
      <c r="E880">
        <f t="shared" ca="1" si="241"/>
        <v>0.58770524638092236</v>
      </c>
      <c r="F880">
        <f t="shared" ca="1" si="241"/>
        <v>0.54097992537505735</v>
      </c>
      <c r="G880">
        <f t="shared" ca="1" si="241"/>
        <v>0.96591127959481904</v>
      </c>
      <c r="H880">
        <f t="shared" ca="1" si="241"/>
        <v>8.8723975057039328E-2</v>
      </c>
      <c r="I880">
        <f t="shared" ca="1" si="241"/>
        <v>0.59640164198487655</v>
      </c>
      <c r="J880">
        <f t="shared" ca="1" si="241"/>
        <v>0.62004421473455662</v>
      </c>
      <c r="K880">
        <f t="shared" ca="1" si="241"/>
        <v>0.2278001995734239</v>
      </c>
      <c r="L880" s="42">
        <f t="shared" ca="1" si="229"/>
        <v>0</v>
      </c>
      <c r="M880" s="42">
        <f t="shared" ca="1" si="230"/>
        <v>4.0195172985163952E-2</v>
      </c>
      <c r="N880" s="42">
        <f t="shared" ca="1" si="231"/>
        <v>0.15549882683842581</v>
      </c>
      <c r="O880" s="42">
        <f t="shared" ca="1" si="232"/>
        <v>0.14313594145531394</v>
      </c>
      <c r="P880" s="42">
        <f t="shared" ca="1" si="233"/>
        <v>0.25556700698507268</v>
      </c>
      <c r="Q880" s="42">
        <f t="shared" ca="1" si="234"/>
        <v>2.347515888069707E-2</v>
      </c>
      <c r="R880" s="42">
        <f t="shared" ca="1" si="235"/>
        <v>0.15779977501349321</v>
      </c>
      <c r="S880" s="42">
        <f t="shared" ca="1" si="236"/>
        <v>0.16405527868417938</v>
      </c>
      <c r="T880" s="42">
        <f t="shared" ca="1" si="237"/>
        <v>6.0272839157653885E-2</v>
      </c>
      <c r="U880">
        <f ca="1">+(L880^2*Markiwitz!$B$4^2)+(M880^2*Markiwitz!$C$4^2)+(N880^2*Markiwitz!$D$4^2)+(O880^2*Markiwitz!$E$4^2)+(P880^2*Markiwitz!$F$4^2)+(Q880^2*Markiwitz!$G$4^2)+(R880^2*Markiwitz!$H$4^2)+(S880^2*Markiwitz!$I$4^2)+(T880^2*Markiwitz!$J$4^2)+(2*L880*M880*Markiwitz!$B$8)+(2*L880*N880*Markiwitz!$E$8)+(2*L880*O880*Markiwitz!$H$8)+(2*L880*P880*Markiwitz!$B$11)+(2*L880*Q880*Markiwitz!$E$11)+(2*L880*R880*Markiwitz!$H$11)+(2*L880*S880*Markiwitz!$K$8)+(2*L880*T880*Markiwitz!$K$11)</f>
        <v>1.6774160443837741E-2</v>
      </c>
      <c r="V880" s="5">
        <f t="shared" ca="1" si="228"/>
        <v>0.12951509735871622</v>
      </c>
      <c r="W880" s="42">
        <f ca="1">SUMPRODUCT(L880:T880,Markiwitz!$B$3:$J$3)</f>
        <v>0.23044934576501608</v>
      </c>
    </row>
    <row r="881" spans="1:23" x14ac:dyDescent="0.25">
      <c r="A881">
        <v>880</v>
      </c>
      <c r="B881" s="25">
        <f t="shared" ca="1" si="227"/>
        <v>1</v>
      </c>
      <c r="C881" s="46">
        <v>0</v>
      </c>
      <c r="D881">
        <f t="shared" ca="1" si="241"/>
        <v>0.3734486327937141</v>
      </c>
      <c r="E881">
        <f t="shared" ca="1" si="241"/>
        <v>0.50231524720652398</v>
      </c>
      <c r="F881">
        <f t="shared" ca="1" si="241"/>
        <v>4.655052980262131E-2</v>
      </c>
      <c r="G881">
        <f t="shared" ca="1" si="241"/>
        <v>0.94058604410721203</v>
      </c>
      <c r="H881">
        <f t="shared" ca="1" si="241"/>
        <v>0.43047541902176278</v>
      </c>
      <c r="I881">
        <f t="shared" ca="1" si="241"/>
        <v>0.35161698342191716</v>
      </c>
      <c r="J881">
        <f t="shared" ca="1" si="241"/>
        <v>0.92858340486001767</v>
      </c>
      <c r="K881">
        <f t="shared" ca="1" si="241"/>
        <v>0.73971159907780637</v>
      </c>
      <c r="L881" s="42">
        <f t="shared" ca="1" si="229"/>
        <v>0</v>
      </c>
      <c r="M881" s="42">
        <f t="shared" ca="1" si="230"/>
        <v>8.6580966745045673E-2</v>
      </c>
      <c r="N881" s="42">
        <f t="shared" ca="1" si="231"/>
        <v>0.11645762199895644</v>
      </c>
      <c r="O881" s="42">
        <f t="shared" ca="1" si="232"/>
        <v>1.079235407197574E-2</v>
      </c>
      <c r="P881" s="42">
        <f t="shared" ca="1" si="233"/>
        <v>0.21806706961673292</v>
      </c>
      <c r="Q881" s="42">
        <f t="shared" ca="1" si="234"/>
        <v>9.9802153940326835E-2</v>
      </c>
      <c r="R881" s="42">
        <f t="shared" ca="1" si="235"/>
        <v>8.1519479990873611E-2</v>
      </c>
      <c r="S881" s="42">
        <f t="shared" ca="1" si="236"/>
        <v>0.21528435730168169</v>
      </c>
      <c r="T881" s="42">
        <f t="shared" ca="1" si="237"/>
        <v>0.17149599633440701</v>
      </c>
      <c r="U881">
        <f ca="1">+(L881^2*Markiwitz!$B$4^2)+(M881^2*Markiwitz!$C$4^2)+(N881^2*Markiwitz!$D$4^2)+(O881^2*Markiwitz!$E$4^2)+(P881^2*Markiwitz!$F$4^2)+(Q881^2*Markiwitz!$G$4^2)+(R881^2*Markiwitz!$H$4^2)+(S881^2*Markiwitz!$I$4^2)+(T881^2*Markiwitz!$J$4^2)+(2*L881*M881*Markiwitz!$B$8)+(2*L881*N881*Markiwitz!$E$8)+(2*L881*O881*Markiwitz!$H$8)+(2*L881*P881*Markiwitz!$B$11)+(2*L881*Q881*Markiwitz!$E$11)+(2*L881*R881*Markiwitz!$H$11)+(2*L881*S881*Markiwitz!$K$8)+(2*L881*T881*Markiwitz!$K$11)</f>
        <v>1.5873258581554302E-2</v>
      </c>
      <c r="V881" s="5">
        <f t="shared" ca="1" si="228"/>
        <v>0.12598912088571101</v>
      </c>
      <c r="W881" s="42">
        <f ca="1">SUMPRODUCT(L881:T881,Markiwitz!$B$3:$J$3)</f>
        <v>0.38699798639930455</v>
      </c>
    </row>
    <row r="882" spans="1:23" x14ac:dyDescent="0.25">
      <c r="A882">
        <v>881</v>
      </c>
      <c r="B882" s="25">
        <f t="shared" ca="1" si="227"/>
        <v>1.0000000000000002</v>
      </c>
      <c r="C882" s="46">
        <v>0</v>
      </c>
      <c r="D882">
        <f t="shared" ref="D882:K891" ca="1" si="242">RAND()</f>
        <v>0.16611956141885842</v>
      </c>
      <c r="E882">
        <f t="shared" ca="1" si="242"/>
        <v>0.22790330591900787</v>
      </c>
      <c r="F882">
        <f t="shared" ca="1" si="242"/>
        <v>0.7266751133955206</v>
      </c>
      <c r="G882">
        <f t="shared" ca="1" si="242"/>
        <v>0.17401722078798776</v>
      </c>
      <c r="H882">
        <f t="shared" ca="1" si="242"/>
        <v>7.51496643197751E-2</v>
      </c>
      <c r="I882">
        <f t="shared" ca="1" si="242"/>
        <v>0.2008854325021564</v>
      </c>
      <c r="J882">
        <f t="shared" ca="1" si="242"/>
        <v>9.1919627208748134E-2</v>
      </c>
      <c r="K882">
        <f t="shared" ca="1" si="242"/>
        <v>0.48598009615436144</v>
      </c>
      <c r="L882" s="42">
        <f t="shared" ca="1" si="229"/>
        <v>0</v>
      </c>
      <c r="M882" s="42">
        <f t="shared" ca="1" si="230"/>
        <v>7.7313457166434923E-2</v>
      </c>
      <c r="N882" s="42">
        <f t="shared" ca="1" si="231"/>
        <v>0.10606813748942305</v>
      </c>
      <c r="O882" s="42">
        <f t="shared" ca="1" si="232"/>
        <v>0.33820078004998211</v>
      </c>
      <c r="P882" s="42">
        <f t="shared" ca="1" si="233"/>
        <v>8.0989095027112296E-2</v>
      </c>
      <c r="Q882" s="42">
        <f t="shared" ca="1" si="234"/>
        <v>3.497529311920828E-2</v>
      </c>
      <c r="R882" s="42">
        <f t="shared" ca="1" si="235"/>
        <v>9.3493789343420938E-2</v>
      </c>
      <c r="S882" s="42">
        <f t="shared" ca="1" si="236"/>
        <v>4.2780176520207505E-2</v>
      </c>
      <c r="T882" s="42">
        <f t="shared" ca="1" si="237"/>
        <v>0.22617927128421114</v>
      </c>
      <c r="U882">
        <f ca="1">+(L882^2*Markiwitz!$B$4^2)+(M882^2*Markiwitz!$C$4^2)+(N882^2*Markiwitz!$D$4^2)+(O882^2*Markiwitz!$E$4^2)+(P882^2*Markiwitz!$F$4^2)+(Q882^2*Markiwitz!$G$4^2)+(R882^2*Markiwitz!$H$4^2)+(S882^2*Markiwitz!$I$4^2)+(T882^2*Markiwitz!$J$4^2)+(2*L882*M882*Markiwitz!$B$8)+(2*L882*N882*Markiwitz!$E$8)+(2*L882*O882*Markiwitz!$H$8)+(2*L882*P882*Markiwitz!$B$11)+(2*L882*Q882*Markiwitz!$E$11)+(2*L882*R882*Markiwitz!$H$11)+(2*L882*S882*Markiwitz!$K$8)+(2*L882*T882*Markiwitz!$K$11)</f>
        <v>1.4503241608316156E-2</v>
      </c>
      <c r="V882" s="5">
        <f t="shared" ca="1" si="228"/>
        <v>0.12042940508163343</v>
      </c>
      <c r="W882" s="42">
        <f ca="1">SUMPRODUCT(L882:T882,Markiwitz!$B$3:$J$3)</f>
        <v>0.2719828753897649</v>
      </c>
    </row>
    <row r="883" spans="1:23" x14ac:dyDescent="0.25">
      <c r="A883">
        <v>882</v>
      </c>
      <c r="B883" s="25">
        <f t="shared" ca="1" si="227"/>
        <v>1</v>
      </c>
      <c r="C883" s="46">
        <v>0</v>
      </c>
      <c r="D883">
        <f t="shared" ca="1" si="242"/>
        <v>0.83238700015348432</v>
      </c>
      <c r="E883">
        <f t="shared" ca="1" si="242"/>
        <v>0.72837961654529593</v>
      </c>
      <c r="F883">
        <f t="shared" ca="1" si="242"/>
        <v>0.27159959441004844</v>
      </c>
      <c r="G883">
        <f t="shared" ca="1" si="242"/>
        <v>0.35397753314330227</v>
      </c>
      <c r="H883">
        <f t="shared" ca="1" si="242"/>
        <v>0.41648114269701941</v>
      </c>
      <c r="I883">
        <f t="shared" ca="1" si="242"/>
        <v>0.12996292577208468</v>
      </c>
      <c r="J883">
        <f t="shared" ca="1" si="242"/>
        <v>0.43728752484838762</v>
      </c>
      <c r="K883">
        <f t="shared" ca="1" si="242"/>
        <v>0.21897157693315017</v>
      </c>
      <c r="L883" s="42">
        <f t="shared" ca="1" si="229"/>
        <v>0</v>
      </c>
      <c r="M883" s="42">
        <f t="shared" ca="1" si="230"/>
        <v>0.24561094052473711</v>
      </c>
      <c r="N883" s="42">
        <f t="shared" ca="1" si="231"/>
        <v>0.21492166822133263</v>
      </c>
      <c r="O883" s="42">
        <f t="shared" ca="1" si="232"/>
        <v>8.0140405624894231E-2</v>
      </c>
      <c r="P883" s="42">
        <f t="shared" ca="1" si="233"/>
        <v>0.10444751638831663</v>
      </c>
      <c r="Q883" s="42">
        <f t="shared" ca="1" si="234"/>
        <v>0.1228903444548875</v>
      </c>
      <c r="R883" s="42">
        <f t="shared" ca="1" si="235"/>
        <v>3.8347927618214254E-2</v>
      </c>
      <c r="S883" s="42">
        <f t="shared" ca="1" si="236"/>
        <v>0.12902964635192862</v>
      </c>
      <c r="T883" s="42">
        <f t="shared" ca="1" si="237"/>
        <v>6.4611550815689076E-2</v>
      </c>
      <c r="U883">
        <f ca="1">+(L883^2*Markiwitz!$B$4^2)+(M883^2*Markiwitz!$C$4^2)+(N883^2*Markiwitz!$D$4^2)+(O883^2*Markiwitz!$E$4^2)+(P883^2*Markiwitz!$F$4^2)+(Q883^2*Markiwitz!$G$4^2)+(R883^2*Markiwitz!$H$4^2)+(S883^2*Markiwitz!$I$4^2)+(T883^2*Markiwitz!$J$4^2)+(2*L883*M883*Markiwitz!$B$8)+(2*L883*N883*Markiwitz!$E$8)+(2*L883*O883*Markiwitz!$H$8)+(2*L883*P883*Markiwitz!$B$11)+(2*L883*Q883*Markiwitz!$E$11)+(2*L883*R883*Markiwitz!$H$11)+(2*L883*S883*Markiwitz!$K$8)+(2*L883*T883*Markiwitz!$K$11)</f>
        <v>1.30882561317993E-2</v>
      </c>
      <c r="V883" s="5">
        <f t="shared" ca="1" si="228"/>
        <v>0.11440391659291783</v>
      </c>
      <c r="W883" s="42">
        <f ca="1">SUMPRODUCT(L883:T883,Markiwitz!$B$3:$J$3)</f>
        <v>0.47183431169396395</v>
      </c>
    </row>
    <row r="884" spans="1:23" x14ac:dyDescent="0.25">
      <c r="A884">
        <v>883</v>
      </c>
      <c r="B884" s="25">
        <f t="shared" ca="1" si="227"/>
        <v>1</v>
      </c>
      <c r="C884" s="46">
        <v>0</v>
      </c>
      <c r="D884">
        <f t="shared" ca="1" si="242"/>
        <v>0.61321569981107416</v>
      </c>
      <c r="E884">
        <f t="shared" ca="1" si="242"/>
        <v>0.65476222316993338</v>
      </c>
      <c r="F884">
        <f t="shared" ca="1" si="242"/>
        <v>0.80168501736682263</v>
      </c>
      <c r="G884">
        <f t="shared" ca="1" si="242"/>
        <v>0.32364993029209177</v>
      </c>
      <c r="H884">
        <f t="shared" ca="1" si="242"/>
        <v>0.70374052876881354</v>
      </c>
      <c r="I884">
        <f t="shared" ca="1" si="242"/>
        <v>0.50354207094752867</v>
      </c>
      <c r="J884">
        <f t="shared" ca="1" si="242"/>
        <v>0.58840802187299568</v>
      </c>
      <c r="K884">
        <f t="shared" ca="1" si="242"/>
        <v>0.82033597085479759</v>
      </c>
      <c r="L884" s="42">
        <f t="shared" ca="1" si="229"/>
        <v>0</v>
      </c>
      <c r="M884" s="42">
        <f t="shared" ca="1" si="230"/>
        <v>0.12241448285350198</v>
      </c>
      <c r="N884" s="42">
        <f t="shared" ca="1" si="231"/>
        <v>0.13070829557372851</v>
      </c>
      <c r="O884" s="42">
        <f t="shared" ca="1" si="232"/>
        <v>0.16003806954485295</v>
      </c>
      <c r="P884" s="42">
        <f t="shared" ca="1" si="233"/>
        <v>6.4609302818705958E-2</v>
      </c>
      <c r="Q884" s="42">
        <f t="shared" ca="1" si="234"/>
        <v>0.14048569356398691</v>
      </c>
      <c r="R884" s="42">
        <f t="shared" ca="1" si="235"/>
        <v>0.10052065240504129</v>
      </c>
      <c r="S884" s="42">
        <f t="shared" ca="1" si="236"/>
        <v>0.11746219760294216</v>
      </c>
      <c r="T884" s="42">
        <f t="shared" ca="1" si="237"/>
        <v>0.16376130563724031</v>
      </c>
      <c r="U884">
        <f ca="1">+(L884^2*Markiwitz!$B$4^2)+(M884^2*Markiwitz!$C$4^2)+(N884^2*Markiwitz!$D$4^2)+(O884^2*Markiwitz!$E$4^2)+(P884^2*Markiwitz!$F$4^2)+(Q884^2*Markiwitz!$G$4^2)+(R884^2*Markiwitz!$H$4^2)+(S884^2*Markiwitz!$I$4^2)+(T884^2*Markiwitz!$J$4^2)+(2*L884*M884*Markiwitz!$B$8)+(2*L884*N884*Markiwitz!$E$8)+(2*L884*O884*Markiwitz!$H$8)+(2*L884*P884*Markiwitz!$B$11)+(2*L884*Q884*Markiwitz!$E$11)+(2*L884*R884*Markiwitz!$H$11)+(2*L884*S884*Markiwitz!$K$8)+(2*L884*T884*Markiwitz!$K$11)</f>
        <v>1.2852043528410413E-2</v>
      </c>
      <c r="V884" s="5">
        <f t="shared" ca="1" si="228"/>
        <v>0.11336685374663272</v>
      </c>
      <c r="W884" s="42">
        <f ca="1">SUMPRODUCT(L884:T884,Markiwitz!$B$3:$J$3)</f>
        <v>0.50775999868133936</v>
      </c>
    </row>
    <row r="885" spans="1:23" x14ac:dyDescent="0.25">
      <c r="A885">
        <v>884</v>
      </c>
      <c r="B885" s="25">
        <f t="shared" ca="1" si="227"/>
        <v>0.99999999999999989</v>
      </c>
      <c r="C885" s="46">
        <v>0</v>
      </c>
      <c r="D885">
        <f t="shared" ca="1" si="242"/>
        <v>0.57944740779519621</v>
      </c>
      <c r="E885">
        <f t="shared" ca="1" si="242"/>
        <v>0.26099726217669117</v>
      </c>
      <c r="F885">
        <f t="shared" ca="1" si="242"/>
        <v>0.14213306704038065</v>
      </c>
      <c r="G885">
        <f t="shared" ca="1" si="242"/>
        <v>0.32547540763167271</v>
      </c>
      <c r="H885">
        <f t="shared" ca="1" si="242"/>
        <v>0.29905096785111351</v>
      </c>
      <c r="I885">
        <f t="shared" ca="1" si="242"/>
        <v>0.32634724947312177</v>
      </c>
      <c r="J885">
        <f t="shared" ca="1" si="242"/>
        <v>2.47312312330078E-2</v>
      </c>
      <c r="K885">
        <f t="shared" ca="1" si="242"/>
        <v>0.1777922283524207</v>
      </c>
      <c r="L885" s="42">
        <f t="shared" ca="1" si="229"/>
        <v>0</v>
      </c>
      <c r="M885" s="42">
        <f t="shared" ca="1" si="230"/>
        <v>0.27128007406647903</v>
      </c>
      <c r="N885" s="42">
        <f t="shared" ca="1" si="231"/>
        <v>0.12219116983169979</v>
      </c>
      <c r="O885" s="42">
        <f t="shared" ca="1" si="232"/>
        <v>6.6542482432915537E-2</v>
      </c>
      <c r="P885" s="42">
        <f t="shared" ca="1" si="233"/>
        <v>0.1523779233478687</v>
      </c>
      <c r="Q885" s="42">
        <f t="shared" ca="1" si="234"/>
        <v>0.1400067851144417</v>
      </c>
      <c r="R885" s="42">
        <f t="shared" ca="1" si="235"/>
        <v>0.15278609381535338</v>
      </c>
      <c r="S885" s="42">
        <f t="shared" ca="1" si="236"/>
        <v>1.1578428258353484E-2</v>
      </c>
      <c r="T885" s="42">
        <f t="shared" ca="1" si="237"/>
        <v>8.3237043132888253E-2</v>
      </c>
      <c r="U885">
        <f ca="1">+(L885^2*Markiwitz!$B$4^2)+(M885^2*Markiwitz!$C$4^2)+(N885^2*Markiwitz!$D$4^2)+(O885^2*Markiwitz!$E$4^2)+(P885^2*Markiwitz!$F$4^2)+(Q885^2*Markiwitz!$G$4^2)+(R885^2*Markiwitz!$H$4^2)+(S885^2*Markiwitz!$I$4^2)+(T885^2*Markiwitz!$J$4^2)+(2*L885*M885*Markiwitz!$B$8)+(2*L885*N885*Markiwitz!$E$8)+(2*L885*O885*Markiwitz!$H$8)+(2*L885*P885*Markiwitz!$B$11)+(2*L885*Q885*Markiwitz!$E$11)+(2*L885*R885*Markiwitz!$H$11)+(2*L885*S885*Markiwitz!$K$8)+(2*L885*T885*Markiwitz!$K$11)</f>
        <v>1.3768002584375189E-2</v>
      </c>
      <c r="V885" s="5">
        <f t="shared" ca="1" si="228"/>
        <v>0.11733713216358745</v>
      </c>
      <c r="W885" s="42">
        <f ca="1">SUMPRODUCT(L885:T885,Markiwitz!$B$3:$J$3)</f>
        <v>0.5320769082188459</v>
      </c>
    </row>
    <row r="886" spans="1:23" x14ac:dyDescent="0.25">
      <c r="A886">
        <v>885</v>
      </c>
      <c r="B886" s="25">
        <f t="shared" ca="1" si="227"/>
        <v>1</v>
      </c>
      <c r="C886" s="46">
        <v>0</v>
      </c>
      <c r="D886">
        <f t="shared" ca="1" si="242"/>
        <v>0.36941543848977332</v>
      </c>
      <c r="E886">
        <f t="shared" ca="1" si="242"/>
        <v>0.10657461959836245</v>
      </c>
      <c r="F886">
        <f t="shared" ca="1" si="242"/>
        <v>0.90738528722298617</v>
      </c>
      <c r="G886">
        <f t="shared" ca="1" si="242"/>
        <v>0.62815329667726894</v>
      </c>
      <c r="H886">
        <f t="shared" ca="1" si="242"/>
        <v>0.60877718507112411</v>
      </c>
      <c r="I886">
        <f t="shared" ca="1" si="242"/>
        <v>0.64933241211919046</v>
      </c>
      <c r="J886">
        <f t="shared" ca="1" si="242"/>
        <v>0.7683830850663238</v>
      </c>
      <c r="K886">
        <f t="shared" ca="1" si="242"/>
        <v>0.61015822402887487</v>
      </c>
      <c r="L886" s="42">
        <f t="shared" ca="1" si="229"/>
        <v>0</v>
      </c>
      <c r="M886" s="42">
        <f t="shared" ca="1" si="230"/>
        <v>7.9475294500393229E-2</v>
      </c>
      <c r="N886" s="42">
        <f t="shared" ca="1" si="231"/>
        <v>2.2928249326758215E-2</v>
      </c>
      <c r="O886" s="42">
        <f t="shared" ca="1" si="232"/>
        <v>0.1952130458385461</v>
      </c>
      <c r="P886" s="42">
        <f t="shared" ca="1" si="233"/>
        <v>0.13513963695970671</v>
      </c>
      <c r="Q886" s="42">
        <f t="shared" ca="1" si="234"/>
        <v>0.1309710992763162</v>
      </c>
      <c r="R886" s="42">
        <f t="shared" ca="1" si="235"/>
        <v>0.13969606926228123</v>
      </c>
      <c r="S886" s="42">
        <f t="shared" ca="1" si="236"/>
        <v>0.16530839161573738</v>
      </c>
      <c r="T886" s="42">
        <f t="shared" ca="1" si="237"/>
        <v>0.13126821322026089</v>
      </c>
      <c r="U886">
        <f ca="1">+(L886^2*Markiwitz!$B$4^2)+(M886^2*Markiwitz!$C$4^2)+(N886^2*Markiwitz!$D$4^2)+(O886^2*Markiwitz!$E$4^2)+(P886^2*Markiwitz!$F$4^2)+(Q886^2*Markiwitz!$G$4^2)+(R886^2*Markiwitz!$H$4^2)+(S886^2*Markiwitz!$I$4^2)+(T886^2*Markiwitz!$J$4^2)+(2*L886*M886*Markiwitz!$B$8)+(2*L886*N886*Markiwitz!$E$8)+(2*L886*O886*Markiwitz!$H$8)+(2*L886*P886*Markiwitz!$B$11)+(2*L886*Q886*Markiwitz!$E$11)+(2*L886*R886*Markiwitz!$H$11)+(2*L886*S886*Markiwitz!$K$8)+(2*L886*T886*Markiwitz!$K$11)</f>
        <v>1.5681550285270223E-2</v>
      </c>
      <c r="V886" s="5">
        <f t="shared" ca="1" si="228"/>
        <v>0.12522599684278909</v>
      </c>
      <c r="W886" s="42">
        <f ca="1">SUMPRODUCT(L886:T886,Markiwitz!$B$3:$J$3)</f>
        <v>0.48443356643016378</v>
      </c>
    </row>
    <row r="887" spans="1:23" x14ac:dyDescent="0.25">
      <c r="A887">
        <v>886</v>
      </c>
      <c r="B887" s="25">
        <f t="shared" ca="1" si="227"/>
        <v>1</v>
      </c>
      <c r="C887" s="46">
        <v>0</v>
      </c>
      <c r="D887">
        <f t="shared" ca="1" si="242"/>
        <v>0.50042526819651512</v>
      </c>
      <c r="E887">
        <f t="shared" ca="1" si="242"/>
        <v>0.50502943587204574</v>
      </c>
      <c r="F887">
        <f t="shared" ca="1" si="242"/>
        <v>0.79364602073159252</v>
      </c>
      <c r="G887">
        <f t="shared" ca="1" si="242"/>
        <v>2.1190937670062748E-2</v>
      </c>
      <c r="H887">
        <f t="shared" ca="1" si="242"/>
        <v>0.85586201995933553</v>
      </c>
      <c r="I887">
        <f t="shared" ca="1" si="242"/>
        <v>0.56946552808018469</v>
      </c>
      <c r="J887">
        <f t="shared" ca="1" si="242"/>
        <v>0.99449352310168782</v>
      </c>
      <c r="K887">
        <f t="shared" ca="1" si="242"/>
        <v>0.60838607264165878</v>
      </c>
      <c r="L887" s="42">
        <f t="shared" ca="1" si="229"/>
        <v>0</v>
      </c>
      <c r="M887" s="42">
        <f t="shared" ca="1" si="230"/>
        <v>0.1032124144386958</v>
      </c>
      <c r="N887" s="42">
        <f t="shared" ca="1" si="231"/>
        <v>0.10416202128805559</v>
      </c>
      <c r="O887" s="42">
        <f t="shared" ca="1" si="232"/>
        <v>0.16368902054962486</v>
      </c>
      <c r="P887" s="42">
        <f t="shared" ca="1" si="233"/>
        <v>4.3706183123594687E-3</v>
      </c>
      <c r="Q887" s="42">
        <f t="shared" ca="1" si="234"/>
        <v>0.17652103344968031</v>
      </c>
      <c r="R887" s="42">
        <f t="shared" ca="1" si="235"/>
        <v>0.11745192704714046</v>
      </c>
      <c r="S887" s="42">
        <f t="shared" ca="1" si="236"/>
        <v>0.2051136986605204</v>
      </c>
      <c r="T887" s="42">
        <f t="shared" ca="1" si="237"/>
        <v>0.12547926625392306</v>
      </c>
      <c r="U887">
        <f ca="1">+(L887^2*Markiwitz!$B$4^2)+(M887^2*Markiwitz!$C$4^2)+(N887^2*Markiwitz!$D$4^2)+(O887^2*Markiwitz!$E$4^2)+(P887^2*Markiwitz!$F$4^2)+(Q887^2*Markiwitz!$G$4^2)+(R887^2*Markiwitz!$H$4^2)+(S887^2*Markiwitz!$I$4^2)+(T887^2*Markiwitz!$J$4^2)+(2*L887*M887*Markiwitz!$B$8)+(2*L887*N887*Markiwitz!$E$8)+(2*L887*O887*Markiwitz!$H$8)+(2*L887*P887*Markiwitz!$B$11)+(2*L887*Q887*Markiwitz!$E$11)+(2*L887*R887*Markiwitz!$H$11)+(2*L887*S887*Markiwitz!$K$8)+(2*L887*T887*Markiwitz!$K$11)</f>
        <v>1.8362502688392762E-2</v>
      </c>
      <c r="V887" s="5">
        <f t="shared" ca="1" si="228"/>
        <v>0.13550831224833687</v>
      </c>
      <c r="W887" s="42">
        <f ca="1">SUMPRODUCT(L887:T887,Markiwitz!$B$3:$J$3)</f>
        <v>0.57289321573461771</v>
      </c>
    </row>
    <row r="888" spans="1:23" x14ac:dyDescent="0.25">
      <c r="A888">
        <v>887</v>
      </c>
      <c r="B888" s="25">
        <f t="shared" ca="1" si="227"/>
        <v>1</v>
      </c>
      <c r="C888" s="46">
        <v>0</v>
      </c>
      <c r="D888">
        <f t="shared" ca="1" si="242"/>
        <v>0.47484118782712859</v>
      </c>
      <c r="E888">
        <f t="shared" ca="1" si="242"/>
        <v>0.11609457037005111</v>
      </c>
      <c r="F888">
        <f t="shared" ca="1" si="242"/>
        <v>0.17683395393248336</v>
      </c>
      <c r="G888">
        <f t="shared" ca="1" si="242"/>
        <v>0.72538508168169091</v>
      </c>
      <c r="H888">
        <f t="shared" ca="1" si="242"/>
        <v>0.12370782677310366</v>
      </c>
      <c r="I888">
        <f t="shared" ca="1" si="242"/>
        <v>0.22139986318997762</v>
      </c>
      <c r="J888">
        <f t="shared" ca="1" si="242"/>
        <v>0.16340443083228873</v>
      </c>
      <c r="K888">
        <f t="shared" ca="1" si="242"/>
        <v>0.90122844726901763</v>
      </c>
      <c r="L888" s="42">
        <f t="shared" ca="1" si="229"/>
        <v>0</v>
      </c>
      <c r="M888" s="42">
        <f t="shared" ca="1" si="230"/>
        <v>0.16357502721706926</v>
      </c>
      <c r="N888" s="42">
        <f t="shared" ca="1" si="231"/>
        <v>3.9992681753101555E-2</v>
      </c>
      <c r="O888" s="42">
        <f t="shared" ca="1" si="232"/>
        <v>6.0916406514294717E-2</v>
      </c>
      <c r="P888" s="42">
        <f t="shared" ca="1" si="233"/>
        <v>0.24988330313531326</v>
      </c>
      <c r="Q888" s="42">
        <f t="shared" ca="1" si="234"/>
        <v>4.261532413389104E-2</v>
      </c>
      <c r="R888" s="42">
        <f t="shared" ca="1" si="235"/>
        <v>7.6268633757062929E-2</v>
      </c>
      <c r="S888" s="42">
        <f t="shared" ca="1" si="236"/>
        <v>5.6290155331917627E-2</v>
      </c>
      <c r="T888" s="42">
        <f t="shared" ca="1" si="237"/>
        <v>0.31045846815734951</v>
      </c>
      <c r="U888">
        <f ca="1">+(L888^2*Markiwitz!$B$4^2)+(M888^2*Markiwitz!$C$4^2)+(N888^2*Markiwitz!$D$4^2)+(O888^2*Markiwitz!$E$4^2)+(P888^2*Markiwitz!$F$4^2)+(Q888^2*Markiwitz!$G$4^2)+(R888^2*Markiwitz!$H$4^2)+(S888^2*Markiwitz!$I$4^2)+(T888^2*Markiwitz!$J$4^2)+(2*L888*M888*Markiwitz!$B$8)+(2*L888*N888*Markiwitz!$E$8)+(2*L888*O888*Markiwitz!$H$8)+(2*L888*P888*Markiwitz!$B$11)+(2*L888*Q888*Markiwitz!$E$11)+(2*L888*R888*Markiwitz!$H$11)+(2*L888*S888*Markiwitz!$K$8)+(2*L888*T888*Markiwitz!$K$11)</f>
        <v>1.1639958640251885E-2</v>
      </c>
      <c r="V888" s="5">
        <f t="shared" ca="1" si="228"/>
        <v>0.10788863999630306</v>
      </c>
      <c r="W888" s="42">
        <f ca="1">SUMPRODUCT(L888:T888,Markiwitz!$B$3:$J$3)</f>
        <v>0.26909450079744263</v>
      </c>
    </row>
    <row r="889" spans="1:23" x14ac:dyDescent="0.25">
      <c r="A889">
        <v>888</v>
      </c>
      <c r="B889" s="25">
        <f t="shared" ca="1" si="227"/>
        <v>1</v>
      </c>
      <c r="C889" s="46">
        <v>0</v>
      </c>
      <c r="D889">
        <f t="shared" ca="1" si="242"/>
        <v>0.92921614321570178</v>
      </c>
      <c r="E889">
        <f t="shared" ca="1" si="242"/>
        <v>0.38470642590943482</v>
      </c>
      <c r="F889">
        <f t="shared" ca="1" si="242"/>
        <v>0.51228702376933211</v>
      </c>
      <c r="G889">
        <f t="shared" ca="1" si="242"/>
        <v>3.7482762896902E-2</v>
      </c>
      <c r="H889">
        <f t="shared" ca="1" si="242"/>
        <v>0.17492572432872455</v>
      </c>
      <c r="I889">
        <f t="shared" ca="1" si="242"/>
        <v>0.94942750025059597</v>
      </c>
      <c r="J889">
        <f t="shared" ca="1" si="242"/>
        <v>0.93613515572157946</v>
      </c>
      <c r="K889">
        <f t="shared" ca="1" si="242"/>
        <v>0.42745058478181119</v>
      </c>
      <c r="L889" s="42">
        <f t="shared" ca="1" si="229"/>
        <v>0</v>
      </c>
      <c r="M889" s="42">
        <f t="shared" ca="1" si="230"/>
        <v>0.21353282819672709</v>
      </c>
      <c r="N889" s="42">
        <f t="shared" ca="1" si="231"/>
        <v>8.8405105474827217E-2</v>
      </c>
      <c r="O889" s="42">
        <f t="shared" ca="1" si="232"/>
        <v>0.117722983863999</v>
      </c>
      <c r="P889" s="42">
        <f t="shared" ca="1" si="233"/>
        <v>8.6134969010594181E-3</v>
      </c>
      <c r="Q889" s="42">
        <f t="shared" ca="1" si="234"/>
        <v>4.0197735384804721E-2</v>
      </c>
      <c r="R889" s="42">
        <f t="shared" ca="1" si="235"/>
        <v>0.21817737538939563</v>
      </c>
      <c r="S889" s="42">
        <f t="shared" ca="1" si="236"/>
        <v>0.21512280951538529</v>
      </c>
      <c r="T889" s="42">
        <f t="shared" ca="1" si="237"/>
        <v>9.8227665273801779E-2</v>
      </c>
      <c r="U889">
        <f ca="1">+(L889^2*Markiwitz!$B$4^2)+(M889^2*Markiwitz!$C$4^2)+(N889^2*Markiwitz!$D$4^2)+(O889^2*Markiwitz!$E$4^2)+(P889^2*Markiwitz!$F$4^2)+(Q889^2*Markiwitz!$G$4^2)+(R889^2*Markiwitz!$H$4^2)+(S889^2*Markiwitz!$I$4^2)+(T889^2*Markiwitz!$J$4^2)+(2*L889*M889*Markiwitz!$B$8)+(2*L889*N889*Markiwitz!$E$8)+(2*L889*O889*Markiwitz!$H$8)+(2*L889*P889*Markiwitz!$B$11)+(2*L889*Q889*Markiwitz!$E$11)+(2*L889*R889*Markiwitz!$H$11)+(2*L889*S889*Markiwitz!$K$8)+(2*L889*T889*Markiwitz!$K$11)</f>
        <v>1.3289814203928663E-2</v>
      </c>
      <c r="V889" s="5">
        <f t="shared" ca="1" si="228"/>
        <v>0.11528145646169059</v>
      </c>
      <c r="W889" s="42">
        <f ca="1">SUMPRODUCT(L889:T889,Markiwitz!$B$3:$J$3)</f>
        <v>0.20046451535777018</v>
      </c>
    </row>
    <row r="890" spans="1:23" x14ac:dyDescent="0.25">
      <c r="A890">
        <v>889</v>
      </c>
      <c r="B890" s="25">
        <f t="shared" ca="1" si="227"/>
        <v>0.99999999999999989</v>
      </c>
      <c r="C890" s="46">
        <v>0</v>
      </c>
      <c r="D890">
        <f t="shared" ca="1" si="242"/>
        <v>0.52488424546647217</v>
      </c>
      <c r="E890">
        <f t="shared" ca="1" si="242"/>
        <v>0.35439385349094987</v>
      </c>
      <c r="F890">
        <f t="shared" ca="1" si="242"/>
        <v>0.2495403742791038</v>
      </c>
      <c r="G890">
        <f t="shared" ca="1" si="242"/>
        <v>0.38885532573736603</v>
      </c>
      <c r="H890">
        <f t="shared" ca="1" si="242"/>
        <v>0.90340261114153231</v>
      </c>
      <c r="I890">
        <f t="shared" ca="1" si="242"/>
        <v>8.9239979480289167E-2</v>
      </c>
      <c r="J890">
        <f t="shared" ca="1" si="242"/>
        <v>0.27662721912703747</v>
      </c>
      <c r="K890">
        <f t="shared" ca="1" si="242"/>
        <v>0.23398382787355509</v>
      </c>
      <c r="L890" s="42">
        <f t="shared" ca="1" si="229"/>
        <v>0</v>
      </c>
      <c r="M890" s="42">
        <f t="shared" ca="1" si="230"/>
        <v>0.17374937216560946</v>
      </c>
      <c r="N890" s="42">
        <f t="shared" ca="1" si="231"/>
        <v>0.11731293151822514</v>
      </c>
      <c r="O890" s="42">
        <f t="shared" ca="1" si="232"/>
        <v>8.2603895497821753E-2</v>
      </c>
      <c r="P890" s="42">
        <f t="shared" ca="1" si="233"/>
        <v>0.1287205117960368</v>
      </c>
      <c r="Q890" s="42">
        <f t="shared" ca="1" si="234"/>
        <v>0.29904810032756052</v>
      </c>
      <c r="R890" s="42">
        <f t="shared" ca="1" si="235"/>
        <v>2.954059021716731E-2</v>
      </c>
      <c r="S890" s="42">
        <f t="shared" ca="1" si="236"/>
        <v>9.1570295855472356E-2</v>
      </c>
      <c r="T890" s="42">
        <f t="shared" ca="1" si="237"/>
        <v>7.7454302622106619E-2</v>
      </c>
      <c r="U890">
        <f ca="1">+(L890^2*Markiwitz!$B$4^2)+(M890^2*Markiwitz!$C$4^2)+(N890^2*Markiwitz!$D$4^2)+(O890^2*Markiwitz!$E$4^2)+(P890^2*Markiwitz!$F$4^2)+(Q890^2*Markiwitz!$G$4^2)+(R890^2*Markiwitz!$H$4^2)+(S890^2*Markiwitz!$I$4^2)+(T890^2*Markiwitz!$J$4^2)+(2*L890*M890*Markiwitz!$B$8)+(2*L890*N890*Markiwitz!$E$8)+(2*L890*O890*Markiwitz!$H$8)+(2*L890*P890*Markiwitz!$B$11)+(2*L890*Q890*Markiwitz!$E$11)+(2*L890*R890*Markiwitz!$H$11)+(2*L890*S890*Markiwitz!$K$8)+(2*L890*T890*Markiwitz!$K$11)</f>
        <v>2.9849512857321858E-2</v>
      </c>
      <c r="V890" s="5">
        <f t="shared" ca="1" si="228"/>
        <v>0.17277011563728797</v>
      </c>
      <c r="W890" s="42">
        <f ca="1">SUMPRODUCT(L890:T890,Markiwitz!$B$3:$J$3)</f>
        <v>0.9398021577647464</v>
      </c>
    </row>
    <row r="891" spans="1:23" x14ac:dyDescent="0.25">
      <c r="A891">
        <v>890</v>
      </c>
      <c r="B891" s="25">
        <f t="shared" ca="1" si="227"/>
        <v>1</v>
      </c>
      <c r="C891" s="46">
        <v>0</v>
      </c>
      <c r="D891">
        <f t="shared" ca="1" si="242"/>
        <v>0.7298070802465525</v>
      </c>
      <c r="E891">
        <f t="shared" ca="1" si="242"/>
        <v>1.8521084014048173E-2</v>
      </c>
      <c r="F891">
        <f t="shared" ca="1" si="242"/>
        <v>4.5863075621871752E-2</v>
      </c>
      <c r="G891">
        <f t="shared" ca="1" si="242"/>
        <v>0.93137297934212016</v>
      </c>
      <c r="H891">
        <f t="shared" ca="1" si="242"/>
        <v>0.74897038434821106</v>
      </c>
      <c r="I891">
        <f t="shared" ca="1" si="242"/>
        <v>0.52324474226258821</v>
      </c>
      <c r="J891">
        <f t="shared" ca="1" si="242"/>
        <v>0.85607176094010617</v>
      </c>
      <c r="K891">
        <f t="shared" ca="1" si="242"/>
        <v>0.23221629104800867</v>
      </c>
      <c r="L891" s="42">
        <f t="shared" ca="1" si="229"/>
        <v>0</v>
      </c>
      <c r="M891" s="42">
        <f t="shared" ca="1" si="230"/>
        <v>0.17860867410931427</v>
      </c>
      <c r="N891" s="42">
        <f t="shared" ca="1" si="231"/>
        <v>4.532740704158148E-3</v>
      </c>
      <c r="O891" s="42">
        <f t="shared" ca="1" si="232"/>
        <v>1.1224258230860627E-2</v>
      </c>
      <c r="P891" s="42">
        <f t="shared" ca="1" si="233"/>
        <v>0.22793872167606127</v>
      </c>
      <c r="Q891" s="42">
        <f t="shared" ca="1" si="234"/>
        <v>0.18329858796434911</v>
      </c>
      <c r="R891" s="42">
        <f t="shared" ca="1" si="235"/>
        <v>0.12805582760120426</v>
      </c>
      <c r="S891" s="42">
        <f t="shared" ca="1" si="236"/>
        <v>0.20950994626180253</v>
      </c>
      <c r="T891" s="42">
        <f t="shared" ca="1" si="237"/>
        <v>5.6831243452249831E-2</v>
      </c>
      <c r="U891">
        <f ca="1">+(L891^2*Markiwitz!$B$4^2)+(M891^2*Markiwitz!$C$4^2)+(N891^2*Markiwitz!$D$4^2)+(O891^2*Markiwitz!$E$4^2)+(P891^2*Markiwitz!$F$4^2)+(Q891^2*Markiwitz!$G$4^2)+(R891^2*Markiwitz!$H$4^2)+(S891^2*Markiwitz!$I$4^2)+(T891^2*Markiwitz!$J$4^2)+(2*L891*M891*Markiwitz!$B$8)+(2*L891*N891*Markiwitz!$E$8)+(2*L891*O891*Markiwitz!$H$8)+(2*L891*P891*Markiwitz!$B$11)+(2*L891*Q891*Markiwitz!$E$11)+(2*L891*R891*Markiwitz!$H$11)+(2*L891*S891*Markiwitz!$K$8)+(2*L891*T891*Markiwitz!$K$11)</f>
        <v>2.2582061474241456E-2</v>
      </c>
      <c r="V891" s="5">
        <f t="shared" ca="1" si="228"/>
        <v>0.15027328929068351</v>
      </c>
      <c r="W891" s="42">
        <f ca="1">SUMPRODUCT(L891:T891,Markiwitz!$B$3:$J$3)</f>
        <v>0.60666597512759346</v>
      </c>
    </row>
    <row r="892" spans="1:23" x14ac:dyDescent="0.25">
      <c r="A892">
        <v>891</v>
      </c>
      <c r="B892" s="25">
        <f t="shared" ca="1" si="227"/>
        <v>1</v>
      </c>
      <c r="C892" s="46">
        <v>0</v>
      </c>
      <c r="D892">
        <f t="shared" ref="D892:K901" ca="1" si="243">RAND()</f>
        <v>0.18024673016232973</v>
      </c>
      <c r="E892">
        <f t="shared" ca="1" si="243"/>
        <v>0.69476297408545595</v>
      </c>
      <c r="F892">
        <f t="shared" ca="1" si="243"/>
        <v>0.18591778697257022</v>
      </c>
      <c r="G892">
        <f t="shared" ca="1" si="243"/>
        <v>6.4023561636690318E-2</v>
      </c>
      <c r="H892">
        <f t="shared" ca="1" si="243"/>
        <v>0.29579888710063562</v>
      </c>
      <c r="I892">
        <f t="shared" ca="1" si="243"/>
        <v>0.12661982178715503</v>
      </c>
      <c r="J892">
        <f t="shared" ca="1" si="243"/>
        <v>7.9596416221777155E-2</v>
      </c>
      <c r="K892">
        <f t="shared" ca="1" si="243"/>
        <v>0.61784507712456405</v>
      </c>
      <c r="L892" s="42">
        <f t="shared" ca="1" si="229"/>
        <v>0</v>
      </c>
      <c r="M892" s="42">
        <f t="shared" ca="1" si="230"/>
        <v>8.0294826459700999E-2</v>
      </c>
      <c r="N892" s="42">
        <f t="shared" ca="1" si="231"/>
        <v>0.30949727845035979</v>
      </c>
      <c r="O892" s="42">
        <f t="shared" ca="1" si="232"/>
        <v>8.2821122065792022E-2</v>
      </c>
      <c r="P892" s="42">
        <f t="shared" ca="1" si="233"/>
        <v>2.8520688094148861E-2</v>
      </c>
      <c r="Q892" s="42">
        <f t="shared" ca="1" si="234"/>
        <v>0.13177004811864287</v>
      </c>
      <c r="R892" s="42">
        <f t="shared" ca="1" si="235"/>
        <v>5.6405553696322719E-2</v>
      </c>
      <c r="S892" s="42">
        <f t="shared" ca="1" si="236"/>
        <v>3.5457954890975536E-2</v>
      </c>
      <c r="T892" s="42">
        <f t="shared" ca="1" si="237"/>
        <v>0.27523252822405725</v>
      </c>
      <c r="U892">
        <f ca="1">+(L892^2*Markiwitz!$B$4^2)+(M892^2*Markiwitz!$C$4^2)+(N892^2*Markiwitz!$D$4^2)+(O892^2*Markiwitz!$E$4^2)+(P892^2*Markiwitz!$F$4^2)+(Q892^2*Markiwitz!$G$4^2)+(R892^2*Markiwitz!$H$4^2)+(S892^2*Markiwitz!$I$4^2)+(T892^2*Markiwitz!$J$4^2)+(2*L892*M892*Markiwitz!$B$8)+(2*L892*N892*Markiwitz!$E$8)+(2*L892*O892*Markiwitz!$H$8)+(2*L892*P892*Markiwitz!$B$11)+(2*L892*Q892*Markiwitz!$E$11)+(2*L892*R892*Markiwitz!$H$11)+(2*L892*S892*Markiwitz!$K$8)+(2*L892*T892*Markiwitz!$K$11)</f>
        <v>1.4517541934753199E-2</v>
      </c>
      <c r="V892" s="5">
        <f t="shared" ca="1" si="228"/>
        <v>0.12048876269077212</v>
      </c>
      <c r="W892" s="42">
        <f ca="1">SUMPRODUCT(L892:T892,Markiwitz!$B$3:$J$3)</f>
        <v>0.48962327100243791</v>
      </c>
    </row>
    <row r="893" spans="1:23" x14ac:dyDescent="0.25">
      <c r="A893">
        <v>892</v>
      </c>
      <c r="B893" s="25">
        <f t="shared" ca="1" si="227"/>
        <v>1</v>
      </c>
      <c r="C893" s="46">
        <v>0</v>
      </c>
      <c r="D893">
        <f t="shared" ca="1" si="243"/>
        <v>0.92863373182073372</v>
      </c>
      <c r="E893">
        <f t="shared" ca="1" si="243"/>
        <v>0.78175614457944376</v>
      </c>
      <c r="F893">
        <f t="shared" ca="1" si="243"/>
        <v>0.10139679362182941</v>
      </c>
      <c r="G893">
        <f t="shared" ca="1" si="243"/>
        <v>0.68176878344680658</v>
      </c>
      <c r="H893">
        <f t="shared" ca="1" si="243"/>
        <v>0.72820759073812369</v>
      </c>
      <c r="I893">
        <f t="shared" ca="1" si="243"/>
        <v>0.97978109614002618</v>
      </c>
      <c r="J893">
        <f t="shared" ca="1" si="243"/>
        <v>0.76913411807852816</v>
      </c>
      <c r="K893">
        <f t="shared" ca="1" si="243"/>
        <v>0.51690542395670958</v>
      </c>
      <c r="L893" s="42">
        <f t="shared" ca="1" si="229"/>
        <v>0</v>
      </c>
      <c r="M893" s="42">
        <f t="shared" ca="1" si="230"/>
        <v>0.16922452313612957</v>
      </c>
      <c r="N893" s="42">
        <f t="shared" ca="1" si="231"/>
        <v>0.14245908396609228</v>
      </c>
      <c r="O893" s="42">
        <f t="shared" ca="1" si="232"/>
        <v>1.8477493827996135E-2</v>
      </c>
      <c r="P893" s="42">
        <f t="shared" ca="1" si="233"/>
        <v>0.1242384304107497</v>
      </c>
      <c r="Q893" s="42">
        <f t="shared" ca="1" si="234"/>
        <v>0.13270095416968719</v>
      </c>
      <c r="R893" s="42">
        <f t="shared" ca="1" si="235"/>
        <v>0.17854508520491408</v>
      </c>
      <c r="S893" s="42">
        <f t="shared" ca="1" si="236"/>
        <v>0.14015897753829631</v>
      </c>
      <c r="T893" s="42">
        <f t="shared" ca="1" si="237"/>
        <v>9.4195451746134862E-2</v>
      </c>
      <c r="U893">
        <f ca="1">+(L893^2*Markiwitz!$B$4^2)+(M893^2*Markiwitz!$C$4^2)+(N893^2*Markiwitz!$D$4^2)+(O893^2*Markiwitz!$E$4^2)+(P893^2*Markiwitz!$F$4^2)+(Q893^2*Markiwitz!$G$4^2)+(R893^2*Markiwitz!$H$4^2)+(S893^2*Markiwitz!$I$4^2)+(T893^2*Markiwitz!$J$4^2)+(2*L893*M893*Markiwitz!$B$8)+(2*L893*N893*Markiwitz!$E$8)+(2*L893*O893*Markiwitz!$H$8)+(2*L893*P893*Markiwitz!$B$11)+(2*L893*Q893*Markiwitz!$E$11)+(2*L893*R893*Markiwitz!$H$11)+(2*L893*S893*Markiwitz!$K$8)+(2*L893*T893*Markiwitz!$K$11)</f>
        <v>1.4160067541578008E-2</v>
      </c>
      <c r="V893" s="5">
        <f t="shared" ca="1" si="228"/>
        <v>0.1189960820429732</v>
      </c>
      <c r="W893" s="42">
        <f ca="1">SUMPRODUCT(L893:T893,Markiwitz!$B$3:$J$3)</f>
        <v>0.47200067683966251</v>
      </c>
    </row>
    <row r="894" spans="1:23" x14ac:dyDescent="0.25">
      <c r="A894">
        <v>893</v>
      </c>
      <c r="B894" s="25">
        <f t="shared" ca="1" si="227"/>
        <v>1</v>
      </c>
      <c r="C894" s="46">
        <v>0</v>
      </c>
      <c r="D894">
        <f t="shared" ca="1" si="243"/>
        <v>0.7180075829984649</v>
      </c>
      <c r="E894">
        <f t="shared" ca="1" si="243"/>
        <v>0.44888192953915085</v>
      </c>
      <c r="F894">
        <f t="shared" ca="1" si="243"/>
        <v>0.91393312625233603</v>
      </c>
      <c r="G894">
        <f t="shared" ca="1" si="243"/>
        <v>0.82786172654695278</v>
      </c>
      <c r="H894">
        <f t="shared" ca="1" si="243"/>
        <v>0.91477059443992625</v>
      </c>
      <c r="I894">
        <f t="shared" ca="1" si="243"/>
        <v>0.61195277082003541</v>
      </c>
      <c r="J894">
        <f t="shared" ca="1" si="243"/>
        <v>0.77452414682822524</v>
      </c>
      <c r="K894">
        <f t="shared" ca="1" si="243"/>
        <v>0.51860218464631269</v>
      </c>
      <c r="L894" s="42">
        <f t="shared" ca="1" si="229"/>
        <v>0</v>
      </c>
      <c r="M894" s="42">
        <f t="shared" ca="1" si="230"/>
        <v>0.12533879963329353</v>
      </c>
      <c r="N894" s="42">
        <f t="shared" ca="1" si="231"/>
        <v>7.835895268759871E-2</v>
      </c>
      <c r="O894" s="42">
        <f t="shared" ca="1" si="232"/>
        <v>0.15954048912853336</v>
      </c>
      <c r="P894" s="42">
        <f t="shared" ca="1" si="233"/>
        <v>0.14451545850590661</v>
      </c>
      <c r="Q894" s="42">
        <f t="shared" ca="1" si="234"/>
        <v>0.15968668153631446</v>
      </c>
      <c r="R894" s="42">
        <f t="shared" ca="1" si="235"/>
        <v>0.10682537001425402</v>
      </c>
      <c r="S894" s="42">
        <f t="shared" ca="1" si="236"/>
        <v>0.13520459832059753</v>
      </c>
      <c r="T894" s="42">
        <f t="shared" ca="1" si="237"/>
        <v>9.0529650173501661E-2</v>
      </c>
      <c r="U894">
        <f ca="1">+(L894^2*Markiwitz!$B$4^2)+(M894^2*Markiwitz!$C$4^2)+(N894^2*Markiwitz!$D$4^2)+(O894^2*Markiwitz!$E$4^2)+(P894^2*Markiwitz!$F$4^2)+(Q894^2*Markiwitz!$G$4^2)+(R894^2*Markiwitz!$H$4^2)+(S894^2*Markiwitz!$I$4^2)+(T894^2*Markiwitz!$J$4^2)+(2*L894*M894*Markiwitz!$B$8)+(2*L894*N894*Markiwitz!$E$8)+(2*L894*O894*Markiwitz!$H$8)+(2*L894*P894*Markiwitz!$B$11)+(2*L894*Q894*Markiwitz!$E$11)+(2*L894*R894*Markiwitz!$H$11)+(2*L894*S894*Markiwitz!$K$8)+(2*L894*T894*Markiwitz!$K$11)</f>
        <v>1.5827491374143451E-2</v>
      </c>
      <c r="V894" s="5">
        <f t="shared" ca="1" si="228"/>
        <v>0.12580735818760147</v>
      </c>
      <c r="W894" s="42">
        <f ca="1">SUMPRODUCT(L894:T894,Markiwitz!$B$3:$J$3)</f>
        <v>0.57123006440656277</v>
      </c>
    </row>
    <row r="895" spans="1:23" x14ac:dyDescent="0.25">
      <c r="A895">
        <v>894</v>
      </c>
      <c r="B895" s="25">
        <f t="shared" ca="1" si="227"/>
        <v>0.99999999999999989</v>
      </c>
      <c r="C895" s="46">
        <v>0</v>
      </c>
      <c r="D895">
        <f t="shared" ca="1" si="243"/>
        <v>0.39301030302540874</v>
      </c>
      <c r="E895">
        <f t="shared" ca="1" si="243"/>
        <v>2.1523232016897542E-2</v>
      </c>
      <c r="F895">
        <f t="shared" ca="1" si="243"/>
        <v>0.14371657523426007</v>
      </c>
      <c r="G895">
        <f t="shared" ca="1" si="243"/>
        <v>0.26032811694327218</v>
      </c>
      <c r="H895">
        <f t="shared" ca="1" si="243"/>
        <v>0.83247427437754085</v>
      </c>
      <c r="I895">
        <f t="shared" ca="1" si="243"/>
        <v>0.25493573012020088</v>
      </c>
      <c r="J895">
        <f t="shared" ca="1" si="243"/>
        <v>0.93904709917687701</v>
      </c>
      <c r="K895">
        <f t="shared" ca="1" si="243"/>
        <v>4.3094464538817601E-4</v>
      </c>
      <c r="L895" s="42">
        <f t="shared" ca="1" si="229"/>
        <v>0</v>
      </c>
      <c r="M895" s="42">
        <f t="shared" ca="1" si="230"/>
        <v>0.13811806746887073</v>
      </c>
      <c r="N895" s="42">
        <f t="shared" ca="1" si="231"/>
        <v>7.5640439677374582E-3</v>
      </c>
      <c r="O895" s="42">
        <f t="shared" ca="1" si="232"/>
        <v>5.0507214395642056E-2</v>
      </c>
      <c r="P895" s="42">
        <f t="shared" ca="1" si="233"/>
        <v>9.14887374280626E-2</v>
      </c>
      <c r="Q895" s="42">
        <f t="shared" ca="1" si="234"/>
        <v>0.29256163797604762</v>
      </c>
      <c r="R895" s="42">
        <f t="shared" ca="1" si="235"/>
        <v>8.9593657219442582E-2</v>
      </c>
      <c r="S895" s="42">
        <f t="shared" ca="1" si="236"/>
        <v>0.33001519197366685</v>
      </c>
      <c r="T895" s="42">
        <f t="shared" ca="1" si="237"/>
        <v>1.5144957053002381E-4</v>
      </c>
      <c r="U895">
        <f ca="1">+(L895^2*Markiwitz!$B$4^2)+(M895^2*Markiwitz!$C$4^2)+(N895^2*Markiwitz!$D$4^2)+(O895^2*Markiwitz!$E$4^2)+(P895^2*Markiwitz!$F$4^2)+(Q895^2*Markiwitz!$G$4^2)+(R895^2*Markiwitz!$H$4^2)+(S895^2*Markiwitz!$I$4^2)+(T895^2*Markiwitz!$J$4^2)+(2*L895*M895*Markiwitz!$B$8)+(2*L895*N895*Markiwitz!$E$8)+(2*L895*O895*Markiwitz!$H$8)+(2*L895*P895*Markiwitz!$B$11)+(2*L895*Q895*Markiwitz!$E$11)+(2*L895*R895*Markiwitz!$H$11)+(2*L895*S895*Markiwitz!$K$8)+(2*L895*T895*Markiwitz!$K$11)</f>
        <v>3.8173212766256043E-2</v>
      </c>
      <c r="V895" s="5">
        <f t="shared" ca="1" si="228"/>
        <v>0.19537966313374594</v>
      </c>
      <c r="W895" s="42">
        <f ca="1">SUMPRODUCT(L895:T895,Markiwitz!$B$3:$J$3)</f>
        <v>0.85532323478784955</v>
      </c>
    </row>
    <row r="896" spans="1:23" x14ac:dyDescent="0.25">
      <c r="A896">
        <v>895</v>
      </c>
      <c r="B896" s="25">
        <f t="shared" ca="1" si="227"/>
        <v>1</v>
      </c>
      <c r="C896" s="46">
        <v>0</v>
      </c>
      <c r="D896">
        <f t="shared" ca="1" si="243"/>
        <v>4.423513625537534E-2</v>
      </c>
      <c r="E896">
        <f t="shared" ca="1" si="243"/>
        <v>2.1901662995961968E-2</v>
      </c>
      <c r="F896">
        <f t="shared" ca="1" si="243"/>
        <v>0.62494357538529044</v>
      </c>
      <c r="G896">
        <f t="shared" ca="1" si="243"/>
        <v>1.7180371253924576E-2</v>
      </c>
      <c r="H896">
        <f t="shared" ca="1" si="243"/>
        <v>0.42259469631520552</v>
      </c>
      <c r="I896">
        <f t="shared" ca="1" si="243"/>
        <v>0.1859685076283405</v>
      </c>
      <c r="J896">
        <f t="shared" ca="1" si="243"/>
        <v>0.91484261747602291</v>
      </c>
      <c r="K896">
        <f t="shared" ca="1" si="243"/>
        <v>0.87653916934298004</v>
      </c>
      <c r="L896" s="42">
        <f t="shared" ca="1" si="229"/>
        <v>0</v>
      </c>
      <c r="M896" s="42">
        <f t="shared" ca="1" si="230"/>
        <v>1.4231727241777596E-2</v>
      </c>
      <c r="N896" s="42">
        <f t="shared" ca="1" si="231"/>
        <v>7.0464006734462688E-3</v>
      </c>
      <c r="O896" s="42">
        <f t="shared" ca="1" si="232"/>
        <v>0.20106248695693685</v>
      </c>
      <c r="P896" s="42">
        <f t="shared" ca="1" si="233"/>
        <v>5.527424086291117E-3</v>
      </c>
      <c r="Q896" s="42">
        <f t="shared" ca="1" si="234"/>
        <v>0.13596097945892513</v>
      </c>
      <c r="R896" s="42">
        <f t="shared" ca="1" si="235"/>
        <v>5.9831466570996798E-2</v>
      </c>
      <c r="S896" s="42">
        <f t="shared" ca="1" si="236"/>
        <v>0.29433142300970089</v>
      </c>
      <c r="T896" s="42">
        <f t="shared" ca="1" si="237"/>
        <v>0.28200809200192539</v>
      </c>
      <c r="U896">
        <f ca="1">+(L896^2*Markiwitz!$B$4^2)+(M896^2*Markiwitz!$C$4^2)+(N896^2*Markiwitz!$D$4^2)+(O896^2*Markiwitz!$E$4^2)+(P896^2*Markiwitz!$F$4^2)+(Q896^2*Markiwitz!$G$4^2)+(R896^2*Markiwitz!$H$4^2)+(S896^2*Markiwitz!$I$4^2)+(T896^2*Markiwitz!$J$4^2)+(2*L896*M896*Markiwitz!$B$8)+(2*L896*N896*Markiwitz!$E$8)+(2*L896*O896*Markiwitz!$H$8)+(2*L896*P896*Markiwitz!$B$11)+(2*L896*Q896*Markiwitz!$E$11)+(2*L896*R896*Markiwitz!$H$11)+(2*L896*S896*Markiwitz!$K$8)+(2*L896*T896*Markiwitz!$K$11)</f>
        <v>2.0482776930186884E-2</v>
      </c>
      <c r="V896" s="5">
        <f t="shared" ca="1" si="228"/>
        <v>0.14311805242591474</v>
      </c>
      <c r="W896" s="42">
        <f ca="1">SUMPRODUCT(L896:T896,Markiwitz!$B$3:$J$3)</f>
        <v>0.44067756925150808</v>
      </c>
    </row>
    <row r="897" spans="1:23" x14ac:dyDescent="0.25">
      <c r="A897">
        <v>896</v>
      </c>
      <c r="B897" s="25">
        <f t="shared" ca="1" si="227"/>
        <v>1</v>
      </c>
      <c r="C897" s="46">
        <v>0</v>
      </c>
      <c r="D897">
        <f t="shared" ca="1" si="243"/>
        <v>0.9622416517743424</v>
      </c>
      <c r="E897">
        <f t="shared" ca="1" si="243"/>
        <v>0.38619120859981215</v>
      </c>
      <c r="F897">
        <f t="shared" ca="1" si="243"/>
        <v>3.8963290512453952E-2</v>
      </c>
      <c r="G897">
        <f t="shared" ca="1" si="243"/>
        <v>0.305467379870072</v>
      </c>
      <c r="H897">
        <f t="shared" ca="1" si="243"/>
        <v>0.80703431248886393</v>
      </c>
      <c r="I897">
        <f t="shared" ca="1" si="243"/>
        <v>0.76710692884677167</v>
      </c>
      <c r="J897">
        <f t="shared" ca="1" si="243"/>
        <v>0.89824581005851267</v>
      </c>
      <c r="K897">
        <f t="shared" ca="1" si="243"/>
        <v>0.6118674224258136</v>
      </c>
      <c r="L897" s="42">
        <f t="shared" ca="1" si="229"/>
        <v>0</v>
      </c>
      <c r="M897" s="42">
        <f t="shared" ca="1" si="230"/>
        <v>0.20142723098999901</v>
      </c>
      <c r="N897" s="42">
        <f t="shared" ca="1" si="231"/>
        <v>8.0841881701441701E-2</v>
      </c>
      <c r="O897" s="42">
        <f t="shared" ca="1" si="232"/>
        <v>8.1562336277072895E-3</v>
      </c>
      <c r="P897" s="42">
        <f t="shared" ca="1" si="233"/>
        <v>6.3943863136188772E-2</v>
      </c>
      <c r="Q897" s="42">
        <f t="shared" ca="1" si="234"/>
        <v>0.16893748735444625</v>
      </c>
      <c r="R897" s="42">
        <f t="shared" ca="1" si="235"/>
        <v>0.16057943892360563</v>
      </c>
      <c r="S897" s="42">
        <f t="shared" ca="1" si="236"/>
        <v>0.18803090256467656</v>
      </c>
      <c r="T897" s="42">
        <f t="shared" ca="1" si="237"/>
        <v>0.12808296170193487</v>
      </c>
      <c r="U897">
        <f ca="1">+(L897^2*Markiwitz!$B$4^2)+(M897^2*Markiwitz!$C$4^2)+(N897^2*Markiwitz!$D$4^2)+(O897^2*Markiwitz!$E$4^2)+(P897^2*Markiwitz!$F$4^2)+(Q897^2*Markiwitz!$G$4^2)+(R897^2*Markiwitz!$H$4^2)+(S897^2*Markiwitz!$I$4^2)+(T897^2*Markiwitz!$J$4^2)+(2*L897*M897*Markiwitz!$B$8)+(2*L897*N897*Markiwitz!$E$8)+(2*L897*O897*Markiwitz!$H$8)+(2*L897*P897*Markiwitz!$B$11)+(2*L897*Q897*Markiwitz!$E$11)+(2*L897*R897*Markiwitz!$H$11)+(2*L897*S897*Markiwitz!$K$8)+(2*L897*T897*Markiwitz!$K$11)</f>
        <v>1.6504692972112503E-2</v>
      </c>
      <c r="V897" s="5">
        <f t="shared" ca="1" si="228"/>
        <v>0.12847059185709586</v>
      </c>
      <c r="W897" s="42">
        <f ca="1">SUMPRODUCT(L897:T897,Markiwitz!$B$3:$J$3)</f>
        <v>0.53869893081658138</v>
      </c>
    </row>
    <row r="898" spans="1:23" x14ac:dyDescent="0.25">
      <c r="A898">
        <v>897</v>
      </c>
      <c r="B898" s="25">
        <f t="shared" ref="B898:B961" ca="1" si="244">SUM(L898:T898)</f>
        <v>1</v>
      </c>
      <c r="C898" s="46">
        <v>0</v>
      </c>
      <c r="D898">
        <f t="shared" ca="1" si="243"/>
        <v>4.4950769202457552E-2</v>
      </c>
      <c r="E898">
        <f t="shared" ca="1" si="243"/>
        <v>0.49232891872500451</v>
      </c>
      <c r="F898">
        <f t="shared" ca="1" si="243"/>
        <v>0.26750245741142464</v>
      </c>
      <c r="G898">
        <f t="shared" ca="1" si="243"/>
        <v>0.66096901011880516</v>
      </c>
      <c r="H898">
        <f t="shared" ca="1" si="243"/>
        <v>0.15435267563628297</v>
      </c>
      <c r="I898">
        <f t="shared" ca="1" si="243"/>
        <v>0.40455190723685774</v>
      </c>
      <c r="J898">
        <f t="shared" ca="1" si="243"/>
        <v>0.91398009271991765</v>
      </c>
      <c r="K898">
        <f t="shared" ca="1" si="243"/>
        <v>0.7054045237295542</v>
      </c>
      <c r="L898" s="42">
        <f t="shared" ca="1" si="229"/>
        <v>0</v>
      </c>
      <c r="M898" s="42">
        <f t="shared" ca="1" si="230"/>
        <v>1.2335420255017344E-2</v>
      </c>
      <c r="N898" s="42">
        <f t="shared" ca="1" si="231"/>
        <v>0.1351052323224578</v>
      </c>
      <c r="O898" s="42">
        <f t="shared" ca="1" si="232"/>
        <v>7.3408203907651876E-2</v>
      </c>
      <c r="P898" s="42">
        <f t="shared" ca="1" si="233"/>
        <v>0.18138355939218306</v>
      </c>
      <c r="Q898" s="42">
        <f t="shared" ca="1" si="234"/>
        <v>4.2357564847985536E-2</v>
      </c>
      <c r="R898" s="42">
        <f t="shared" ca="1" si="235"/>
        <v>0.11101740591488257</v>
      </c>
      <c r="S898" s="42">
        <f t="shared" ca="1" si="236"/>
        <v>0.25081503049793219</v>
      </c>
      <c r="T898" s="42">
        <f t="shared" ca="1" si="237"/>
        <v>0.19357758286188967</v>
      </c>
      <c r="U898">
        <f ca="1">+(L898^2*Markiwitz!$B$4^2)+(M898^2*Markiwitz!$C$4^2)+(N898^2*Markiwitz!$D$4^2)+(O898^2*Markiwitz!$E$4^2)+(P898^2*Markiwitz!$F$4^2)+(Q898^2*Markiwitz!$G$4^2)+(R898^2*Markiwitz!$H$4^2)+(S898^2*Markiwitz!$I$4^2)+(T898^2*Markiwitz!$J$4^2)+(2*L898*M898*Markiwitz!$B$8)+(2*L898*N898*Markiwitz!$E$8)+(2*L898*O898*Markiwitz!$H$8)+(2*L898*P898*Markiwitz!$B$11)+(2*L898*Q898*Markiwitz!$E$11)+(2*L898*R898*Markiwitz!$H$11)+(2*L898*S898*Markiwitz!$K$8)+(2*L898*T898*Markiwitz!$K$11)</f>
        <v>1.5141561020333698E-2</v>
      </c>
      <c r="V898" s="5">
        <f t="shared" ref="V898:V961" ca="1" si="245">SQRT(U898)</f>
        <v>0.12305105046416182</v>
      </c>
      <c r="W898" s="42">
        <f ca="1">SUMPRODUCT(L898:T898,Markiwitz!$B$3:$J$3)</f>
        <v>0.22919191538266148</v>
      </c>
    </row>
    <row r="899" spans="1:23" x14ac:dyDescent="0.25">
      <c r="A899">
        <v>898</v>
      </c>
      <c r="B899" s="25">
        <f t="shared" ca="1" si="244"/>
        <v>1</v>
      </c>
      <c r="C899" s="46">
        <v>0</v>
      </c>
      <c r="D899">
        <f t="shared" ca="1" si="243"/>
        <v>0.14381975511856127</v>
      </c>
      <c r="E899">
        <f t="shared" ca="1" si="243"/>
        <v>0.76430873022541745</v>
      </c>
      <c r="F899">
        <f t="shared" ca="1" si="243"/>
        <v>0.10534130657661078</v>
      </c>
      <c r="G899">
        <f t="shared" ca="1" si="243"/>
        <v>0.67843532312827681</v>
      </c>
      <c r="H899">
        <f t="shared" ca="1" si="243"/>
        <v>0.5038742093377907</v>
      </c>
      <c r="I899">
        <f t="shared" ca="1" si="243"/>
        <v>0.85785025442250673</v>
      </c>
      <c r="J899">
        <f t="shared" ca="1" si="243"/>
        <v>0.58971720873973088</v>
      </c>
      <c r="K899">
        <f t="shared" ca="1" si="243"/>
        <v>0.42426168624767424</v>
      </c>
      <c r="L899" s="42">
        <f t="shared" ref="L899:L962" ca="1" si="246">C899/SUM($C899:$K899)</f>
        <v>0</v>
      </c>
      <c r="M899" s="42">
        <f t="shared" ref="M899:M962" ca="1" si="247">D899/SUM($C899:$K899)</f>
        <v>3.5357325083041916E-2</v>
      </c>
      <c r="N899" s="42">
        <f t="shared" ref="N899:N962" ca="1" si="248">E899/SUM($C899:$K899)</f>
        <v>0.18790125331606397</v>
      </c>
      <c r="O899" s="42">
        <f t="shared" ref="O899:O962" ca="1" si="249">F899/SUM($C899:$K899)</f>
        <v>2.5897602302487277E-2</v>
      </c>
      <c r="P899" s="42">
        <f t="shared" ref="P899:P962" ca="1" si="250">G899/SUM($C899:$K899)</f>
        <v>0.16678973099272951</v>
      </c>
      <c r="Q899" s="42">
        <f t="shared" ref="Q899:Q962" ca="1" si="251">H899/SUM($C899:$K899)</f>
        <v>0.12387480569571423</v>
      </c>
      <c r="R899" s="42">
        <f t="shared" ref="R899:R962" ca="1" si="252">I899/SUM($C899:$K899)</f>
        <v>0.21089794161575687</v>
      </c>
      <c r="S899" s="42">
        <f t="shared" ref="S899:S962" ca="1" si="253">J899/SUM($C899:$K899)</f>
        <v>0.144978852448232</v>
      </c>
      <c r="T899" s="42">
        <f t="shared" ref="T899:T962" ca="1" si="254">K899/SUM($C899:$K899)</f>
        <v>0.1043024885459742</v>
      </c>
      <c r="U899">
        <f ca="1">+(L899^2*Markiwitz!$B$4^2)+(M899^2*Markiwitz!$C$4^2)+(N899^2*Markiwitz!$D$4^2)+(O899^2*Markiwitz!$E$4^2)+(P899^2*Markiwitz!$F$4^2)+(Q899^2*Markiwitz!$G$4^2)+(R899^2*Markiwitz!$H$4^2)+(S899^2*Markiwitz!$I$4^2)+(T899^2*Markiwitz!$J$4^2)+(2*L899*M899*Markiwitz!$B$8)+(2*L899*N899*Markiwitz!$E$8)+(2*L899*O899*Markiwitz!$H$8)+(2*L899*P899*Markiwitz!$B$11)+(2*L899*Q899*Markiwitz!$E$11)+(2*L899*R899*Markiwitz!$H$11)+(2*L899*S899*Markiwitz!$K$8)+(2*L899*T899*Markiwitz!$K$11)</f>
        <v>1.669237705997869E-2</v>
      </c>
      <c r="V899" s="5">
        <f t="shared" ca="1" si="245"/>
        <v>0.12919898242625091</v>
      </c>
      <c r="W899" s="42">
        <f ca="1">SUMPRODUCT(L899:T899,Markiwitz!$B$3:$J$3)</f>
        <v>0.45704366594935653</v>
      </c>
    </row>
    <row r="900" spans="1:23" x14ac:dyDescent="0.25">
      <c r="A900">
        <v>899</v>
      </c>
      <c r="B900" s="25">
        <f t="shared" ca="1" si="244"/>
        <v>1</v>
      </c>
      <c r="C900" s="46">
        <v>0</v>
      </c>
      <c r="D900">
        <f t="shared" ca="1" si="243"/>
        <v>0.12726022579363228</v>
      </c>
      <c r="E900">
        <f t="shared" ca="1" si="243"/>
        <v>0.53282638040767449</v>
      </c>
      <c r="F900">
        <f t="shared" ca="1" si="243"/>
        <v>0.79927622690637068</v>
      </c>
      <c r="G900">
        <f t="shared" ca="1" si="243"/>
        <v>0.86403290545521627</v>
      </c>
      <c r="H900">
        <f t="shared" ca="1" si="243"/>
        <v>0.53053251796495682</v>
      </c>
      <c r="I900">
        <f t="shared" ca="1" si="243"/>
        <v>0.74043627599662898</v>
      </c>
      <c r="J900">
        <f t="shared" ca="1" si="243"/>
        <v>0.58596246696078036</v>
      </c>
      <c r="K900">
        <f t="shared" ca="1" si="243"/>
        <v>0.59173203425332144</v>
      </c>
      <c r="L900" s="42">
        <f t="shared" ca="1" si="246"/>
        <v>0</v>
      </c>
      <c r="M900" s="42">
        <f t="shared" ca="1" si="247"/>
        <v>2.6667781117940742E-2</v>
      </c>
      <c r="N900" s="42">
        <f t="shared" ca="1" si="248"/>
        <v>0.11165544613773178</v>
      </c>
      <c r="O900" s="42">
        <f t="shared" ca="1" si="249"/>
        <v>0.16749085064863342</v>
      </c>
      <c r="P900" s="42">
        <f t="shared" ca="1" si="250"/>
        <v>0.1810608165880768</v>
      </c>
      <c r="Q900" s="42">
        <f t="shared" ca="1" si="251"/>
        <v>0.11117476003839813</v>
      </c>
      <c r="R900" s="42">
        <f t="shared" ca="1" si="252"/>
        <v>0.15516075362054937</v>
      </c>
      <c r="S900" s="42">
        <f t="shared" ca="1" si="253"/>
        <v>0.12279028042570524</v>
      </c>
      <c r="T900" s="42">
        <f t="shared" ca="1" si="254"/>
        <v>0.12399931142296451</v>
      </c>
      <c r="U900">
        <f ca="1">+(L900^2*Markiwitz!$B$4^2)+(M900^2*Markiwitz!$C$4^2)+(N900^2*Markiwitz!$D$4^2)+(O900^2*Markiwitz!$E$4^2)+(P900^2*Markiwitz!$F$4^2)+(Q900^2*Markiwitz!$G$4^2)+(R900^2*Markiwitz!$H$4^2)+(S900^2*Markiwitz!$I$4^2)+(T900^2*Markiwitz!$J$4^2)+(2*L900*M900*Markiwitz!$B$8)+(2*L900*N900*Markiwitz!$E$8)+(2*L900*O900*Markiwitz!$H$8)+(2*L900*P900*Markiwitz!$B$11)+(2*L900*Q900*Markiwitz!$E$11)+(2*L900*R900*Markiwitz!$H$11)+(2*L900*S900*Markiwitz!$K$8)+(2*L900*T900*Markiwitz!$K$11)</f>
        <v>1.4835874253001837E-2</v>
      </c>
      <c r="V900" s="5">
        <f t="shared" ca="1" si="245"/>
        <v>0.12180260363802507</v>
      </c>
      <c r="W900" s="42">
        <f ca="1">SUMPRODUCT(L900:T900,Markiwitz!$B$3:$J$3)</f>
        <v>0.45100797208329274</v>
      </c>
    </row>
    <row r="901" spans="1:23" x14ac:dyDescent="0.25">
      <c r="A901">
        <v>900</v>
      </c>
      <c r="B901" s="25">
        <f t="shared" ca="1" si="244"/>
        <v>1</v>
      </c>
      <c r="C901" s="46">
        <v>0</v>
      </c>
      <c r="D901">
        <f t="shared" ca="1" si="243"/>
        <v>0.21122334340927873</v>
      </c>
      <c r="E901">
        <f t="shared" ca="1" si="243"/>
        <v>0.5498615384152693</v>
      </c>
      <c r="F901">
        <f t="shared" ca="1" si="243"/>
        <v>0.44813300108466803</v>
      </c>
      <c r="G901">
        <f t="shared" ca="1" si="243"/>
        <v>0.29926617648701381</v>
      </c>
      <c r="H901">
        <f t="shared" ca="1" si="243"/>
        <v>0.21252475945655069</v>
      </c>
      <c r="I901">
        <f t="shared" ca="1" si="243"/>
        <v>0.67640704058472567</v>
      </c>
      <c r="J901">
        <f t="shared" ca="1" si="243"/>
        <v>0.61570333376093311</v>
      </c>
      <c r="K901">
        <f t="shared" ca="1" si="243"/>
        <v>0.71110713368721101</v>
      </c>
      <c r="L901" s="42">
        <f t="shared" ca="1" si="246"/>
        <v>0</v>
      </c>
      <c r="M901" s="42">
        <f t="shared" ca="1" si="247"/>
        <v>5.6716033041394748E-2</v>
      </c>
      <c r="N901" s="42">
        <f t="shared" ca="1" si="248"/>
        <v>0.14764450120706976</v>
      </c>
      <c r="O901" s="42">
        <f t="shared" ca="1" si="249"/>
        <v>0.12032915342699248</v>
      </c>
      <c r="P901" s="42">
        <f t="shared" ca="1" si="250"/>
        <v>8.0356603014852868E-2</v>
      </c>
      <c r="Q901" s="42">
        <f t="shared" ca="1" si="251"/>
        <v>5.7065479055960752E-2</v>
      </c>
      <c r="R901" s="42">
        <f t="shared" ca="1" si="252"/>
        <v>0.18162350545176584</v>
      </c>
      <c r="S901" s="42">
        <f t="shared" ca="1" si="253"/>
        <v>0.16532382291486816</v>
      </c>
      <c r="T901" s="42">
        <f t="shared" ca="1" si="254"/>
        <v>0.19094090188709553</v>
      </c>
      <c r="U901">
        <f ca="1">+(L901^2*Markiwitz!$B$4^2)+(M901^2*Markiwitz!$C$4^2)+(N901^2*Markiwitz!$D$4^2)+(O901^2*Markiwitz!$E$4^2)+(P901^2*Markiwitz!$F$4^2)+(Q901^2*Markiwitz!$G$4^2)+(R901^2*Markiwitz!$H$4^2)+(S901^2*Markiwitz!$I$4^2)+(T901^2*Markiwitz!$J$4^2)+(2*L901*M901*Markiwitz!$B$8)+(2*L901*N901*Markiwitz!$E$8)+(2*L901*O901*Markiwitz!$H$8)+(2*L901*P901*Markiwitz!$B$11)+(2*L901*Q901*Markiwitz!$E$11)+(2*L901*R901*Markiwitz!$H$11)+(2*L901*S901*Markiwitz!$K$8)+(2*L901*T901*Markiwitz!$K$11)</f>
        <v>1.1437098272754504E-2</v>
      </c>
      <c r="V901" s="5">
        <f t="shared" ca="1" si="245"/>
        <v>0.10694436999091866</v>
      </c>
      <c r="W901" s="42">
        <f ca="1">SUMPRODUCT(L901:T901,Markiwitz!$B$3:$J$3)</f>
        <v>0.2690254648936965</v>
      </c>
    </row>
    <row r="902" spans="1:23" x14ac:dyDescent="0.25">
      <c r="A902">
        <v>901</v>
      </c>
      <c r="B902" s="25">
        <f t="shared" ca="1" si="244"/>
        <v>1</v>
      </c>
      <c r="C902" s="46">
        <v>0</v>
      </c>
      <c r="D902">
        <f t="shared" ref="D902:K911" ca="1" si="255">RAND()</f>
        <v>0.3920853881988059</v>
      </c>
      <c r="E902">
        <f t="shared" ca="1" si="255"/>
        <v>0.75603528465878778</v>
      </c>
      <c r="F902">
        <f t="shared" ca="1" si="255"/>
        <v>0.87818298150338281</v>
      </c>
      <c r="G902">
        <f t="shared" ca="1" si="255"/>
        <v>0.61380023088723934</v>
      </c>
      <c r="H902">
        <f t="shared" ca="1" si="255"/>
        <v>0.52148815075091592</v>
      </c>
      <c r="I902">
        <f t="shared" ca="1" si="255"/>
        <v>1.6004198760493082E-2</v>
      </c>
      <c r="J902">
        <f t="shared" ca="1" si="255"/>
        <v>0.70068792904923949</v>
      </c>
      <c r="K902">
        <f t="shared" ca="1" si="255"/>
        <v>0.70333264154308317</v>
      </c>
      <c r="L902" s="42">
        <f t="shared" ca="1" si="246"/>
        <v>0</v>
      </c>
      <c r="M902" s="42">
        <f t="shared" ca="1" si="247"/>
        <v>8.5577953123621597E-2</v>
      </c>
      <c r="N902" s="42">
        <f t="shared" ca="1" si="248"/>
        <v>0.16501495362415217</v>
      </c>
      <c r="O902" s="42">
        <f t="shared" ca="1" si="249"/>
        <v>0.19167534493010119</v>
      </c>
      <c r="P902" s="42">
        <f t="shared" ca="1" si="250"/>
        <v>0.13397022426018643</v>
      </c>
      <c r="Q902" s="42">
        <f t="shared" ca="1" si="251"/>
        <v>0.11382186090764887</v>
      </c>
      <c r="R902" s="42">
        <f t="shared" ca="1" si="252"/>
        <v>3.4931334156531853E-3</v>
      </c>
      <c r="S902" s="42">
        <f t="shared" ca="1" si="253"/>
        <v>0.15293464268568716</v>
      </c>
      <c r="T902" s="42">
        <f t="shared" ca="1" si="254"/>
        <v>0.15351188705294944</v>
      </c>
      <c r="U902">
        <f ca="1">+(L902^2*Markiwitz!$B$4^2)+(M902^2*Markiwitz!$C$4^2)+(N902^2*Markiwitz!$D$4^2)+(O902^2*Markiwitz!$E$4^2)+(P902^2*Markiwitz!$F$4^2)+(Q902^2*Markiwitz!$G$4^2)+(R902^2*Markiwitz!$H$4^2)+(S902^2*Markiwitz!$I$4^2)+(T902^2*Markiwitz!$J$4^2)+(2*L902*M902*Markiwitz!$B$8)+(2*L902*N902*Markiwitz!$E$8)+(2*L902*O902*Markiwitz!$H$8)+(2*L902*P902*Markiwitz!$B$11)+(2*L902*Q902*Markiwitz!$E$11)+(2*L902*R902*Markiwitz!$H$11)+(2*L902*S902*Markiwitz!$K$8)+(2*L902*T902*Markiwitz!$K$11)</f>
        <v>1.4271336028345584E-2</v>
      </c>
      <c r="V902" s="5">
        <f t="shared" ca="1" si="245"/>
        <v>0.11946269722530788</v>
      </c>
      <c r="W902" s="42">
        <f ca="1">SUMPRODUCT(L902:T902,Markiwitz!$B$3:$J$3)</f>
        <v>0.45911306762821275</v>
      </c>
    </row>
    <row r="903" spans="1:23" x14ac:dyDescent="0.25">
      <c r="A903">
        <v>902</v>
      </c>
      <c r="B903" s="25">
        <f t="shared" ca="1" si="244"/>
        <v>1</v>
      </c>
      <c r="C903" s="46">
        <v>0</v>
      </c>
      <c r="D903">
        <f t="shared" ca="1" si="255"/>
        <v>0.16738283698249679</v>
      </c>
      <c r="E903">
        <f t="shared" ca="1" si="255"/>
        <v>0.42918783802093796</v>
      </c>
      <c r="F903">
        <f t="shared" ca="1" si="255"/>
        <v>4.9800574137001452E-2</v>
      </c>
      <c r="G903">
        <f t="shared" ca="1" si="255"/>
        <v>0.51345531953305945</v>
      </c>
      <c r="H903">
        <f t="shared" ca="1" si="255"/>
        <v>0.7653177650439239</v>
      </c>
      <c r="I903">
        <f t="shared" ca="1" si="255"/>
        <v>0.22188587977247209</v>
      </c>
      <c r="J903">
        <f t="shared" ca="1" si="255"/>
        <v>0.57922483833629568</v>
      </c>
      <c r="K903">
        <f t="shared" ca="1" si="255"/>
        <v>0.28660644611646646</v>
      </c>
      <c r="L903" s="42">
        <f t="shared" ca="1" si="246"/>
        <v>0</v>
      </c>
      <c r="M903" s="42">
        <f t="shared" ca="1" si="247"/>
        <v>5.5556100768918502E-2</v>
      </c>
      <c r="N903" s="42">
        <f t="shared" ca="1" si="248"/>
        <v>0.14245189774372666</v>
      </c>
      <c r="O903" s="42">
        <f t="shared" ca="1" si="249"/>
        <v>1.6529327408846377E-2</v>
      </c>
      <c r="P903" s="42">
        <f t="shared" ca="1" si="250"/>
        <v>0.17042114942345502</v>
      </c>
      <c r="Q903" s="42">
        <f t="shared" ca="1" si="251"/>
        <v>0.25401690903034368</v>
      </c>
      <c r="R903" s="42">
        <f t="shared" ca="1" si="252"/>
        <v>7.364622632802334E-2</v>
      </c>
      <c r="S903" s="42">
        <f t="shared" ca="1" si="253"/>
        <v>0.19225073529992071</v>
      </c>
      <c r="T903" s="42">
        <f t="shared" ca="1" si="254"/>
        <v>9.5127653996765871E-2</v>
      </c>
      <c r="U903">
        <f ca="1">+(L903^2*Markiwitz!$B$4^2)+(M903^2*Markiwitz!$C$4^2)+(N903^2*Markiwitz!$D$4^2)+(O903^2*Markiwitz!$E$4^2)+(P903^2*Markiwitz!$F$4^2)+(Q903^2*Markiwitz!$G$4^2)+(R903^2*Markiwitz!$H$4^2)+(S903^2*Markiwitz!$I$4^2)+(T903^2*Markiwitz!$J$4^2)+(2*L903*M903*Markiwitz!$B$8)+(2*L903*N903*Markiwitz!$E$8)+(2*L903*O903*Markiwitz!$H$8)+(2*L903*P903*Markiwitz!$B$11)+(2*L903*Q903*Markiwitz!$E$11)+(2*L903*R903*Markiwitz!$H$11)+(2*L903*S903*Markiwitz!$K$8)+(2*L903*T903*Markiwitz!$K$11)</f>
        <v>2.7391601104815637E-2</v>
      </c>
      <c r="V903" s="5">
        <f t="shared" ca="1" si="245"/>
        <v>0.16550408183732399</v>
      </c>
      <c r="W903" s="42">
        <f ca="1">SUMPRODUCT(L903:T903,Markiwitz!$B$3:$J$3)</f>
        <v>0.79567547376280556</v>
      </c>
    </row>
    <row r="904" spans="1:23" x14ac:dyDescent="0.25">
      <c r="A904">
        <v>903</v>
      </c>
      <c r="B904" s="25">
        <f t="shared" ca="1" si="244"/>
        <v>0.99999999999999989</v>
      </c>
      <c r="C904" s="46">
        <v>0</v>
      </c>
      <c r="D904">
        <f t="shared" ca="1" si="255"/>
        <v>0.37770705194496201</v>
      </c>
      <c r="E904">
        <f t="shared" ca="1" si="255"/>
        <v>0.7618838762395993</v>
      </c>
      <c r="F904">
        <f t="shared" ca="1" si="255"/>
        <v>0.58366872481924326</v>
      </c>
      <c r="G904">
        <f t="shared" ca="1" si="255"/>
        <v>0.112991362263414</v>
      </c>
      <c r="H904">
        <f t="shared" ca="1" si="255"/>
        <v>0.95942083559460734</v>
      </c>
      <c r="I904">
        <f t="shared" ca="1" si="255"/>
        <v>0.5987898103926762</v>
      </c>
      <c r="J904">
        <f t="shared" ca="1" si="255"/>
        <v>0.22522868667323992</v>
      </c>
      <c r="K904">
        <f t="shared" ca="1" si="255"/>
        <v>0.63001613010603874</v>
      </c>
      <c r="L904" s="42">
        <f t="shared" ca="1" si="246"/>
        <v>0</v>
      </c>
      <c r="M904" s="42">
        <f t="shared" ca="1" si="247"/>
        <v>8.8878385812592955E-2</v>
      </c>
      <c r="N904" s="42">
        <f t="shared" ca="1" si="248"/>
        <v>0.17927917614491376</v>
      </c>
      <c r="O904" s="42">
        <f t="shared" ca="1" si="249"/>
        <v>0.13734330308132014</v>
      </c>
      <c r="P904" s="42">
        <f t="shared" ca="1" si="250"/>
        <v>2.6588039161634498E-2</v>
      </c>
      <c r="Q904" s="42">
        <f t="shared" ca="1" si="251"/>
        <v>0.22576167096568611</v>
      </c>
      <c r="R904" s="42">
        <f t="shared" ca="1" si="252"/>
        <v>0.14090145130910767</v>
      </c>
      <c r="S904" s="42">
        <f t="shared" ca="1" si="253"/>
        <v>5.2998645397610344E-2</v>
      </c>
      <c r="T904" s="42">
        <f t="shared" ca="1" si="254"/>
        <v>0.1482493281271344</v>
      </c>
      <c r="U904">
        <f ca="1">+(L904^2*Markiwitz!$B$4^2)+(M904^2*Markiwitz!$C$4^2)+(N904^2*Markiwitz!$D$4^2)+(O904^2*Markiwitz!$E$4^2)+(P904^2*Markiwitz!$F$4^2)+(Q904^2*Markiwitz!$G$4^2)+(R904^2*Markiwitz!$H$4^2)+(S904^2*Markiwitz!$I$4^2)+(T904^2*Markiwitz!$J$4^2)+(2*L904*M904*Markiwitz!$B$8)+(2*L904*N904*Markiwitz!$E$8)+(2*L904*O904*Markiwitz!$H$8)+(2*L904*P904*Markiwitz!$B$11)+(2*L904*Q904*Markiwitz!$E$11)+(2*L904*R904*Markiwitz!$H$11)+(2*L904*S904*Markiwitz!$K$8)+(2*L904*T904*Markiwitz!$K$11)</f>
        <v>2.077314710284376E-2</v>
      </c>
      <c r="V904" s="5">
        <f t="shared" ca="1" si="245"/>
        <v>0.14412892528165108</v>
      </c>
      <c r="W904" s="42">
        <f ca="1">SUMPRODUCT(L904:T904,Markiwitz!$B$3:$J$3)</f>
        <v>0.7350590572738539</v>
      </c>
    </row>
    <row r="905" spans="1:23" x14ac:dyDescent="0.25">
      <c r="A905">
        <v>904</v>
      </c>
      <c r="B905" s="25">
        <f t="shared" ca="1" si="244"/>
        <v>1</v>
      </c>
      <c r="C905" s="46">
        <v>0</v>
      </c>
      <c r="D905">
        <f t="shared" ca="1" si="255"/>
        <v>0.75087447315683586</v>
      </c>
      <c r="E905">
        <f t="shared" ca="1" si="255"/>
        <v>0.1541978983352682</v>
      </c>
      <c r="F905">
        <f t="shared" ca="1" si="255"/>
        <v>0.72482026636774488</v>
      </c>
      <c r="G905">
        <f t="shared" ca="1" si="255"/>
        <v>0.38904508025906459</v>
      </c>
      <c r="H905">
        <f t="shared" ca="1" si="255"/>
        <v>0.93078339956094391</v>
      </c>
      <c r="I905">
        <f t="shared" ca="1" si="255"/>
        <v>0.83663656457381896</v>
      </c>
      <c r="J905">
        <f t="shared" ca="1" si="255"/>
        <v>0.92808890402889321</v>
      </c>
      <c r="K905">
        <f t="shared" ca="1" si="255"/>
        <v>0.54555676146382448</v>
      </c>
      <c r="L905" s="42">
        <f t="shared" ca="1" si="246"/>
        <v>0</v>
      </c>
      <c r="M905" s="42">
        <f t="shared" ca="1" si="247"/>
        <v>0.14275171012553478</v>
      </c>
      <c r="N905" s="42">
        <f t="shared" ca="1" si="248"/>
        <v>2.9315171139830745E-2</v>
      </c>
      <c r="O905" s="42">
        <f t="shared" ca="1" si="249"/>
        <v>0.13779844202538163</v>
      </c>
      <c r="P905" s="42">
        <f t="shared" ca="1" si="250"/>
        <v>7.3962895941073456E-2</v>
      </c>
      <c r="Q905" s="42">
        <f t="shared" ca="1" si="251"/>
        <v>0.17695490630433353</v>
      </c>
      <c r="R905" s="42">
        <f t="shared" ca="1" si="252"/>
        <v>0.15905627986572843</v>
      </c>
      <c r="S905" s="42">
        <f t="shared" ca="1" si="253"/>
        <v>0.17644264512236962</v>
      </c>
      <c r="T905" s="42">
        <f t="shared" ca="1" si="254"/>
        <v>0.10371794947574774</v>
      </c>
      <c r="U905">
        <f ca="1">+(L905^2*Markiwitz!$B$4^2)+(M905^2*Markiwitz!$C$4^2)+(N905^2*Markiwitz!$D$4^2)+(O905^2*Markiwitz!$E$4^2)+(P905^2*Markiwitz!$F$4^2)+(Q905^2*Markiwitz!$G$4^2)+(R905^2*Markiwitz!$H$4^2)+(S905^2*Markiwitz!$I$4^2)+(T905^2*Markiwitz!$J$4^2)+(2*L905*M905*Markiwitz!$B$8)+(2*L905*N905*Markiwitz!$E$8)+(2*L905*O905*Markiwitz!$H$8)+(2*L905*P905*Markiwitz!$B$11)+(2*L905*Q905*Markiwitz!$E$11)+(2*L905*R905*Markiwitz!$H$11)+(2*L905*S905*Markiwitz!$K$8)+(2*L905*T905*Markiwitz!$K$11)</f>
        <v>1.7547687456984491E-2</v>
      </c>
      <c r="V905" s="5">
        <f t="shared" ca="1" si="245"/>
        <v>0.13246768457621841</v>
      </c>
      <c r="W905" s="42">
        <f ca="1">SUMPRODUCT(L905:T905,Markiwitz!$B$3:$J$3)</f>
        <v>0.58289061780033824</v>
      </c>
    </row>
    <row r="906" spans="1:23" x14ac:dyDescent="0.25">
      <c r="A906">
        <v>905</v>
      </c>
      <c r="B906" s="25">
        <f t="shared" ca="1" si="244"/>
        <v>0.99999999999999989</v>
      </c>
      <c r="C906" s="46">
        <v>0</v>
      </c>
      <c r="D906">
        <f t="shared" ca="1" si="255"/>
        <v>0.45494197903104117</v>
      </c>
      <c r="E906">
        <f t="shared" ca="1" si="255"/>
        <v>0.63533085112213672</v>
      </c>
      <c r="F906">
        <f t="shared" ca="1" si="255"/>
        <v>2.1611595541240702E-2</v>
      </c>
      <c r="G906">
        <f t="shared" ca="1" si="255"/>
        <v>0.93204845189394725</v>
      </c>
      <c r="H906">
        <f t="shared" ca="1" si="255"/>
        <v>0.32742803571608003</v>
      </c>
      <c r="I906">
        <f t="shared" ca="1" si="255"/>
        <v>0.91234539348417598</v>
      </c>
      <c r="J906">
        <f t="shared" ca="1" si="255"/>
        <v>0.23092837392917631</v>
      </c>
      <c r="K906">
        <f t="shared" ca="1" si="255"/>
        <v>0.31215141209438546</v>
      </c>
      <c r="L906" s="42">
        <f t="shared" ca="1" si="246"/>
        <v>0</v>
      </c>
      <c r="M906" s="42">
        <f t="shared" ca="1" si="247"/>
        <v>0.11888356652219323</v>
      </c>
      <c r="N906" s="42">
        <f t="shared" ca="1" si="248"/>
        <v>0.16602204453378583</v>
      </c>
      <c r="O906" s="42">
        <f t="shared" ca="1" si="249"/>
        <v>5.647453245906155E-3</v>
      </c>
      <c r="P906" s="42">
        <f t="shared" ca="1" si="250"/>
        <v>0.24355906739720964</v>
      </c>
      <c r="Q906" s="42">
        <f t="shared" ca="1" si="251"/>
        <v>8.5562147393366206E-2</v>
      </c>
      <c r="R906" s="42">
        <f t="shared" ca="1" si="252"/>
        <v>0.23841034522358739</v>
      </c>
      <c r="S906" s="42">
        <f t="shared" ca="1" si="253"/>
        <v>6.0345252733861161E-2</v>
      </c>
      <c r="T906" s="42">
        <f t="shared" ca="1" si="254"/>
        <v>8.1570122950090279E-2</v>
      </c>
      <c r="U906">
        <f ca="1">+(L906^2*Markiwitz!$B$4^2)+(M906^2*Markiwitz!$C$4^2)+(N906^2*Markiwitz!$D$4^2)+(O906^2*Markiwitz!$E$4^2)+(P906^2*Markiwitz!$F$4^2)+(Q906^2*Markiwitz!$G$4^2)+(R906^2*Markiwitz!$H$4^2)+(S906^2*Markiwitz!$I$4^2)+(T906^2*Markiwitz!$J$4^2)+(2*L906*M906*Markiwitz!$B$8)+(2*L906*N906*Markiwitz!$E$8)+(2*L906*O906*Markiwitz!$H$8)+(2*L906*P906*Markiwitz!$B$11)+(2*L906*Q906*Markiwitz!$E$11)+(2*L906*R906*Markiwitz!$H$11)+(2*L906*S906*Markiwitz!$K$8)+(2*L906*T906*Markiwitz!$K$11)</f>
        <v>1.6925486831690015E-2</v>
      </c>
      <c r="V906" s="5">
        <f t="shared" ca="1" si="245"/>
        <v>0.13009798934530087</v>
      </c>
      <c r="W906" s="42">
        <f ca="1">SUMPRODUCT(L906:T906,Markiwitz!$B$3:$J$3)</f>
        <v>0.3838794934507368</v>
      </c>
    </row>
    <row r="907" spans="1:23" x14ac:dyDescent="0.25">
      <c r="A907">
        <v>906</v>
      </c>
      <c r="B907" s="25">
        <f t="shared" ca="1" si="244"/>
        <v>1</v>
      </c>
      <c r="C907" s="46">
        <v>0</v>
      </c>
      <c r="D907">
        <f t="shared" ca="1" si="255"/>
        <v>0.58715687528724125</v>
      </c>
      <c r="E907">
        <f t="shared" ca="1" si="255"/>
        <v>0.68829196355688349</v>
      </c>
      <c r="F907">
        <f t="shared" ca="1" si="255"/>
        <v>0.83768263289562828</v>
      </c>
      <c r="G907">
        <f t="shared" ca="1" si="255"/>
        <v>0.57685534727315524</v>
      </c>
      <c r="H907">
        <f t="shared" ca="1" si="255"/>
        <v>0.75773885392091089</v>
      </c>
      <c r="I907">
        <f t="shared" ca="1" si="255"/>
        <v>0.44809965543929575</v>
      </c>
      <c r="J907">
        <f t="shared" ca="1" si="255"/>
        <v>0.15451247662059842</v>
      </c>
      <c r="K907">
        <f t="shared" ca="1" si="255"/>
        <v>0.56777940209909394</v>
      </c>
      <c r="L907" s="42">
        <f t="shared" ca="1" si="246"/>
        <v>0</v>
      </c>
      <c r="M907" s="42">
        <f t="shared" ca="1" si="247"/>
        <v>0.12714204706312937</v>
      </c>
      <c r="N907" s="42">
        <f t="shared" ca="1" si="248"/>
        <v>0.14904168358909547</v>
      </c>
      <c r="O907" s="42">
        <f t="shared" ca="1" si="249"/>
        <v>0.18139050945027127</v>
      </c>
      <c r="P907" s="42">
        <f t="shared" ca="1" si="250"/>
        <v>0.1249113700248194</v>
      </c>
      <c r="Q907" s="42">
        <f t="shared" ca="1" si="251"/>
        <v>0.16407960645891054</v>
      </c>
      <c r="R907" s="42">
        <f t="shared" ca="1" si="252"/>
        <v>9.7030810467754025E-2</v>
      </c>
      <c r="S907" s="42">
        <f t="shared" ca="1" si="253"/>
        <v>3.3457894135577156E-2</v>
      </c>
      <c r="T907" s="42">
        <f t="shared" ca="1" si="254"/>
        <v>0.12294607881044271</v>
      </c>
      <c r="U907">
        <f ca="1">+(L907^2*Markiwitz!$B$4^2)+(M907^2*Markiwitz!$C$4^2)+(N907^2*Markiwitz!$D$4^2)+(O907^2*Markiwitz!$E$4^2)+(P907^2*Markiwitz!$F$4^2)+(Q907^2*Markiwitz!$G$4^2)+(R907^2*Markiwitz!$H$4^2)+(S907^2*Markiwitz!$I$4^2)+(T907^2*Markiwitz!$J$4^2)+(2*L907*M907*Markiwitz!$B$8)+(2*L907*N907*Markiwitz!$E$8)+(2*L907*O907*Markiwitz!$H$8)+(2*L907*P907*Markiwitz!$B$11)+(2*L907*Q907*Markiwitz!$E$11)+(2*L907*R907*Markiwitz!$H$11)+(2*L907*S907*Markiwitz!$K$8)+(2*L907*T907*Markiwitz!$K$11)</f>
        <v>1.5465545733398405E-2</v>
      </c>
      <c r="V907" s="5">
        <f t="shared" ca="1" si="245"/>
        <v>0.12436054733474923</v>
      </c>
      <c r="W907" s="42">
        <f ca="1">SUMPRODUCT(L907:T907,Markiwitz!$B$3:$J$3)</f>
        <v>0.60639504701371616</v>
      </c>
    </row>
    <row r="908" spans="1:23" x14ac:dyDescent="0.25">
      <c r="A908">
        <v>907</v>
      </c>
      <c r="B908" s="25">
        <f t="shared" ca="1" si="244"/>
        <v>1</v>
      </c>
      <c r="C908" s="46">
        <v>0</v>
      </c>
      <c r="D908">
        <f t="shared" ca="1" si="255"/>
        <v>0.42764791164577576</v>
      </c>
      <c r="E908">
        <f t="shared" ca="1" si="255"/>
        <v>0.20242082114976645</v>
      </c>
      <c r="F908">
        <f t="shared" ca="1" si="255"/>
        <v>0.43582272957486667</v>
      </c>
      <c r="G908">
        <f t="shared" ca="1" si="255"/>
        <v>0.74889400717003118</v>
      </c>
      <c r="H908">
        <f t="shared" ca="1" si="255"/>
        <v>0.87265791805823201</v>
      </c>
      <c r="I908">
        <f t="shared" ca="1" si="255"/>
        <v>0.30238369382655805</v>
      </c>
      <c r="J908">
        <f t="shared" ca="1" si="255"/>
        <v>0.69492920550074189</v>
      </c>
      <c r="K908">
        <f t="shared" ca="1" si="255"/>
        <v>0.46072907833692445</v>
      </c>
      <c r="L908" s="42">
        <f t="shared" ca="1" si="246"/>
        <v>0</v>
      </c>
      <c r="M908" s="42">
        <f t="shared" ca="1" si="247"/>
        <v>0.10315991348787584</v>
      </c>
      <c r="N908" s="42">
        <f t="shared" ca="1" si="248"/>
        <v>4.8829221023417947E-2</v>
      </c>
      <c r="O908" s="42">
        <f t="shared" ca="1" si="249"/>
        <v>0.10513189438005117</v>
      </c>
      <c r="P908" s="42">
        <f t="shared" ca="1" si="250"/>
        <v>0.18065291303290809</v>
      </c>
      <c r="Q908" s="42">
        <f t="shared" ca="1" si="251"/>
        <v>0.21050802045296577</v>
      </c>
      <c r="R908" s="42">
        <f t="shared" ca="1" si="252"/>
        <v>7.2942892612860938E-2</v>
      </c>
      <c r="S908" s="42">
        <f t="shared" ca="1" si="253"/>
        <v>0.16763518485046472</v>
      </c>
      <c r="T908" s="42">
        <f t="shared" ca="1" si="254"/>
        <v>0.11113996015945558</v>
      </c>
      <c r="U908">
        <f ca="1">+(L908^2*Markiwitz!$B$4^2)+(M908^2*Markiwitz!$C$4^2)+(N908^2*Markiwitz!$D$4^2)+(O908^2*Markiwitz!$E$4^2)+(P908^2*Markiwitz!$F$4^2)+(Q908^2*Markiwitz!$G$4^2)+(R908^2*Markiwitz!$H$4^2)+(S908^2*Markiwitz!$I$4^2)+(T908^2*Markiwitz!$J$4^2)+(2*L908*M908*Markiwitz!$B$8)+(2*L908*N908*Markiwitz!$E$8)+(2*L908*O908*Markiwitz!$H$8)+(2*L908*P908*Markiwitz!$B$11)+(2*L908*Q908*Markiwitz!$E$11)+(2*L908*R908*Markiwitz!$H$11)+(2*L908*S908*Markiwitz!$K$8)+(2*L908*T908*Markiwitz!$K$11)</f>
        <v>2.1229858807665536E-2</v>
      </c>
      <c r="V908" s="5">
        <f t="shared" ca="1" si="245"/>
        <v>0.14570469727385435</v>
      </c>
      <c r="W908" s="42">
        <f ca="1">SUMPRODUCT(L908:T908,Markiwitz!$B$3:$J$3)</f>
        <v>0.69529836481012375</v>
      </c>
    </row>
    <row r="909" spans="1:23" x14ac:dyDescent="0.25">
      <c r="A909">
        <v>908</v>
      </c>
      <c r="B909" s="25">
        <f t="shared" ca="1" si="244"/>
        <v>1.0000000000000002</v>
      </c>
      <c r="C909" s="46">
        <v>0</v>
      </c>
      <c r="D909">
        <f t="shared" ca="1" si="255"/>
        <v>0.7207875358665643</v>
      </c>
      <c r="E909">
        <f t="shared" ca="1" si="255"/>
        <v>0.47206464329500031</v>
      </c>
      <c r="F909">
        <f t="shared" ca="1" si="255"/>
        <v>0.49785696551727565</v>
      </c>
      <c r="G909">
        <f t="shared" ca="1" si="255"/>
        <v>0.72806902599932288</v>
      </c>
      <c r="H909">
        <f t="shared" ca="1" si="255"/>
        <v>0.9794599369953022</v>
      </c>
      <c r="I909">
        <f t="shared" ca="1" si="255"/>
        <v>0.85004030727239188</v>
      </c>
      <c r="J909">
        <f t="shared" ca="1" si="255"/>
        <v>0.69205327206082456</v>
      </c>
      <c r="K909">
        <f t="shared" ca="1" si="255"/>
        <v>0.85338763449251853</v>
      </c>
      <c r="L909" s="42">
        <f t="shared" ca="1" si="246"/>
        <v>0</v>
      </c>
      <c r="M909" s="42">
        <f t="shared" ca="1" si="247"/>
        <v>0.12440843193626631</v>
      </c>
      <c r="N909" s="42">
        <f t="shared" ca="1" si="248"/>
        <v>8.1478687022906643E-2</v>
      </c>
      <c r="O909" s="42">
        <f t="shared" ca="1" si="249"/>
        <v>8.5930459846378732E-2</v>
      </c>
      <c r="P909" s="42">
        <f t="shared" ca="1" si="250"/>
        <v>0.12566522221703444</v>
      </c>
      <c r="Q909" s="42">
        <f t="shared" ca="1" si="251"/>
        <v>0.16905546897322846</v>
      </c>
      <c r="R909" s="42">
        <f t="shared" ca="1" si="252"/>
        <v>0.14671755052373386</v>
      </c>
      <c r="S909" s="42">
        <f t="shared" ca="1" si="253"/>
        <v>0.11944887794145796</v>
      </c>
      <c r="T909" s="42">
        <f t="shared" ca="1" si="254"/>
        <v>0.14729530153899367</v>
      </c>
      <c r="U909">
        <f ca="1">+(L909^2*Markiwitz!$B$4^2)+(M909^2*Markiwitz!$C$4^2)+(N909^2*Markiwitz!$D$4^2)+(O909^2*Markiwitz!$E$4^2)+(P909^2*Markiwitz!$F$4^2)+(Q909^2*Markiwitz!$G$4^2)+(R909^2*Markiwitz!$H$4^2)+(S909^2*Markiwitz!$I$4^2)+(T909^2*Markiwitz!$J$4^2)+(2*L909*M909*Markiwitz!$B$8)+(2*L909*N909*Markiwitz!$E$8)+(2*L909*O909*Markiwitz!$H$8)+(2*L909*P909*Markiwitz!$B$11)+(2*L909*Q909*Markiwitz!$E$11)+(2*L909*R909*Markiwitz!$H$11)+(2*L909*S909*Markiwitz!$K$8)+(2*L909*T909*Markiwitz!$K$11)</f>
        <v>1.5171892482585556E-2</v>
      </c>
      <c r="V909" s="5">
        <f t="shared" ca="1" si="245"/>
        <v>0.12317423627766301</v>
      </c>
      <c r="W909" s="42">
        <f ca="1">SUMPRODUCT(L909:T909,Markiwitz!$B$3:$J$3)</f>
        <v>0.57693208278628338</v>
      </c>
    </row>
    <row r="910" spans="1:23" x14ac:dyDescent="0.25">
      <c r="A910">
        <v>909</v>
      </c>
      <c r="B910" s="25">
        <f t="shared" ca="1" si="244"/>
        <v>1</v>
      </c>
      <c r="C910" s="46">
        <v>0</v>
      </c>
      <c r="D910">
        <f t="shared" ca="1" si="255"/>
        <v>0.46454398029762722</v>
      </c>
      <c r="E910">
        <f t="shared" ca="1" si="255"/>
        <v>0.76633664191992901</v>
      </c>
      <c r="F910">
        <f t="shared" ca="1" si="255"/>
        <v>0.49155001173288859</v>
      </c>
      <c r="G910">
        <f t="shared" ca="1" si="255"/>
        <v>0.229928251345343</v>
      </c>
      <c r="H910">
        <f t="shared" ca="1" si="255"/>
        <v>0.87331511638475012</v>
      </c>
      <c r="I910">
        <f t="shared" ca="1" si="255"/>
        <v>0.39634021648683793</v>
      </c>
      <c r="J910">
        <f t="shared" ca="1" si="255"/>
        <v>0.58143605021018985</v>
      </c>
      <c r="K910">
        <f t="shared" ca="1" si="255"/>
        <v>0.27053643432550778</v>
      </c>
      <c r="L910" s="42">
        <f t="shared" ca="1" si="246"/>
        <v>0</v>
      </c>
      <c r="M910" s="42">
        <f t="shared" ca="1" si="247"/>
        <v>0.11402687691381129</v>
      </c>
      <c r="N910" s="42">
        <f t="shared" ca="1" si="248"/>
        <v>0.18810484614774708</v>
      </c>
      <c r="O910" s="42">
        <f t="shared" ca="1" si="249"/>
        <v>0.12065577224558617</v>
      </c>
      <c r="P910" s="42">
        <f t="shared" ca="1" si="250"/>
        <v>5.6438144776659815E-2</v>
      </c>
      <c r="Q910" s="42">
        <f t="shared" ca="1" si="251"/>
        <v>0.21436376211176861</v>
      </c>
      <c r="R910" s="42">
        <f t="shared" ca="1" si="252"/>
        <v>9.7285594040812121E-2</v>
      </c>
      <c r="S910" s="42">
        <f t="shared" ca="1" si="253"/>
        <v>0.14271918212801465</v>
      </c>
      <c r="T910" s="42">
        <f t="shared" ca="1" si="254"/>
        <v>6.6405821635600326E-2</v>
      </c>
      <c r="U910">
        <f ca="1">+(L910^2*Markiwitz!$B$4^2)+(M910^2*Markiwitz!$C$4^2)+(N910^2*Markiwitz!$D$4^2)+(O910^2*Markiwitz!$E$4^2)+(P910^2*Markiwitz!$F$4^2)+(Q910^2*Markiwitz!$G$4^2)+(R910^2*Markiwitz!$H$4^2)+(S910^2*Markiwitz!$I$4^2)+(T910^2*Markiwitz!$J$4^2)+(2*L910*M910*Markiwitz!$B$8)+(2*L910*N910*Markiwitz!$E$8)+(2*L910*O910*Markiwitz!$H$8)+(2*L910*P910*Markiwitz!$B$11)+(2*L910*Q910*Markiwitz!$E$11)+(2*L910*R910*Markiwitz!$H$11)+(2*L910*S910*Markiwitz!$K$8)+(2*L910*T910*Markiwitz!$K$11)</f>
        <v>2.0406694626340208E-2</v>
      </c>
      <c r="V910" s="5">
        <f t="shared" ca="1" si="245"/>
        <v>0.14285200252828173</v>
      </c>
      <c r="W910" s="42">
        <f ca="1">SUMPRODUCT(L910:T910,Markiwitz!$B$3:$J$3)</f>
        <v>0.69962534091243733</v>
      </c>
    </row>
    <row r="911" spans="1:23" x14ac:dyDescent="0.25">
      <c r="A911">
        <v>910</v>
      </c>
      <c r="B911" s="25">
        <f t="shared" ca="1" si="244"/>
        <v>1</v>
      </c>
      <c r="C911" s="46">
        <v>0</v>
      </c>
      <c r="D911">
        <f t="shared" ca="1" si="255"/>
        <v>0.43472859806073538</v>
      </c>
      <c r="E911">
        <f t="shared" ca="1" si="255"/>
        <v>0.6527745510962305</v>
      </c>
      <c r="F911">
        <f t="shared" ca="1" si="255"/>
        <v>0.75570828375711174</v>
      </c>
      <c r="G911">
        <f t="shared" ca="1" si="255"/>
        <v>0.76923996281032292</v>
      </c>
      <c r="H911">
        <f t="shared" ca="1" si="255"/>
        <v>7.0827228164227485E-3</v>
      </c>
      <c r="I911">
        <f t="shared" ca="1" si="255"/>
        <v>0.45110691045909435</v>
      </c>
      <c r="J911">
        <f t="shared" ca="1" si="255"/>
        <v>0.29452180778502091</v>
      </c>
      <c r="K911">
        <f t="shared" ca="1" si="255"/>
        <v>8.5001924245703964E-2</v>
      </c>
      <c r="L911" s="42">
        <f t="shared" ca="1" si="246"/>
        <v>0</v>
      </c>
      <c r="M911" s="42">
        <f t="shared" ca="1" si="247"/>
        <v>0.12600227182509166</v>
      </c>
      <c r="N911" s="42">
        <f t="shared" ca="1" si="248"/>
        <v>0.18920097917330533</v>
      </c>
      <c r="O911" s="42">
        <f t="shared" ca="1" si="249"/>
        <v>0.21903541891470849</v>
      </c>
      <c r="P911" s="42">
        <f t="shared" ca="1" si="250"/>
        <v>0.22295745742314452</v>
      </c>
      <c r="Q911" s="42">
        <f t="shared" ca="1" si="251"/>
        <v>2.0528650968851063E-3</v>
      </c>
      <c r="R911" s="42">
        <f t="shared" ca="1" si="252"/>
        <v>0.13074938204526168</v>
      </c>
      <c r="S911" s="42">
        <f t="shared" ca="1" si="253"/>
        <v>8.5364563197567578E-2</v>
      </c>
      <c r="T911" s="42">
        <f t="shared" ca="1" si="254"/>
        <v>2.4637062324035786E-2</v>
      </c>
      <c r="U911">
        <f ca="1">+(L911^2*Markiwitz!$B$4^2)+(M911^2*Markiwitz!$C$4^2)+(N911^2*Markiwitz!$D$4^2)+(O911^2*Markiwitz!$E$4^2)+(P911^2*Markiwitz!$F$4^2)+(Q911^2*Markiwitz!$G$4^2)+(R911^2*Markiwitz!$H$4^2)+(S911^2*Markiwitz!$I$4^2)+(T911^2*Markiwitz!$J$4^2)+(2*L911*M911*Markiwitz!$B$8)+(2*L911*N911*Markiwitz!$E$8)+(2*L911*O911*Markiwitz!$H$8)+(2*L911*P911*Markiwitz!$B$11)+(2*L911*Q911*Markiwitz!$E$11)+(2*L911*R911*Markiwitz!$H$11)+(2*L911*S911*Markiwitz!$K$8)+(2*L911*T911*Markiwitz!$K$11)</f>
        <v>1.5564181019326318E-2</v>
      </c>
      <c r="V911" s="5">
        <f t="shared" ca="1" si="245"/>
        <v>0.12475648688275219</v>
      </c>
      <c r="W911" s="42">
        <f ca="1">SUMPRODUCT(L911:T911,Markiwitz!$B$3:$J$3)</f>
        <v>0.20299661757130458</v>
      </c>
    </row>
    <row r="912" spans="1:23" x14ac:dyDescent="0.25">
      <c r="A912">
        <v>911</v>
      </c>
      <c r="B912" s="25">
        <f t="shared" ca="1" si="244"/>
        <v>1.0000000000000002</v>
      </c>
      <c r="C912" s="46">
        <v>0</v>
      </c>
      <c r="D912">
        <f t="shared" ref="D912:K921" ca="1" si="256">RAND()</f>
        <v>0.89771017050538515</v>
      </c>
      <c r="E912">
        <f t="shared" ca="1" si="256"/>
        <v>0.12854565874830071</v>
      </c>
      <c r="F912">
        <f t="shared" ca="1" si="256"/>
        <v>0.41614635992482973</v>
      </c>
      <c r="G912">
        <f t="shared" ca="1" si="256"/>
        <v>0.1819546430811213</v>
      </c>
      <c r="H912">
        <f t="shared" ca="1" si="256"/>
        <v>0.49840687009007134</v>
      </c>
      <c r="I912">
        <f t="shared" ca="1" si="256"/>
        <v>0.61532084166899204</v>
      </c>
      <c r="J912">
        <f t="shared" ca="1" si="256"/>
        <v>0.79560360362960492</v>
      </c>
      <c r="K912">
        <f t="shared" ca="1" si="256"/>
        <v>0.81398129596883795</v>
      </c>
      <c r="L912" s="42">
        <f t="shared" ca="1" si="246"/>
        <v>0</v>
      </c>
      <c r="M912" s="42">
        <f t="shared" ca="1" si="247"/>
        <v>0.20648077829912356</v>
      </c>
      <c r="N912" s="42">
        <f t="shared" ca="1" si="248"/>
        <v>2.9566566735431066E-2</v>
      </c>
      <c r="O912" s="42">
        <f t="shared" ca="1" si="249"/>
        <v>9.5717111275738398E-2</v>
      </c>
      <c r="P912" s="42">
        <f t="shared" ca="1" si="250"/>
        <v>4.1851075717877023E-2</v>
      </c>
      <c r="Q912" s="42">
        <f t="shared" ca="1" si="251"/>
        <v>0.11463771028448068</v>
      </c>
      <c r="R912" s="42">
        <f t="shared" ca="1" si="252"/>
        <v>0.14152889258228929</v>
      </c>
      <c r="S912" s="42">
        <f t="shared" ca="1" si="253"/>
        <v>0.18299542178801992</v>
      </c>
      <c r="T912" s="42">
        <f t="shared" ca="1" si="254"/>
        <v>0.18722244331704013</v>
      </c>
      <c r="U912">
        <f ca="1">+(L912^2*Markiwitz!$B$4^2)+(M912^2*Markiwitz!$C$4^2)+(N912^2*Markiwitz!$D$4^2)+(O912^2*Markiwitz!$E$4^2)+(P912^2*Markiwitz!$F$4^2)+(Q912^2*Markiwitz!$G$4^2)+(R912^2*Markiwitz!$H$4^2)+(S912^2*Markiwitz!$I$4^2)+(T912^2*Markiwitz!$J$4^2)+(2*L912*M912*Markiwitz!$B$8)+(2*L912*N912*Markiwitz!$E$8)+(2*L912*O912*Markiwitz!$H$8)+(2*L912*P912*Markiwitz!$B$11)+(2*L912*Q912*Markiwitz!$E$11)+(2*L912*R912*Markiwitz!$H$11)+(2*L912*S912*Markiwitz!$K$8)+(2*L912*T912*Markiwitz!$K$11)</f>
        <v>1.2143989511555119E-2</v>
      </c>
      <c r="V912" s="5">
        <f t="shared" ca="1" si="245"/>
        <v>0.11019977092333322</v>
      </c>
      <c r="W912" s="42">
        <f ca="1">SUMPRODUCT(L912:T912,Markiwitz!$B$3:$J$3)</f>
        <v>0.40057526690171952</v>
      </c>
    </row>
    <row r="913" spans="1:23" x14ac:dyDescent="0.25">
      <c r="A913">
        <v>912</v>
      </c>
      <c r="B913" s="25">
        <f t="shared" ca="1" si="244"/>
        <v>1</v>
      </c>
      <c r="C913" s="46">
        <v>0</v>
      </c>
      <c r="D913">
        <f t="shared" ca="1" si="256"/>
        <v>0.79836542893593254</v>
      </c>
      <c r="E913">
        <f t="shared" ca="1" si="256"/>
        <v>0.29064420292396198</v>
      </c>
      <c r="F913">
        <f t="shared" ca="1" si="256"/>
        <v>0.13126565606051988</v>
      </c>
      <c r="G913">
        <f t="shared" ca="1" si="256"/>
        <v>0.63033013223829248</v>
      </c>
      <c r="H913">
        <f t="shared" ca="1" si="256"/>
        <v>0.25140169292407122</v>
      </c>
      <c r="I913">
        <f t="shared" ca="1" si="256"/>
        <v>0.94436225352112879</v>
      </c>
      <c r="J913">
        <f t="shared" ca="1" si="256"/>
        <v>0.8118911881761588</v>
      </c>
      <c r="K913">
        <f t="shared" ca="1" si="256"/>
        <v>0.47937113563379097</v>
      </c>
      <c r="L913" s="42">
        <f t="shared" ca="1" si="246"/>
        <v>0</v>
      </c>
      <c r="M913" s="42">
        <f t="shared" ca="1" si="247"/>
        <v>0.18405560589671915</v>
      </c>
      <c r="N913" s="42">
        <f t="shared" ca="1" si="248"/>
        <v>6.7005274690860483E-2</v>
      </c>
      <c r="O913" s="42">
        <f t="shared" ca="1" si="249"/>
        <v>3.02620566772915E-2</v>
      </c>
      <c r="P913" s="42">
        <f t="shared" ca="1" si="250"/>
        <v>0.1453166560063914</v>
      </c>
      <c r="Q913" s="42">
        <f t="shared" ca="1" si="251"/>
        <v>5.7958284812347632E-2</v>
      </c>
      <c r="R913" s="42">
        <f t="shared" ca="1" si="252"/>
        <v>0.21771379428275675</v>
      </c>
      <c r="S913" s="42">
        <f t="shared" ca="1" si="253"/>
        <v>0.18717384188483177</v>
      </c>
      <c r="T913" s="42">
        <f t="shared" ca="1" si="254"/>
        <v>0.11051448574880128</v>
      </c>
      <c r="U913">
        <f ca="1">+(L913^2*Markiwitz!$B$4^2)+(M913^2*Markiwitz!$C$4^2)+(N913^2*Markiwitz!$D$4^2)+(O913^2*Markiwitz!$E$4^2)+(P913^2*Markiwitz!$F$4^2)+(Q913^2*Markiwitz!$G$4^2)+(R913^2*Markiwitz!$H$4^2)+(S913^2*Markiwitz!$I$4^2)+(T913^2*Markiwitz!$J$4^2)+(2*L913*M913*Markiwitz!$B$8)+(2*L913*N913*Markiwitz!$E$8)+(2*L913*O913*Markiwitz!$H$8)+(2*L913*P913*Markiwitz!$B$11)+(2*L913*Q913*Markiwitz!$E$11)+(2*L913*R913*Markiwitz!$H$11)+(2*L913*S913*Markiwitz!$K$8)+(2*L913*T913*Markiwitz!$K$11)</f>
        <v>1.3200630071952759E-2</v>
      </c>
      <c r="V913" s="5">
        <f t="shared" ca="1" si="245"/>
        <v>0.11489399493425563</v>
      </c>
      <c r="W913" s="42">
        <f ca="1">SUMPRODUCT(L913:T913,Markiwitz!$B$3:$J$3)</f>
        <v>0.26317402224940611</v>
      </c>
    </row>
    <row r="914" spans="1:23" x14ac:dyDescent="0.25">
      <c r="A914">
        <v>913</v>
      </c>
      <c r="B914" s="25">
        <f t="shared" ca="1" si="244"/>
        <v>1.0000000000000002</v>
      </c>
      <c r="C914" s="46">
        <v>0</v>
      </c>
      <c r="D914">
        <f t="shared" ca="1" si="256"/>
        <v>0.85765537971572059</v>
      </c>
      <c r="E914">
        <f t="shared" ca="1" si="256"/>
        <v>0.80980641743168669</v>
      </c>
      <c r="F914">
        <f t="shared" ca="1" si="256"/>
        <v>0.97386544237073647</v>
      </c>
      <c r="G914">
        <f t="shared" ca="1" si="256"/>
        <v>5.3173735361766505E-2</v>
      </c>
      <c r="H914">
        <f t="shared" ca="1" si="256"/>
        <v>8.0885011698359599E-2</v>
      </c>
      <c r="I914">
        <f t="shared" ca="1" si="256"/>
        <v>0.58363878926105717</v>
      </c>
      <c r="J914">
        <f t="shared" ca="1" si="256"/>
        <v>0.2413451060110825</v>
      </c>
      <c r="K914">
        <f t="shared" ca="1" si="256"/>
        <v>0.42732449499928993</v>
      </c>
      <c r="L914" s="42">
        <f t="shared" ca="1" si="246"/>
        <v>0</v>
      </c>
      <c r="M914" s="42">
        <f t="shared" ca="1" si="247"/>
        <v>0.21293953797620174</v>
      </c>
      <c r="N914" s="42">
        <f t="shared" ca="1" si="248"/>
        <v>0.20105954962379369</v>
      </c>
      <c r="O914" s="42">
        <f t="shared" ca="1" si="249"/>
        <v>0.24179228890064272</v>
      </c>
      <c r="P914" s="42">
        <f t="shared" ca="1" si="250"/>
        <v>1.320202835334216E-2</v>
      </c>
      <c r="Q914" s="42">
        <f t="shared" ca="1" si="251"/>
        <v>2.0082211838929203E-2</v>
      </c>
      <c r="R914" s="42">
        <f t="shared" ca="1" si="252"/>
        <v>0.14490642403646228</v>
      </c>
      <c r="S914" s="42">
        <f t="shared" ca="1" si="253"/>
        <v>5.9921405009844116E-2</v>
      </c>
      <c r="T914" s="42">
        <f t="shared" ca="1" si="254"/>
        <v>0.10609655426078432</v>
      </c>
      <c r="U914">
        <f ca="1">+(L914^2*Markiwitz!$B$4^2)+(M914^2*Markiwitz!$C$4^2)+(N914^2*Markiwitz!$D$4^2)+(O914^2*Markiwitz!$E$4^2)+(P914^2*Markiwitz!$F$4^2)+(Q914^2*Markiwitz!$G$4^2)+(R914^2*Markiwitz!$H$4^2)+(S914^2*Markiwitz!$I$4^2)+(T914^2*Markiwitz!$J$4^2)+(2*L914*M914*Markiwitz!$B$8)+(2*L914*N914*Markiwitz!$E$8)+(2*L914*O914*Markiwitz!$H$8)+(2*L914*P914*Markiwitz!$B$11)+(2*L914*Q914*Markiwitz!$E$11)+(2*L914*R914*Markiwitz!$H$11)+(2*L914*S914*Markiwitz!$K$8)+(2*L914*T914*Markiwitz!$K$11)</f>
        <v>1.2177877872208189E-2</v>
      </c>
      <c r="V914" s="5">
        <f t="shared" ca="1" si="245"/>
        <v>0.11035342256680664</v>
      </c>
      <c r="W914" s="42">
        <f ca="1">SUMPRODUCT(L914:T914,Markiwitz!$B$3:$J$3)</f>
        <v>0.21240037164240499</v>
      </c>
    </row>
    <row r="915" spans="1:23" x14ac:dyDescent="0.25">
      <c r="A915">
        <v>914</v>
      </c>
      <c r="B915" s="25">
        <f t="shared" ca="1" si="244"/>
        <v>1</v>
      </c>
      <c r="C915" s="46">
        <v>0</v>
      </c>
      <c r="D915">
        <f t="shared" ca="1" si="256"/>
        <v>0.69519603296197785</v>
      </c>
      <c r="E915">
        <f t="shared" ca="1" si="256"/>
        <v>0.59537760830237885</v>
      </c>
      <c r="F915">
        <f t="shared" ca="1" si="256"/>
        <v>0.44553272764898222</v>
      </c>
      <c r="G915">
        <f t="shared" ca="1" si="256"/>
        <v>9.1374668762351563E-2</v>
      </c>
      <c r="H915">
        <f t="shared" ca="1" si="256"/>
        <v>0.48176495761011018</v>
      </c>
      <c r="I915">
        <f t="shared" ca="1" si="256"/>
        <v>0.98544248252036815</v>
      </c>
      <c r="J915">
        <f t="shared" ca="1" si="256"/>
        <v>0.14309229426120273</v>
      </c>
      <c r="K915">
        <f t="shared" ca="1" si="256"/>
        <v>0.49580093019930971</v>
      </c>
      <c r="L915" s="42">
        <f t="shared" ca="1" si="246"/>
        <v>0</v>
      </c>
      <c r="M915" s="42">
        <f t="shared" ca="1" si="247"/>
        <v>0.17673359436296421</v>
      </c>
      <c r="N915" s="42">
        <f t="shared" ca="1" si="248"/>
        <v>0.1513576311277072</v>
      </c>
      <c r="O915" s="42">
        <f t="shared" ca="1" si="249"/>
        <v>0.11326388044571417</v>
      </c>
      <c r="P915" s="42">
        <f t="shared" ca="1" si="250"/>
        <v>2.322938117942179E-2</v>
      </c>
      <c r="Q915" s="42">
        <f t="shared" ca="1" si="251"/>
        <v>0.12247488270867711</v>
      </c>
      <c r="R915" s="42">
        <f t="shared" ca="1" si="252"/>
        <v>0.25052040534775682</v>
      </c>
      <c r="S915" s="42">
        <f t="shared" ca="1" si="253"/>
        <v>3.6377099827047558E-2</v>
      </c>
      <c r="T915" s="42">
        <f t="shared" ca="1" si="254"/>
        <v>0.12604312500071121</v>
      </c>
      <c r="U915">
        <f ca="1">+(L915^2*Markiwitz!$B$4^2)+(M915^2*Markiwitz!$C$4^2)+(N915^2*Markiwitz!$D$4^2)+(O915^2*Markiwitz!$E$4^2)+(P915^2*Markiwitz!$F$4^2)+(Q915^2*Markiwitz!$G$4^2)+(R915^2*Markiwitz!$H$4^2)+(S915^2*Markiwitz!$I$4^2)+(T915^2*Markiwitz!$J$4^2)+(2*L915*M915*Markiwitz!$B$8)+(2*L915*N915*Markiwitz!$E$8)+(2*L915*O915*Markiwitz!$H$8)+(2*L915*P915*Markiwitz!$B$11)+(2*L915*Q915*Markiwitz!$E$11)+(2*L915*R915*Markiwitz!$H$11)+(2*L915*S915*Markiwitz!$K$8)+(2*L915*T915*Markiwitz!$K$11)</f>
        <v>1.3959483626584722E-2</v>
      </c>
      <c r="V915" s="5">
        <f t="shared" ca="1" si="245"/>
        <v>0.11815025868183582</v>
      </c>
      <c r="W915" s="42">
        <f ca="1">SUMPRODUCT(L915:T915,Markiwitz!$B$3:$J$3)</f>
        <v>0.4548778996062256</v>
      </c>
    </row>
    <row r="916" spans="1:23" x14ac:dyDescent="0.25">
      <c r="A916">
        <v>915</v>
      </c>
      <c r="B916" s="25">
        <f t="shared" ca="1" si="244"/>
        <v>1</v>
      </c>
      <c r="C916" s="46">
        <v>0</v>
      </c>
      <c r="D916">
        <f t="shared" ca="1" si="256"/>
        <v>0.48362104907735892</v>
      </c>
      <c r="E916">
        <f t="shared" ca="1" si="256"/>
        <v>0.8156519815171327</v>
      </c>
      <c r="F916">
        <f t="shared" ca="1" si="256"/>
        <v>0.73824034510301362</v>
      </c>
      <c r="G916">
        <f t="shared" ca="1" si="256"/>
        <v>0.4169450010332908</v>
      </c>
      <c r="H916">
        <f t="shared" ca="1" si="256"/>
        <v>0.51450419826894433</v>
      </c>
      <c r="I916">
        <f t="shared" ca="1" si="256"/>
        <v>0.46628536572511692</v>
      </c>
      <c r="J916">
        <f t="shared" ca="1" si="256"/>
        <v>0.1947135286925995</v>
      </c>
      <c r="K916">
        <f t="shared" ca="1" si="256"/>
        <v>0.59979084418913675</v>
      </c>
      <c r="L916" s="42">
        <f t="shared" ca="1" si="246"/>
        <v>0</v>
      </c>
      <c r="M916" s="42">
        <f t="shared" ca="1" si="247"/>
        <v>0.11433791229845999</v>
      </c>
      <c r="N916" s="42">
        <f t="shared" ca="1" si="248"/>
        <v>0.19283681904807534</v>
      </c>
      <c r="O916" s="42">
        <f t="shared" ca="1" si="249"/>
        <v>0.17453512413201716</v>
      </c>
      <c r="P916" s="42">
        <f t="shared" ca="1" si="250"/>
        <v>9.8574330154517553E-2</v>
      </c>
      <c r="Q916" s="42">
        <f t="shared" ca="1" si="251"/>
        <v>0.12163932072661739</v>
      </c>
      <c r="R916" s="42">
        <f t="shared" ca="1" si="252"/>
        <v>0.11023940201536959</v>
      </c>
      <c r="S916" s="42">
        <f t="shared" ca="1" si="253"/>
        <v>4.6034262589379052E-2</v>
      </c>
      <c r="T916" s="42">
        <f t="shared" ca="1" si="254"/>
        <v>0.14180282903556393</v>
      </c>
      <c r="U916">
        <f ca="1">+(L916^2*Markiwitz!$B$4^2)+(M916^2*Markiwitz!$C$4^2)+(N916^2*Markiwitz!$D$4^2)+(O916^2*Markiwitz!$E$4^2)+(P916^2*Markiwitz!$F$4^2)+(Q916^2*Markiwitz!$G$4^2)+(R916^2*Markiwitz!$H$4^2)+(S916^2*Markiwitz!$I$4^2)+(T916^2*Markiwitz!$J$4^2)+(2*L916*M916*Markiwitz!$B$8)+(2*L916*N916*Markiwitz!$E$8)+(2*L916*O916*Markiwitz!$H$8)+(2*L916*P916*Markiwitz!$B$11)+(2*L916*Q916*Markiwitz!$E$11)+(2*L916*R916*Markiwitz!$H$11)+(2*L916*S916*Markiwitz!$K$8)+(2*L916*T916*Markiwitz!$K$11)</f>
        <v>1.2731728697468473E-2</v>
      </c>
      <c r="V916" s="5">
        <f t="shared" ca="1" si="245"/>
        <v>0.11283496221237668</v>
      </c>
      <c r="W916" s="42">
        <f ca="1">SUMPRODUCT(L916:T916,Markiwitz!$B$3:$J$3)</f>
        <v>0.48687535838551105</v>
      </c>
    </row>
    <row r="917" spans="1:23" x14ac:dyDescent="0.25">
      <c r="A917">
        <v>916</v>
      </c>
      <c r="B917" s="25">
        <f t="shared" ca="1" si="244"/>
        <v>1</v>
      </c>
      <c r="C917" s="46">
        <v>0</v>
      </c>
      <c r="D917">
        <f t="shared" ca="1" si="256"/>
        <v>0.34018938387772257</v>
      </c>
      <c r="E917">
        <f t="shared" ca="1" si="256"/>
        <v>5.9066683000554066E-2</v>
      </c>
      <c r="F917">
        <f t="shared" ca="1" si="256"/>
        <v>0.78611617703776815</v>
      </c>
      <c r="G917">
        <f t="shared" ca="1" si="256"/>
        <v>0.34640521702518934</v>
      </c>
      <c r="H917">
        <f t="shared" ca="1" si="256"/>
        <v>0.45483636299760166</v>
      </c>
      <c r="I917">
        <f t="shared" ca="1" si="256"/>
        <v>0.4246828047460276</v>
      </c>
      <c r="J917">
        <f t="shared" ca="1" si="256"/>
        <v>0.72397742402840004</v>
      </c>
      <c r="K917">
        <f t="shared" ca="1" si="256"/>
        <v>0.46993125356805732</v>
      </c>
      <c r="L917" s="42">
        <f t="shared" ca="1" si="246"/>
        <v>0</v>
      </c>
      <c r="M917" s="42">
        <f t="shared" ca="1" si="247"/>
        <v>9.4360613329014381E-2</v>
      </c>
      <c r="N917" s="42">
        <f t="shared" ca="1" si="248"/>
        <v>1.6383722418704602E-2</v>
      </c>
      <c r="O917" s="42">
        <f t="shared" ca="1" si="249"/>
        <v>0.21805032175785499</v>
      </c>
      <c r="P917" s="42">
        <f t="shared" ca="1" si="250"/>
        <v>9.608474070024535E-2</v>
      </c>
      <c r="Q917" s="42">
        <f t="shared" ca="1" si="251"/>
        <v>0.12616101563068927</v>
      </c>
      <c r="R917" s="42">
        <f t="shared" ca="1" si="252"/>
        <v>0.11779712073709257</v>
      </c>
      <c r="S917" s="42">
        <f t="shared" ca="1" si="253"/>
        <v>0.20081447865590896</v>
      </c>
      <c r="T917" s="42">
        <f t="shared" ca="1" si="254"/>
        <v>0.13034798677048981</v>
      </c>
      <c r="U917">
        <f ca="1">+(L917^2*Markiwitz!$B$4^2)+(M917^2*Markiwitz!$C$4^2)+(N917^2*Markiwitz!$D$4^2)+(O917^2*Markiwitz!$E$4^2)+(P917^2*Markiwitz!$F$4^2)+(Q917^2*Markiwitz!$G$4^2)+(R917^2*Markiwitz!$H$4^2)+(S917^2*Markiwitz!$I$4^2)+(T917^2*Markiwitz!$J$4^2)+(2*L917*M917*Markiwitz!$B$8)+(2*L917*N917*Markiwitz!$E$8)+(2*L917*O917*Markiwitz!$H$8)+(2*L917*P917*Markiwitz!$B$11)+(2*L917*Q917*Markiwitz!$E$11)+(2*L917*R917*Markiwitz!$H$11)+(2*L917*S917*Markiwitz!$K$8)+(2*L917*T917*Markiwitz!$K$11)</f>
        <v>1.6185338776176138E-2</v>
      </c>
      <c r="V917" s="5">
        <f t="shared" ca="1" si="245"/>
        <v>0.12722161285008196</v>
      </c>
      <c r="W917" s="42">
        <f ca="1">SUMPRODUCT(L917:T917,Markiwitz!$B$3:$J$3)</f>
        <v>0.4618175878990109</v>
      </c>
    </row>
    <row r="918" spans="1:23" x14ac:dyDescent="0.25">
      <c r="A918">
        <v>917</v>
      </c>
      <c r="B918" s="25">
        <f t="shared" ca="1" si="244"/>
        <v>1</v>
      </c>
      <c r="C918" s="46">
        <v>0</v>
      </c>
      <c r="D918">
        <f t="shared" ca="1" si="256"/>
        <v>0.99812177435406435</v>
      </c>
      <c r="E918">
        <f t="shared" ca="1" si="256"/>
        <v>0.4895564852060732</v>
      </c>
      <c r="F918">
        <f t="shared" ca="1" si="256"/>
        <v>0.10296237399871633</v>
      </c>
      <c r="G918">
        <f t="shared" ca="1" si="256"/>
        <v>1.4540560879541919E-2</v>
      </c>
      <c r="H918">
        <f t="shared" ca="1" si="256"/>
        <v>0.59617919052368873</v>
      </c>
      <c r="I918">
        <f t="shared" ca="1" si="256"/>
        <v>0.16901219873780104</v>
      </c>
      <c r="J918">
        <f t="shared" ca="1" si="256"/>
        <v>4.4612638859880205E-2</v>
      </c>
      <c r="K918">
        <f t="shared" ca="1" si="256"/>
        <v>0.59996960212925488</v>
      </c>
      <c r="L918" s="42">
        <f t="shared" ca="1" si="246"/>
        <v>0</v>
      </c>
      <c r="M918" s="42">
        <f t="shared" ca="1" si="247"/>
        <v>0.33105695852574385</v>
      </c>
      <c r="N918" s="42">
        <f t="shared" ca="1" si="248"/>
        <v>0.16237605989886392</v>
      </c>
      <c r="O918" s="42">
        <f t="shared" ca="1" si="249"/>
        <v>3.4150552822739703E-2</v>
      </c>
      <c r="P918" s="42">
        <f t="shared" ca="1" si="250"/>
        <v>4.8228121895795622E-3</v>
      </c>
      <c r="Q918" s="42">
        <f t="shared" ca="1" si="251"/>
        <v>0.19774067115091251</v>
      </c>
      <c r="R918" s="42">
        <f t="shared" ca="1" si="252"/>
        <v>5.6057953954661302E-2</v>
      </c>
      <c r="S918" s="42">
        <f t="shared" ca="1" si="253"/>
        <v>1.479711685712631E-2</v>
      </c>
      <c r="T918" s="42">
        <f t="shared" ca="1" si="254"/>
        <v>0.19899787460037288</v>
      </c>
      <c r="U918">
        <f ca="1">+(L918^2*Markiwitz!$B$4^2)+(M918^2*Markiwitz!$C$4^2)+(N918^2*Markiwitz!$D$4^2)+(O918^2*Markiwitz!$E$4^2)+(P918^2*Markiwitz!$F$4^2)+(Q918^2*Markiwitz!$G$4^2)+(R918^2*Markiwitz!$H$4^2)+(S918^2*Markiwitz!$I$4^2)+(T918^2*Markiwitz!$J$4^2)+(2*L918*M918*Markiwitz!$B$8)+(2*L918*N918*Markiwitz!$E$8)+(2*L918*O918*Markiwitz!$H$8)+(2*L918*P918*Markiwitz!$B$11)+(2*L918*Q918*Markiwitz!$E$11)+(2*L918*R918*Markiwitz!$H$11)+(2*L918*S918*Markiwitz!$K$8)+(2*L918*T918*Markiwitz!$K$11)</f>
        <v>1.6725381612948453E-2</v>
      </c>
      <c r="V918" s="5">
        <f t="shared" ca="1" si="245"/>
        <v>0.12932664695625745</v>
      </c>
      <c r="W918" s="42">
        <f ca="1">SUMPRODUCT(L918:T918,Markiwitz!$B$3:$J$3)</f>
        <v>0.65063574953995118</v>
      </c>
    </row>
    <row r="919" spans="1:23" x14ac:dyDescent="0.25">
      <c r="A919">
        <v>918</v>
      </c>
      <c r="B919" s="25">
        <f t="shared" ca="1" si="244"/>
        <v>1</v>
      </c>
      <c r="C919" s="46">
        <v>0</v>
      </c>
      <c r="D919">
        <f t="shared" ca="1" si="256"/>
        <v>0.79133561768709204</v>
      </c>
      <c r="E919">
        <f t="shared" ca="1" si="256"/>
        <v>0.86016522777595228</v>
      </c>
      <c r="F919">
        <f t="shared" ca="1" si="256"/>
        <v>0.35067639860181909</v>
      </c>
      <c r="G919">
        <f t="shared" ca="1" si="256"/>
        <v>5.1924335089656548E-2</v>
      </c>
      <c r="H919">
        <f t="shared" ca="1" si="256"/>
        <v>0.56767845834123842</v>
      </c>
      <c r="I919">
        <f t="shared" ca="1" si="256"/>
        <v>0.39370621450277032</v>
      </c>
      <c r="J919">
        <f t="shared" ca="1" si="256"/>
        <v>0.11794714216177771</v>
      </c>
      <c r="K919">
        <f t="shared" ca="1" si="256"/>
        <v>0.26106803561251668</v>
      </c>
      <c r="L919" s="42">
        <f t="shared" ca="1" si="246"/>
        <v>0</v>
      </c>
      <c r="M919" s="42">
        <f t="shared" ca="1" si="247"/>
        <v>0.23312278225790942</v>
      </c>
      <c r="N919" s="42">
        <f t="shared" ca="1" si="248"/>
        <v>0.25339957739641278</v>
      </c>
      <c r="O919" s="42">
        <f t="shared" ca="1" si="249"/>
        <v>0.10330718836235343</v>
      </c>
      <c r="P919" s="42">
        <f t="shared" ca="1" si="250"/>
        <v>1.5296601331268722E-2</v>
      </c>
      <c r="Q919" s="42">
        <f t="shared" ca="1" si="251"/>
        <v>0.16723470886245298</v>
      </c>
      <c r="R919" s="42">
        <f t="shared" ca="1" si="252"/>
        <v>0.11598351706368823</v>
      </c>
      <c r="S919" s="42">
        <f t="shared" ca="1" si="253"/>
        <v>3.4746528938616864E-2</v>
      </c>
      <c r="T919" s="42">
        <f t="shared" ca="1" si="254"/>
        <v>7.6909095787297585E-2</v>
      </c>
      <c r="U919">
        <f ca="1">+(L919^2*Markiwitz!$B$4^2)+(M919^2*Markiwitz!$C$4^2)+(N919^2*Markiwitz!$D$4^2)+(O919^2*Markiwitz!$E$4^2)+(P919^2*Markiwitz!$F$4^2)+(Q919^2*Markiwitz!$G$4^2)+(R919^2*Markiwitz!$H$4^2)+(S919^2*Markiwitz!$I$4^2)+(T919^2*Markiwitz!$J$4^2)+(2*L919*M919*Markiwitz!$B$8)+(2*L919*N919*Markiwitz!$E$8)+(2*L919*O919*Markiwitz!$H$8)+(2*L919*P919*Markiwitz!$B$11)+(2*L919*Q919*Markiwitz!$E$11)+(2*L919*R919*Markiwitz!$H$11)+(2*L919*S919*Markiwitz!$K$8)+(2*L919*T919*Markiwitz!$K$11)</f>
        <v>1.6249680253226088E-2</v>
      </c>
      <c r="V919" s="5">
        <f t="shared" ca="1" si="245"/>
        <v>0.12747423368361971</v>
      </c>
      <c r="W919" s="42">
        <f ca="1">SUMPRODUCT(L919:T919,Markiwitz!$B$3:$J$3)</f>
        <v>0.58982621458305773</v>
      </c>
    </row>
    <row r="920" spans="1:23" x14ac:dyDescent="0.25">
      <c r="A920">
        <v>919</v>
      </c>
      <c r="B920" s="25">
        <f t="shared" ca="1" si="244"/>
        <v>1</v>
      </c>
      <c r="C920" s="46">
        <v>0</v>
      </c>
      <c r="D920">
        <f t="shared" ca="1" si="256"/>
        <v>7.2378895390447173E-2</v>
      </c>
      <c r="E920">
        <f t="shared" ca="1" si="256"/>
        <v>0.62670102027308205</v>
      </c>
      <c r="F920">
        <f t="shared" ca="1" si="256"/>
        <v>0.14674197752706131</v>
      </c>
      <c r="G920">
        <f t="shared" ca="1" si="256"/>
        <v>0.9321643972225917</v>
      </c>
      <c r="H920">
        <f t="shared" ca="1" si="256"/>
        <v>0.65910533119305836</v>
      </c>
      <c r="I920">
        <f t="shared" ca="1" si="256"/>
        <v>0.13026163623399223</v>
      </c>
      <c r="J920">
        <f t="shared" ca="1" si="256"/>
        <v>0.94714062607259486</v>
      </c>
      <c r="K920">
        <f t="shared" ca="1" si="256"/>
        <v>0.80737726768133977</v>
      </c>
      <c r="L920" s="42">
        <f t="shared" ca="1" si="246"/>
        <v>0</v>
      </c>
      <c r="M920" s="42">
        <f t="shared" ca="1" si="247"/>
        <v>1.6747120136552305E-2</v>
      </c>
      <c r="N920" s="42">
        <f t="shared" ca="1" si="248"/>
        <v>0.14500687278516317</v>
      </c>
      <c r="O920" s="42">
        <f t="shared" ca="1" si="249"/>
        <v>3.3953343905899186E-2</v>
      </c>
      <c r="P920" s="42">
        <f t="shared" ca="1" si="250"/>
        <v>0.21568537434966176</v>
      </c>
      <c r="Q920" s="42">
        <f t="shared" ca="1" si="251"/>
        <v>0.15250462313064111</v>
      </c>
      <c r="R920" s="42">
        <f t="shared" ca="1" si="252"/>
        <v>3.0140101744112354E-2</v>
      </c>
      <c r="S920" s="42">
        <f t="shared" ca="1" si="253"/>
        <v>0.21915059307661963</v>
      </c>
      <c r="T920" s="42">
        <f t="shared" ca="1" si="254"/>
        <v>0.18681197087135054</v>
      </c>
      <c r="U920">
        <f ca="1">+(L920^2*Markiwitz!$B$4^2)+(M920^2*Markiwitz!$C$4^2)+(N920^2*Markiwitz!$D$4^2)+(O920^2*Markiwitz!$E$4^2)+(P920^2*Markiwitz!$F$4^2)+(Q920^2*Markiwitz!$G$4^2)+(R920^2*Markiwitz!$H$4^2)+(S920^2*Markiwitz!$I$4^2)+(T920^2*Markiwitz!$J$4^2)+(2*L920*M920*Markiwitz!$B$8)+(2*L920*N920*Markiwitz!$E$8)+(2*L920*O920*Markiwitz!$H$8)+(2*L920*P920*Markiwitz!$B$11)+(2*L920*Q920*Markiwitz!$E$11)+(2*L920*R920*Markiwitz!$H$11)+(2*L920*S920*Markiwitz!$K$8)+(2*L920*T920*Markiwitz!$K$11)</f>
        <v>1.9596411637528146E-2</v>
      </c>
      <c r="V920" s="5">
        <f t="shared" ca="1" si="245"/>
        <v>0.13998718383312148</v>
      </c>
      <c r="W920" s="42">
        <f ca="1">SUMPRODUCT(L920:T920,Markiwitz!$B$3:$J$3)</f>
        <v>0.53213340620478577</v>
      </c>
    </row>
    <row r="921" spans="1:23" x14ac:dyDescent="0.25">
      <c r="A921">
        <v>920</v>
      </c>
      <c r="B921" s="25">
        <f t="shared" ca="1" si="244"/>
        <v>1</v>
      </c>
      <c r="C921" s="46">
        <v>0</v>
      </c>
      <c r="D921">
        <f t="shared" ca="1" si="256"/>
        <v>0.36040521814783943</v>
      </c>
      <c r="E921">
        <f t="shared" ca="1" si="256"/>
        <v>0.78566868065866713</v>
      </c>
      <c r="F921">
        <f t="shared" ca="1" si="256"/>
        <v>1.1110554096377401E-2</v>
      </c>
      <c r="G921">
        <f t="shared" ca="1" si="256"/>
        <v>0.33568129182816264</v>
      </c>
      <c r="H921">
        <f t="shared" ca="1" si="256"/>
        <v>0.85032917321377377</v>
      </c>
      <c r="I921">
        <f t="shared" ca="1" si="256"/>
        <v>0.28895162480581671</v>
      </c>
      <c r="J921">
        <f t="shared" ca="1" si="256"/>
        <v>0.53340317375601487</v>
      </c>
      <c r="K921">
        <f t="shared" ca="1" si="256"/>
        <v>0.9354538369377764</v>
      </c>
      <c r="L921" s="42">
        <f t="shared" ca="1" si="246"/>
        <v>0</v>
      </c>
      <c r="M921" s="42">
        <f t="shared" ca="1" si="247"/>
        <v>8.7882200893275378E-2</v>
      </c>
      <c r="N921" s="42">
        <f t="shared" ca="1" si="248"/>
        <v>0.19157961470157345</v>
      </c>
      <c r="O921" s="42">
        <f t="shared" ca="1" si="249"/>
        <v>2.7092281076044568E-3</v>
      </c>
      <c r="P921" s="42">
        <f t="shared" ca="1" si="250"/>
        <v>8.1853450613624631E-2</v>
      </c>
      <c r="Q921" s="42">
        <f t="shared" ca="1" si="251"/>
        <v>0.20734660727118445</v>
      </c>
      <c r="R921" s="42">
        <f t="shared" ca="1" si="252"/>
        <v>7.0458759920636146E-2</v>
      </c>
      <c r="S921" s="42">
        <f t="shared" ca="1" si="253"/>
        <v>0.13006649879832707</v>
      </c>
      <c r="T921" s="42">
        <f t="shared" ca="1" si="254"/>
        <v>0.2281036396937744</v>
      </c>
      <c r="U921">
        <f ca="1">+(L921^2*Markiwitz!$B$4^2)+(M921^2*Markiwitz!$C$4^2)+(N921^2*Markiwitz!$D$4^2)+(O921^2*Markiwitz!$E$4^2)+(P921^2*Markiwitz!$F$4^2)+(Q921^2*Markiwitz!$G$4^2)+(R921^2*Markiwitz!$H$4^2)+(S921^2*Markiwitz!$I$4^2)+(T921^2*Markiwitz!$J$4^2)+(2*L921*M921*Markiwitz!$B$8)+(2*L921*N921*Markiwitz!$E$8)+(2*L921*O921*Markiwitz!$H$8)+(2*L921*P921*Markiwitz!$B$11)+(2*L921*Q921*Markiwitz!$E$11)+(2*L921*R921*Markiwitz!$H$11)+(2*L921*S921*Markiwitz!$K$8)+(2*L921*T921*Markiwitz!$K$11)</f>
        <v>1.8750388775256178E-2</v>
      </c>
      <c r="V921" s="5">
        <f t="shared" ca="1" si="245"/>
        <v>0.13693205897545022</v>
      </c>
      <c r="W921" s="42">
        <f ca="1">SUMPRODUCT(L921:T921,Markiwitz!$B$3:$J$3)</f>
        <v>0.6606284136202687</v>
      </c>
    </row>
    <row r="922" spans="1:23" x14ac:dyDescent="0.25">
      <c r="A922">
        <v>921</v>
      </c>
      <c r="B922" s="25">
        <f t="shared" ca="1" si="244"/>
        <v>1</v>
      </c>
      <c r="C922" s="46">
        <v>0</v>
      </c>
      <c r="D922">
        <f t="shared" ref="D922:K931" ca="1" si="257">RAND()</f>
        <v>4.9285126099862908E-2</v>
      </c>
      <c r="E922">
        <f t="shared" ca="1" si="257"/>
        <v>0.19042983667427005</v>
      </c>
      <c r="F922">
        <f t="shared" ca="1" si="257"/>
        <v>0.88287543277110081</v>
      </c>
      <c r="G922">
        <f t="shared" ca="1" si="257"/>
        <v>0.73196690548301113</v>
      </c>
      <c r="H922">
        <f t="shared" ca="1" si="257"/>
        <v>0.92580570123345574</v>
      </c>
      <c r="I922">
        <f t="shared" ca="1" si="257"/>
        <v>0.4975110386195648</v>
      </c>
      <c r="J922">
        <f t="shared" ca="1" si="257"/>
        <v>0.83023472648752694</v>
      </c>
      <c r="K922">
        <f t="shared" ca="1" si="257"/>
        <v>0.25381023273276171</v>
      </c>
      <c r="L922" s="42">
        <f t="shared" ca="1" si="246"/>
        <v>0</v>
      </c>
      <c r="M922" s="42">
        <f t="shared" ca="1" si="247"/>
        <v>1.1298954909230424E-2</v>
      </c>
      <c r="N922" s="42">
        <f t="shared" ca="1" si="248"/>
        <v>4.3657352800415709E-2</v>
      </c>
      <c r="O922" s="42">
        <f t="shared" ca="1" si="249"/>
        <v>0.20240527913300219</v>
      </c>
      <c r="P922" s="42">
        <f t="shared" ca="1" si="250"/>
        <v>0.16780845895257787</v>
      </c>
      <c r="Q922" s="42">
        <f t="shared" ca="1" si="251"/>
        <v>0.21224733912113022</v>
      </c>
      <c r="R922" s="42">
        <f t="shared" ca="1" si="252"/>
        <v>0.11405783523444195</v>
      </c>
      <c r="S922" s="42">
        <f t="shared" ca="1" si="253"/>
        <v>0.19033703433470395</v>
      </c>
      <c r="T922" s="42">
        <f t="shared" ca="1" si="254"/>
        <v>5.8187745514497756E-2</v>
      </c>
      <c r="U922">
        <f ca="1">+(L922^2*Markiwitz!$B$4^2)+(M922^2*Markiwitz!$C$4^2)+(N922^2*Markiwitz!$D$4^2)+(O922^2*Markiwitz!$E$4^2)+(P922^2*Markiwitz!$F$4^2)+(Q922^2*Markiwitz!$G$4^2)+(R922^2*Markiwitz!$H$4^2)+(S922^2*Markiwitz!$I$4^2)+(T922^2*Markiwitz!$J$4^2)+(2*L922*M922*Markiwitz!$B$8)+(2*L922*N922*Markiwitz!$E$8)+(2*L922*O922*Markiwitz!$H$8)+(2*L922*P922*Markiwitz!$B$11)+(2*L922*Q922*Markiwitz!$E$11)+(2*L922*R922*Markiwitz!$H$11)+(2*L922*S922*Markiwitz!$K$8)+(2*L922*T922*Markiwitz!$K$11)</f>
        <v>2.4772181351913738E-2</v>
      </c>
      <c r="V922" s="5">
        <f t="shared" ca="1" si="245"/>
        <v>0.15739180840156117</v>
      </c>
      <c r="W922" s="42">
        <f ca="1">SUMPRODUCT(L922:T922,Markiwitz!$B$3:$J$3)</f>
        <v>0.70840879765836628</v>
      </c>
    </row>
    <row r="923" spans="1:23" x14ac:dyDescent="0.25">
      <c r="A923">
        <v>922</v>
      </c>
      <c r="B923" s="25">
        <f t="shared" ca="1" si="244"/>
        <v>1</v>
      </c>
      <c r="C923" s="46">
        <v>0</v>
      </c>
      <c r="D923">
        <f t="shared" ca="1" si="257"/>
        <v>0.46575304548502627</v>
      </c>
      <c r="E923">
        <f t="shared" ca="1" si="257"/>
        <v>0.86395993759128509</v>
      </c>
      <c r="F923">
        <f t="shared" ca="1" si="257"/>
        <v>0.90683334887291056</v>
      </c>
      <c r="G923">
        <f t="shared" ca="1" si="257"/>
        <v>0.44118904200192233</v>
      </c>
      <c r="H923">
        <f t="shared" ca="1" si="257"/>
        <v>0.76837465971518448</v>
      </c>
      <c r="I923">
        <f t="shared" ca="1" si="257"/>
        <v>0.7511917205558768</v>
      </c>
      <c r="J923">
        <f t="shared" ca="1" si="257"/>
        <v>0.87536418839600416</v>
      </c>
      <c r="K923">
        <f t="shared" ca="1" si="257"/>
        <v>0.9492850421740876</v>
      </c>
      <c r="L923" s="42">
        <f t="shared" ca="1" si="246"/>
        <v>0</v>
      </c>
      <c r="M923" s="42">
        <f t="shared" ca="1" si="247"/>
        <v>7.7342550057486151E-2</v>
      </c>
      <c r="N923" s="42">
        <f t="shared" ca="1" si="248"/>
        <v>0.14346844399316941</v>
      </c>
      <c r="O923" s="42">
        <f t="shared" ca="1" si="249"/>
        <v>0.15058796578766709</v>
      </c>
      <c r="P923" s="42">
        <f t="shared" ca="1" si="250"/>
        <v>7.3263472770882965E-2</v>
      </c>
      <c r="Q923" s="42">
        <f t="shared" ca="1" si="251"/>
        <v>0.12759563497870058</v>
      </c>
      <c r="R923" s="42">
        <f t="shared" ca="1" si="252"/>
        <v>0.12474225088396101</v>
      </c>
      <c r="S923" s="42">
        <f t="shared" ca="1" si="253"/>
        <v>0.14536222407100782</v>
      </c>
      <c r="T923" s="42">
        <f t="shared" ca="1" si="254"/>
        <v>0.15763745745712499</v>
      </c>
      <c r="U923">
        <f ca="1">+(L923^2*Markiwitz!$B$4^2)+(M923^2*Markiwitz!$C$4^2)+(N923^2*Markiwitz!$D$4^2)+(O923^2*Markiwitz!$E$4^2)+(P923^2*Markiwitz!$F$4^2)+(Q923^2*Markiwitz!$G$4^2)+(R923^2*Markiwitz!$H$4^2)+(S923^2*Markiwitz!$I$4^2)+(T923^2*Markiwitz!$J$4^2)+(2*L923*M923*Markiwitz!$B$8)+(2*L923*N923*Markiwitz!$E$8)+(2*L923*O923*Markiwitz!$H$8)+(2*L923*P923*Markiwitz!$B$11)+(2*L923*Q923*Markiwitz!$E$11)+(2*L923*R923*Markiwitz!$H$11)+(2*L923*S923*Markiwitz!$K$8)+(2*L923*T923*Markiwitz!$K$11)</f>
        <v>1.3084941282613158E-2</v>
      </c>
      <c r="V923" s="5">
        <f t="shared" ca="1" si="245"/>
        <v>0.11438942819427483</v>
      </c>
      <c r="W923" s="42">
        <f ca="1">SUMPRODUCT(L923:T923,Markiwitz!$B$3:$J$3)</f>
        <v>0.46786159700481605</v>
      </c>
    </row>
    <row r="924" spans="1:23" x14ac:dyDescent="0.25">
      <c r="A924">
        <v>923</v>
      </c>
      <c r="B924" s="25">
        <f t="shared" ca="1" si="244"/>
        <v>1</v>
      </c>
      <c r="C924" s="46">
        <v>0</v>
      </c>
      <c r="D924">
        <f t="shared" ca="1" si="257"/>
        <v>1.6339058137849416E-2</v>
      </c>
      <c r="E924">
        <f t="shared" ca="1" si="257"/>
        <v>0.3019765560057226</v>
      </c>
      <c r="F924">
        <f t="shared" ca="1" si="257"/>
        <v>0.70659383971580891</v>
      </c>
      <c r="G924">
        <f t="shared" ca="1" si="257"/>
        <v>0.20922728865159801</v>
      </c>
      <c r="H924">
        <f t="shared" ca="1" si="257"/>
        <v>0.63750532444463248</v>
      </c>
      <c r="I924">
        <f t="shared" ca="1" si="257"/>
        <v>0.47092168276313928</v>
      </c>
      <c r="J924">
        <f t="shared" ca="1" si="257"/>
        <v>0.16965497175882749</v>
      </c>
      <c r="K924">
        <f t="shared" ca="1" si="257"/>
        <v>0.26711914444553597</v>
      </c>
      <c r="L924" s="42">
        <f t="shared" ca="1" si="246"/>
        <v>0</v>
      </c>
      <c r="M924" s="42">
        <f t="shared" ca="1" si="247"/>
        <v>5.8787592318944827E-3</v>
      </c>
      <c r="N924" s="42">
        <f t="shared" ca="1" si="248"/>
        <v>0.10865053857186441</v>
      </c>
      <c r="O924" s="42">
        <f t="shared" ca="1" si="249"/>
        <v>0.2542309981018176</v>
      </c>
      <c r="P924" s="42">
        <f t="shared" ca="1" si="250"/>
        <v>7.5279544533570553E-2</v>
      </c>
      <c r="Q924" s="42">
        <f t="shared" ca="1" si="251"/>
        <v>0.22937309359216568</v>
      </c>
      <c r="R924" s="42">
        <f t="shared" ca="1" si="252"/>
        <v>0.16943664479839335</v>
      </c>
      <c r="S924" s="42">
        <f t="shared" ca="1" si="253"/>
        <v>6.1041506985865933E-2</v>
      </c>
      <c r="T924" s="42">
        <f t="shared" ca="1" si="254"/>
        <v>9.610891418442806E-2</v>
      </c>
      <c r="U924">
        <f ca="1">+(L924^2*Markiwitz!$B$4^2)+(M924^2*Markiwitz!$C$4^2)+(N924^2*Markiwitz!$D$4^2)+(O924^2*Markiwitz!$E$4^2)+(P924^2*Markiwitz!$F$4^2)+(Q924^2*Markiwitz!$G$4^2)+(R924^2*Markiwitz!$H$4^2)+(S924^2*Markiwitz!$I$4^2)+(T924^2*Markiwitz!$J$4^2)+(2*L924*M924*Markiwitz!$B$8)+(2*L924*N924*Markiwitz!$E$8)+(2*L924*O924*Markiwitz!$H$8)+(2*L924*P924*Markiwitz!$B$11)+(2*L924*Q924*Markiwitz!$E$11)+(2*L924*R924*Markiwitz!$H$11)+(2*L924*S924*Markiwitz!$K$8)+(2*L924*T924*Markiwitz!$K$11)</f>
        <v>2.4929614970667261E-2</v>
      </c>
      <c r="V924" s="5">
        <f t="shared" ca="1" si="245"/>
        <v>0.15789114912073843</v>
      </c>
      <c r="W924" s="42">
        <f ca="1">SUMPRODUCT(L924:T924,Markiwitz!$B$3:$J$3)</f>
        <v>0.76763628759307045</v>
      </c>
    </row>
    <row r="925" spans="1:23" x14ac:dyDescent="0.25">
      <c r="A925">
        <v>924</v>
      </c>
      <c r="B925" s="25">
        <f t="shared" ca="1" si="244"/>
        <v>1</v>
      </c>
      <c r="C925" s="46">
        <v>0</v>
      </c>
      <c r="D925">
        <f t="shared" ca="1" si="257"/>
        <v>0.42756040112014992</v>
      </c>
      <c r="E925">
        <f t="shared" ca="1" si="257"/>
        <v>0.99584541129198501</v>
      </c>
      <c r="F925">
        <f t="shared" ca="1" si="257"/>
        <v>0.19665949648459491</v>
      </c>
      <c r="G925">
        <f t="shared" ca="1" si="257"/>
        <v>0.85675428601807746</v>
      </c>
      <c r="H925">
        <f t="shared" ca="1" si="257"/>
        <v>0.44220775033937676</v>
      </c>
      <c r="I925">
        <f t="shared" ca="1" si="257"/>
        <v>0.83525499078542909</v>
      </c>
      <c r="J925">
        <f t="shared" ca="1" si="257"/>
        <v>0.96159272969140319</v>
      </c>
      <c r="K925">
        <f t="shared" ca="1" si="257"/>
        <v>8.2343209984017118E-2</v>
      </c>
      <c r="L925" s="42">
        <f t="shared" ca="1" si="246"/>
        <v>0</v>
      </c>
      <c r="M925" s="42">
        <f t="shared" ca="1" si="247"/>
        <v>8.9108159852614166E-2</v>
      </c>
      <c r="N925" s="42">
        <f t="shared" ca="1" si="248"/>
        <v>0.20754483311695185</v>
      </c>
      <c r="O925" s="42">
        <f t="shared" ca="1" si="249"/>
        <v>4.0985942111040917E-2</v>
      </c>
      <c r="P925" s="42">
        <f t="shared" ca="1" si="250"/>
        <v>0.17855675519271857</v>
      </c>
      <c r="Q925" s="42">
        <f t="shared" ca="1" si="251"/>
        <v>9.2160824066195426E-2</v>
      </c>
      <c r="R925" s="42">
        <f t="shared" ca="1" si="252"/>
        <v>0.17407607215637952</v>
      </c>
      <c r="S925" s="42">
        <f t="shared" ca="1" si="253"/>
        <v>0.20040620797896194</v>
      </c>
      <c r="T925" s="42">
        <f t="shared" ca="1" si="254"/>
        <v>1.7161205525137616E-2</v>
      </c>
      <c r="U925">
        <f ca="1">+(L925^2*Markiwitz!$B$4^2)+(M925^2*Markiwitz!$C$4^2)+(N925^2*Markiwitz!$D$4^2)+(O925^2*Markiwitz!$E$4^2)+(P925^2*Markiwitz!$F$4^2)+(Q925^2*Markiwitz!$G$4^2)+(R925^2*Markiwitz!$H$4^2)+(S925^2*Markiwitz!$I$4^2)+(T925^2*Markiwitz!$J$4^2)+(2*L925*M925*Markiwitz!$B$8)+(2*L925*N925*Markiwitz!$E$8)+(2*L925*O925*Markiwitz!$H$8)+(2*L925*P925*Markiwitz!$B$11)+(2*L925*Q925*Markiwitz!$E$11)+(2*L925*R925*Markiwitz!$H$11)+(2*L925*S925*Markiwitz!$K$8)+(2*L925*T925*Markiwitz!$K$11)</f>
        <v>1.6843158368976079E-2</v>
      </c>
      <c r="V925" s="5">
        <f t="shared" ca="1" si="245"/>
        <v>0.12978119420384479</v>
      </c>
      <c r="W925" s="42">
        <f ca="1">SUMPRODUCT(L925:T925,Markiwitz!$B$3:$J$3)</f>
        <v>0.3775141456799096</v>
      </c>
    </row>
    <row r="926" spans="1:23" x14ac:dyDescent="0.25">
      <c r="A926">
        <v>925</v>
      </c>
      <c r="B926" s="25">
        <f t="shared" ca="1" si="244"/>
        <v>0.99999999999999989</v>
      </c>
      <c r="C926" s="46">
        <v>0</v>
      </c>
      <c r="D926">
        <f t="shared" ca="1" si="257"/>
        <v>0.81173425495593043</v>
      </c>
      <c r="E926">
        <f t="shared" ca="1" si="257"/>
        <v>0.48685594700053558</v>
      </c>
      <c r="F926">
        <f t="shared" ca="1" si="257"/>
        <v>9.4550856860029175E-2</v>
      </c>
      <c r="G926">
        <f t="shared" ca="1" si="257"/>
        <v>5.7862620416614496E-2</v>
      </c>
      <c r="H926">
        <f t="shared" ca="1" si="257"/>
        <v>0.76533983145388007</v>
      </c>
      <c r="I926">
        <f t="shared" ca="1" si="257"/>
        <v>0.38002463945947207</v>
      </c>
      <c r="J926">
        <f t="shared" ca="1" si="257"/>
        <v>9.2411526111657927E-2</v>
      </c>
      <c r="K926">
        <f t="shared" ca="1" si="257"/>
        <v>0.99646742269314903</v>
      </c>
      <c r="L926" s="42">
        <f t="shared" ca="1" si="246"/>
        <v>0</v>
      </c>
      <c r="M926" s="42">
        <f t="shared" ca="1" si="247"/>
        <v>0.22026589619646675</v>
      </c>
      <c r="N926" s="42">
        <f t="shared" ca="1" si="248"/>
        <v>0.13210944447635081</v>
      </c>
      <c r="O926" s="42">
        <f t="shared" ca="1" si="249"/>
        <v>2.5656585385261148E-2</v>
      </c>
      <c r="P926" s="42">
        <f t="shared" ca="1" si="250"/>
        <v>1.5701150794767815E-2</v>
      </c>
      <c r="Q926" s="42">
        <f t="shared" ca="1" si="251"/>
        <v>0.20767666615128116</v>
      </c>
      <c r="R926" s="42">
        <f t="shared" ca="1" si="252"/>
        <v>0.10312053147470567</v>
      </c>
      <c r="S926" s="42">
        <f t="shared" ca="1" si="253"/>
        <v>2.5076073226665312E-2</v>
      </c>
      <c r="T926" s="42">
        <f t="shared" ca="1" si="254"/>
        <v>0.2703936522945013</v>
      </c>
      <c r="U926">
        <f ca="1">+(L926^2*Markiwitz!$B$4^2)+(M926^2*Markiwitz!$C$4^2)+(N926^2*Markiwitz!$D$4^2)+(O926^2*Markiwitz!$E$4^2)+(P926^2*Markiwitz!$F$4^2)+(Q926^2*Markiwitz!$G$4^2)+(R926^2*Markiwitz!$H$4^2)+(S926^2*Markiwitz!$I$4^2)+(T926^2*Markiwitz!$J$4^2)+(2*L926*M926*Markiwitz!$B$8)+(2*L926*N926*Markiwitz!$E$8)+(2*L926*O926*Markiwitz!$H$8)+(2*L926*P926*Markiwitz!$B$11)+(2*L926*Q926*Markiwitz!$E$11)+(2*L926*R926*Markiwitz!$H$11)+(2*L926*S926*Markiwitz!$K$8)+(2*L926*T926*Markiwitz!$K$11)</f>
        <v>1.6858732724037252E-2</v>
      </c>
      <c r="V926" s="5">
        <f t="shared" ca="1" si="245"/>
        <v>0.12984118269654374</v>
      </c>
      <c r="W926" s="42">
        <f ca="1">SUMPRODUCT(L926:T926,Markiwitz!$B$3:$J$3)</f>
        <v>0.66458755131905267</v>
      </c>
    </row>
    <row r="927" spans="1:23" x14ac:dyDescent="0.25">
      <c r="A927">
        <v>926</v>
      </c>
      <c r="B927" s="25">
        <f t="shared" ca="1" si="244"/>
        <v>1</v>
      </c>
      <c r="C927" s="46">
        <v>0</v>
      </c>
      <c r="D927">
        <f t="shared" ca="1" si="257"/>
        <v>0.46976543136340054</v>
      </c>
      <c r="E927">
        <f t="shared" ca="1" si="257"/>
        <v>0.45589629874073656</v>
      </c>
      <c r="F927">
        <f t="shared" ca="1" si="257"/>
        <v>0.97035348989982573</v>
      </c>
      <c r="G927">
        <f t="shared" ca="1" si="257"/>
        <v>0.2618076505766137</v>
      </c>
      <c r="H927">
        <f t="shared" ca="1" si="257"/>
        <v>0.9942900384622948</v>
      </c>
      <c r="I927">
        <f t="shared" ca="1" si="257"/>
        <v>0.15894347105450535</v>
      </c>
      <c r="J927">
        <f t="shared" ca="1" si="257"/>
        <v>0.78393448506580898</v>
      </c>
      <c r="K927">
        <f t="shared" ca="1" si="257"/>
        <v>0.75290081538637321</v>
      </c>
      <c r="L927" s="42">
        <f t="shared" ca="1" si="246"/>
        <v>0</v>
      </c>
      <c r="M927" s="42">
        <f t="shared" ca="1" si="247"/>
        <v>9.6900975169921244E-2</v>
      </c>
      <c r="N927" s="42">
        <f t="shared" ca="1" si="248"/>
        <v>9.4040116566518658E-2</v>
      </c>
      <c r="O927" s="42">
        <f t="shared" ca="1" si="249"/>
        <v>0.20015989503086962</v>
      </c>
      <c r="P927" s="42">
        <f t="shared" ca="1" si="250"/>
        <v>5.4004434881873245E-2</v>
      </c>
      <c r="Q927" s="42">
        <f t="shared" ca="1" si="251"/>
        <v>0.20509741223211111</v>
      </c>
      <c r="R927" s="42">
        <f t="shared" ca="1" si="252"/>
        <v>3.2786101985778582E-2</v>
      </c>
      <c r="S927" s="42">
        <f t="shared" ca="1" si="253"/>
        <v>0.1617062708333743</v>
      </c>
      <c r="T927" s="42">
        <f t="shared" ca="1" si="254"/>
        <v>0.1553047932995533</v>
      </c>
      <c r="U927">
        <f ca="1">+(L927^2*Markiwitz!$B$4^2)+(M927^2*Markiwitz!$C$4^2)+(N927^2*Markiwitz!$D$4^2)+(O927^2*Markiwitz!$E$4^2)+(P927^2*Markiwitz!$F$4^2)+(Q927^2*Markiwitz!$G$4^2)+(R927^2*Markiwitz!$H$4^2)+(S927^2*Markiwitz!$I$4^2)+(T927^2*Markiwitz!$J$4^2)+(2*L927*M927*Markiwitz!$B$8)+(2*L927*N927*Markiwitz!$E$8)+(2*L927*O927*Markiwitz!$H$8)+(2*L927*P927*Markiwitz!$B$11)+(2*L927*Q927*Markiwitz!$E$11)+(2*L927*R927*Markiwitz!$H$11)+(2*L927*S927*Markiwitz!$K$8)+(2*L927*T927*Markiwitz!$K$11)</f>
        <v>1.9890389163444516E-2</v>
      </c>
      <c r="V927" s="5">
        <f t="shared" ca="1" si="245"/>
        <v>0.14103329097572856</v>
      </c>
      <c r="W927" s="42">
        <f ca="1">SUMPRODUCT(L927:T927,Markiwitz!$B$3:$J$3)</f>
        <v>0.6755475849316136</v>
      </c>
    </row>
    <row r="928" spans="1:23" x14ac:dyDescent="0.25">
      <c r="A928">
        <v>927</v>
      </c>
      <c r="B928" s="25">
        <f t="shared" ca="1" si="244"/>
        <v>0.99999999999999978</v>
      </c>
      <c r="C928" s="46">
        <v>0</v>
      </c>
      <c r="D928">
        <f t="shared" ca="1" si="257"/>
        <v>0.51495973971873354</v>
      </c>
      <c r="E928">
        <f t="shared" ca="1" si="257"/>
        <v>0.84764412652274912</v>
      </c>
      <c r="F928">
        <f t="shared" ca="1" si="257"/>
        <v>0.85337930263773809</v>
      </c>
      <c r="G928">
        <f t="shared" ca="1" si="257"/>
        <v>0.94057867083359237</v>
      </c>
      <c r="H928">
        <f t="shared" ca="1" si="257"/>
        <v>0.2827530918635609</v>
      </c>
      <c r="I928">
        <f t="shared" ca="1" si="257"/>
        <v>0.48532613630326549</v>
      </c>
      <c r="J928">
        <f t="shared" ca="1" si="257"/>
        <v>0.51601107622276277</v>
      </c>
      <c r="K928">
        <f t="shared" ca="1" si="257"/>
        <v>0.66245794288938042</v>
      </c>
      <c r="L928" s="42">
        <f t="shared" ca="1" si="246"/>
        <v>0</v>
      </c>
      <c r="M928" s="42">
        <f t="shared" ca="1" si="247"/>
        <v>0.10091096036344684</v>
      </c>
      <c r="N928" s="42">
        <f t="shared" ca="1" si="248"/>
        <v>0.16610343733000366</v>
      </c>
      <c r="O928" s="42">
        <f t="shared" ca="1" si="249"/>
        <v>0.16722729631349068</v>
      </c>
      <c r="P928" s="42">
        <f t="shared" ca="1" si="250"/>
        <v>0.18431479133307338</v>
      </c>
      <c r="Q928" s="42">
        <f t="shared" ca="1" si="251"/>
        <v>5.5407993761357438E-2</v>
      </c>
      <c r="R928" s="42">
        <f t="shared" ca="1" si="252"/>
        <v>9.510399110150472E-2</v>
      </c>
      <c r="S928" s="42">
        <f t="shared" ca="1" si="253"/>
        <v>0.10111697914142875</v>
      </c>
      <c r="T928" s="42">
        <f t="shared" ca="1" si="254"/>
        <v>0.12981455065569453</v>
      </c>
      <c r="U928">
        <f ca="1">+(L928^2*Markiwitz!$B$4^2)+(M928^2*Markiwitz!$C$4^2)+(N928^2*Markiwitz!$D$4^2)+(O928^2*Markiwitz!$E$4^2)+(P928^2*Markiwitz!$F$4^2)+(Q928^2*Markiwitz!$G$4^2)+(R928^2*Markiwitz!$H$4^2)+(S928^2*Markiwitz!$I$4^2)+(T928^2*Markiwitz!$J$4^2)+(2*L928*M928*Markiwitz!$B$8)+(2*L928*N928*Markiwitz!$E$8)+(2*L928*O928*Markiwitz!$H$8)+(2*L928*P928*Markiwitz!$B$11)+(2*L928*Q928*Markiwitz!$E$11)+(2*L928*R928*Markiwitz!$H$11)+(2*L928*S928*Markiwitz!$K$8)+(2*L928*T928*Markiwitz!$K$11)</f>
        <v>1.1919206937000115E-2</v>
      </c>
      <c r="V928" s="5">
        <f t="shared" ca="1" si="245"/>
        <v>0.10917512050371236</v>
      </c>
      <c r="W928" s="42">
        <f ca="1">SUMPRODUCT(L928:T928,Markiwitz!$B$3:$J$3)</f>
        <v>0.3174974781514982</v>
      </c>
    </row>
    <row r="929" spans="1:23" x14ac:dyDescent="0.25">
      <c r="A929">
        <v>928</v>
      </c>
      <c r="B929" s="25">
        <f t="shared" ca="1" si="244"/>
        <v>0.99999999999999978</v>
      </c>
      <c r="C929" s="46">
        <v>0</v>
      </c>
      <c r="D929">
        <f t="shared" ca="1" si="257"/>
        <v>0.88532094259946048</v>
      </c>
      <c r="E929">
        <f t="shared" ca="1" si="257"/>
        <v>1.0019345775314825E-2</v>
      </c>
      <c r="F929">
        <f t="shared" ca="1" si="257"/>
        <v>9.6473252055815362E-3</v>
      </c>
      <c r="G929">
        <f t="shared" ca="1" si="257"/>
        <v>1.2571704643028037E-2</v>
      </c>
      <c r="H929">
        <f t="shared" ca="1" si="257"/>
        <v>0.93502417373451086</v>
      </c>
      <c r="I929">
        <f t="shared" ca="1" si="257"/>
        <v>0.22758947808624419</v>
      </c>
      <c r="J929">
        <f t="shared" ca="1" si="257"/>
        <v>0.19869191173714684</v>
      </c>
      <c r="K929">
        <f t="shared" ca="1" si="257"/>
        <v>0.86835992382600391</v>
      </c>
      <c r="L929" s="42">
        <f t="shared" ca="1" si="246"/>
        <v>0</v>
      </c>
      <c r="M929" s="42">
        <f t="shared" ca="1" si="247"/>
        <v>0.28130209860513228</v>
      </c>
      <c r="N929" s="42">
        <f t="shared" ca="1" si="248"/>
        <v>3.1835494425004967E-3</v>
      </c>
      <c r="O929" s="42">
        <f t="shared" ca="1" si="249"/>
        <v>3.0653435332592899E-3</v>
      </c>
      <c r="P929" s="42">
        <f t="shared" ca="1" si="250"/>
        <v>3.9945365900235369E-3</v>
      </c>
      <c r="Q929" s="42">
        <f t="shared" ca="1" si="251"/>
        <v>0.29709481574643593</v>
      </c>
      <c r="R929" s="42">
        <f t="shared" ca="1" si="252"/>
        <v>7.2314337914710328E-2</v>
      </c>
      <c r="S929" s="42">
        <f t="shared" ca="1" si="253"/>
        <v>6.3132417926785839E-2</v>
      </c>
      <c r="T929" s="42">
        <f t="shared" ca="1" si="254"/>
        <v>0.27591290024115211</v>
      </c>
      <c r="U929">
        <f ca="1">+(L929^2*Markiwitz!$B$4^2)+(M929^2*Markiwitz!$C$4^2)+(N929^2*Markiwitz!$D$4^2)+(O929^2*Markiwitz!$E$4^2)+(P929^2*Markiwitz!$F$4^2)+(Q929^2*Markiwitz!$G$4^2)+(R929^2*Markiwitz!$H$4^2)+(S929^2*Markiwitz!$I$4^2)+(T929^2*Markiwitz!$J$4^2)+(2*L929*M929*Markiwitz!$B$8)+(2*L929*N929*Markiwitz!$E$8)+(2*L929*O929*Markiwitz!$H$8)+(2*L929*P929*Markiwitz!$B$11)+(2*L929*Q929*Markiwitz!$E$11)+(2*L929*R929*Markiwitz!$H$11)+(2*L929*S929*Markiwitz!$K$8)+(2*L929*T929*Markiwitz!$K$11)</f>
        <v>2.8562990812361386E-2</v>
      </c>
      <c r="V929" s="5">
        <f t="shared" ca="1" si="245"/>
        <v>0.16900588987476556</v>
      </c>
      <c r="W929" s="42">
        <f ca="1">SUMPRODUCT(L929:T929,Markiwitz!$B$3:$J$3)</f>
        <v>0.87881754076642005</v>
      </c>
    </row>
    <row r="930" spans="1:23" x14ac:dyDescent="0.25">
      <c r="A930">
        <v>929</v>
      </c>
      <c r="B930" s="25">
        <f t="shared" ca="1" si="244"/>
        <v>1</v>
      </c>
      <c r="C930" s="46">
        <v>0</v>
      </c>
      <c r="D930">
        <f t="shared" ca="1" si="257"/>
        <v>0.88542404828931898</v>
      </c>
      <c r="E930">
        <f t="shared" ca="1" si="257"/>
        <v>0.90956847542276964</v>
      </c>
      <c r="F930">
        <f t="shared" ca="1" si="257"/>
        <v>0.45702569622776701</v>
      </c>
      <c r="G930">
        <f t="shared" ca="1" si="257"/>
        <v>0.81241475235278138</v>
      </c>
      <c r="H930">
        <f t="shared" ca="1" si="257"/>
        <v>0.73302857392117915</v>
      </c>
      <c r="I930">
        <f t="shared" ca="1" si="257"/>
        <v>0.89916652846578238</v>
      </c>
      <c r="J930">
        <f t="shared" ca="1" si="257"/>
        <v>0.96693321287869549</v>
      </c>
      <c r="K930">
        <f t="shared" ca="1" si="257"/>
        <v>0.8806078753792842</v>
      </c>
      <c r="L930" s="42">
        <f t="shared" ca="1" si="246"/>
        <v>0</v>
      </c>
      <c r="M930" s="42">
        <f t="shared" ca="1" si="247"/>
        <v>0.13529968835522363</v>
      </c>
      <c r="N930" s="42">
        <f t="shared" ca="1" si="248"/>
        <v>0.13898914480604263</v>
      </c>
      <c r="O930" s="42">
        <f t="shared" ca="1" si="249"/>
        <v>6.9837084715978701E-2</v>
      </c>
      <c r="P930" s="42">
        <f t="shared" ca="1" si="250"/>
        <v>0.12414329949687622</v>
      </c>
      <c r="Q930" s="42">
        <f t="shared" ca="1" si="251"/>
        <v>0.11201247334384826</v>
      </c>
      <c r="R930" s="42">
        <f t="shared" ca="1" si="252"/>
        <v>0.13739964632304222</v>
      </c>
      <c r="S930" s="42">
        <f t="shared" ca="1" si="253"/>
        <v>0.14775492332240597</v>
      </c>
      <c r="T930" s="42">
        <f t="shared" ca="1" si="254"/>
        <v>0.1345637396365825</v>
      </c>
      <c r="U930">
        <f ca="1">+(L930^2*Markiwitz!$B$4^2)+(M930^2*Markiwitz!$C$4^2)+(N930^2*Markiwitz!$D$4^2)+(O930^2*Markiwitz!$E$4^2)+(P930^2*Markiwitz!$F$4^2)+(Q930^2*Markiwitz!$G$4^2)+(R930^2*Markiwitz!$H$4^2)+(S930^2*Markiwitz!$I$4^2)+(T930^2*Markiwitz!$J$4^2)+(2*L930*M930*Markiwitz!$B$8)+(2*L930*N930*Markiwitz!$E$8)+(2*L930*O930*Markiwitz!$H$8)+(2*L930*P930*Markiwitz!$B$11)+(2*L930*Q930*Markiwitz!$E$11)+(2*L930*R930*Markiwitz!$H$11)+(2*L930*S930*Markiwitz!$K$8)+(2*L930*T930*Markiwitz!$K$11)</f>
        <v>1.2096722080230419E-2</v>
      </c>
      <c r="V930" s="5">
        <f t="shared" ca="1" si="245"/>
        <v>0.10998509935546005</v>
      </c>
      <c r="W930" s="42">
        <f ca="1">SUMPRODUCT(L930:T930,Markiwitz!$B$3:$J$3)</f>
        <v>0.42411417261078449</v>
      </c>
    </row>
    <row r="931" spans="1:23" x14ac:dyDescent="0.25">
      <c r="A931">
        <v>930</v>
      </c>
      <c r="B931" s="25">
        <f t="shared" ca="1" si="244"/>
        <v>0.99999999999999989</v>
      </c>
      <c r="C931" s="46">
        <v>0</v>
      </c>
      <c r="D931">
        <f t="shared" ca="1" si="257"/>
        <v>0.18066654572355145</v>
      </c>
      <c r="E931">
        <f t="shared" ca="1" si="257"/>
        <v>0.11319661994365737</v>
      </c>
      <c r="F931">
        <f t="shared" ca="1" si="257"/>
        <v>0.17866547800202104</v>
      </c>
      <c r="G931">
        <f t="shared" ca="1" si="257"/>
        <v>0.60645113903055825</v>
      </c>
      <c r="H931">
        <f t="shared" ca="1" si="257"/>
        <v>0.21005397550657956</v>
      </c>
      <c r="I931">
        <f t="shared" ca="1" si="257"/>
        <v>0.96268649181152244</v>
      </c>
      <c r="J931">
        <f t="shared" ca="1" si="257"/>
        <v>3.9303115686870282E-2</v>
      </c>
      <c r="K931">
        <f t="shared" ca="1" si="257"/>
        <v>0.64731989143836832</v>
      </c>
      <c r="L931" s="42">
        <f t="shared" ca="1" si="246"/>
        <v>0</v>
      </c>
      <c r="M931" s="42">
        <f t="shared" ca="1" si="247"/>
        <v>6.1485854412805609E-2</v>
      </c>
      <c r="N931" s="42">
        <f t="shared" ca="1" si="248"/>
        <v>3.852396062593292E-2</v>
      </c>
      <c r="O931" s="42">
        <f t="shared" ca="1" si="249"/>
        <v>6.080483536689741E-2</v>
      </c>
      <c r="P931" s="42">
        <f t="shared" ca="1" si="250"/>
        <v>0.20639220334665537</v>
      </c>
      <c r="Q931" s="42">
        <f t="shared" ca="1" si="251"/>
        <v>7.14872147751755E-2</v>
      </c>
      <c r="R931" s="42">
        <f t="shared" ca="1" si="252"/>
        <v>0.32762900980721915</v>
      </c>
      <c r="S931" s="42">
        <f t="shared" ca="1" si="253"/>
        <v>1.3375944281296676E-2</v>
      </c>
      <c r="T931" s="42">
        <f t="shared" ca="1" si="254"/>
        <v>0.22030097738401735</v>
      </c>
      <c r="U931">
        <f ca="1">+(L931^2*Markiwitz!$B$4^2)+(M931^2*Markiwitz!$C$4^2)+(N931^2*Markiwitz!$D$4^2)+(O931^2*Markiwitz!$E$4^2)+(P931^2*Markiwitz!$F$4^2)+(Q931^2*Markiwitz!$G$4^2)+(R931^2*Markiwitz!$H$4^2)+(S931^2*Markiwitz!$I$4^2)+(T931^2*Markiwitz!$J$4^2)+(2*L931*M931*Markiwitz!$B$8)+(2*L931*N931*Markiwitz!$E$8)+(2*L931*O931*Markiwitz!$H$8)+(2*L931*P931*Markiwitz!$B$11)+(2*L931*Q931*Markiwitz!$E$11)+(2*L931*R931*Markiwitz!$H$11)+(2*L931*S931*Markiwitz!$K$8)+(2*L931*T931*Markiwitz!$K$11)</f>
        <v>1.7505407106166365E-2</v>
      </c>
      <c r="V931" s="5">
        <f t="shared" ca="1" si="245"/>
        <v>0.13230800091516146</v>
      </c>
      <c r="W931" s="42">
        <f ca="1">SUMPRODUCT(L931:T931,Markiwitz!$B$3:$J$3)</f>
        <v>0.33296258805458329</v>
      </c>
    </row>
    <row r="932" spans="1:23" x14ac:dyDescent="0.25">
      <c r="A932">
        <v>931</v>
      </c>
      <c r="B932" s="25">
        <f t="shared" ca="1" si="244"/>
        <v>1</v>
      </c>
      <c r="C932" s="46">
        <v>0</v>
      </c>
      <c r="D932">
        <f t="shared" ref="D932:K941" ca="1" si="258">RAND()</f>
        <v>0.43208366724141145</v>
      </c>
      <c r="E932">
        <f t="shared" ca="1" si="258"/>
        <v>0.47080252341570783</v>
      </c>
      <c r="F932">
        <f t="shared" ca="1" si="258"/>
        <v>5.1028359658114364E-2</v>
      </c>
      <c r="G932">
        <f t="shared" ca="1" si="258"/>
        <v>0.91808220069991331</v>
      </c>
      <c r="H932">
        <f t="shared" ca="1" si="258"/>
        <v>0.41669884705600468</v>
      </c>
      <c r="I932">
        <f t="shared" ca="1" si="258"/>
        <v>0.85921015641019205</v>
      </c>
      <c r="J932">
        <f t="shared" ca="1" si="258"/>
        <v>0.95047596072219898</v>
      </c>
      <c r="K932">
        <f t="shared" ca="1" si="258"/>
        <v>0.86707780208491692</v>
      </c>
      <c r="L932" s="42">
        <f t="shared" ca="1" si="246"/>
        <v>0</v>
      </c>
      <c r="M932" s="42">
        <f t="shared" ca="1" si="247"/>
        <v>8.7017861234596053E-2</v>
      </c>
      <c r="N932" s="42">
        <f t="shared" ca="1" si="248"/>
        <v>9.4815499306054943E-2</v>
      </c>
      <c r="O932" s="42">
        <f t="shared" ca="1" si="249"/>
        <v>1.0276664119493207E-2</v>
      </c>
      <c r="P932" s="42">
        <f t="shared" ca="1" si="250"/>
        <v>0.18489370369517383</v>
      </c>
      <c r="Q932" s="42">
        <f t="shared" ca="1" si="251"/>
        <v>8.3919493373204618E-2</v>
      </c>
      <c r="R932" s="42">
        <f t="shared" ca="1" si="252"/>
        <v>0.17303739027951837</v>
      </c>
      <c r="S932" s="42">
        <f t="shared" ca="1" si="253"/>
        <v>0.19141752287233132</v>
      </c>
      <c r="T932" s="42">
        <f t="shared" ca="1" si="254"/>
        <v>0.17462186511962768</v>
      </c>
      <c r="U932">
        <f ca="1">+(L932^2*Markiwitz!$B$4^2)+(M932^2*Markiwitz!$C$4^2)+(N932^2*Markiwitz!$D$4^2)+(O932^2*Markiwitz!$E$4^2)+(P932^2*Markiwitz!$F$4^2)+(Q932^2*Markiwitz!$G$4^2)+(R932^2*Markiwitz!$H$4^2)+(S932^2*Markiwitz!$I$4^2)+(T932^2*Markiwitz!$J$4^2)+(2*L932*M932*Markiwitz!$B$8)+(2*L932*N932*Markiwitz!$E$8)+(2*L932*O932*Markiwitz!$H$8)+(2*L932*P932*Markiwitz!$B$11)+(2*L932*Q932*Markiwitz!$E$11)+(2*L932*R932*Markiwitz!$H$11)+(2*L932*S932*Markiwitz!$K$8)+(2*L932*T932*Markiwitz!$K$11)</f>
        <v>1.4215040164911453E-2</v>
      </c>
      <c r="V932" s="5">
        <f t="shared" ca="1" si="245"/>
        <v>0.11922684330683024</v>
      </c>
      <c r="W932" s="42">
        <f ca="1">SUMPRODUCT(L932:T932,Markiwitz!$B$3:$J$3)</f>
        <v>0.33531884616086971</v>
      </c>
    </row>
    <row r="933" spans="1:23" x14ac:dyDescent="0.25">
      <c r="A933">
        <v>932</v>
      </c>
      <c r="B933" s="25">
        <f t="shared" ca="1" si="244"/>
        <v>1</v>
      </c>
      <c r="C933" s="46">
        <v>0</v>
      </c>
      <c r="D933">
        <f t="shared" ca="1" si="258"/>
        <v>0.3564122998028989</v>
      </c>
      <c r="E933">
        <f t="shared" ca="1" si="258"/>
        <v>0.94074209396749919</v>
      </c>
      <c r="F933">
        <f t="shared" ca="1" si="258"/>
        <v>0.74592549132930208</v>
      </c>
      <c r="G933">
        <f t="shared" ca="1" si="258"/>
        <v>0.16494159840732847</v>
      </c>
      <c r="H933">
        <f t="shared" ca="1" si="258"/>
        <v>0.82279467852860622</v>
      </c>
      <c r="I933">
        <f t="shared" ca="1" si="258"/>
        <v>0.87899532340256348</v>
      </c>
      <c r="J933">
        <f t="shared" ca="1" si="258"/>
        <v>0.16729616111630918</v>
      </c>
      <c r="K933">
        <f t="shared" ca="1" si="258"/>
        <v>0.55970474941780113</v>
      </c>
      <c r="L933" s="42">
        <f t="shared" ca="1" si="246"/>
        <v>0</v>
      </c>
      <c r="M933" s="42">
        <f t="shared" ca="1" si="247"/>
        <v>7.6865801194046721E-2</v>
      </c>
      <c r="N933" s="42">
        <f t="shared" ca="1" si="248"/>
        <v>0.20288551997157778</v>
      </c>
      <c r="O933" s="42">
        <f t="shared" ca="1" si="249"/>
        <v>0.1608703194412692</v>
      </c>
      <c r="P933" s="42">
        <f t="shared" ca="1" si="250"/>
        <v>3.5572195793515886E-2</v>
      </c>
      <c r="Q933" s="42">
        <f t="shared" ca="1" si="251"/>
        <v>0.17744834344458565</v>
      </c>
      <c r="R933" s="42">
        <f t="shared" ca="1" si="252"/>
        <v>0.18956887800034533</v>
      </c>
      <c r="S933" s="42">
        <f t="shared" ca="1" si="253"/>
        <v>3.6079993501921336E-2</v>
      </c>
      <c r="T933" s="42">
        <f t="shared" ca="1" si="254"/>
        <v>0.12070894865273815</v>
      </c>
      <c r="U933">
        <f ca="1">+(L933^2*Markiwitz!$B$4^2)+(M933^2*Markiwitz!$C$4^2)+(N933^2*Markiwitz!$D$4^2)+(O933^2*Markiwitz!$E$4^2)+(P933^2*Markiwitz!$F$4^2)+(Q933^2*Markiwitz!$G$4^2)+(R933^2*Markiwitz!$H$4^2)+(S933^2*Markiwitz!$I$4^2)+(T933^2*Markiwitz!$J$4^2)+(2*L933*M933*Markiwitz!$B$8)+(2*L933*N933*Markiwitz!$E$8)+(2*L933*O933*Markiwitz!$H$8)+(2*L933*P933*Markiwitz!$B$11)+(2*L933*Q933*Markiwitz!$E$11)+(2*L933*R933*Markiwitz!$H$11)+(2*L933*S933*Markiwitz!$K$8)+(2*L933*T933*Markiwitz!$K$11)</f>
        <v>1.7920085072621581E-2</v>
      </c>
      <c r="V933" s="5">
        <f t="shared" ca="1" si="245"/>
        <v>0.13386592199892242</v>
      </c>
      <c r="W933" s="42">
        <f ca="1">SUMPRODUCT(L933:T933,Markiwitz!$B$3:$J$3)</f>
        <v>0.61723261888271996</v>
      </c>
    </row>
    <row r="934" spans="1:23" x14ac:dyDescent="0.25">
      <c r="A934">
        <v>933</v>
      </c>
      <c r="B934" s="25">
        <f t="shared" ca="1" si="244"/>
        <v>1</v>
      </c>
      <c r="C934" s="46">
        <v>0</v>
      </c>
      <c r="D934">
        <f t="shared" ca="1" si="258"/>
        <v>0.76121112081894238</v>
      </c>
      <c r="E934">
        <f t="shared" ca="1" si="258"/>
        <v>0.16278327440912443</v>
      </c>
      <c r="F934">
        <f t="shared" ca="1" si="258"/>
        <v>0.47094258144133094</v>
      </c>
      <c r="G934">
        <f t="shared" ca="1" si="258"/>
        <v>0.78086696085773577</v>
      </c>
      <c r="H934">
        <f t="shared" ca="1" si="258"/>
        <v>0.14244744034389867</v>
      </c>
      <c r="I934">
        <f t="shared" ca="1" si="258"/>
        <v>1.7269140220233736E-2</v>
      </c>
      <c r="J934">
        <f t="shared" ca="1" si="258"/>
        <v>0.28776302370299434</v>
      </c>
      <c r="K934">
        <f t="shared" ca="1" si="258"/>
        <v>0.61391617097496376</v>
      </c>
      <c r="L934" s="42">
        <f t="shared" ca="1" si="246"/>
        <v>0</v>
      </c>
      <c r="M934" s="42">
        <f t="shared" ca="1" si="247"/>
        <v>0.23514493647590662</v>
      </c>
      <c r="N934" s="42">
        <f t="shared" ca="1" si="248"/>
        <v>5.0285212174899591E-2</v>
      </c>
      <c r="O934" s="42">
        <f t="shared" ca="1" si="249"/>
        <v>0.14547838354973433</v>
      </c>
      <c r="P934" s="42">
        <f t="shared" ca="1" si="250"/>
        <v>0.24121680160095912</v>
      </c>
      <c r="Q934" s="42">
        <f t="shared" ca="1" si="251"/>
        <v>4.4003290801618071E-2</v>
      </c>
      <c r="R934" s="42">
        <f t="shared" ca="1" si="252"/>
        <v>5.334592163750396E-3</v>
      </c>
      <c r="S934" s="42">
        <f t="shared" ca="1" si="253"/>
        <v>8.8892576682218616E-2</v>
      </c>
      <c r="T934" s="42">
        <f t="shared" ca="1" si="254"/>
        <v>0.18964420655091324</v>
      </c>
      <c r="U934">
        <f ca="1">+(L934^2*Markiwitz!$B$4^2)+(M934^2*Markiwitz!$C$4^2)+(N934^2*Markiwitz!$D$4^2)+(O934^2*Markiwitz!$E$4^2)+(P934^2*Markiwitz!$F$4^2)+(Q934^2*Markiwitz!$G$4^2)+(R934^2*Markiwitz!$H$4^2)+(S934^2*Markiwitz!$I$4^2)+(T934^2*Markiwitz!$J$4^2)+(2*L934*M934*Markiwitz!$B$8)+(2*L934*N934*Markiwitz!$E$8)+(2*L934*O934*Markiwitz!$H$8)+(2*L934*P934*Markiwitz!$B$11)+(2*L934*Q934*Markiwitz!$E$11)+(2*L934*R934*Markiwitz!$H$11)+(2*L934*S934*Markiwitz!$K$8)+(2*L934*T934*Markiwitz!$K$11)</f>
        <v>1.2470572338465911E-2</v>
      </c>
      <c r="V934" s="5">
        <f t="shared" ca="1" si="245"/>
        <v>0.11167171682420715</v>
      </c>
      <c r="W934" s="42">
        <f ca="1">SUMPRODUCT(L934:T934,Markiwitz!$B$3:$J$3)</f>
        <v>0.29242535055298824</v>
      </c>
    </row>
    <row r="935" spans="1:23" x14ac:dyDescent="0.25">
      <c r="A935">
        <v>934</v>
      </c>
      <c r="B935" s="25">
        <f t="shared" ca="1" si="244"/>
        <v>1</v>
      </c>
      <c r="C935" s="46">
        <v>0</v>
      </c>
      <c r="D935">
        <f t="shared" ca="1" si="258"/>
        <v>0.57075493608883476</v>
      </c>
      <c r="E935">
        <f t="shared" ca="1" si="258"/>
        <v>2.1152920837094635E-2</v>
      </c>
      <c r="F935">
        <f t="shared" ca="1" si="258"/>
        <v>0.80145384532552799</v>
      </c>
      <c r="G935">
        <f t="shared" ca="1" si="258"/>
        <v>0.62780308620292746</v>
      </c>
      <c r="H935">
        <f t="shared" ca="1" si="258"/>
        <v>6.1167428897590526E-4</v>
      </c>
      <c r="I935">
        <f t="shared" ca="1" si="258"/>
        <v>0.18961567321369832</v>
      </c>
      <c r="J935">
        <f t="shared" ca="1" si="258"/>
        <v>0.54350672948514533</v>
      </c>
      <c r="K935">
        <f t="shared" ca="1" si="258"/>
        <v>0.17998461231741247</v>
      </c>
      <c r="L935" s="42">
        <f t="shared" ca="1" si="246"/>
        <v>0</v>
      </c>
      <c r="M935" s="42">
        <f t="shared" ca="1" si="247"/>
        <v>0.1944727756362335</v>
      </c>
      <c r="N935" s="42">
        <f t="shared" ca="1" si="248"/>
        <v>7.2074141945975998E-3</v>
      </c>
      <c r="O935" s="42">
        <f t="shared" ca="1" si="249"/>
        <v>0.27307859116005812</v>
      </c>
      <c r="P935" s="42">
        <f t="shared" ca="1" si="250"/>
        <v>0.21391073647740502</v>
      </c>
      <c r="Q935" s="42">
        <f t="shared" ca="1" si="251"/>
        <v>2.0841518704614297E-4</v>
      </c>
      <c r="R935" s="42">
        <f t="shared" ca="1" si="252"/>
        <v>6.4607564372008389E-2</v>
      </c>
      <c r="S935" s="42">
        <f t="shared" ca="1" si="253"/>
        <v>0.18518852063593289</v>
      </c>
      <c r="T935" s="42">
        <f t="shared" ca="1" si="254"/>
        <v>6.1325982336718231E-2</v>
      </c>
      <c r="U935">
        <f ca="1">+(L935^2*Markiwitz!$B$4^2)+(M935^2*Markiwitz!$C$4^2)+(N935^2*Markiwitz!$D$4^2)+(O935^2*Markiwitz!$E$4^2)+(P935^2*Markiwitz!$F$4^2)+(Q935^2*Markiwitz!$G$4^2)+(R935^2*Markiwitz!$H$4^2)+(S935^2*Markiwitz!$I$4^2)+(T935^2*Markiwitz!$J$4^2)+(2*L935*M935*Markiwitz!$B$8)+(2*L935*N935*Markiwitz!$E$8)+(2*L935*O935*Markiwitz!$H$8)+(2*L935*P935*Markiwitz!$B$11)+(2*L935*Q935*Markiwitz!$E$11)+(2*L935*R935*Markiwitz!$H$11)+(2*L935*S935*Markiwitz!$K$8)+(2*L935*T935*Markiwitz!$K$11)</f>
        <v>1.749480469322862E-2</v>
      </c>
      <c r="V935" s="5">
        <f t="shared" ca="1" si="245"/>
        <v>0.13226792768176501</v>
      </c>
      <c r="W935" s="42">
        <f ca="1">SUMPRODUCT(L935:T935,Markiwitz!$B$3:$J$3)</f>
        <v>0.17460747554166745</v>
      </c>
    </row>
    <row r="936" spans="1:23" x14ac:dyDescent="0.25">
      <c r="A936">
        <v>935</v>
      </c>
      <c r="B936" s="25">
        <f t="shared" ca="1" si="244"/>
        <v>1.0000000000000002</v>
      </c>
      <c r="C936" s="46">
        <v>0</v>
      </c>
      <c r="D936">
        <f t="shared" ca="1" si="258"/>
        <v>0.41303758735277774</v>
      </c>
      <c r="E936">
        <f t="shared" ca="1" si="258"/>
        <v>0.45135833517576551</v>
      </c>
      <c r="F936">
        <f t="shared" ca="1" si="258"/>
        <v>0.39193394863499031</v>
      </c>
      <c r="G936">
        <f t="shared" ca="1" si="258"/>
        <v>6.8299999102401254E-2</v>
      </c>
      <c r="H936">
        <f t="shared" ca="1" si="258"/>
        <v>0.62349449969928639</v>
      </c>
      <c r="I936">
        <f t="shared" ca="1" si="258"/>
        <v>0.41594327787317276</v>
      </c>
      <c r="J936">
        <f t="shared" ca="1" si="258"/>
        <v>0.68943009746440631</v>
      </c>
      <c r="K936">
        <f t="shared" ca="1" si="258"/>
        <v>8.6732547506889635E-2</v>
      </c>
      <c r="L936" s="42">
        <f t="shared" ca="1" si="246"/>
        <v>0</v>
      </c>
      <c r="M936" s="42">
        <f t="shared" ca="1" si="247"/>
        <v>0.13153098621414053</v>
      </c>
      <c r="N936" s="42">
        <f t="shared" ca="1" si="248"/>
        <v>0.14373415103002435</v>
      </c>
      <c r="O936" s="42">
        <f t="shared" ca="1" si="249"/>
        <v>0.12481057504999461</v>
      </c>
      <c r="P936" s="42">
        <f t="shared" ca="1" si="250"/>
        <v>2.1749996889970293E-2</v>
      </c>
      <c r="Q936" s="42">
        <f t="shared" ca="1" si="251"/>
        <v>0.19855056526488729</v>
      </c>
      <c r="R936" s="42">
        <f t="shared" ca="1" si="252"/>
        <v>0.13245629749689844</v>
      </c>
      <c r="S936" s="42">
        <f t="shared" ca="1" si="253"/>
        <v>0.21954762332018191</v>
      </c>
      <c r="T936" s="42">
        <f t="shared" ca="1" si="254"/>
        <v>2.7619804733902669E-2</v>
      </c>
      <c r="U936">
        <f ca="1">+(L936^2*Markiwitz!$B$4^2)+(M936^2*Markiwitz!$C$4^2)+(N936^2*Markiwitz!$D$4^2)+(O936^2*Markiwitz!$E$4^2)+(P936^2*Markiwitz!$F$4^2)+(Q936^2*Markiwitz!$G$4^2)+(R936^2*Markiwitz!$H$4^2)+(S936^2*Markiwitz!$I$4^2)+(T936^2*Markiwitz!$J$4^2)+(2*L936*M936*Markiwitz!$B$8)+(2*L936*N936*Markiwitz!$E$8)+(2*L936*O936*Markiwitz!$H$8)+(2*L936*P936*Markiwitz!$B$11)+(2*L936*Q936*Markiwitz!$E$11)+(2*L936*R936*Markiwitz!$H$11)+(2*L936*S936*Markiwitz!$K$8)+(2*L936*T936*Markiwitz!$K$11)</f>
        <v>2.1286695304672171E-2</v>
      </c>
      <c r="V936" s="5">
        <f t="shared" ca="1" si="245"/>
        <v>0.14589960693803178</v>
      </c>
      <c r="W936" s="42">
        <f ca="1">SUMPRODUCT(L936:T936,Markiwitz!$B$3:$J$3)</f>
        <v>0.63356956978019396</v>
      </c>
    </row>
    <row r="937" spans="1:23" x14ac:dyDescent="0.25">
      <c r="A937">
        <v>936</v>
      </c>
      <c r="B937" s="25">
        <f t="shared" ca="1" si="244"/>
        <v>1</v>
      </c>
      <c r="C937" s="46">
        <v>0</v>
      </c>
      <c r="D937">
        <f t="shared" ca="1" si="258"/>
        <v>0.83695760285543197</v>
      </c>
      <c r="E937">
        <f t="shared" ca="1" si="258"/>
        <v>0.19936751396968289</v>
      </c>
      <c r="F937">
        <f t="shared" ca="1" si="258"/>
        <v>8.3951259295088065E-2</v>
      </c>
      <c r="G937">
        <f t="shared" ca="1" si="258"/>
        <v>0.72708562142113842</v>
      </c>
      <c r="H937">
        <f t="shared" ca="1" si="258"/>
        <v>0.62729571599023681</v>
      </c>
      <c r="I937">
        <f t="shared" ca="1" si="258"/>
        <v>0.41213236935665687</v>
      </c>
      <c r="J937">
        <f t="shared" ca="1" si="258"/>
        <v>0.39824661709806597</v>
      </c>
      <c r="K937">
        <f t="shared" ca="1" si="258"/>
        <v>0.26324327212830145</v>
      </c>
      <c r="L937" s="42">
        <f t="shared" ca="1" si="246"/>
        <v>0</v>
      </c>
      <c r="M937" s="42">
        <f t="shared" ca="1" si="247"/>
        <v>0.23587699094574149</v>
      </c>
      <c r="N937" s="42">
        <f t="shared" ca="1" si="248"/>
        <v>5.6187086570530544E-2</v>
      </c>
      <c r="O937" s="42">
        <f t="shared" ca="1" si="249"/>
        <v>2.3659705534751586E-2</v>
      </c>
      <c r="P937" s="42">
        <f t="shared" ca="1" si="250"/>
        <v>0.20491213408614728</v>
      </c>
      <c r="Q937" s="42">
        <f t="shared" ca="1" si="251"/>
        <v>0.1767886753356723</v>
      </c>
      <c r="R937" s="42">
        <f t="shared" ca="1" si="252"/>
        <v>0.11614990152849917</v>
      </c>
      <c r="S937" s="42">
        <f t="shared" ca="1" si="253"/>
        <v>0.11223652593026089</v>
      </c>
      <c r="T937" s="42">
        <f t="shared" ca="1" si="254"/>
        <v>7.4188980068396707E-2</v>
      </c>
      <c r="U937">
        <f ca="1">+(L937^2*Markiwitz!$B$4^2)+(M937^2*Markiwitz!$C$4^2)+(N937^2*Markiwitz!$D$4^2)+(O937^2*Markiwitz!$E$4^2)+(P937^2*Markiwitz!$F$4^2)+(Q937^2*Markiwitz!$G$4^2)+(R937^2*Markiwitz!$H$4^2)+(S937^2*Markiwitz!$I$4^2)+(T937^2*Markiwitz!$J$4^2)+(2*L937*M937*Markiwitz!$B$8)+(2*L937*N937*Markiwitz!$E$8)+(2*L937*O937*Markiwitz!$H$8)+(2*L937*P937*Markiwitz!$B$11)+(2*L937*Q937*Markiwitz!$E$11)+(2*L937*R937*Markiwitz!$H$11)+(2*L937*S937*Markiwitz!$K$8)+(2*L937*T937*Markiwitz!$K$11)</f>
        <v>1.7913040398377468E-2</v>
      </c>
      <c r="V937" s="5">
        <f t="shared" ca="1" si="245"/>
        <v>0.13383960698678649</v>
      </c>
      <c r="W937" s="42">
        <f ca="1">SUMPRODUCT(L937:T937,Markiwitz!$B$3:$J$3)</f>
        <v>0.61020352053673554</v>
      </c>
    </row>
    <row r="938" spans="1:23" x14ac:dyDescent="0.25">
      <c r="A938">
        <v>937</v>
      </c>
      <c r="B938" s="25">
        <f t="shared" ca="1" si="244"/>
        <v>0.99999999999999978</v>
      </c>
      <c r="C938" s="46">
        <v>0</v>
      </c>
      <c r="D938">
        <f t="shared" ca="1" si="258"/>
        <v>0.53786383685852246</v>
      </c>
      <c r="E938">
        <f t="shared" ca="1" si="258"/>
        <v>0.99964668465031914</v>
      </c>
      <c r="F938">
        <f t="shared" ca="1" si="258"/>
        <v>9.718300439834171E-2</v>
      </c>
      <c r="G938">
        <f t="shared" ca="1" si="258"/>
        <v>0.34554204397021293</v>
      </c>
      <c r="H938">
        <f t="shared" ca="1" si="258"/>
        <v>0.36285169191924194</v>
      </c>
      <c r="I938">
        <f t="shared" ca="1" si="258"/>
        <v>0.23964154919467295</v>
      </c>
      <c r="J938">
        <f t="shared" ca="1" si="258"/>
        <v>4.1511777679430262E-2</v>
      </c>
      <c r="K938">
        <f t="shared" ca="1" si="258"/>
        <v>0.96703175674732034</v>
      </c>
      <c r="L938" s="42">
        <f t="shared" ca="1" si="246"/>
        <v>0</v>
      </c>
      <c r="M938" s="42">
        <f t="shared" ca="1" si="247"/>
        <v>0.14976971533355246</v>
      </c>
      <c r="N938" s="42">
        <f t="shared" ca="1" si="248"/>
        <v>0.27835446284816634</v>
      </c>
      <c r="O938" s="42">
        <f t="shared" ca="1" si="249"/>
        <v>2.7060884012969109E-2</v>
      </c>
      <c r="P938" s="42">
        <f t="shared" ca="1" si="250"/>
        <v>9.6217165042098235E-2</v>
      </c>
      <c r="Q938" s="42">
        <f t="shared" ca="1" si="251"/>
        <v>0.10103708575101178</v>
      </c>
      <c r="R938" s="42">
        <f t="shared" ca="1" si="252"/>
        <v>6.6728871036589713E-2</v>
      </c>
      <c r="S938" s="42">
        <f t="shared" ca="1" si="253"/>
        <v>1.1559072575599346E-2</v>
      </c>
      <c r="T938" s="42">
        <f t="shared" ca="1" si="254"/>
        <v>0.26927274340001289</v>
      </c>
      <c r="U938">
        <f ca="1">+(L938^2*Markiwitz!$B$4^2)+(M938^2*Markiwitz!$C$4^2)+(N938^2*Markiwitz!$D$4^2)+(O938^2*Markiwitz!$E$4^2)+(P938^2*Markiwitz!$F$4^2)+(Q938^2*Markiwitz!$G$4^2)+(R938^2*Markiwitz!$H$4^2)+(S938^2*Markiwitz!$I$4^2)+(T938^2*Markiwitz!$J$4^2)+(2*L938*M938*Markiwitz!$B$8)+(2*L938*N938*Markiwitz!$E$8)+(2*L938*O938*Markiwitz!$H$8)+(2*L938*P938*Markiwitz!$B$11)+(2*L938*Q938*Markiwitz!$E$11)+(2*L938*R938*Markiwitz!$H$11)+(2*L938*S938*Markiwitz!$K$8)+(2*L938*T938*Markiwitz!$K$11)</f>
        <v>1.2006382329030568E-2</v>
      </c>
      <c r="V938" s="5">
        <f t="shared" ca="1" si="245"/>
        <v>0.10957363884178789</v>
      </c>
      <c r="W938" s="42">
        <f ca="1">SUMPRODUCT(L938:T938,Markiwitz!$B$3:$J$3)</f>
        <v>0.41591980215829161</v>
      </c>
    </row>
    <row r="939" spans="1:23" x14ac:dyDescent="0.25">
      <c r="A939">
        <v>938</v>
      </c>
      <c r="B939" s="25">
        <f t="shared" ca="1" si="244"/>
        <v>1</v>
      </c>
      <c r="C939" s="46">
        <v>0</v>
      </c>
      <c r="D939">
        <f t="shared" ca="1" si="258"/>
        <v>0.59446611642950797</v>
      </c>
      <c r="E939">
        <f t="shared" ca="1" si="258"/>
        <v>0.95108806309804494</v>
      </c>
      <c r="F939">
        <f t="shared" ca="1" si="258"/>
        <v>6.7847295740362079E-2</v>
      </c>
      <c r="G939">
        <f t="shared" ca="1" si="258"/>
        <v>0.72191547230082498</v>
      </c>
      <c r="H939">
        <f t="shared" ca="1" si="258"/>
        <v>0.20682638837764744</v>
      </c>
      <c r="I939">
        <f t="shared" ca="1" si="258"/>
        <v>0.19755079480476834</v>
      </c>
      <c r="J939">
        <f t="shared" ca="1" si="258"/>
        <v>0.95690970215294191</v>
      </c>
      <c r="K939">
        <f t="shared" ca="1" si="258"/>
        <v>6.5006356782602803E-2</v>
      </c>
      <c r="L939" s="42">
        <f t="shared" ca="1" si="246"/>
        <v>0</v>
      </c>
      <c r="M939" s="42">
        <f t="shared" ca="1" si="247"/>
        <v>0.15803501331939457</v>
      </c>
      <c r="N939" s="42">
        <f t="shared" ca="1" si="248"/>
        <v>0.25284067597053694</v>
      </c>
      <c r="O939" s="42">
        <f t="shared" ca="1" si="249"/>
        <v>1.8036769446866316E-2</v>
      </c>
      <c r="P939" s="42">
        <f t="shared" ca="1" si="250"/>
        <v>0.19191660908408811</v>
      </c>
      <c r="Q939" s="42">
        <f t="shared" ca="1" si="251"/>
        <v>5.4983471956958345E-2</v>
      </c>
      <c r="R939" s="42">
        <f t="shared" ca="1" si="252"/>
        <v>5.2517614756148377E-2</v>
      </c>
      <c r="S939" s="42">
        <f t="shared" ca="1" si="253"/>
        <v>0.25438832146311302</v>
      </c>
      <c r="T939" s="42">
        <f t="shared" ca="1" si="254"/>
        <v>1.7281524002894382E-2</v>
      </c>
      <c r="U939">
        <f ca="1">+(L939^2*Markiwitz!$B$4^2)+(M939^2*Markiwitz!$C$4^2)+(N939^2*Markiwitz!$D$4^2)+(O939^2*Markiwitz!$E$4^2)+(P939^2*Markiwitz!$F$4^2)+(Q939^2*Markiwitz!$G$4^2)+(R939^2*Markiwitz!$H$4^2)+(S939^2*Markiwitz!$I$4^2)+(T939^2*Markiwitz!$J$4^2)+(2*L939*M939*Markiwitz!$B$8)+(2*L939*N939*Markiwitz!$E$8)+(2*L939*O939*Markiwitz!$H$8)+(2*L939*P939*Markiwitz!$B$11)+(2*L939*Q939*Markiwitz!$E$11)+(2*L939*R939*Markiwitz!$H$11)+(2*L939*S939*Markiwitz!$K$8)+(2*L939*T939*Markiwitz!$K$11)</f>
        <v>1.8109712765280759E-2</v>
      </c>
      <c r="V939" s="5">
        <f t="shared" ca="1" si="245"/>
        <v>0.13457233283732864</v>
      </c>
      <c r="W939" s="42">
        <f ca="1">SUMPRODUCT(L939:T939,Markiwitz!$B$3:$J$3)</f>
        <v>0.27992440371663485</v>
      </c>
    </row>
    <row r="940" spans="1:23" x14ac:dyDescent="0.25">
      <c r="A940">
        <v>939</v>
      </c>
      <c r="B940" s="25">
        <f t="shared" ca="1" si="244"/>
        <v>1</v>
      </c>
      <c r="C940" s="46">
        <v>0</v>
      </c>
      <c r="D940">
        <f t="shared" ca="1" si="258"/>
        <v>0.80423238883792314</v>
      </c>
      <c r="E940">
        <f t="shared" ca="1" si="258"/>
        <v>0.89180966363993441</v>
      </c>
      <c r="F940">
        <f t="shared" ca="1" si="258"/>
        <v>0.99954599247585918</v>
      </c>
      <c r="G940">
        <f t="shared" ca="1" si="258"/>
        <v>0.31398395984654903</v>
      </c>
      <c r="H940">
        <f t="shared" ca="1" si="258"/>
        <v>0.47519098994420816</v>
      </c>
      <c r="I940">
        <f t="shared" ca="1" si="258"/>
        <v>0.88559483790886606</v>
      </c>
      <c r="J940">
        <f t="shared" ca="1" si="258"/>
        <v>0.97677608509486957</v>
      </c>
      <c r="K940">
        <f t="shared" ca="1" si="258"/>
        <v>0.49511468917020574</v>
      </c>
      <c r="L940" s="42">
        <f t="shared" ca="1" si="246"/>
        <v>0</v>
      </c>
      <c r="M940" s="42">
        <f t="shared" ca="1" si="247"/>
        <v>0.137658022269978</v>
      </c>
      <c r="N940" s="42">
        <f t="shared" ca="1" si="248"/>
        <v>0.15264835915812444</v>
      </c>
      <c r="O940" s="42">
        <f t="shared" ca="1" si="249"/>
        <v>0.17108926027081298</v>
      </c>
      <c r="P940" s="42">
        <f t="shared" ca="1" si="250"/>
        <v>5.374368346371429E-2</v>
      </c>
      <c r="Q940" s="42">
        <f t="shared" ca="1" si="251"/>
        <v>8.1337002568066863E-2</v>
      </c>
      <c r="R940" s="42">
        <f t="shared" ca="1" si="252"/>
        <v>0.15158458626018431</v>
      </c>
      <c r="S940" s="42">
        <f t="shared" ca="1" si="253"/>
        <v>0.1671918041861771</v>
      </c>
      <c r="T940" s="42">
        <f t="shared" ca="1" si="254"/>
        <v>8.4747281822942097E-2</v>
      </c>
      <c r="U940">
        <f ca="1">+(L940^2*Markiwitz!$B$4^2)+(M940^2*Markiwitz!$C$4^2)+(N940^2*Markiwitz!$D$4^2)+(O940^2*Markiwitz!$E$4^2)+(P940^2*Markiwitz!$F$4^2)+(Q940^2*Markiwitz!$G$4^2)+(R940^2*Markiwitz!$H$4^2)+(S940^2*Markiwitz!$I$4^2)+(T940^2*Markiwitz!$J$4^2)+(2*L940*M940*Markiwitz!$B$8)+(2*L940*N940*Markiwitz!$E$8)+(2*L940*O940*Markiwitz!$H$8)+(2*L940*P940*Markiwitz!$B$11)+(2*L940*Q940*Markiwitz!$E$11)+(2*L940*R940*Markiwitz!$H$11)+(2*L940*S940*Markiwitz!$K$8)+(2*L940*T940*Markiwitz!$K$11)</f>
        <v>1.242967199099586E-2</v>
      </c>
      <c r="V940" s="5">
        <f t="shared" ca="1" si="245"/>
        <v>0.11148843882213016</v>
      </c>
      <c r="W940" s="42">
        <f ca="1">SUMPRODUCT(L940:T940,Markiwitz!$B$3:$J$3)</f>
        <v>0.34546399509896147</v>
      </c>
    </row>
    <row r="941" spans="1:23" x14ac:dyDescent="0.25">
      <c r="A941">
        <v>940</v>
      </c>
      <c r="B941" s="25">
        <f t="shared" ca="1" si="244"/>
        <v>1</v>
      </c>
      <c r="C941" s="46">
        <v>0</v>
      </c>
      <c r="D941">
        <f t="shared" ca="1" si="258"/>
        <v>0.42782548383989283</v>
      </c>
      <c r="E941">
        <f t="shared" ca="1" si="258"/>
        <v>0.97290712616004105</v>
      </c>
      <c r="F941">
        <f t="shared" ca="1" si="258"/>
        <v>0.2087365359676665</v>
      </c>
      <c r="G941">
        <f t="shared" ca="1" si="258"/>
        <v>0.76522637759859358</v>
      </c>
      <c r="H941">
        <f t="shared" ca="1" si="258"/>
        <v>8.57651123636749E-3</v>
      </c>
      <c r="I941">
        <f t="shared" ca="1" si="258"/>
        <v>0.80372285334253557</v>
      </c>
      <c r="J941">
        <f t="shared" ca="1" si="258"/>
        <v>5.508751008003776E-2</v>
      </c>
      <c r="K941">
        <f t="shared" ca="1" si="258"/>
        <v>0.10344653693777517</v>
      </c>
      <c r="L941" s="42">
        <f t="shared" ca="1" si="246"/>
        <v>0</v>
      </c>
      <c r="M941" s="42">
        <f t="shared" ca="1" si="247"/>
        <v>0.12787977391056699</v>
      </c>
      <c r="N941" s="42">
        <f t="shared" ca="1" si="248"/>
        <v>0.290808163676117</v>
      </c>
      <c r="O941" s="42">
        <f t="shared" ca="1" si="249"/>
        <v>6.2392685884063985E-2</v>
      </c>
      <c r="P941" s="42">
        <f t="shared" ca="1" si="250"/>
        <v>0.22873105940162225</v>
      </c>
      <c r="Q941" s="42">
        <f t="shared" ca="1" si="251"/>
        <v>2.5635740723162683E-3</v>
      </c>
      <c r="R941" s="42">
        <f t="shared" ca="1" si="252"/>
        <v>0.24023790226265027</v>
      </c>
      <c r="S941" s="42">
        <f t="shared" ca="1" si="253"/>
        <v>1.6466009156592538E-2</v>
      </c>
      <c r="T941" s="42">
        <f t="shared" ca="1" si="254"/>
        <v>3.0920831636070682E-2</v>
      </c>
      <c r="U941">
        <f ca="1">+(L941^2*Markiwitz!$B$4^2)+(M941^2*Markiwitz!$C$4^2)+(N941^2*Markiwitz!$D$4^2)+(O941^2*Markiwitz!$E$4^2)+(P941^2*Markiwitz!$F$4^2)+(Q941^2*Markiwitz!$G$4^2)+(R941^2*Markiwitz!$H$4^2)+(S941^2*Markiwitz!$I$4^2)+(T941^2*Markiwitz!$J$4^2)+(2*L941*M941*Markiwitz!$B$8)+(2*L941*N941*Markiwitz!$E$8)+(2*L941*O941*Markiwitz!$H$8)+(2*L941*P941*Markiwitz!$B$11)+(2*L941*Q941*Markiwitz!$E$11)+(2*L941*R941*Markiwitz!$H$11)+(2*L941*S941*Markiwitz!$K$8)+(2*L941*T941*Markiwitz!$K$11)</f>
        <v>1.8292659777316506E-2</v>
      </c>
      <c r="V941" s="5">
        <f t="shared" ca="1" si="245"/>
        <v>0.13525035961991563</v>
      </c>
      <c r="W941" s="42">
        <f ca="1">SUMPRODUCT(L941:T941,Markiwitz!$B$3:$J$3)</f>
        <v>0.19312891674172306</v>
      </c>
    </row>
    <row r="942" spans="1:23" x14ac:dyDescent="0.25">
      <c r="A942">
        <v>941</v>
      </c>
      <c r="B942" s="25">
        <f t="shared" ca="1" si="244"/>
        <v>1</v>
      </c>
      <c r="C942" s="46">
        <v>0</v>
      </c>
      <c r="D942">
        <f t="shared" ref="D942:K951" ca="1" si="259">RAND()</f>
        <v>0.25276929701505735</v>
      </c>
      <c r="E942">
        <f t="shared" ca="1" si="259"/>
        <v>3.9311647591924515E-2</v>
      </c>
      <c r="F942">
        <f t="shared" ca="1" si="259"/>
        <v>0.88276409535946532</v>
      </c>
      <c r="G942">
        <f t="shared" ca="1" si="259"/>
        <v>0.600182187104356</v>
      </c>
      <c r="H942">
        <f t="shared" ca="1" si="259"/>
        <v>0.81494676680241207</v>
      </c>
      <c r="I942">
        <f t="shared" ca="1" si="259"/>
        <v>0.40943553570663904</v>
      </c>
      <c r="J942">
        <f t="shared" ca="1" si="259"/>
        <v>0.75546976032836111</v>
      </c>
      <c r="K942">
        <f t="shared" ca="1" si="259"/>
        <v>0.11713938131496759</v>
      </c>
      <c r="L942" s="42">
        <f t="shared" ca="1" si="246"/>
        <v>0</v>
      </c>
      <c r="M942" s="42">
        <f t="shared" ca="1" si="247"/>
        <v>6.5281011915990256E-2</v>
      </c>
      <c r="N942" s="42">
        <f t="shared" ca="1" si="248"/>
        <v>1.0152752589776598E-2</v>
      </c>
      <c r="O942" s="42">
        <f t="shared" ca="1" si="249"/>
        <v>0.22798549550397632</v>
      </c>
      <c r="P942" s="42">
        <f t="shared" ca="1" si="250"/>
        <v>0.15500498268897978</v>
      </c>
      <c r="Q942" s="42">
        <f t="shared" ca="1" si="251"/>
        <v>0.21047077403295883</v>
      </c>
      <c r="R942" s="42">
        <f t="shared" ca="1" si="252"/>
        <v>0.10574213878397881</v>
      </c>
      <c r="S942" s="42">
        <f t="shared" ca="1" si="253"/>
        <v>0.19511005097754494</v>
      </c>
      <c r="T942" s="42">
        <f t="shared" ca="1" si="254"/>
        <v>3.0252793506794454E-2</v>
      </c>
      <c r="U942">
        <f ca="1">+(L942^2*Markiwitz!$B$4^2)+(M942^2*Markiwitz!$C$4^2)+(N942^2*Markiwitz!$D$4^2)+(O942^2*Markiwitz!$E$4^2)+(P942^2*Markiwitz!$F$4^2)+(Q942^2*Markiwitz!$G$4^2)+(R942^2*Markiwitz!$H$4^2)+(S942^2*Markiwitz!$I$4^2)+(T942^2*Markiwitz!$J$4^2)+(2*L942*M942*Markiwitz!$B$8)+(2*L942*N942*Markiwitz!$E$8)+(2*L942*O942*Markiwitz!$H$8)+(2*L942*P942*Markiwitz!$B$11)+(2*L942*Q942*Markiwitz!$E$11)+(2*L942*R942*Markiwitz!$H$11)+(2*L942*S942*Markiwitz!$K$8)+(2*L942*T942*Markiwitz!$K$11)</f>
        <v>2.5073158586247968E-2</v>
      </c>
      <c r="V942" s="5">
        <f t="shared" ca="1" si="245"/>
        <v>0.15834506176779864</v>
      </c>
      <c r="W942" s="42">
        <f ca="1">SUMPRODUCT(L942:T942,Markiwitz!$B$3:$J$3)</f>
        <v>0.70478382207036372</v>
      </c>
    </row>
    <row r="943" spans="1:23" x14ac:dyDescent="0.25">
      <c r="A943">
        <v>942</v>
      </c>
      <c r="B943" s="25">
        <f t="shared" ca="1" si="244"/>
        <v>1.0000000000000002</v>
      </c>
      <c r="C943" s="46">
        <v>0</v>
      </c>
      <c r="D943">
        <f t="shared" ca="1" si="259"/>
        <v>0.43544546442902965</v>
      </c>
      <c r="E943">
        <f t="shared" ca="1" si="259"/>
        <v>0.41121594453714583</v>
      </c>
      <c r="F943">
        <f t="shared" ca="1" si="259"/>
        <v>0.50255243256143101</v>
      </c>
      <c r="G943">
        <f t="shared" ca="1" si="259"/>
        <v>0.11320434459102524</v>
      </c>
      <c r="H943">
        <f t="shared" ca="1" si="259"/>
        <v>0.78497423407796751</v>
      </c>
      <c r="I943">
        <f t="shared" ca="1" si="259"/>
        <v>0.38777658925175162</v>
      </c>
      <c r="J943">
        <f t="shared" ca="1" si="259"/>
        <v>0.96938988112001012</v>
      </c>
      <c r="K943">
        <f t="shared" ca="1" si="259"/>
        <v>5.0712369820715475E-2</v>
      </c>
      <c r="L943" s="42">
        <f t="shared" ca="1" si="246"/>
        <v>0</v>
      </c>
      <c r="M943" s="42">
        <f t="shared" ca="1" si="247"/>
        <v>0.11912808473280853</v>
      </c>
      <c r="N943" s="42">
        <f t="shared" ca="1" si="248"/>
        <v>0.11249943307719795</v>
      </c>
      <c r="O943" s="42">
        <f t="shared" ca="1" si="249"/>
        <v>0.13748704179835292</v>
      </c>
      <c r="P943" s="42">
        <f t="shared" ca="1" si="250"/>
        <v>3.0970162411140863E-2</v>
      </c>
      <c r="Q943" s="42">
        <f t="shared" ca="1" si="251"/>
        <v>0.21475129427040471</v>
      </c>
      <c r="R943" s="42">
        <f t="shared" ca="1" si="252"/>
        <v>0.10608695268500423</v>
      </c>
      <c r="S943" s="42">
        <f t="shared" ca="1" si="253"/>
        <v>0.26520326729918975</v>
      </c>
      <c r="T943" s="42">
        <f t="shared" ca="1" si="254"/>
        <v>1.3873763725901298E-2</v>
      </c>
      <c r="U943">
        <f ca="1">+(L943^2*Markiwitz!$B$4^2)+(M943^2*Markiwitz!$C$4^2)+(N943^2*Markiwitz!$D$4^2)+(O943^2*Markiwitz!$E$4^2)+(P943^2*Markiwitz!$F$4^2)+(Q943^2*Markiwitz!$G$4^2)+(R943^2*Markiwitz!$H$4^2)+(S943^2*Markiwitz!$I$4^2)+(T943^2*Markiwitz!$J$4^2)+(2*L943*M943*Markiwitz!$B$8)+(2*L943*N943*Markiwitz!$E$8)+(2*L943*O943*Markiwitz!$H$8)+(2*L943*P943*Markiwitz!$B$11)+(2*L943*Q943*Markiwitz!$E$11)+(2*L943*R943*Markiwitz!$H$11)+(2*L943*S943*Markiwitz!$K$8)+(2*L943*T943*Markiwitz!$K$11)</f>
        <v>2.474730044983044E-2</v>
      </c>
      <c r="V943" s="5">
        <f t="shared" ca="1" si="245"/>
        <v>0.157312747257908</v>
      </c>
      <c r="W943" s="42">
        <f ca="1">SUMPRODUCT(L943:T943,Markiwitz!$B$3:$J$3)</f>
        <v>0.67131256228556391</v>
      </c>
    </row>
    <row r="944" spans="1:23" x14ac:dyDescent="0.25">
      <c r="A944">
        <v>943</v>
      </c>
      <c r="B944" s="25">
        <f t="shared" ca="1" si="244"/>
        <v>1</v>
      </c>
      <c r="C944" s="46">
        <v>0</v>
      </c>
      <c r="D944">
        <f t="shared" ca="1" si="259"/>
        <v>0.99391159824352671</v>
      </c>
      <c r="E944">
        <f t="shared" ca="1" si="259"/>
        <v>0.41928618338527102</v>
      </c>
      <c r="F944">
        <f t="shared" ca="1" si="259"/>
        <v>2.8285817548575398E-2</v>
      </c>
      <c r="G944">
        <f t="shared" ca="1" si="259"/>
        <v>3.1992501723751787E-2</v>
      </c>
      <c r="H944">
        <f t="shared" ca="1" si="259"/>
        <v>2.2089953204162849E-2</v>
      </c>
      <c r="I944">
        <f t="shared" ca="1" si="259"/>
        <v>3.6134481833926757E-2</v>
      </c>
      <c r="J944">
        <f t="shared" ca="1" si="259"/>
        <v>0.45428058217050926</v>
      </c>
      <c r="K944">
        <f t="shared" ca="1" si="259"/>
        <v>0.58573904431171031</v>
      </c>
      <c r="L944" s="42">
        <f t="shared" ca="1" si="246"/>
        <v>0</v>
      </c>
      <c r="M944" s="42">
        <f t="shared" ca="1" si="247"/>
        <v>0.38647735191674087</v>
      </c>
      <c r="N944" s="42">
        <f t="shared" ca="1" si="248"/>
        <v>0.16303725013007908</v>
      </c>
      <c r="O944" s="42">
        <f t="shared" ca="1" si="249"/>
        <v>1.0998792933187E-2</v>
      </c>
      <c r="P944" s="42">
        <f t="shared" ca="1" si="250"/>
        <v>1.2440117782344117E-2</v>
      </c>
      <c r="Q944" s="42">
        <f t="shared" ca="1" si="251"/>
        <v>8.589563330780042E-3</v>
      </c>
      <c r="R944" s="42">
        <f t="shared" ca="1" si="252"/>
        <v>1.4050705190219412E-2</v>
      </c>
      <c r="S944" s="42">
        <f t="shared" ca="1" si="253"/>
        <v>0.1766446399606619</v>
      </c>
      <c r="T944" s="42">
        <f t="shared" ca="1" si="254"/>
        <v>0.2277615787559874</v>
      </c>
      <c r="U944">
        <f ca="1">+(L944^2*Markiwitz!$B$4^2)+(M944^2*Markiwitz!$C$4^2)+(N944^2*Markiwitz!$D$4^2)+(O944^2*Markiwitz!$E$4^2)+(P944^2*Markiwitz!$F$4^2)+(Q944^2*Markiwitz!$G$4^2)+(R944^2*Markiwitz!$H$4^2)+(S944^2*Markiwitz!$I$4^2)+(T944^2*Markiwitz!$J$4^2)+(2*L944*M944*Markiwitz!$B$8)+(2*L944*N944*Markiwitz!$E$8)+(2*L944*O944*Markiwitz!$H$8)+(2*L944*P944*Markiwitz!$B$11)+(2*L944*Q944*Markiwitz!$E$11)+(2*L944*R944*Markiwitz!$H$11)+(2*L944*S944*Markiwitz!$K$8)+(2*L944*T944*Markiwitz!$K$11)</f>
        <v>1.0631470119055724E-2</v>
      </c>
      <c r="V944" s="5">
        <f t="shared" ca="1" si="245"/>
        <v>0.10310902055133549</v>
      </c>
      <c r="W944" s="42">
        <f ca="1">SUMPRODUCT(L944:T944,Markiwitz!$B$3:$J$3)</f>
        <v>0.12021377279265115</v>
      </c>
    </row>
    <row r="945" spans="1:23" x14ac:dyDescent="0.25">
      <c r="A945">
        <v>944</v>
      </c>
      <c r="B945" s="25">
        <f t="shared" ca="1" si="244"/>
        <v>1.0000000000000002</v>
      </c>
      <c r="C945" s="46">
        <v>0</v>
      </c>
      <c r="D945">
        <f t="shared" ca="1" si="259"/>
        <v>0.31476339398829878</v>
      </c>
      <c r="E945">
        <f t="shared" ca="1" si="259"/>
        <v>0.39898567173258803</v>
      </c>
      <c r="F945">
        <f t="shared" ca="1" si="259"/>
        <v>0.7114713895573519</v>
      </c>
      <c r="G945">
        <f t="shared" ca="1" si="259"/>
        <v>8.8623171913009946E-2</v>
      </c>
      <c r="H945">
        <f t="shared" ca="1" si="259"/>
        <v>0.26119455858697782</v>
      </c>
      <c r="I945">
        <f t="shared" ca="1" si="259"/>
        <v>0.35040184663151908</v>
      </c>
      <c r="J945">
        <f t="shared" ca="1" si="259"/>
        <v>1.7000611833247192E-2</v>
      </c>
      <c r="K945">
        <f t="shared" ca="1" si="259"/>
        <v>0.19986957372256742</v>
      </c>
      <c r="L945" s="42">
        <f t="shared" ca="1" si="246"/>
        <v>0</v>
      </c>
      <c r="M945" s="42">
        <f t="shared" ca="1" si="247"/>
        <v>0.13438159965919891</v>
      </c>
      <c r="N945" s="42">
        <f t="shared" ca="1" si="248"/>
        <v>0.17033852675549169</v>
      </c>
      <c r="O945" s="42">
        <f t="shared" ca="1" si="249"/>
        <v>0.30374772056252586</v>
      </c>
      <c r="P945" s="42">
        <f t="shared" ca="1" si="250"/>
        <v>3.7835796144024256E-2</v>
      </c>
      <c r="Q945" s="42">
        <f t="shared" ca="1" si="251"/>
        <v>0.11151151396753985</v>
      </c>
      <c r="R945" s="42">
        <f t="shared" ca="1" si="252"/>
        <v>0.1495966861878204</v>
      </c>
      <c r="S945" s="42">
        <f t="shared" ca="1" si="253"/>
        <v>7.2580530549934017E-3</v>
      </c>
      <c r="T945" s="42">
        <f t="shared" ca="1" si="254"/>
        <v>8.5330103668405807E-2</v>
      </c>
      <c r="U945">
        <f ca="1">+(L945^2*Markiwitz!$B$4^2)+(M945^2*Markiwitz!$C$4^2)+(N945^2*Markiwitz!$D$4^2)+(O945^2*Markiwitz!$E$4^2)+(P945^2*Markiwitz!$F$4^2)+(Q945^2*Markiwitz!$G$4^2)+(R945^2*Markiwitz!$H$4^2)+(S945^2*Markiwitz!$I$4^2)+(T945^2*Markiwitz!$J$4^2)+(2*L945*M945*Markiwitz!$B$8)+(2*L945*N945*Markiwitz!$E$8)+(2*L945*O945*Markiwitz!$H$8)+(2*L945*P945*Markiwitz!$B$11)+(2*L945*Q945*Markiwitz!$E$11)+(2*L945*R945*Markiwitz!$H$11)+(2*L945*S945*Markiwitz!$K$8)+(2*L945*T945*Markiwitz!$K$11)</f>
        <v>1.6750995824972192E-2</v>
      </c>
      <c r="V945" s="5">
        <f t="shared" ca="1" si="245"/>
        <v>0.1294256382057751</v>
      </c>
      <c r="W945" s="42">
        <f ca="1">SUMPRODUCT(L945:T945,Markiwitz!$B$3:$J$3)</f>
        <v>0.47660254133007629</v>
      </c>
    </row>
    <row r="946" spans="1:23" x14ac:dyDescent="0.25">
      <c r="A946">
        <v>945</v>
      </c>
      <c r="B946" s="25">
        <f t="shared" ca="1" si="244"/>
        <v>1.0000000000000002</v>
      </c>
      <c r="C946" s="46">
        <v>0</v>
      </c>
      <c r="D946">
        <f t="shared" ca="1" si="259"/>
        <v>0.4411383559357267</v>
      </c>
      <c r="E946">
        <f t="shared" ca="1" si="259"/>
        <v>0.78802085821254286</v>
      </c>
      <c r="F946">
        <f t="shared" ca="1" si="259"/>
        <v>3.0612391643487502E-2</v>
      </c>
      <c r="G946">
        <f t="shared" ca="1" si="259"/>
        <v>0.34536094954263941</v>
      </c>
      <c r="H946">
        <f t="shared" ca="1" si="259"/>
        <v>9.8626638962018398E-2</v>
      </c>
      <c r="I946">
        <f t="shared" ca="1" si="259"/>
        <v>0.37213850736060039</v>
      </c>
      <c r="J946">
        <f t="shared" ca="1" si="259"/>
        <v>0.22073437745287461</v>
      </c>
      <c r="K946">
        <f t="shared" ca="1" si="259"/>
        <v>0.83824398682085877</v>
      </c>
      <c r="L946" s="42">
        <f t="shared" ca="1" si="246"/>
        <v>0</v>
      </c>
      <c r="M946" s="42">
        <f t="shared" ca="1" si="247"/>
        <v>0.14071955211561202</v>
      </c>
      <c r="N946" s="42">
        <f t="shared" ca="1" si="248"/>
        <v>0.25137225256736861</v>
      </c>
      <c r="O946" s="42">
        <f t="shared" ca="1" si="249"/>
        <v>9.7651042655807988E-3</v>
      </c>
      <c r="P946" s="42">
        <f t="shared" ca="1" si="250"/>
        <v>0.11016733748933751</v>
      </c>
      <c r="Q946" s="42">
        <f t="shared" ca="1" si="251"/>
        <v>3.1461096671053256E-2</v>
      </c>
      <c r="R946" s="42">
        <f t="shared" ca="1" si="252"/>
        <v>0.11870916091546097</v>
      </c>
      <c r="S946" s="42">
        <f t="shared" ca="1" si="253"/>
        <v>7.0412473351586333E-2</v>
      </c>
      <c r="T946" s="42">
        <f t="shared" ca="1" si="254"/>
        <v>0.26739302262400066</v>
      </c>
      <c r="U946">
        <f ca="1">+(L946^2*Markiwitz!$B$4^2)+(M946^2*Markiwitz!$C$4^2)+(N946^2*Markiwitz!$D$4^2)+(O946^2*Markiwitz!$E$4^2)+(P946^2*Markiwitz!$F$4^2)+(Q946^2*Markiwitz!$G$4^2)+(R946^2*Markiwitz!$H$4^2)+(S946^2*Markiwitz!$I$4^2)+(T946^2*Markiwitz!$J$4^2)+(2*L946*M946*Markiwitz!$B$8)+(2*L946*N946*Markiwitz!$E$8)+(2*L946*O946*Markiwitz!$H$8)+(2*L946*P946*Markiwitz!$B$11)+(2*L946*Q946*Markiwitz!$E$11)+(2*L946*R946*Markiwitz!$H$11)+(2*L946*S946*Markiwitz!$K$8)+(2*L946*T946*Markiwitz!$K$11)</f>
        <v>1.0057128786659628E-2</v>
      </c>
      <c r="V946" s="5">
        <f t="shared" ca="1" si="245"/>
        <v>0.10028523713219024</v>
      </c>
      <c r="W946" s="42">
        <f ca="1">SUMPRODUCT(L946:T946,Markiwitz!$B$3:$J$3)</f>
        <v>0.21581173830723557</v>
      </c>
    </row>
    <row r="947" spans="1:23" x14ac:dyDescent="0.25">
      <c r="A947">
        <v>946</v>
      </c>
      <c r="B947" s="25">
        <f t="shared" ca="1" si="244"/>
        <v>0.99999999999999989</v>
      </c>
      <c r="C947" s="46">
        <v>0</v>
      </c>
      <c r="D947">
        <f t="shared" ca="1" si="259"/>
        <v>0.53167094315352825</v>
      </c>
      <c r="E947">
        <f t="shared" ca="1" si="259"/>
        <v>0.73435599679177899</v>
      </c>
      <c r="F947">
        <f t="shared" ca="1" si="259"/>
        <v>0.63659208172714787</v>
      </c>
      <c r="G947">
        <f t="shared" ca="1" si="259"/>
        <v>0.22477826680546775</v>
      </c>
      <c r="H947">
        <f t="shared" ca="1" si="259"/>
        <v>2.7437576440974776E-2</v>
      </c>
      <c r="I947">
        <f t="shared" ca="1" si="259"/>
        <v>0.65853224034928137</v>
      </c>
      <c r="J947">
        <f t="shared" ca="1" si="259"/>
        <v>0.215465188551763</v>
      </c>
      <c r="K947">
        <f t="shared" ca="1" si="259"/>
        <v>0.68400182052315706</v>
      </c>
      <c r="L947" s="42">
        <f t="shared" ca="1" si="246"/>
        <v>0</v>
      </c>
      <c r="M947" s="42">
        <f t="shared" ca="1" si="247"/>
        <v>0.14319814103722628</v>
      </c>
      <c r="N947" s="42">
        <f t="shared" ca="1" si="248"/>
        <v>0.19778852870234048</v>
      </c>
      <c r="O947" s="42">
        <f t="shared" ca="1" si="249"/>
        <v>0.17145718395225912</v>
      </c>
      <c r="P947" s="42">
        <f t="shared" ca="1" si="250"/>
        <v>6.054088598710182E-2</v>
      </c>
      <c r="Q947" s="42">
        <f t="shared" ca="1" si="251"/>
        <v>7.3899279084353123E-3</v>
      </c>
      <c r="R947" s="42">
        <f t="shared" ca="1" si="252"/>
        <v>0.17736645917071722</v>
      </c>
      <c r="S947" s="42">
        <f t="shared" ca="1" si="253"/>
        <v>5.8032538464187378E-2</v>
      </c>
      <c r="T947" s="42">
        <f t="shared" ca="1" si="254"/>
        <v>0.18422633477773231</v>
      </c>
      <c r="U947">
        <f ca="1">+(L947^2*Markiwitz!$B$4^2)+(M947^2*Markiwitz!$C$4^2)+(N947^2*Markiwitz!$D$4^2)+(O947^2*Markiwitz!$E$4^2)+(P947^2*Markiwitz!$F$4^2)+(Q947^2*Markiwitz!$G$4^2)+(R947^2*Markiwitz!$H$4^2)+(S947^2*Markiwitz!$I$4^2)+(T947^2*Markiwitz!$J$4^2)+(2*L947*M947*Markiwitz!$B$8)+(2*L947*N947*Markiwitz!$E$8)+(2*L947*O947*Markiwitz!$H$8)+(2*L947*P947*Markiwitz!$B$11)+(2*L947*Q947*Markiwitz!$E$11)+(2*L947*R947*Markiwitz!$H$11)+(2*L947*S947*Markiwitz!$K$8)+(2*L947*T947*Markiwitz!$K$11)</f>
        <v>1.0418601554907769E-2</v>
      </c>
      <c r="V947" s="5">
        <f t="shared" ca="1" si="245"/>
        <v>0.10207155115362834</v>
      </c>
      <c r="W947" s="42">
        <f ca="1">SUMPRODUCT(L947:T947,Markiwitz!$B$3:$J$3)</f>
        <v>0.16924125284944558</v>
      </c>
    </row>
    <row r="948" spans="1:23" x14ac:dyDescent="0.25">
      <c r="A948">
        <v>947</v>
      </c>
      <c r="B948" s="25">
        <f t="shared" ca="1" si="244"/>
        <v>1</v>
      </c>
      <c r="C948" s="46">
        <v>0</v>
      </c>
      <c r="D948">
        <f t="shared" ca="1" si="259"/>
        <v>0.80259485018939991</v>
      </c>
      <c r="E948">
        <f t="shared" ca="1" si="259"/>
        <v>0.57028412332998601</v>
      </c>
      <c r="F948">
        <f t="shared" ca="1" si="259"/>
        <v>0.86849509419755122</v>
      </c>
      <c r="G948">
        <f t="shared" ca="1" si="259"/>
        <v>0.50351976769372675</v>
      </c>
      <c r="H948">
        <f t="shared" ca="1" si="259"/>
        <v>0.40380223800296</v>
      </c>
      <c r="I948">
        <f t="shared" ca="1" si="259"/>
        <v>0.89704973090038653</v>
      </c>
      <c r="J948">
        <f t="shared" ca="1" si="259"/>
        <v>0.21017807005767664</v>
      </c>
      <c r="K948">
        <f t="shared" ca="1" si="259"/>
        <v>0.98909994574591076</v>
      </c>
      <c r="L948" s="42">
        <f t="shared" ca="1" si="246"/>
        <v>0</v>
      </c>
      <c r="M948" s="42">
        <f t="shared" ca="1" si="247"/>
        <v>0.15302024885206433</v>
      </c>
      <c r="N948" s="42">
        <f t="shared" ca="1" si="248"/>
        <v>0.10872860503371361</v>
      </c>
      <c r="O948" s="42">
        <f t="shared" ca="1" si="249"/>
        <v>0.16558458531043979</v>
      </c>
      <c r="P948" s="42">
        <f t="shared" ca="1" si="250"/>
        <v>9.599951972809867E-2</v>
      </c>
      <c r="Q948" s="42">
        <f t="shared" ca="1" si="251"/>
        <v>7.6987684298811518E-2</v>
      </c>
      <c r="R948" s="42">
        <f t="shared" ca="1" si="252"/>
        <v>0.17102872392298762</v>
      </c>
      <c r="S948" s="42">
        <f t="shared" ca="1" si="253"/>
        <v>4.0071900007684673E-2</v>
      </c>
      <c r="T948" s="42">
        <f t="shared" ca="1" si="254"/>
        <v>0.1885787328461998</v>
      </c>
      <c r="U948">
        <f ca="1">+(L948^2*Markiwitz!$B$4^2)+(M948^2*Markiwitz!$C$4^2)+(N948^2*Markiwitz!$D$4^2)+(O948^2*Markiwitz!$E$4^2)+(P948^2*Markiwitz!$F$4^2)+(Q948^2*Markiwitz!$G$4^2)+(R948^2*Markiwitz!$H$4^2)+(S948^2*Markiwitz!$I$4^2)+(T948^2*Markiwitz!$J$4^2)+(2*L948*M948*Markiwitz!$B$8)+(2*L948*N948*Markiwitz!$E$8)+(2*L948*O948*Markiwitz!$H$8)+(2*L948*P948*Markiwitz!$B$11)+(2*L948*Q948*Markiwitz!$E$11)+(2*L948*R948*Markiwitz!$H$11)+(2*L948*S948*Markiwitz!$K$8)+(2*L948*T948*Markiwitz!$K$11)</f>
        <v>1.0190400468112721E-2</v>
      </c>
      <c r="V948" s="5">
        <f t="shared" ca="1" si="245"/>
        <v>0.10094751343204408</v>
      </c>
      <c r="W948" s="42">
        <f ca="1">SUMPRODUCT(L948:T948,Markiwitz!$B$3:$J$3)</f>
        <v>0.35565562112251548</v>
      </c>
    </row>
    <row r="949" spans="1:23" x14ac:dyDescent="0.25">
      <c r="A949">
        <v>948</v>
      </c>
      <c r="B949" s="25">
        <f t="shared" ca="1" si="244"/>
        <v>1.0000000000000002</v>
      </c>
      <c r="C949" s="46">
        <v>0</v>
      </c>
      <c r="D949">
        <f t="shared" ca="1" si="259"/>
        <v>0.53052973072721177</v>
      </c>
      <c r="E949">
        <f t="shared" ca="1" si="259"/>
        <v>0.55685787942273612</v>
      </c>
      <c r="F949">
        <f t="shared" ca="1" si="259"/>
        <v>0.89995588856202247</v>
      </c>
      <c r="G949">
        <f t="shared" ca="1" si="259"/>
        <v>0.50533191915578202</v>
      </c>
      <c r="H949">
        <f t="shared" ca="1" si="259"/>
        <v>0.83363411033889478</v>
      </c>
      <c r="I949">
        <f t="shared" ca="1" si="259"/>
        <v>0.59394049867704835</v>
      </c>
      <c r="J949">
        <f t="shared" ca="1" si="259"/>
        <v>0.35008042057809607</v>
      </c>
      <c r="K949">
        <f t="shared" ca="1" si="259"/>
        <v>0.76324080145236928</v>
      </c>
      <c r="L949" s="42">
        <f t="shared" ca="1" si="246"/>
        <v>0</v>
      </c>
      <c r="M949" s="42">
        <f t="shared" ca="1" si="247"/>
        <v>0.10539827579507439</v>
      </c>
      <c r="N949" s="42">
        <f t="shared" ca="1" si="248"/>
        <v>0.11062878657828897</v>
      </c>
      <c r="O949" s="42">
        <f t="shared" ca="1" si="249"/>
        <v>0.17879073207837487</v>
      </c>
      <c r="P949" s="42">
        <f t="shared" ca="1" si="250"/>
        <v>0.10039232468692917</v>
      </c>
      <c r="Q949" s="42">
        <f t="shared" ca="1" si="251"/>
        <v>0.16561484264650589</v>
      </c>
      <c r="R949" s="42">
        <f t="shared" ca="1" si="252"/>
        <v>0.11799584615101512</v>
      </c>
      <c r="S949" s="42">
        <f t="shared" ca="1" si="253"/>
        <v>6.9549113992101577E-2</v>
      </c>
      <c r="T949" s="42">
        <f t="shared" ca="1" si="254"/>
        <v>0.15163007807171006</v>
      </c>
      <c r="U949">
        <f ca="1">+(L949^2*Markiwitz!$B$4^2)+(M949^2*Markiwitz!$C$4^2)+(N949^2*Markiwitz!$D$4^2)+(O949^2*Markiwitz!$E$4^2)+(P949^2*Markiwitz!$F$4^2)+(Q949^2*Markiwitz!$G$4^2)+(R949^2*Markiwitz!$H$4^2)+(S949^2*Markiwitz!$I$4^2)+(T949^2*Markiwitz!$J$4^2)+(2*L949*M949*Markiwitz!$B$8)+(2*L949*N949*Markiwitz!$E$8)+(2*L949*O949*Markiwitz!$H$8)+(2*L949*P949*Markiwitz!$B$11)+(2*L949*Q949*Markiwitz!$E$11)+(2*L949*R949*Markiwitz!$H$11)+(2*L949*S949*Markiwitz!$K$8)+(2*L949*T949*Markiwitz!$K$11)</f>
        <v>1.4995366573029845E-2</v>
      </c>
      <c r="V949" s="5">
        <f t="shared" ca="1" si="245"/>
        <v>0.1224555697917814</v>
      </c>
      <c r="W949" s="42">
        <f ca="1">SUMPRODUCT(L949:T949,Markiwitz!$B$3:$J$3)</f>
        <v>0.59164323556450649</v>
      </c>
    </row>
    <row r="950" spans="1:23" x14ac:dyDescent="0.25">
      <c r="A950">
        <v>949</v>
      </c>
      <c r="B950" s="25">
        <f t="shared" ca="1" si="244"/>
        <v>1</v>
      </c>
      <c r="C950" s="46">
        <v>0</v>
      </c>
      <c r="D950">
        <f t="shared" ca="1" si="259"/>
        <v>0.92451408590002171</v>
      </c>
      <c r="E950">
        <f t="shared" ca="1" si="259"/>
        <v>0.31142195030014752</v>
      </c>
      <c r="F950">
        <f t="shared" ca="1" si="259"/>
        <v>3.0370815542409502E-2</v>
      </c>
      <c r="G950">
        <f t="shared" ca="1" si="259"/>
        <v>0.30652696529427137</v>
      </c>
      <c r="H950">
        <f t="shared" ca="1" si="259"/>
        <v>0.66924583999732623</v>
      </c>
      <c r="I950">
        <f t="shared" ca="1" si="259"/>
        <v>0.75686735282493989</v>
      </c>
      <c r="J950">
        <f t="shared" ca="1" si="259"/>
        <v>0.27631328550916512</v>
      </c>
      <c r="K950">
        <f t="shared" ca="1" si="259"/>
        <v>0.47159189547519698</v>
      </c>
      <c r="L950" s="42">
        <f t="shared" ca="1" si="246"/>
        <v>0</v>
      </c>
      <c r="M950" s="42">
        <f t="shared" ca="1" si="247"/>
        <v>0.2467442105560877</v>
      </c>
      <c r="N950" s="42">
        <f t="shared" ca="1" si="248"/>
        <v>8.3115621977615642E-2</v>
      </c>
      <c r="O950" s="42">
        <f t="shared" ca="1" si="249"/>
        <v>8.1056881871746662E-3</v>
      </c>
      <c r="P950" s="42">
        <f t="shared" ca="1" si="250"/>
        <v>8.1809196008147594E-2</v>
      </c>
      <c r="Q950" s="42">
        <f t="shared" ca="1" si="251"/>
        <v>0.17861548999259241</v>
      </c>
      <c r="R950" s="42">
        <f t="shared" ca="1" si="252"/>
        <v>0.20200085679242033</v>
      </c>
      <c r="S950" s="42">
        <f t="shared" ca="1" si="253"/>
        <v>7.3745445893066419E-2</v>
      </c>
      <c r="T950" s="42">
        <f t="shared" ca="1" si="254"/>
        <v>0.12586349059289523</v>
      </c>
      <c r="U950">
        <f ca="1">+(L950^2*Markiwitz!$B$4^2)+(M950^2*Markiwitz!$C$4^2)+(N950^2*Markiwitz!$D$4^2)+(O950^2*Markiwitz!$E$4^2)+(P950^2*Markiwitz!$F$4^2)+(Q950^2*Markiwitz!$G$4^2)+(R950^2*Markiwitz!$H$4^2)+(S950^2*Markiwitz!$I$4^2)+(T950^2*Markiwitz!$J$4^2)+(2*L950*M950*Markiwitz!$B$8)+(2*L950*N950*Markiwitz!$E$8)+(2*L950*O950*Markiwitz!$H$8)+(2*L950*P950*Markiwitz!$B$11)+(2*L950*Q950*Markiwitz!$E$11)+(2*L950*R950*Markiwitz!$H$11)+(2*L950*S950*Markiwitz!$K$8)+(2*L950*T950*Markiwitz!$K$11)</f>
        <v>1.6227419922213677E-2</v>
      </c>
      <c r="V950" s="5">
        <f t="shared" ca="1" si="245"/>
        <v>0.12738689069999973</v>
      </c>
      <c r="W950" s="42">
        <f ca="1">SUMPRODUCT(L950:T950,Markiwitz!$B$3:$J$3)</f>
        <v>0.58832799187534046</v>
      </c>
    </row>
    <row r="951" spans="1:23" x14ac:dyDescent="0.25">
      <c r="A951">
        <v>950</v>
      </c>
      <c r="B951" s="25">
        <f t="shared" ca="1" si="244"/>
        <v>0.99999999999999989</v>
      </c>
      <c r="C951" s="46">
        <v>0</v>
      </c>
      <c r="D951">
        <f t="shared" ca="1" si="259"/>
        <v>0.86906135877441482</v>
      </c>
      <c r="E951">
        <f t="shared" ca="1" si="259"/>
        <v>0.74217653740606349</v>
      </c>
      <c r="F951">
        <f t="shared" ca="1" si="259"/>
        <v>0.33721707500976927</v>
      </c>
      <c r="G951">
        <f t="shared" ca="1" si="259"/>
        <v>0.81349559834613305</v>
      </c>
      <c r="H951">
        <f t="shared" ca="1" si="259"/>
        <v>0.67285093857558953</v>
      </c>
      <c r="I951">
        <f t="shared" ca="1" si="259"/>
        <v>0.33797084533508381</v>
      </c>
      <c r="J951">
        <f t="shared" ca="1" si="259"/>
        <v>0.39321733242400814</v>
      </c>
      <c r="K951">
        <f t="shared" ca="1" si="259"/>
        <v>0.23097209317091938</v>
      </c>
      <c r="L951" s="42">
        <f t="shared" ca="1" si="246"/>
        <v>0</v>
      </c>
      <c r="M951" s="42">
        <f t="shared" ca="1" si="247"/>
        <v>0.19765042373503811</v>
      </c>
      <c r="N951" s="42">
        <f t="shared" ca="1" si="248"/>
        <v>0.16879303817095501</v>
      </c>
      <c r="O951" s="42">
        <f t="shared" ca="1" si="249"/>
        <v>7.6693201341232198E-2</v>
      </c>
      <c r="P951" s="42">
        <f t="shared" ca="1" si="250"/>
        <v>0.1850131156981262</v>
      </c>
      <c r="Q951" s="42">
        <f t="shared" ca="1" si="251"/>
        <v>0.1530263332701044</v>
      </c>
      <c r="R951" s="42">
        <f t="shared" ca="1" si="252"/>
        <v>7.6864631151904506E-2</v>
      </c>
      <c r="S951" s="42">
        <f t="shared" ca="1" si="253"/>
        <v>8.9429326927122618E-2</v>
      </c>
      <c r="T951" s="42">
        <f t="shared" ca="1" si="254"/>
        <v>5.2529929705516794E-2</v>
      </c>
      <c r="U951">
        <f ca="1">+(L951^2*Markiwitz!$B$4^2)+(M951^2*Markiwitz!$C$4^2)+(N951^2*Markiwitz!$D$4^2)+(O951^2*Markiwitz!$E$4^2)+(P951^2*Markiwitz!$F$4^2)+(Q951^2*Markiwitz!$G$4^2)+(R951^2*Markiwitz!$H$4^2)+(S951^2*Markiwitz!$I$4^2)+(T951^2*Markiwitz!$J$4^2)+(2*L951*M951*Markiwitz!$B$8)+(2*L951*N951*Markiwitz!$E$8)+(2*L951*O951*Markiwitz!$H$8)+(2*L951*P951*Markiwitz!$B$11)+(2*L951*Q951*Markiwitz!$E$11)+(2*L951*R951*Markiwitz!$H$11)+(2*L951*S951*Markiwitz!$K$8)+(2*L951*T951*Markiwitz!$K$11)</f>
        <v>1.5510253286043401E-2</v>
      </c>
      <c r="V951" s="5">
        <f t="shared" ca="1" si="245"/>
        <v>0.12454016735994616</v>
      </c>
      <c r="W951" s="42">
        <f ca="1">SUMPRODUCT(L951:T951,Markiwitz!$B$3:$J$3)</f>
        <v>0.56899525368244042</v>
      </c>
    </row>
    <row r="952" spans="1:23" x14ac:dyDescent="0.25">
      <c r="A952">
        <v>951</v>
      </c>
      <c r="B952" s="25">
        <f t="shared" ca="1" si="244"/>
        <v>1</v>
      </c>
      <c r="C952" s="46">
        <v>0</v>
      </c>
      <c r="D952">
        <f t="shared" ref="D952:K961" ca="1" si="260">RAND()</f>
        <v>0.78572569338020259</v>
      </c>
      <c r="E952">
        <f t="shared" ca="1" si="260"/>
        <v>0.29234414017915611</v>
      </c>
      <c r="F952">
        <f t="shared" ca="1" si="260"/>
        <v>0.12918312654196773</v>
      </c>
      <c r="G952">
        <f t="shared" ca="1" si="260"/>
        <v>0.68043364149750263</v>
      </c>
      <c r="H952">
        <f t="shared" ca="1" si="260"/>
        <v>0.48867311334235697</v>
      </c>
      <c r="I952">
        <f t="shared" ca="1" si="260"/>
        <v>0.32494327499989117</v>
      </c>
      <c r="J952">
        <f t="shared" ca="1" si="260"/>
        <v>0.78420022350764351</v>
      </c>
      <c r="K952">
        <f t="shared" ca="1" si="260"/>
        <v>0.67909294762297046</v>
      </c>
      <c r="L952" s="42">
        <f t="shared" ca="1" si="246"/>
        <v>0</v>
      </c>
      <c r="M952" s="42">
        <f t="shared" ca="1" si="247"/>
        <v>0.18866791952716225</v>
      </c>
      <c r="N952" s="42">
        <f t="shared" ca="1" si="248"/>
        <v>7.019747626716491E-2</v>
      </c>
      <c r="O952" s="42">
        <f t="shared" ca="1" si="249"/>
        <v>3.1019364554359233E-2</v>
      </c>
      <c r="P952" s="42">
        <f t="shared" ca="1" si="250"/>
        <v>0.16338526358397357</v>
      </c>
      <c r="Q952" s="42">
        <f t="shared" ca="1" si="251"/>
        <v>0.11733985588091329</v>
      </c>
      <c r="R952" s="42">
        <f t="shared" ca="1" si="252"/>
        <v>7.8025158366441069E-2</v>
      </c>
      <c r="S952" s="42">
        <f t="shared" ca="1" si="253"/>
        <v>0.18830162473804962</v>
      </c>
      <c r="T952" s="42">
        <f t="shared" ca="1" si="254"/>
        <v>0.16306333708193618</v>
      </c>
      <c r="U952">
        <f ca="1">+(L952^2*Markiwitz!$B$4^2)+(M952^2*Markiwitz!$C$4^2)+(N952^2*Markiwitz!$D$4^2)+(O952^2*Markiwitz!$E$4^2)+(P952^2*Markiwitz!$F$4^2)+(Q952^2*Markiwitz!$G$4^2)+(R952^2*Markiwitz!$H$4^2)+(S952^2*Markiwitz!$I$4^2)+(T952^2*Markiwitz!$J$4^2)+(2*L952*M952*Markiwitz!$B$8)+(2*L952*N952*Markiwitz!$E$8)+(2*L952*O952*Markiwitz!$H$8)+(2*L952*P952*Markiwitz!$B$11)+(2*L952*Q952*Markiwitz!$E$11)+(2*L952*R952*Markiwitz!$H$11)+(2*L952*S952*Markiwitz!$K$8)+(2*L952*T952*Markiwitz!$K$11)</f>
        <v>1.3358548070075507E-2</v>
      </c>
      <c r="V952" s="5">
        <f t="shared" ca="1" si="245"/>
        <v>0.1155791852803761</v>
      </c>
      <c r="W952" s="42">
        <f ca="1">SUMPRODUCT(L952:T952,Markiwitz!$B$3:$J$3)</f>
        <v>0.42903229881042809</v>
      </c>
    </row>
    <row r="953" spans="1:23" x14ac:dyDescent="0.25">
      <c r="A953">
        <v>952</v>
      </c>
      <c r="B953" s="25">
        <f t="shared" ca="1" si="244"/>
        <v>1</v>
      </c>
      <c r="C953" s="46">
        <v>0</v>
      </c>
      <c r="D953">
        <f t="shared" ca="1" si="260"/>
        <v>8.9454961970736879E-2</v>
      </c>
      <c r="E953">
        <f t="shared" ca="1" si="260"/>
        <v>0.84349569429366544</v>
      </c>
      <c r="F953">
        <f t="shared" ca="1" si="260"/>
        <v>0.28325294017144154</v>
      </c>
      <c r="G953">
        <f t="shared" ca="1" si="260"/>
        <v>0.96764856465058091</v>
      </c>
      <c r="H953">
        <f t="shared" ca="1" si="260"/>
        <v>0.90498950734870087</v>
      </c>
      <c r="I953">
        <f t="shared" ca="1" si="260"/>
        <v>0.83229130241625982</v>
      </c>
      <c r="J953">
        <f t="shared" ca="1" si="260"/>
        <v>0.82029999074319937</v>
      </c>
      <c r="K953">
        <f t="shared" ca="1" si="260"/>
        <v>0.51522011638683551</v>
      </c>
      <c r="L953" s="42">
        <f t="shared" ca="1" si="246"/>
        <v>0</v>
      </c>
      <c r="M953" s="42">
        <f t="shared" ca="1" si="247"/>
        <v>1.7017474930091449E-2</v>
      </c>
      <c r="N953" s="42">
        <f t="shared" ca="1" si="248"/>
        <v>0.16046249995587911</v>
      </c>
      <c r="O953" s="42">
        <f t="shared" ca="1" si="249"/>
        <v>5.3884655496461258E-2</v>
      </c>
      <c r="P953" s="42">
        <f t="shared" ca="1" si="250"/>
        <v>0.18408073545956025</v>
      </c>
      <c r="Q953" s="42">
        <f t="shared" ca="1" si="251"/>
        <v>0.17216078252137976</v>
      </c>
      <c r="R953" s="42">
        <f t="shared" ca="1" si="252"/>
        <v>0.15833103118455433</v>
      </c>
      <c r="S953" s="42">
        <f t="shared" ca="1" si="253"/>
        <v>0.15604986263582729</v>
      </c>
      <c r="T953" s="42">
        <f t="shared" ca="1" si="254"/>
        <v>9.801295781624654E-2</v>
      </c>
      <c r="U953">
        <f ca="1">+(L953^2*Markiwitz!$B$4^2)+(M953^2*Markiwitz!$C$4^2)+(N953^2*Markiwitz!$D$4^2)+(O953^2*Markiwitz!$E$4^2)+(P953^2*Markiwitz!$F$4^2)+(Q953^2*Markiwitz!$G$4^2)+(R953^2*Markiwitz!$H$4^2)+(S953^2*Markiwitz!$I$4^2)+(T953^2*Markiwitz!$J$4^2)+(2*L953*M953*Markiwitz!$B$8)+(2*L953*N953*Markiwitz!$E$8)+(2*L953*O953*Markiwitz!$H$8)+(2*L953*P953*Markiwitz!$B$11)+(2*L953*Q953*Markiwitz!$E$11)+(2*L953*R953*Markiwitz!$H$11)+(2*L953*S953*Markiwitz!$K$8)+(2*L953*T953*Markiwitz!$K$11)</f>
        <v>1.9366307747224715E-2</v>
      </c>
      <c r="V953" s="5">
        <f t="shared" ca="1" si="245"/>
        <v>0.13916288207429708</v>
      </c>
      <c r="W953" s="42">
        <f ca="1">SUMPRODUCT(L953:T953,Markiwitz!$B$3:$J$3)</f>
        <v>0.59166731169187203</v>
      </c>
    </row>
    <row r="954" spans="1:23" x14ac:dyDescent="0.25">
      <c r="A954">
        <v>953</v>
      </c>
      <c r="B954" s="25">
        <f t="shared" ca="1" si="244"/>
        <v>1</v>
      </c>
      <c r="C954" s="46">
        <v>0</v>
      </c>
      <c r="D954">
        <f t="shared" ca="1" si="260"/>
        <v>0.46069080177386879</v>
      </c>
      <c r="E954">
        <f t="shared" ca="1" si="260"/>
        <v>0.14415889253635694</v>
      </c>
      <c r="F954">
        <f t="shared" ca="1" si="260"/>
        <v>0.3925721612825499</v>
      </c>
      <c r="G954">
        <f t="shared" ca="1" si="260"/>
        <v>0.72533929767990313</v>
      </c>
      <c r="H954">
        <f t="shared" ca="1" si="260"/>
        <v>0.89741659449498024</v>
      </c>
      <c r="I954">
        <f t="shared" ca="1" si="260"/>
        <v>0.75054829946782242</v>
      </c>
      <c r="J954">
        <f t="shared" ca="1" si="260"/>
        <v>6.1213998798548719E-2</v>
      </c>
      <c r="K954">
        <f t="shared" ca="1" si="260"/>
        <v>0.25474525111976609</v>
      </c>
      <c r="L954" s="42">
        <f t="shared" ca="1" si="246"/>
        <v>0</v>
      </c>
      <c r="M954" s="42">
        <f t="shared" ca="1" si="247"/>
        <v>0.12496070715054861</v>
      </c>
      <c r="N954" s="42">
        <f t="shared" ca="1" si="248"/>
        <v>3.9102576140049396E-2</v>
      </c>
      <c r="O954" s="42">
        <f t="shared" ca="1" si="249"/>
        <v>0.10648377326527557</v>
      </c>
      <c r="P954" s="42">
        <f t="shared" ca="1" si="250"/>
        <v>0.19674565069057601</v>
      </c>
      <c r="Q954" s="42">
        <f t="shared" ca="1" si="251"/>
        <v>0.24342099261572611</v>
      </c>
      <c r="R954" s="42">
        <f t="shared" ca="1" si="252"/>
        <v>0.20358350088825389</v>
      </c>
      <c r="S954" s="42">
        <f t="shared" ca="1" si="253"/>
        <v>1.6604074897797028E-2</v>
      </c>
      <c r="T954" s="42">
        <f t="shared" ca="1" si="254"/>
        <v>6.909872435177343E-2</v>
      </c>
      <c r="U954">
        <f ca="1">+(L954^2*Markiwitz!$B$4^2)+(M954^2*Markiwitz!$C$4^2)+(N954^2*Markiwitz!$D$4^2)+(O954^2*Markiwitz!$E$4^2)+(P954^2*Markiwitz!$F$4^2)+(Q954^2*Markiwitz!$G$4^2)+(R954^2*Markiwitz!$H$4^2)+(S954^2*Markiwitz!$I$4^2)+(T954^2*Markiwitz!$J$4^2)+(2*L954*M954*Markiwitz!$B$8)+(2*L954*N954*Markiwitz!$E$8)+(2*L954*O954*Markiwitz!$H$8)+(2*L954*P954*Markiwitz!$B$11)+(2*L954*Q954*Markiwitz!$E$11)+(2*L954*R954*Markiwitz!$H$11)+(2*L954*S954*Markiwitz!$K$8)+(2*L954*T954*Markiwitz!$K$11)</f>
        <v>2.6031450657614315E-2</v>
      </c>
      <c r="V954" s="5">
        <f t="shared" ca="1" si="245"/>
        <v>0.1613426498406863</v>
      </c>
      <c r="W954" s="42">
        <f ca="1">SUMPRODUCT(L954:T954,Markiwitz!$B$3:$J$3)</f>
        <v>0.8087714528498795</v>
      </c>
    </row>
    <row r="955" spans="1:23" x14ac:dyDescent="0.25">
      <c r="A955">
        <v>954</v>
      </c>
      <c r="B955" s="25">
        <f t="shared" ca="1" si="244"/>
        <v>1</v>
      </c>
      <c r="C955" s="46">
        <v>0</v>
      </c>
      <c r="D955">
        <f t="shared" ca="1" si="260"/>
        <v>0.67554875463374375</v>
      </c>
      <c r="E955">
        <f t="shared" ca="1" si="260"/>
        <v>0.80534561173186248</v>
      </c>
      <c r="F955">
        <f t="shared" ca="1" si="260"/>
        <v>0.50572268086198158</v>
      </c>
      <c r="G955">
        <f t="shared" ca="1" si="260"/>
        <v>0.58450069971850427</v>
      </c>
      <c r="H955">
        <f t="shared" ca="1" si="260"/>
        <v>0.1110840730396081</v>
      </c>
      <c r="I955">
        <f t="shared" ca="1" si="260"/>
        <v>0.84185004710989075</v>
      </c>
      <c r="J955">
        <f t="shared" ca="1" si="260"/>
        <v>0.64713430600457122</v>
      </c>
      <c r="K955">
        <f t="shared" ca="1" si="260"/>
        <v>0.47152806442265049</v>
      </c>
      <c r="L955" s="42">
        <f t="shared" ca="1" si="246"/>
        <v>0</v>
      </c>
      <c r="M955" s="42">
        <f t="shared" ca="1" si="247"/>
        <v>0.14550728734797008</v>
      </c>
      <c r="N955" s="42">
        <f t="shared" ca="1" si="248"/>
        <v>0.17346439400103295</v>
      </c>
      <c r="O955" s="42">
        <f t="shared" ca="1" si="249"/>
        <v>0.10892823787746567</v>
      </c>
      <c r="P955" s="42">
        <f t="shared" ca="1" si="250"/>
        <v>0.12589633344101167</v>
      </c>
      <c r="Q955" s="42">
        <f t="shared" ca="1" si="251"/>
        <v>2.392653679647503E-2</v>
      </c>
      <c r="R955" s="42">
        <f t="shared" ca="1" si="252"/>
        <v>0.18132712978670684</v>
      </c>
      <c r="S955" s="42">
        <f t="shared" ca="1" si="253"/>
        <v>0.13938706388051553</v>
      </c>
      <c r="T955" s="42">
        <f t="shared" ca="1" si="254"/>
        <v>0.10156301686882221</v>
      </c>
      <c r="U955">
        <f ca="1">+(L955^2*Markiwitz!$B$4^2)+(M955^2*Markiwitz!$C$4^2)+(N955^2*Markiwitz!$D$4^2)+(O955^2*Markiwitz!$E$4^2)+(P955^2*Markiwitz!$F$4^2)+(Q955^2*Markiwitz!$G$4^2)+(R955^2*Markiwitz!$H$4^2)+(S955^2*Markiwitz!$I$4^2)+(T955^2*Markiwitz!$J$4^2)+(2*L955*M955*Markiwitz!$B$8)+(2*L955*N955*Markiwitz!$E$8)+(2*L955*O955*Markiwitz!$H$8)+(2*L955*P955*Markiwitz!$B$11)+(2*L955*Q955*Markiwitz!$E$11)+(2*L955*R955*Markiwitz!$H$11)+(2*L955*S955*Markiwitz!$K$8)+(2*L955*T955*Markiwitz!$K$11)</f>
        <v>1.1231884398038112E-2</v>
      </c>
      <c r="V955" s="5">
        <f t="shared" ca="1" si="245"/>
        <v>0.10598058500517023</v>
      </c>
      <c r="W955" s="42">
        <f ca="1">SUMPRODUCT(L955:T955,Markiwitz!$B$3:$J$3)</f>
        <v>0.20276057024969868</v>
      </c>
    </row>
    <row r="956" spans="1:23" x14ac:dyDescent="0.25">
      <c r="A956">
        <v>955</v>
      </c>
      <c r="B956" s="25">
        <f t="shared" ca="1" si="244"/>
        <v>0.99999999999999978</v>
      </c>
      <c r="C956" s="46">
        <v>0</v>
      </c>
      <c r="D956">
        <f t="shared" ca="1" si="260"/>
        <v>0.61417328423141671</v>
      </c>
      <c r="E956">
        <f t="shared" ca="1" si="260"/>
        <v>0.99682921145517511</v>
      </c>
      <c r="F956">
        <f t="shared" ca="1" si="260"/>
        <v>0.9346142678016055</v>
      </c>
      <c r="G956">
        <f t="shared" ca="1" si="260"/>
        <v>0.64682784989342546</v>
      </c>
      <c r="H956">
        <f t="shared" ca="1" si="260"/>
        <v>0.45757679971886478</v>
      </c>
      <c r="I956">
        <f t="shared" ca="1" si="260"/>
        <v>0.11728752812795395</v>
      </c>
      <c r="J956">
        <f t="shared" ca="1" si="260"/>
        <v>0.12011682825585457</v>
      </c>
      <c r="K956">
        <f t="shared" ca="1" si="260"/>
        <v>0.60127286470733221</v>
      </c>
      <c r="L956" s="42">
        <f t="shared" ca="1" si="246"/>
        <v>0</v>
      </c>
      <c r="M956" s="42">
        <f t="shared" ca="1" si="247"/>
        <v>0.13682658032622041</v>
      </c>
      <c r="N956" s="42">
        <f t="shared" ca="1" si="248"/>
        <v>0.22207532576637204</v>
      </c>
      <c r="O956" s="42">
        <f t="shared" ca="1" si="249"/>
        <v>0.20821497364122343</v>
      </c>
      <c r="P956" s="42">
        <f t="shared" ca="1" si="250"/>
        <v>0.14410142061361911</v>
      </c>
      <c r="Q956" s="42">
        <f t="shared" ca="1" si="251"/>
        <v>0.10193974624034211</v>
      </c>
      <c r="R956" s="42">
        <f t="shared" ca="1" si="252"/>
        <v>2.6129517191139366E-2</v>
      </c>
      <c r="S956" s="42">
        <f t="shared" ca="1" si="253"/>
        <v>2.6759833538587841E-2</v>
      </c>
      <c r="T956" s="42">
        <f t="shared" ca="1" si="254"/>
        <v>0.13395260268249568</v>
      </c>
      <c r="U956">
        <f ca="1">+(L956^2*Markiwitz!$B$4^2)+(M956^2*Markiwitz!$C$4^2)+(N956^2*Markiwitz!$D$4^2)+(O956^2*Markiwitz!$E$4^2)+(P956^2*Markiwitz!$F$4^2)+(Q956^2*Markiwitz!$G$4^2)+(R956^2*Markiwitz!$H$4^2)+(S956^2*Markiwitz!$I$4^2)+(T956^2*Markiwitz!$J$4^2)+(2*L956*M956*Markiwitz!$B$8)+(2*L956*N956*Markiwitz!$E$8)+(2*L956*O956*Markiwitz!$H$8)+(2*L956*P956*Markiwitz!$B$11)+(2*L956*Q956*Markiwitz!$E$11)+(2*L956*R956*Markiwitz!$H$11)+(2*L956*S956*Markiwitz!$K$8)+(2*L956*T956*Markiwitz!$K$11)</f>
        <v>1.3791383325689839E-2</v>
      </c>
      <c r="V956" s="5">
        <f t="shared" ca="1" si="245"/>
        <v>0.1174367205165822</v>
      </c>
      <c r="W956" s="42">
        <f ca="1">SUMPRODUCT(L956:T956,Markiwitz!$B$3:$J$3)</f>
        <v>0.46204776431124017</v>
      </c>
    </row>
    <row r="957" spans="1:23" x14ac:dyDescent="0.25">
      <c r="A957">
        <v>956</v>
      </c>
      <c r="B957" s="25">
        <f t="shared" ca="1" si="244"/>
        <v>1.0000000000000002</v>
      </c>
      <c r="C957" s="46">
        <v>0</v>
      </c>
      <c r="D957">
        <f t="shared" ca="1" si="260"/>
        <v>0.77141504894025748</v>
      </c>
      <c r="E957">
        <f t="shared" ca="1" si="260"/>
        <v>0.33561565822190575</v>
      </c>
      <c r="F957">
        <f t="shared" ca="1" si="260"/>
        <v>0.27166585097529572</v>
      </c>
      <c r="G957">
        <f t="shared" ca="1" si="260"/>
        <v>0.46002129362426614</v>
      </c>
      <c r="H957">
        <f t="shared" ca="1" si="260"/>
        <v>0.48047543232369261</v>
      </c>
      <c r="I957">
        <f t="shared" ca="1" si="260"/>
        <v>0.48275180607072632</v>
      </c>
      <c r="J957">
        <f t="shared" ca="1" si="260"/>
        <v>0.52996661719023452</v>
      </c>
      <c r="K957">
        <f t="shared" ca="1" si="260"/>
        <v>0.54728615344882059</v>
      </c>
      <c r="L957" s="42">
        <f t="shared" ca="1" si="246"/>
        <v>0</v>
      </c>
      <c r="M957" s="42">
        <f t="shared" ca="1" si="247"/>
        <v>0.19885942316490263</v>
      </c>
      <c r="N957" s="42">
        <f t="shared" ca="1" si="248"/>
        <v>8.6516767194006375E-2</v>
      </c>
      <c r="O957" s="42">
        <f t="shared" ca="1" si="249"/>
        <v>7.0031449986314123E-2</v>
      </c>
      <c r="P957" s="42">
        <f t="shared" ca="1" si="250"/>
        <v>0.1185867053272622</v>
      </c>
      <c r="Q957" s="42">
        <f t="shared" ca="1" si="251"/>
        <v>0.12385948063633952</v>
      </c>
      <c r="R957" s="42">
        <f t="shared" ca="1" si="252"/>
        <v>0.12444629621747801</v>
      </c>
      <c r="S957" s="42">
        <f t="shared" ca="1" si="253"/>
        <v>0.13661757822314236</v>
      </c>
      <c r="T957" s="42">
        <f t="shared" ca="1" si="254"/>
        <v>0.14108229925055488</v>
      </c>
      <c r="U957">
        <f ca="1">+(L957^2*Markiwitz!$B$4^2)+(M957^2*Markiwitz!$C$4^2)+(N957^2*Markiwitz!$D$4^2)+(O957^2*Markiwitz!$E$4^2)+(P957^2*Markiwitz!$F$4^2)+(Q957^2*Markiwitz!$G$4^2)+(R957^2*Markiwitz!$H$4^2)+(S957^2*Markiwitz!$I$4^2)+(T957^2*Markiwitz!$J$4^2)+(2*L957*M957*Markiwitz!$B$8)+(2*L957*N957*Markiwitz!$E$8)+(2*L957*O957*Markiwitz!$H$8)+(2*L957*P957*Markiwitz!$B$11)+(2*L957*Q957*Markiwitz!$E$11)+(2*L957*R957*Markiwitz!$H$11)+(2*L957*S957*Markiwitz!$K$8)+(2*L957*T957*Markiwitz!$K$11)</f>
        <v>1.1781790737771825E-2</v>
      </c>
      <c r="V957" s="5">
        <f t="shared" ca="1" si="245"/>
        <v>0.10854395762902615</v>
      </c>
      <c r="W957" s="42">
        <f ca="1">SUMPRODUCT(L957:T957,Markiwitz!$B$3:$J$3)</f>
        <v>0.45348894192337064</v>
      </c>
    </row>
    <row r="958" spans="1:23" x14ac:dyDescent="0.25">
      <c r="A958">
        <v>957</v>
      </c>
      <c r="B958" s="25">
        <f t="shared" ca="1" si="244"/>
        <v>0.99999999999999989</v>
      </c>
      <c r="C958" s="46">
        <v>0</v>
      </c>
      <c r="D958">
        <f t="shared" ca="1" si="260"/>
        <v>0.3549047389412453</v>
      </c>
      <c r="E958">
        <f t="shared" ca="1" si="260"/>
        <v>0.88417292096516542</v>
      </c>
      <c r="F958">
        <f t="shared" ca="1" si="260"/>
        <v>4.4969378538340155E-2</v>
      </c>
      <c r="G958">
        <f t="shared" ca="1" si="260"/>
        <v>0.66491492940888597</v>
      </c>
      <c r="H958">
        <f t="shared" ca="1" si="260"/>
        <v>0.26250858010197942</v>
      </c>
      <c r="I958">
        <f t="shared" ca="1" si="260"/>
        <v>0.83670814648970038</v>
      </c>
      <c r="J958">
        <f t="shared" ca="1" si="260"/>
        <v>0.92364635691229724</v>
      </c>
      <c r="K958">
        <f t="shared" ca="1" si="260"/>
        <v>0.93140953123698833</v>
      </c>
      <c r="L958" s="42">
        <f t="shared" ca="1" si="246"/>
        <v>0</v>
      </c>
      <c r="M958" s="42">
        <f t="shared" ca="1" si="247"/>
        <v>7.2381757993198736E-2</v>
      </c>
      <c r="N958" s="42">
        <f t="shared" ca="1" si="248"/>
        <v>0.18032441770250676</v>
      </c>
      <c r="O958" s="42">
        <f t="shared" ca="1" si="249"/>
        <v>9.1713699968529946E-3</v>
      </c>
      <c r="P958" s="42">
        <f t="shared" ca="1" si="250"/>
        <v>0.13560740735701018</v>
      </c>
      <c r="Q958" s="42">
        <f t="shared" ca="1" si="251"/>
        <v>5.3537838273907346E-2</v>
      </c>
      <c r="R958" s="42">
        <f t="shared" ca="1" si="252"/>
        <v>0.1706441191820251</v>
      </c>
      <c r="S958" s="42">
        <f t="shared" ca="1" si="253"/>
        <v>0.18837490667712237</v>
      </c>
      <c r="T958" s="42">
        <f t="shared" ca="1" si="254"/>
        <v>0.18995818281737653</v>
      </c>
      <c r="U958">
        <f ca="1">+(L958^2*Markiwitz!$B$4^2)+(M958^2*Markiwitz!$C$4^2)+(N958^2*Markiwitz!$D$4^2)+(O958^2*Markiwitz!$E$4^2)+(P958^2*Markiwitz!$F$4^2)+(Q958^2*Markiwitz!$G$4^2)+(R958^2*Markiwitz!$H$4^2)+(S958^2*Markiwitz!$I$4^2)+(T958^2*Markiwitz!$J$4^2)+(2*L958*M958*Markiwitz!$B$8)+(2*L958*N958*Markiwitz!$E$8)+(2*L958*O958*Markiwitz!$H$8)+(2*L958*P958*Markiwitz!$B$11)+(2*L958*Q958*Markiwitz!$E$11)+(2*L958*R958*Markiwitz!$H$11)+(2*L958*S958*Markiwitz!$K$8)+(2*L958*T958*Markiwitz!$K$11)</f>
        <v>1.2809895081994154E-2</v>
      </c>
      <c r="V958" s="5">
        <f t="shared" ca="1" si="245"/>
        <v>0.11318080703897704</v>
      </c>
      <c r="W958" s="42">
        <f ca="1">SUMPRODUCT(L958:T958,Markiwitz!$B$3:$J$3)</f>
        <v>0.25127527312243836</v>
      </c>
    </row>
    <row r="959" spans="1:23" x14ac:dyDescent="0.25">
      <c r="A959">
        <v>958</v>
      </c>
      <c r="B959" s="25">
        <f t="shared" ca="1" si="244"/>
        <v>0.99999999999999989</v>
      </c>
      <c r="C959" s="46">
        <v>0</v>
      </c>
      <c r="D959">
        <f t="shared" ca="1" si="260"/>
        <v>0.42047696015649627</v>
      </c>
      <c r="E959">
        <f t="shared" ca="1" si="260"/>
        <v>0.64337964378855961</v>
      </c>
      <c r="F959">
        <f t="shared" ca="1" si="260"/>
        <v>0.63417175830780803</v>
      </c>
      <c r="G959">
        <f t="shared" ca="1" si="260"/>
        <v>1.1919289084792783E-2</v>
      </c>
      <c r="H959">
        <f t="shared" ca="1" si="260"/>
        <v>0.64854501648549223</v>
      </c>
      <c r="I959">
        <f t="shared" ca="1" si="260"/>
        <v>0.92560473275509403</v>
      </c>
      <c r="J959">
        <f t="shared" ca="1" si="260"/>
        <v>0.72255073778047363</v>
      </c>
      <c r="K959">
        <f t="shared" ca="1" si="260"/>
        <v>0.52963961167251727</v>
      </c>
      <c r="L959" s="42">
        <f t="shared" ca="1" si="246"/>
        <v>0</v>
      </c>
      <c r="M959" s="42">
        <f t="shared" ca="1" si="247"/>
        <v>9.26918624493345E-2</v>
      </c>
      <c r="N959" s="42">
        <f t="shared" ca="1" si="248"/>
        <v>0.1418295485739699</v>
      </c>
      <c r="O959" s="42">
        <f t="shared" ca="1" si="249"/>
        <v>0.13979972022353332</v>
      </c>
      <c r="P959" s="42">
        <f t="shared" ca="1" si="250"/>
        <v>2.6275425505603595E-3</v>
      </c>
      <c r="Q959" s="42">
        <f t="shared" ca="1" si="251"/>
        <v>0.14296822693424305</v>
      </c>
      <c r="R959" s="42">
        <f t="shared" ca="1" si="252"/>
        <v>0.20404453680186421</v>
      </c>
      <c r="S959" s="42">
        <f t="shared" ca="1" si="253"/>
        <v>0.15928238630265432</v>
      </c>
      <c r="T959" s="42">
        <f t="shared" ca="1" si="254"/>
        <v>0.11675617616384025</v>
      </c>
      <c r="U959">
        <f ca="1">+(L959^2*Markiwitz!$B$4^2)+(M959^2*Markiwitz!$C$4^2)+(N959^2*Markiwitz!$D$4^2)+(O959^2*Markiwitz!$E$4^2)+(P959^2*Markiwitz!$F$4^2)+(Q959^2*Markiwitz!$G$4^2)+(R959^2*Markiwitz!$H$4^2)+(S959^2*Markiwitz!$I$4^2)+(T959^2*Markiwitz!$J$4^2)+(2*L959*M959*Markiwitz!$B$8)+(2*L959*N959*Markiwitz!$E$8)+(2*L959*O959*Markiwitz!$H$8)+(2*L959*P959*Markiwitz!$B$11)+(2*L959*Q959*Markiwitz!$E$11)+(2*L959*R959*Markiwitz!$H$11)+(2*L959*S959*Markiwitz!$K$8)+(2*L959*T959*Markiwitz!$K$11)</f>
        <v>1.596829356325865E-2</v>
      </c>
      <c r="V959" s="5">
        <f t="shared" ca="1" si="245"/>
        <v>0.12636571355893436</v>
      </c>
      <c r="W959" s="42">
        <f ca="1">SUMPRODUCT(L959:T959,Markiwitz!$B$3:$J$3)</f>
        <v>0.48694071148241613</v>
      </c>
    </row>
    <row r="960" spans="1:23" x14ac:dyDescent="0.25">
      <c r="A960">
        <v>959</v>
      </c>
      <c r="B960" s="25">
        <f t="shared" ca="1" si="244"/>
        <v>1.0000000000000002</v>
      </c>
      <c r="C960" s="46">
        <v>0</v>
      </c>
      <c r="D960">
        <f t="shared" ca="1" si="260"/>
        <v>0.17503668632166258</v>
      </c>
      <c r="E960">
        <f t="shared" ca="1" si="260"/>
        <v>0.35431420776151934</v>
      </c>
      <c r="F960">
        <f t="shared" ca="1" si="260"/>
        <v>0.93154265329485497</v>
      </c>
      <c r="G960">
        <f t="shared" ca="1" si="260"/>
        <v>0.76938630239068528</v>
      </c>
      <c r="H960">
        <f t="shared" ca="1" si="260"/>
        <v>2.2531064692245528E-2</v>
      </c>
      <c r="I960">
        <f t="shared" ca="1" si="260"/>
        <v>0.55113915063057273</v>
      </c>
      <c r="J960">
        <f t="shared" ca="1" si="260"/>
        <v>0.61378934748682268</v>
      </c>
      <c r="K960">
        <f t="shared" ca="1" si="260"/>
        <v>0.20474005528061556</v>
      </c>
      <c r="L960" s="42">
        <f t="shared" ca="1" si="246"/>
        <v>0</v>
      </c>
      <c r="M960" s="42">
        <f t="shared" ca="1" si="247"/>
        <v>4.8319579965795043E-2</v>
      </c>
      <c r="N960" s="42">
        <f t="shared" ca="1" si="248"/>
        <v>9.7809859491331322E-2</v>
      </c>
      <c r="O960" s="42">
        <f t="shared" ca="1" si="249"/>
        <v>0.25715608923669947</v>
      </c>
      <c r="P960" s="42">
        <f t="shared" ca="1" si="250"/>
        <v>0.21239217757262308</v>
      </c>
      <c r="Q960" s="42">
        <f t="shared" ca="1" si="251"/>
        <v>6.219790862075537E-3</v>
      </c>
      <c r="R960" s="42">
        <f t="shared" ca="1" si="252"/>
        <v>0.15214417514871842</v>
      </c>
      <c r="S960" s="42">
        <f t="shared" ca="1" si="253"/>
        <v>0.16943901350794827</v>
      </c>
      <c r="T960" s="42">
        <f t="shared" ca="1" si="254"/>
        <v>5.6519314214808963E-2</v>
      </c>
      <c r="U960">
        <f ca="1">+(L960^2*Markiwitz!$B$4^2)+(M960^2*Markiwitz!$C$4^2)+(N960^2*Markiwitz!$D$4^2)+(O960^2*Markiwitz!$E$4^2)+(P960^2*Markiwitz!$F$4^2)+(Q960^2*Markiwitz!$G$4^2)+(R960^2*Markiwitz!$H$4^2)+(S960^2*Markiwitz!$I$4^2)+(T960^2*Markiwitz!$J$4^2)+(2*L960*M960*Markiwitz!$B$8)+(2*L960*N960*Markiwitz!$E$8)+(2*L960*O960*Markiwitz!$H$8)+(2*L960*P960*Markiwitz!$B$11)+(2*L960*Q960*Markiwitz!$E$11)+(2*L960*R960*Markiwitz!$H$11)+(2*L960*S960*Markiwitz!$K$8)+(2*L960*T960*Markiwitz!$K$11)</f>
        <v>1.7455181790889202E-2</v>
      </c>
      <c r="V960" s="5">
        <f t="shared" ca="1" si="245"/>
        <v>0.13211806004815996</v>
      </c>
      <c r="W960" s="42">
        <f ca="1">SUMPRODUCT(L960:T960,Markiwitz!$B$3:$J$3)</f>
        <v>0.19056868947629085</v>
      </c>
    </row>
    <row r="961" spans="1:23" x14ac:dyDescent="0.25">
      <c r="A961">
        <v>960</v>
      </c>
      <c r="B961" s="25">
        <f t="shared" ca="1" si="244"/>
        <v>1</v>
      </c>
      <c r="C961" s="46">
        <v>0</v>
      </c>
      <c r="D961">
        <f t="shared" ca="1" si="260"/>
        <v>0.90688129819677665</v>
      </c>
      <c r="E961">
        <f t="shared" ca="1" si="260"/>
        <v>0.59262031300737761</v>
      </c>
      <c r="F961">
        <f t="shared" ca="1" si="260"/>
        <v>0.36906283133714768</v>
      </c>
      <c r="G961">
        <f t="shared" ca="1" si="260"/>
        <v>0.93104936654657477</v>
      </c>
      <c r="H961">
        <f t="shared" ca="1" si="260"/>
        <v>6.0548860475696187E-2</v>
      </c>
      <c r="I961">
        <f t="shared" ca="1" si="260"/>
        <v>0.35227598543905636</v>
      </c>
      <c r="J961">
        <f t="shared" ca="1" si="260"/>
        <v>0.58638866355744423</v>
      </c>
      <c r="K961">
        <f t="shared" ca="1" si="260"/>
        <v>0.9550653350135837</v>
      </c>
      <c r="L961" s="42">
        <f t="shared" ca="1" si="246"/>
        <v>0</v>
      </c>
      <c r="M961" s="42">
        <f t="shared" ca="1" si="247"/>
        <v>0.19076604464660013</v>
      </c>
      <c r="N961" s="42">
        <f t="shared" ca="1" si="248"/>
        <v>0.12466001153010586</v>
      </c>
      <c r="O961" s="42">
        <f t="shared" ca="1" si="249"/>
        <v>7.7633816796370242E-2</v>
      </c>
      <c r="P961" s="42">
        <f t="shared" ca="1" si="250"/>
        <v>0.19584989279189433</v>
      </c>
      <c r="Q961" s="42">
        <f t="shared" ca="1" si="251"/>
        <v>1.2736690726531157E-2</v>
      </c>
      <c r="R961" s="42">
        <f t="shared" ca="1" si="252"/>
        <v>7.4102637798150309E-2</v>
      </c>
      <c r="S961" s="42">
        <f t="shared" ca="1" si="253"/>
        <v>0.12334915958117747</v>
      </c>
      <c r="T961" s="42">
        <f t="shared" ca="1" si="254"/>
        <v>0.20090174612917053</v>
      </c>
      <c r="U961">
        <f ca="1">+(L961^2*Markiwitz!$B$4^2)+(M961^2*Markiwitz!$C$4^2)+(N961^2*Markiwitz!$D$4^2)+(O961^2*Markiwitz!$E$4^2)+(P961^2*Markiwitz!$F$4^2)+(Q961^2*Markiwitz!$G$4^2)+(R961^2*Markiwitz!$H$4^2)+(S961^2*Markiwitz!$I$4^2)+(T961^2*Markiwitz!$J$4^2)+(2*L961*M961*Markiwitz!$B$8)+(2*L961*N961*Markiwitz!$E$8)+(2*L961*O961*Markiwitz!$H$8)+(2*L961*P961*Markiwitz!$B$11)+(2*L961*Q961*Markiwitz!$E$11)+(2*L961*R961*Markiwitz!$H$11)+(2*L961*S961*Markiwitz!$K$8)+(2*L961*T961*Markiwitz!$K$11)</f>
        <v>1.0164910056164085E-2</v>
      </c>
      <c r="V961" s="5">
        <f t="shared" ca="1" si="245"/>
        <v>0.10082117860927874</v>
      </c>
      <c r="W961" s="42">
        <f ca="1">SUMPRODUCT(L961:T961,Markiwitz!$B$3:$J$3)</f>
        <v>0.18285565956740937</v>
      </c>
    </row>
    <row r="962" spans="1:23" x14ac:dyDescent="0.25">
      <c r="A962">
        <v>961</v>
      </c>
      <c r="B962" s="25">
        <f t="shared" ref="B962:B1029" ca="1" si="261">SUM(L962:T962)</f>
        <v>1</v>
      </c>
      <c r="C962" s="46">
        <v>0</v>
      </c>
      <c r="D962">
        <f t="shared" ref="D962:K971" ca="1" si="262">RAND()</f>
        <v>0.89980365084931691</v>
      </c>
      <c r="E962">
        <f t="shared" ca="1" si="262"/>
        <v>1.2486442468561787E-2</v>
      </c>
      <c r="F962">
        <f t="shared" ca="1" si="262"/>
        <v>8.7602584980983611E-2</v>
      </c>
      <c r="G962">
        <f t="shared" ca="1" si="262"/>
        <v>0.40042801128798189</v>
      </c>
      <c r="H962">
        <f t="shared" ca="1" si="262"/>
        <v>0.9067579207171097</v>
      </c>
      <c r="I962">
        <f t="shared" ca="1" si="262"/>
        <v>0.88041808152802148</v>
      </c>
      <c r="J962">
        <f t="shared" ca="1" si="262"/>
        <v>0.11617224033251861</v>
      </c>
      <c r="K962">
        <f t="shared" ca="1" si="262"/>
        <v>0.37052043740566509</v>
      </c>
      <c r="L962" s="42">
        <f t="shared" ca="1" si="246"/>
        <v>0</v>
      </c>
      <c r="M962" s="42">
        <f t="shared" ca="1" si="247"/>
        <v>0.2448985504943052</v>
      </c>
      <c r="N962" s="42">
        <f t="shared" ca="1" si="248"/>
        <v>3.3984210427408018E-3</v>
      </c>
      <c r="O962" s="42">
        <f t="shared" ca="1" si="249"/>
        <v>2.3842697305292183E-2</v>
      </c>
      <c r="P962" s="42">
        <f t="shared" ca="1" si="250"/>
        <v>0.10898404273997117</v>
      </c>
      <c r="Q962" s="42">
        <f t="shared" ca="1" si="251"/>
        <v>0.24679128632479572</v>
      </c>
      <c r="R962" s="42">
        <f t="shared" ca="1" si="252"/>
        <v>0.23962240183363795</v>
      </c>
      <c r="S962" s="42">
        <f t="shared" ca="1" si="253"/>
        <v>3.1618468360575962E-2</v>
      </c>
      <c r="T962" s="42">
        <f t="shared" ca="1" si="254"/>
        <v>0.10084413189868112</v>
      </c>
      <c r="U962">
        <f ca="1">+(L962^2*Markiwitz!$B$4^2)+(M962^2*Markiwitz!$C$4^2)+(N962^2*Markiwitz!$D$4^2)+(O962^2*Markiwitz!$E$4^2)+(P962^2*Markiwitz!$F$4^2)+(Q962^2*Markiwitz!$G$4^2)+(R962^2*Markiwitz!$H$4^2)+(S962^2*Markiwitz!$I$4^2)+(T962^2*Markiwitz!$J$4^2)+(2*L962*M962*Markiwitz!$B$8)+(2*L962*N962*Markiwitz!$E$8)+(2*L962*O962*Markiwitz!$H$8)+(2*L962*P962*Markiwitz!$B$11)+(2*L962*Q962*Markiwitz!$E$11)+(2*L962*R962*Markiwitz!$H$11)+(2*L962*S962*Markiwitz!$K$8)+(2*L962*T962*Markiwitz!$K$11)</f>
        <v>2.5117633565269085E-2</v>
      </c>
      <c r="V962" s="5">
        <f t="shared" ref="V962:V1025" ca="1" si="263">SQRT(U962)</f>
        <v>0.15848543644533741</v>
      </c>
      <c r="W962" s="42">
        <f ca="1">SUMPRODUCT(L962:T962,Markiwitz!$B$3:$J$3)</f>
        <v>0.77727376463002074</v>
      </c>
    </row>
    <row r="963" spans="1:23" x14ac:dyDescent="0.25">
      <c r="A963">
        <v>962</v>
      </c>
      <c r="B963" s="25">
        <f t="shared" ca="1" si="261"/>
        <v>1</v>
      </c>
      <c r="C963" s="46">
        <v>0</v>
      </c>
      <c r="D963">
        <f t="shared" ca="1" si="262"/>
        <v>0.43005173055571899</v>
      </c>
      <c r="E963">
        <f t="shared" ca="1" si="262"/>
        <v>0.30117811911438441</v>
      </c>
      <c r="F963">
        <f t="shared" ca="1" si="262"/>
        <v>0.52289296282371489</v>
      </c>
      <c r="G963">
        <f t="shared" ca="1" si="262"/>
        <v>0.36899336487529721</v>
      </c>
      <c r="H963">
        <f t="shared" ca="1" si="262"/>
        <v>0.87842981473766923</v>
      </c>
      <c r="I963">
        <f t="shared" ca="1" si="262"/>
        <v>2.0907942176502825E-2</v>
      </c>
      <c r="J963">
        <f t="shared" ca="1" si="262"/>
        <v>0.33703967103965726</v>
      </c>
      <c r="K963">
        <f t="shared" ca="1" si="262"/>
        <v>0.79123357912924219</v>
      </c>
      <c r="L963" s="42">
        <f t="shared" ref="L963:L1029" ca="1" si="264">C963/SUM($C963:$K963)</f>
        <v>0</v>
      </c>
      <c r="M963" s="42">
        <f t="shared" ref="M963:M1029" ca="1" si="265">D963/SUM($C963:$K963)</f>
        <v>0.11779892301655261</v>
      </c>
      <c r="N963" s="42">
        <f t="shared" ref="N963:N1029" ca="1" si="266">E963/SUM($C963:$K963)</f>
        <v>8.2498117196225934E-2</v>
      </c>
      <c r="O963" s="42">
        <f t="shared" ref="O963:O1029" ca="1" si="267">F963/SUM($C963:$K963)</f>
        <v>0.14322981050203512</v>
      </c>
      <c r="P963" s="42">
        <f t="shared" ref="P963:P1029" ca="1" si="268">G963/SUM($C963:$K963)</f>
        <v>0.10107393574813694</v>
      </c>
      <c r="Q963" s="42">
        <f t="shared" ref="Q963:Q1029" ca="1" si="269">H963/SUM($C963:$K963)</f>
        <v>0.24061776472335411</v>
      </c>
      <c r="R963" s="42">
        <f t="shared" ref="R963:R1029" ca="1" si="270">I963/SUM($C963:$K963)</f>
        <v>5.7270623413182235E-3</v>
      </c>
      <c r="S963" s="42">
        <f t="shared" ref="S963:S1029" ca="1" si="271">J963/SUM($C963:$K963)</f>
        <v>9.2321242867736242E-2</v>
      </c>
      <c r="T963" s="42">
        <f t="shared" ref="T963:T1029" ca="1" si="272">K963/SUM($C963:$K963)</f>
        <v>0.21673314360464091</v>
      </c>
      <c r="U963">
        <f ca="1">+(L963^2*Markiwitz!$B$4^2)+(M963^2*Markiwitz!$C$4^2)+(N963^2*Markiwitz!$D$4^2)+(O963^2*Markiwitz!$E$4^2)+(P963^2*Markiwitz!$F$4^2)+(Q963^2*Markiwitz!$G$4^2)+(R963^2*Markiwitz!$H$4^2)+(S963^2*Markiwitz!$I$4^2)+(T963^2*Markiwitz!$J$4^2)+(2*L963*M963*Markiwitz!$B$8)+(2*L963*N963*Markiwitz!$E$8)+(2*L963*O963*Markiwitz!$H$8)+(2*L963*P963*Markiwitz!$B$11)+(2*L963*Q963*Markiwitz!$E$11)+(2*L963*R963*Markiwitz!$H$11)+(2*L963*S963*Markiwitz!$K$8)+(2*L963*T963*Markiwitz!$K$11)</f>
        <v>2.1563512251052543E-2</v>
      </c>
      <c r="V963" s="5">
        <f t="shared" ca="1" si="263"/>
        <v>0.14684519825671027</v>
      </c>
      <c r="W963" s="42">
        <f ca="1">SUMPRODUCT(L963:T963,Markiwitz!$B$3:$J$3)</f>
        <v>0.77991808634558557</v>
      </c>
    </row>
    <row r="964" spans="1:23" x14ac:dyDescent="0.25">
      <c r="A964">
        <v>963</v>
      </c>
      <c r="B964" s="25">
        <f t="shared" ca="1" si="261"/>
        <v>1</v>
      </c>
      <c r="C964" s="46">
        <v>0</v>
      </c>
      <c r="D964">
        <f t="shared" ca="1" si="262"/>
        <v>0.90732366648840257</v>
      </c>
      <c r="E964">
        <f t="shared" ca="1" si="262"/>
        <v>8.3391490939559998E-2</v>
      </c>
      <c r="F964">
        <f t="shared" ca="1" si="262"/>
        <v>0.86862372940339916</v>
      </c>
      <c r="G964">
        <f t="shared" ca="1" si="262"/>
        <v>0.29791334073633757</v>
      </c>
      <c r="H964">
        <f t="shared" ca="1" si="262"/>
        <v>0.51670994097279899</v>
      </c>
      <c r="I964">
        <f t="shared" ca="1" si="262"/>
        <v>0.24002697055349576</v>
      </c>
      <c r="J964">
        <f t="shared" ca="1" si="262"/>
        <v>0.8323651602854214</v>
      </c>
      <c r="K964">
        <f t="shared" ca="1" si="262"/>
        <v>0.63740436508342491</v>
      </c>
      <c r="L964" s="42">
        <f t="shared" ca="1" si="264"/>
        <v>0</v>
      </c>
      <c r="M964" s="42">
        <f t="shared" ca="1" si="265"/>
        <v>0.20697390890690845</v>
      </c>
      <c r="N964" s="42">
        <f t="shared" ca="1" si="266"/>
        <v>1.9022828883254295E-2</v>
      </c>
      <c r="O964" s="42">
        <f t="shared" ca="1" si="267"/>
        <v>0.19814588253795562</v>
      </c>
      <c r="P964" s="42">
        <f t="shared" ca="1" si="268"/>
        <v>6.795842644153452E-2</v>
      </c>
      <c r="Q964" s="42">
        <f t="shared" ca="1" si="269"/>
        <v>0.11786915761616487</v>
      </c>
      <c r="R964" s="42">
        <f t="shared" ca="1" si="270"/>
        <v>5.4753691734740421E-2</v>
      </c>
      <c r="S964" s="42">
        <f t="shared" ca="1" si="271"/>
        <v>0.18987476820588489</v>
      </c>
      <c r="T964" s="42">
        <f t="shared" ca="1" si="272"/>
        <v>0.1454013356735569</v>
      </c>
      <c r="U964">
        <f ca="1">+(L964^2*Markiwitz!$B$4^2)+(M964^2*Markiwitz!$C$4^2)+(N964^2*Markiwitz!$D$4^2)+(O964^2*Markiwitz!$E$4^2)+(P964^2*Markiwitz!$F$4^2)+(Q964^2*Markiwitz!$G$4^2)+(R964^2*Markiwitz!$H$4^2)+(S964^2*Markiwitz!$I$4^2)+(T964^2*Markiwitz!$J$4^2)+(2*L964*M964*Markiwitz!$B$8)+(2*L964*N964*Markiwitz!$E$8)+(2*L964*O964*Markiwitz!$H$8)+(2*L964*P964*Markiwitz!$B$11)+(2*L964*Q964*Markiwitz!$E$11)+(2*L964*R964*Markiwitz!$H$11)+(2*L964*S964*Markiwitz!$K$8)+(2*L964*T964*Markiwitz!$K$11)</f>
        <v>1.3883899800004092E-2</v>
      </c>
      <c r="V964" s="5">
        <f t="shared" ca="1" si="263"/>
        <v>0.11782996138505729</v>
      </c>
      <c r="W964" s="42">
        <f ca="1">SUMPRODUCT(L964:T964,Markiwitz!$B$3:$J$3)</f>
        <v>0.43758293337478638</v>
      </c>
    </row>
    <row r="965" spans="1:23" x14ac:dyDescent="0.25">
      <c r="A965">
        <v>964</v>
      </c>
      <c r="B965" s="25">
        <f t="shared" ca="1" si="261"/>
        <v>1</v>
      </c>
      <c r="C965" s="46">
        <v>0</v>
      </c>
      <c r="D965">
        <f t="shared" ca="1" si="262"/>
        <v>4.1044072916519903E-2</v>
      </c>
      <c r="E965">
        <f t="shared" ca="1" si="262"/>
        <v>0.63574886848433665</v>
      </c>
      <c r="F965">
        <f t="shared" ca="1" si="262"/>
        <v>0.90500002842102156</v>
      </c>
      <c r="G965">
        <f t="shared" ca="1" si="262"/>
        <v>0.37040941043799902</v>
      </c>
      <c r="H965">
        <f t="shared" ca="1" si="262"/>
        <v>0.23160108323795536</v>
      </c>
      <c r="I965">
        <f t="shared" ca="1" si="262"/>
        <v>0.76268911777266946</v>
      </c>
      <c r="J965">
        <f t="shared" ca="1" si="262"/>
        <v>0.54430427465905762</v>
      </c>
      <c r="K965">
        <f t="shared" ca="1" si="262"/>
        <v>0.22552144941172469</v>
      </c>
      <c r="L965" s="42">
        <f t="shared" ca="1" si="264"/>
        <v>0</v>
      </c>
      <c r="M965" s="42">
        <f t="shared" ca="1" si="265"/>
        <v>1.1044283493566535E-2</v>
      </c>
      <c r="N965" s="42">
        <f t="shared" ca="1" si="266"/>
        <v>0.17106954147888936</v>
      </c>
      <c r="O965" s="42">
        <f t="shared" ca="1" si="267"/>
        <v>0.24352059055875513</v>
      </c>
      <c r="P965" s="42">
        <f t="shared" ca="1" si="268"/>
        <v>9.9671066901246733E-2</v>
      </c>
      <c r="Q965" s="42">
        <f t="shared" ca="1" si="269"/>
        <v>6.2320034025364929E-2</v>
      </c>
      <c r="R965" s="42">
        <f t="shared" ca="1" si="270"/>
        <v>0.20522707020991537</v>
      </c>
      <c r="S965" s="42">
        <f t="shared" ca="1" si="271"/>
        <v>0.14646330855910686</v>
      </c>
      <c r="T965" s="42">
        <f t="shared" ca="1" si="272"/>
        <v>6.0684104773155105E-2</v>
      </c>
      <c r="U965">
        <f ca="1">+(L965^2*Markiwitz!$B$4^2)+(M965^2*Markiwitz!$C$4^2)+(N965^2*Markiwitz!$D$4^2)+(O965^2*Markiwitz!$E$4^2)+(P965^2*Markiwitz!$F$4^2)+(Q965^2*Markiwitz!$G$4^2)+(R965^2*Markiwitz!$H$4^2)+(S965^2*Markiwitz!$I$4^2)+(T965^2*Markiwitz!$J$4^2)+(2*L965*M965*Markiwitz!$B$8)+(2*L965*N965*Markiwitz!$E$8)+(2*L965*O965*Markiwitz!$H$8)+(2*L965*P965*Markiwitz!$B$11)+(2*L965*Q965*Markiwitz!$E$11)+(2*L965*R965*Markiwitz!$H$11)+(2*L965*S965*Markiwitz!$K$8)+(2*L965*T965*Markiwitz!$K$11)</f>
        <v>1.608465476572514E-2</v>
      </c>
      <c r="V965" s="5">
        <f t="shared" ca="1" si="263"/>
        <v>0.12682529229505107</v>
      </c>
      <c r="W965" s="42">
        <f ca="1">SUMPRODUCT(L965:T965,Markiwitz!$B$3:$J$3)</f>
        <v>0.31905130505464496</v>
      </c>
    </row>
    <row r="966" spans="1:23" x14ac:dyDescent="0.25">
      <c r="A966">
        <v>965</v>
      </c>
      <c r="B966" s="25">
        <f t="shared" ca="1" si="261"/>
        <v>1.0000000000000002</v>
      </c>
      <c r="C966" s="46">
        <v>0</v>
      </c>
      <c r="D966">
        <f t="shared" ca="1" si="262"/>
        <v>0.2824239670574038</v>
      </c>
      <c r="E966">
        <f t="shared" ca="1" si="262"/>
        <v>7.0827547602764551E-2</v>
      </c>
      <c r="F966">
        <f t="shared" ca="1" si="262"/>
        <v>0.14659415408105003</v>
      </c>
      <c r="G966">
        <f t="shared" ca="1" si="262"/>
        <v>0.17179431371996612</v>
      </c>
      <c r="H966">
        <f t="shared" ca="1" si="262"/>
        <v>0.40134953207010726</v>
      </c>
      <c r="I966">
        <f t="shared" ca="1" si="262"/>
        <v>0.79048005972805002</v>
      </c>
      <c r="J966">
        <f t="shared" ca="1" si="262"/>
        <v>0.16988174986625604</v>
      </c>
      <c r="K966">
        <f t="shared" ca="1" si="262"/>
        <v>0.7081910535336321</v>
      </c>
      <c r="L966" s="42">
        <f t="shared" ca="1" si="264"/>
        <v>0</v>
      </c>
      <c r="M966" s="42">
        <f t="shared" ca="1" si="265"/>
        <v>0.10301645138111695</v>
      </c>
      <c r="N966" s="42">
        <f t="shared" ca="1" si="266"/>
        <v>2.583492714901536E-2</v>
      </c>
      <c r="O966" s="42">
        <f t="shared" ca="1" si="267"/>
        <v>5.347141640984384E-2</v>
      </c>
      <c r="P966" s="42">
        <f t="shared" ca="1" si="268"/>
        <v>6.266338070128491E-2</v>
      </c>
      <c r="Q966" s="42">
        <f t="shared" ca="1" si="269"/>
        <v>0.14639552368064634</v>
      </c>
      <c r="R966" s="42">
        <f t="shared" ca="1" si="270"/>
        <v>0.28833406558645791</v>
      </c>
      <c r="S966" s="42">
        <f t="shared" ca="1" si="271"/>
        <v>6.1965757396500155E-2</v>
      </c>
      <c r="T966" s="42">
        <f t="shared" ca="1" si="272"/>
        <v>0.25831847769513466</v>
      </c>
      <c r="U966">
        <f ca="1">+(L966^2*Markiwitz!$B$4^2)+(M966^2*Markiwitz!$C$4^2)+(N966^2*Markiwitz!$D$4^2)+(O966^2*Markiwitz!$E$4^2)+(P966^2*Markiwitz!$F$4^2)+(Q966^2*Markiwitz!$G$4^2)+(R966^2*Markiwitz!$H$4^2)+(S966^2*Markiwitz!$I$4^2)+(T966^2*Markiwitz!$J$4^2)+(2*L966*M966*Markiwitz!$B$8)+(2*L966*N966*Markiwitz!$E$8)+(2*L966*O966*Markiwitz!$H$8)+(2*L966*P966*Markiwitz!$B$11)+(2*L966*Q966*Markiwitz!$E$11)+(2*L966*R966*Markiwitz!$H$11)+(2*L966*S966*Markiwitz!$K$8)+(2*L966*T966*Markiwitz!$K$11)</f>
        <v>1.6109842235217584E-2</v>
      </c>
      <c r="V966" s="5">
        <f t="shared" ca="1" si="263"/>
        <v>0.12692455331896024</v>
      </c>
      <c r="W966" s="42">
        <f ca="1">SUMPRODUCT(L966:T966,Markiwitz!$B$3:$J$3)</f>
        <v>0.48978360786750375</v>
      </c>
    </row>
    <row r="967" spans="1:23" x14ac:dyDescent="0.25">
      <c r="A967">
        <v>966</v>
      </c>
      <c r="B967" s="25">
        <f t="shared" ca="1" si="261"/>
        <v>1</v>
      </c>
      <c r="C967" s="46">
        <v>0</v>
      </c>
      <c r="D967">
        <f t="shared" ca="1" si="262"/>
        <v>0.42949724464844674</v>
      </c>
      <c r="E967">
        <f t="shared" ca="1" si="262"/>
        <v>0.78375261393647477</v>
      </c>
      <c r="F967">
        <f t="shared" ca="1" si="262"/>
        <v>0.43081537815974713</v>
      </c>
      <c r="G967">
        <f t="shared" ca="1" si="262"/>
        <v>1.8088278347454745E-2</v>
      </c>
      <c r="H967">
        <f t="shared" ca="1" si="262"/>
        <v>0.74705759708526864</v>
      </c>
      <c r="I967">
        <f t="shared" ca="1" si="262"/>
        <v>0.12129403113593995</v>
      </c>
      <c r="J967">
        <f t="shared" ca="1" si="262"/>
        <v>0.57606976498887952</v>
      </c>
      <c r="K967">
        <f t="shared" ca="1" si="262"/>
        <v>0.56746958562888672</v>
      </c>
      <c r="L967" s="42">
        <f t="shared" ca="1" si="264"/>
        <v>0</v>
      </c>
      <c r="M967" s="42">
        <f t="shared" ca="1" si="265"/>
        <v>0.11690039283898269</v>
      </c>
      <c r="N967" s="42">
        <f t="shared" ca="1" si="266"/>
        <v>0.21332148133510684</v>
      </c>
      <c r="O967" s="42">
        <f t="shared" ca="1" si="267"/>
        <v>0.11725916190492017</v>
      </c>
      <c r="P967" s="42">
        <f t="shared" ca="1" si="268"/>
        <v>4.9232605585842878E-3</v>
      </c>
      <c r="Q967" s="42">
        <f t="shared" ca="1" si="269"/>
        <v>0.2033338459344414</v>
      </c>
      <c r="R967" s="42">
        <f t="shared" ca="1" si="270"/>
        <v>3.3013762173075813E-2</v>
      </c>
      <c r="S967" s="42">
        <f t="shared" ca="1" si="271"/>
        <v>0.15679444436245932</v>
      </c>
      <c r="T967" s="42">
        <f t="shared" ca="1" si="272"/>
        <v>0.15445365089242952</v>
      </c>
      <c r="U967">
        <f ca="1">+(L967^2*Markiwitz!$B$4^2)+(M967^2*Markiwitz!$C$4^2)+(N967^2*Markiwitz!$D$4^2)+(O967^2*Markiwitz!$E$4^2)+(P967^2*Markiwitz!$F$4^2)+(Q967^2*Markiwitz!$G$4^2)+(R967^2*Markiwitz!$H$4^2)+(S967^2*Markiwitz!$I$4^2)+(T967^2*Markiwitz!$J$4^2)+(2*L967*M967*Markiwitz!$B$8)+(2*L967*N967*Markiwitz!$E$8)+(2*L967*O967*Markiwitz!$H$8)+(2*L967*P967*Markiwitz!$B$11)+(2*L967*Q967*Markiwitz!$E$11)+(2*L967*R967*Markiwitz!$H$11)+(2*L967*S967*Markiwitz!$K$8)+(2*L967*T967*Markiwitz!$K$11)</f>
        <v>1.9573100700533506E-2</v>
      </c>
      <c r="V967" s="5">
        <f t="shared" ca="1" si="263"/>
        <v>0.1399038980891294</v>
      </c>
      <c r="W967" s="42">
        <f ca="1">SUMPRODUCT(L967:T967,Markiwitz!$B$3:$J$3)</f>
        <v>0.65734089412160113</v>
      </c>
    </row>
    <row r="968" spans="1:23" x14ac:dyDescent="0.25">
      <c r="A968">
        <v>967</v>
      </c>
      <c r="B968" s="25">
        <f t="shared" ca="1" si="261"/>
        <v>0.99999999999999989</v>
      </c>
      <c r="C968" s="46">
        <v>0</v>
      </c>
      <c r="D968">
        <f t="shared" ca="1" si="262"/>
        <v>0.28927482513510794</v>
      </c>
      <c r="E968">
        <f t="shared" ca="1" si="262"/>
        <v>0.32727878944313393</v>
      </c>
      <c r="F968">
        <f t="shared" ca="1" si="262"/>
        <v>0.17346210763134384</v>
      </c>
      <c r="G968">
        <f t="shared" ca="1" si="262"/>
        <v>0.81803801128064157</v>
      </c>
      <c r="H968">
        <f t="shared" ca="1" si="262"/>
        <v>0.25117003483611178</v>
      </c>
      <c r="I968">
        <f t="shared" ca="1" si="262"/>
        <v>1.9147012134448693E-2</v>
      </c>
      <c r="J968">
        <f t="shared" ca="1" si="262"/>
        <v>0.88497020627638889</v>
      </c>
      <c r="K968">
        <f t="shared" ca="1" si="262"/>
        <v>0.23147944284632693</v>
      </c>
      <c r="L968" s="42">
        <f t="shared" ca="1" si="264"/>
        <v>0</v>
      </c>
      <c r="M968" s="42">
        <f t="shared" ca="1" si="265"/>
        <v>9.6591709565484046E-2</v>
      </c>
      <c r="N968" s="42">
        <f t="shared" ca="1" si="266"/>
        <v>0.10928160707406731</v>
      </c>
      <c r="O968" s="42">
        <f t="shared" ca="1" si="267"/>
        <v>5.7920703998759489E-2</v>
      </c>
      <c r="P968" s="42">
        <f t="shared" ca="1" si="268"/>
        <v>0.27315093860048495</v>
      </c>
      <c r="Q968" s="42">
        <f t="shared" ca="1" si="269"/>
        <v>8.3868145266740607E-2</v>
      </c>
      <c r="R968" s="42">
        <f t="shared" ca="1" si="270"/>
        <v>6.3933756913470471E-3</v>
      </c>
      <c r="S968" s="42">
        <f t="shared" ca="1" si="271"/>
        <v>0.29550025688834491</v>
      </c>
      <c r="T968" s="42">
        <f t="shared" ca="1" si="272"/>
        <v>7.7293262914771579E-2</v>
      </c>
      <c r="U968">
        <f ca="1">+(L968^2*Markiwitz!$B$4^2)+(M968^2*Markiwitz!$C$4^2)+(N968^2*Markiwitz!$D$4^2)+(O968^2*Markiwitz!$E$4^2)+(P968^2*Markiwitz!$F$4^2)+(Q968^2*Markiwitz!$G$4^2)+(R968^2*Markiwitz!$H$4^2)+(S968^2*Markiwitz!$I$4^2)+(T968^2*Markiwitz!$J$4^2)+(2*L968*M968*Markiwitz!$B$8)+(2*L968*N968*Markiwitz!$E$8)+(2*L968*O968*Markiwitz!$H$8)+(2*L968*P968*Markiwitz!$B$11)+(2*L968*Q968*Markiwitz!$E$11)+(2*L968*R968*Markiwitz!$H$11)+(2*L968*S968*Markiwitz!$K$8)+(2*L968*T968*Markiwitz!$K$11)</f>
        <v>2.2063359003259109E-2</v>
      </c>
      <c r="V968" s="5">
        <f t="shared" ca="1" si="263"/>
        <v>0.1485373993419136</v>
      </c>
      <c r="W968" s="42">
        <f ca="1">SUMPRODUCT(L968:T968,Markiwitz!$B$3:$J$3)</f>
        <v>0.3587178317399386</v>
      </c>
    </row>
    <row r="969" spans="1:23" x14ac:dyDescent="0.25">
      <c r="A969">
        <v>968</v>
      </c>
      <c r="B969" s="25">
        <f t="shared" ca="1" si="261"/>
        <v>1</v>
      </c>
      <c r="C969" s="46">
        <v>0</v>
      </c>
      <c r="D969">
        <f t="shared" ca="1" si="262"/>
        <v>0.62591560057008433</v>
      </c>
      <c r="E969">
        <f t="shared" ca="1" si="262"/>
        <v>8.8414123451433957E-2</v>
      </c>
      <c r="F969">
        <f t="shared" ca="1" si="262"/>
        <v>5.1709233654814946E-2</v>
      </c>
      <c r="G969">
        <f t="shared" ca="1" si="262"/>
        <v>0.30084574291214972</v>
      </c>
      <c r="H969">
        <f t="shared" ca="1" si="262"/>
        <v>0.64008304812568395</v>
      </c>
      <c r="I969">
        <f t="shared" ca="1" si="262"/>
        <v>0.43040363768297352</v>
      </c>
      <c r="J969">
        <f t="shared" ca="1" si="262"/>
        <v>6.0237467171400327E-2</v>
      </c>
      <c r="K969">
        <f t="shared" ca="1" si="262"/>
        <v>0.53619341478068039</v>
      </c>
      <c r="L969" s="42">
        <f t="shared" ca="1" si="264"/>
        <v>0</v>
      </c>
      <c r="M969" s="42">
        <f t="shared" ca="1" si="265"/>
        <v>0.22895423265122869</v>
      </c>
      <c r="N969" s="42">
        <f t="shared" ca="1" si="266"/>
        <v>3.23410820435166E-2</v>
      </c>
      <c r="O969" s="42">
        <f t="shared" ca="1" si="267"/>
        <v>1.891476726516839E-2</v>
      </c>
      <c r="P969" s="42">
        <f t="shared" ca="1" si="268"/>
        <v>0.11004663592360407</v>
      </c>
      <c r="Q969" s="42">
        <f t="shared" ca="1" si="269"/>
        <v>0.2341365560839159</v>
      </c>
      <c r="R969" s="42">
        <f t="shared" ca="1" si="270"/>
        <v>0.15743773522540397</v>
      </c>
      <c r="S969" s="42">
        <f t="shared" ca="1" si="271"/>
        <v>2.2034317503062908E-2</v>
      </c>
      <c r="T969" s="42">
        <f t="shared" ca="1" si="272"/>
        <v>0.19613467330409939</v>
      </c>
      <c r="U969">
        <f ca="1">+(L969^2*Markiwitz!$B$4^2)+(M969^2*Markiwitz!$C$4^2)+(N969^2*Markiwitz!$D$4^2)+(O969^2*Markiwitz!$E$4^2)+(P969^2*Markiwitz!$F$4^2)+(Q969^2*Markiwitz!$G$4^2)+(R969^2*Markiwitz!$H$4^2)+(S969^2*Markiwitz!$I$4^2)+(T969^2*Markiwitz!$J$4^2)+(2*L969*M969*Markiwitz!$B$8)+(2*L969*N969*Markiwitz!$E$8)+(2*L969*O969*Markiwitz!$H$8)+(2*L969*P969*Markiwitz!$B$11)+(2*L969*Q969*Markiwitz!$E$11)+(2*L969*R969*Markiwitz!$H$11)+(2*L969*S969*Markiwitz!$K$8)+(2*L969*T969*Markiwitz!$K$11)</f>
        <v>2.0882203172770418E-2</v>
      </c>
      <c r="V969" s="5">
        <f t="shared" ca="1" si="263"/>
        <v>0.14450675822524847</v>
      </c>
      <c r="W969" s="42">
        <f ca="1">SUMPRODUCT(L969:T969,Markiwitz!$B$3:$J$3)</f>
        <v>0.74656401719632737</v>
      </c>
    </row>
    <row r="970" spans="1:23" x14ac:dyDescent="0.25">
      <c r="A970">
        <v>969</v>
      </c>
      <c r="B970" s="25">
        <f t="shared" ca="1" si="261"/>
        <v>1</v>
      </c>
      <c r="C970" s="46">
        <v>0</v>
      </c>
      <c r="D970">
        <f t="shared" ca="1" si="262"/>
        <v>0.10499782307412531</v>
      </c>
      <c r="E970">
        <f t="shared" ca="1" si="262"/>
        <v>0.55848662796039283</v>
      </c>
      <c r="F970">
        <f t="shared" ca="1" si="262"/>
        <v>0.77413227795109807</v>
      </c>
      <c r="G970">
        <f t="shared" ca="1" si="262"/>
        <v>0.6149921760767989</v>
      </c>
      <c r="H970">
        <f t="shared" ca="1" si="262"/>
        <v>0.53920289539218724</v>
      </c>
      <c r="I970">
        <f t="shared" ca="1" si="262"/>
        <v>0.28164837994519398</v>
      </c>
      <c r="J970">
        <f t="shared" ca="1" si="262"/>
        <v>0.97305232644340767</v>
      </c>
      <c r="K970">
        <f t="shared" ca="1" si="262"/>
        <v>0.91401801791189097</v>
      </c>
      <c r="L970" s="42">
        <f t="shared" ca="1" si="264"/>
        <v>0</v>
      </c>
      <c r="M970" s="42">
        <f t="shared" ca="1" si="265"/>
        <v>2.20559079556636E-2</v>
      </c>
      <c r="N970" s="42">
        <f t="shared" ca="1" si="266"/>
        <v>0.1173160480867044</v>
      </c>
      <c r="O970" s="42">
        <f t="shared" ca="1" si="267"/>
        <v>0.16261470731582447</v>
      </c>
      <c r="P970" s="42">
        <f t="shared" ca="1" si="268"/>
        <v>0.12918563863392876</v>
      </c>
      <c r="Q970" s="42">
        <f t="shared" ca="1" si="269"/>
        <v>0.11326529524142197</v>
      </c>
      <c r="R970" s="42">
        <f t="shared" ca="1" si="270"/>
        <v>5.9163233694354556E-2</v>
      </c>
      <c r="S970" s="42">
        <f t="shared" ca="1" si="271"/>
        <v>0.20439997630168882</v>
      </c>
      <c r="T970" s="42">
        <f t="shared" ca="1" si="272"/>
        <v>0.19199919277041347</v>
      </c>
      <c r="U970">
        <f ca="1">+(L970^2*Markiwitz!$B$4^2)+(M970^2*Markiwitz!$C$4^2)+(N970^2*Markiwitz!$D$4^2)+(O970^2*Markiwitz!$E$4^2)+(P970^2*Markiwitz!$F$4^2)+(Q970^2*Markiwitz!$G$4^2)+(R970^2*Markiwitz!$H$4^2)+(S970^2*Markiwitz!$I$4^2)+(T970^2*Markiwitz!$J$4^2)+(2*L970*M970*Markiwitz!$B$8)+(2*L970*N970*Markiwitz!$E$8)+(2*L970*O970*Markiwitz!$H$8)+(2*L970*P970*Markiwitz!$B$11)+(2*L970*Q970*Markiwitz!$E$11)+(2*L970*R970*Markiwitz!$H$11)+(2*L970*S970*Markiwitz!$K$8)+(2*L970*T970*Markiwitz!$K$11)</f>
        <v>1.46519130933702E-2</v>
      </c>
      <c r="V970" s="5">
        <f t="shared" ca="1" si="263"/>
        <v>0.12104508702698429</v>
      </c>
      <c r="W970" s="42">
        <f ca="1">SUMPRODUCT(L970:T970,Markiwitz!$B$3:$J$3)</f>
        <v>0.43143366846011533</v>
      </c>
    </row>
    <row r="971" spans="1:23" x14ac:dyDescent="0.25">
      <c r="A971">
        <v>970</v>
      </c>
      <c r="B971" s="25">
        <f t="shared" ca="1" si="261"/>
        <v>1</v>
      </c>
      <c r="C971" s="46">
        <v>0</v>
      </c>
      <c r="D971">
        <f t="shared" ca="1" si="262"/>
        <v>0.39731184830227106</v>
      </c>
      <c r="E971">
        <f t="shared" ca="1" si="262"/>
        <v>0.32168748246305501</v>
      </c>
      <c r="F971">
        <f t="shared" ca="1" si="262"/>
        <v>0.14441526204818023</v>
      </c>
      <c r="G971">
        <f t="shared" ca="1" si="262"/>
        <v>0.860098407475688</v>
      </c>
      <c r="H971">
        <f t="shared" ca="1" si="262"/>
        <v>0.90213702106242333</v>
      </c>
      <c r="I971">
        <f t="shared" ca="1" si="262"/>
        <v>0.30372731118339524</v>
      </c>
      <c r="J971">
        <f t="shared" ca="1" si="262"/>
        <v>0.8240430463575904</v>
      </c>
      <c r="K971">
        <f t="shared" ca="1" si="262"/>
        <v>0.94301595801907234</v>
      </c>
      <c r="L971" s="42">
        <f t="shared" ca="1" si="264"/>
        <v>0</v>
      </c>
      <c r="M971" s="42">
        <f t="shared" ca="1" si="265"/>
        <v>8.4598580668409293E-2</v>
      </c>
      <c r="N971" s="42">
        <f t="shared" ca="1" si="266"/>
        <v>6.8496080727156863E-2</v>
      </c>
      <c r="O971" s="42">
        <f t="shared" ca="1" si="267"/>
        <v>3.0749966929850069E-2</v>
      </c>
      <c r="P971" s="42">
        <f t="shared" ca="1" si="268"/>
        <v>0.18313852158832394</v>
      </c>
      <c r="Q971" s="42">
        <f t="shared" ca="1" si="269"/>
        <v>0.19208969447154448</v>
      </c>
      <c r="R971" s="42">
        <f t="shared" ca="1" si="270"/>
        <v>6.4671868070742961E-2</v>
      </c>
      <c r="S971" s="42">
        <f t="shared" ca="1" si="271"/>
        <v>0.17546134712420522</v>
      </c>
      <c r="T971" s="42">
        <f t="shared" ca="1" si="272"/>
        <v>0.20079394041976711</v>
      </c>
      <c r="U971">
        <f ca="1">+(L971^2*Markiwitz!$B$4^2)+(M971^2*Markiwitz!$C$4^2)+(N971^2*Markiwitz!$D$4^2)+(O971^2*Markiwitz!$E$4^2)+(P971^2*Markiwitz!$F$4^2)+(Q971^2*Markiwitz!$G$4^2)+(R971^2*Markiwitz!$H$4^2)+(S971^2*Markiwitz!$I$4^2)+(T971^2*Markiwitz!$J$4^2)+(2*L971*M971*Markiwitz!$B$8)+(2*L971*N971*Markiwitz!$E$8)+(2*L971*O971*Markiwitz!$H$8)+(2*L971*P971*Markiwitz!$B$11)+(2*L971*Q971*Markiwitz!$E$11)+(2*L971*R971*Markiwitz!$H$11)+(2*L971*S971*Markiwitz!$K$8)+(2*L971*T971*Markiwitz!$K$11)</f>
        <v>1.9211270039484869E-2</v>
      </c>
      <c r="V971" s="5">
        <f t="shared" ca="1" si="263"/>
        <v>0.13860472589159747</v>
      </c>
      <c r="W971" s="42">
        <f ca="1">SUMPRODUCT(L971:T971,Markiwitz!$B$3:$J$3)</f>
        <v>0.62954500733300334</v>
      </c>
    </row>
    <row r="972" spans="1:23" x14ac:dyDescent="0.25">
      <c r="A972">
        <v>971</v>
      </c>
      <c r="B972" s="25">
        <f t="shared" ca="1" si="261"/>
        <v>0.99999999999999978</v>
      </c>
      <c r="C972" s="46">
        <v>0</v>
      </c>
      <c r="D972">
        <f t="shared" ref="D972:K981" ca="1" si="273">RAND()</f>
        <v>0.4935137756470902</v>
      </c>
      <c r="E972">
        <f t="shared" ca="1" si="273"/>
        <v>1.3792437790133505E-2</v>
      </c>
      <c r="F972">
        <f t="shared" ca="1" si="273"/>
        <v>0.2034358079372095</v>
      </c>
      <c r="G972">
        <f t="shared" ca="1" si="273"/>
        <v>0.67419584370982311</v>
      </c>
      <c r="H972">
        <f t="shared" ca="1" si="273"/>
        <v>0.7731207796070857</v>
      </c>
      <c r="I972">
        <f t="shared" ca="1" si="273"/>
        <v>3.265611424125725E-2</v>
      </c>
      <c r="J972">
        <f t="shared" ca="1" si="273"/>
        <v>0.63311669404394588</v>
      </c>
      <c r="K972">
        <f t="shared" ca="1" si="273"/>
        <v>0.88231837406695124</v>
      </c>
      <c r="L972" s="42">
        <f t="shared" ca="1" si="264"/>
        <v>0</v>
      </c>
      <c r="M972" s="42">
        <f t="shared" ca="1" si="265"/>
        <v>0.13316077295255505</v>
      </c>
      <c r="N972" s="42">
        <f t="shared" ca="1" si="266"/>
        <v>3.7215003261581933E-3</v>
      </c>
      <c r="O972" s="42">
        <f t="shared" ca="1" si="267"/>
        <v>5.4891414926820738E-2</v>
      </c>
      <c r="P972" s="42">
        <f t="shared" ca="1" si="268"/>
        <v>0.18191273293655499</v>
      </c>
      <c r="Q972" s="42">
        <f t="shared" ca="1" si="269"/>
        <v>0.20860483674072794</v>
      </c>
      <c r="R972" s="42">
        <f t="shared" ca="1" si="270"/>
        <v>8.8113313722418991E-3</v>
      </c>
      <c r="S972" s="42">
        <f t="shared" ca="1" si="271"/>
        <v>0.17082868302412951</v>
      </c>
      <c r="T972" s="42">
        <f t="shared" ca="1" si="272"/>
        <v>0.23806872772081161</v>
      </c>
      <c r="U972">
        <f ca="1">+(L972^2*Markiwitz!$B$4^2)+(M972^2*Markiwitz!$C$4^2)+(N972^2*Markiwitz!$D$4^2)+(O972^2*Markiwitz!$E$4^2)+(P972^2*Markiwitz!$F$4^2)+(Q972^2*Markiwitz!$G$4^2)+(R972^2*Markiwitz!$H$4^2)+(S972^2*Markiwitz!$I$4^2)+(T972^2*Markiwitz!$J$4^2)+(2*L972*M972*Markiwitz!$B$8)+(2*L972*N972*Markiwitz!$E$8)+(2*L972*O972*Markiwitz!$H$8)+(2*L972*P972*Markiwitz!$B$11)+(2*L972*Q972*Markiwitz!$E$11)+(2*L972*R972*Markiwitz!$H$11)+(2*L972*S972*Markiwitz!$K$8)+(2*L972*T972*Markiwitz!$K$11)</f>
        <v>2.0855644669437817E-2</v>
      </c>
      <c r="V972" s="5">
        <f t="shared" ca="1" si="263"/>
        <v>0.14441483535093552</v>
      </c>
      <c r="W972" s="42">
        <f ca="1">SUMPRODUCT(L972:T972,Markiwitz!$B$3:$J$3)</f>
        <v>0.67455201515660101</v>
      </c>
    </row>
    <row r="973" spans="1:23" x14ac:dyDescent="0.25">
      <c r="A973">
        <v>972</v>
      </c>
      <c r="B973" s="25">
        <f t="shared" ca="1" si="261"/>
        <v>1</v>
      </c>
      <c r="C973" s="46">
        <v>0</v>
      </c>
      <c r="D973">
        <f t="shared" ca="1" si="273"/>
        <v>0.14126151499114559</v>
      </c>
      <c r="E973">
        <f t="shared" ca="1" si="273"/>
        <v>0.85822637698756254</v>
      </c>
      <c r="F973">
        <f t="shared" ca="1" si="273"/>
        <v>0.50472626596290904</v>
      </c>
      <c r="G973">
        <f t="shared" ca="1" si="273"/>
        <v>4.8965110508596976E-2</v>
      </c>
      <c r="H973">
        <f t="shared" ca="1" si="273"/>
        <v>1.8978595262565179E-2</v>
      </c>
      <c r="I973">
        <f t="shared" ca="1" si="273"/>
        <v>0.91270818007433085</v>
      </c>
      <c r="J973">
        <f t="shared" ca="1" si="273"/>
        <v>0.25546583944852252</v>
      </c>
      <c r="K973">
        <f t="shared" ca="1" si="273"/>
        <v>1.0706051611721668E-2</v>
      </c>
      <c r="L973" s="42">
        <f t="shared" ca="1" si="264"/>
        <v>0</v>
      </c>
      <c r="M973" s="42">
        <f t="shared" ca="1" si="265"/>
        <v>5.1348443146416921E-2</v>
      </c>
      <c r="N973" s="42">
        <f t="shared" ca="1" si="266"/>
        <v>0.31196457384917253</v>
      </c>
      <c r="O973" s="42">
        <f t="shared" ca="1" si="267"/>
        <v>0.1834675776620705</v>
      </c>
      <c r="P973" s="42">
        <f t="shared" ca="1" si="268"/>
        <v>1.7798776922832174E-2</v>
      </c>
      <c r="Q973" s="42">
        <f t="shared" ca="1" si="269"/>
        <v>6.8987035846229568E-3</v>
      </c>
      <c r="R973" s="42">
        <f t="shared" ca="1" si="270"/>
        <v>0.33176866393337245</v>
      </c>
      <c r="S973" s="42">
        <f t="shared" ca="1" si="271"/>
        <v>9.2861620049851268E-2</v>
      </c>
      <c r="T973" s="42">
        <f t="shared" ca="1" si="272"/>
        <v>3.8916408516612147E-3</v>
      </c>
      <c r="U973">
        <f ca="1">+(L973^2*Markiwitz!$B$4^2)+(M973^2*Markiwitz!$C$4^2)+(N973^2*Markiwitz!$D$4^2)+(O973^2*Markiwitz!$E$4^2)+(P973^2*Markiwitz!$F$4^2)+(Q973^2*Markiwitz!$G$4^2)+(R973^2*Markiwitz!$H$4^2)+(S973^2*Markiwitz!$I$4^2)+(T973^2*Markiwitz!$J$4^2)+(2*L973*M973*Markiwitz!$B$8)+(2*L973*N973*Markiwitz!$E$8)+(2*L973*O973*Markiwitz!$H$8)+(2*L973*P973*Markiwitz!$B$11)+(2*L973*Q973*Markiwitz!$E$11)+(2*L973*R973*Markiwitz!$H$11)+(2*L973*S973*Markiwitz!$K$8)+(2*L973*T973*Markiwitz!$K$11)</f>
        <v>2.1230325373291233E-2</v>
      </c>
      <c r="V973" s="5">
        <f t="shared" ca="1" si="263"/>
        <v>0.14570629833089313</v>
      </c>
      <c r="W973" s="42">
        <f ca="1">SUMPRODUCT(L973:T973,Markiwitz!$B$3:$J$3)</f>
        <v>0.16355368712231019</v>
      </c>
    </row>
    <row r="974" spans="1:23" x14ac:dyDescent="0.25">
      <c r="A974">
        <v>973</v>
      </c>
      <c r="B974" s="25">
        <f t="shared" ca="1" si="261"/>
        <v>1</v>
      </c>
      <c r="C974" s="46">
        <v>0</v>
      </c>
      <c r="D974">
        <f t="shared" ca="1" si="273"/>
        <v>0.17933426642771144</v>
      </c>
      <c r="E974">
        <f t="shared" ca="1" si="273"/>
        <v>0.44959052535822164</v>
      </c>
      <c r="F974">
        <f t="shared" ca="1" si="273"/>
        <v>0.83961333793526882</v>
      </c>
      <c r="G974">
        <f t="shared" ca="1" si="273"/>
        <v>0.84639145604884913</v>
      </c>
      <c r="H974">
        <f t="shared" ca="1" si="273"/>
        <v>0.54199291898753943</v>
      </c>
      <c r="I974">
        <f t="shared" ca="1" si="273"/>
        <v>0.61444602886323152</v>
      </c>
      <c r="J974">
        <f t="shared" ca="1" si="273"/>
        <v>0.98125266638889685</v>
      </c>
      <c r="K974">
        <f t="shared" ca="1" si="273"/>
        <v>0.14500970686497794</v>
      </c>
      <c r="L974" s="42">
        <f t="shared" ca="1" si="264"/>
        <v>0</v>
      </c>
      <c r="M974" s="42">
        <f t="shared" ca="1" si="265"/>
        <v>3.9005798869056321E-2</v>
      </c>
      <c r="N974" s="42">
        <f t="shared" ca="1" si="266"/>
        <v>9.7787433237836188E-2</v>
      </c>
      <c r="O974" s="42">
        <f t="shared" ca="1" si="267"/>
        <v>0.18261869100449554</v>
      </c>
      <c r="P974" s="42">
        <f t="shared" ca="1" si="268"/>
        <v>0.18409295421763106</v>
      </c>
      <c r="Q974" s="42">
        <f t="shared" ca="1" si="269"/>
        <v>0.11788526090189493</v>
      </c>
      <c r="R974" s="42">
        <f t="shared" ca="1" si="270"/>
        <v>0.13364405305881974</v>
      </c>
      <c r="S974" s="42">
        <f t="shared" ca="1" si="271"/>
        <v>0.21342571560532617</v>
      </c>
      <c r="T974" s="42">
        <f t="shared" ca="1" si="272"/>
        <v>3.1540093104940062E-2</v>
      </c>
      <c r="U974">
        <f ca="1">+(L974^2*Markiwitz!$B$4^2)+(M974^2*Markiwitz!$C$4^2)+(N974^2*Markiwitz!$D$4^2)+(O974^2*Markiwitz!$E$4^2)+(P974^2*Markiwitz!$F$4^2)+(Q974^2*Markiwitz!$G$4^2)+(R974^2*Markiwitz!$H$4^2)+(S974^2*Markiwitz!$I$4^2)+(T974^2*Markiwitz!$J$4^2)+(2*L974*M974*Markiwitz!$B$8)+(2*L974*N974*Markiwitz!$E$8)+(2*L974*O974*Markiwitz!$H$8)+(2*L974*P974*Markiwitz!$B$11)+(2*L974*Q974*Markiwitz!$E$11)+(2*L974*R974*Markiwitz!$H$11)+(2*L974*S974*Markiwitz!$K$8)+(2*L974*T974*Markiwitz!$K$11)</f>
        <v>1.8317306781102837E-2</v>
      </c>
      <c r="V974" s="5">
        <f t="shared" ca="1" si="263"/>
        <v>0.13534144517147301</v>
      </c>
      <c r="W974" s="42">
        <f ca="1">SUMPRODUCT(L974:T974,Markiwitz!$B$3:$J$3)</f>
        <v>0.4603175288711161</v>
      </c>
    </row>
    <row r="975" spans="1:23" x14ac:dyDescent="0.25">
      <c r="A975">
        <v>974</v>
      </c>
      <c r="B975" s="25">
        <f t="shared" ca="1" si="261"/>
        <v>1</v>
      </c>
      <c r="C975" s="46">
        <v>0</v>
      </c>
      <c r="D975">
        <f t="shared" ca="1" si="273"/>
        <v>2.5646521108084852E-2</v>
      </c>
      <c r="E975">
        <f t="shared" ca="1" si="273"/>
        <v>0.5970709525646648</v>
      </c>
      <c r="F975">
        <f t="shared" ca="1" si="273"/>
        <v>0.74684610204174529</v>
      </c>
      <c r="G975">
        <f t="shared" ca="1" si="273"/>
        <v>0.5370798957244115</v>
      </c>
      <c r="H975">
        <f t="shared" ca="1" si="273"/>
        <v>0.97718018925262495</v>
      </c>
      <c r="I975">
        <f t="shared" ca="1" si="273"/>
        <v>3.9726567361331178E-3</v>
      </c>
      <c r="J975">
        <f t="shared" ca="1" si="273"/>
        <v>0.5847376595600412</v>
      </c>
      <c r="K975">
        <f t="shared" ca="1" si="273"/>
        <v>0.89948783415087308</v>
      </c>
      <c r="L975" s="42">
        <f t="shared" ca="1" si="264"/>
        <v>0</v>
      </c>
      <c r="M975" s="42">
        <f t="shared" ca="1" si="265"/>
        <v>5.866055160737153E-3</v>
      </c>
      <c r="N975" s="42">
        <f t="shared" ca="1" si="266"/>
        <v>0.1365663252281839</v>
      </c>
      <c r="O975" s="42">
        <f t="shared" ca="1" si="267"/>
        <v>0.17082396527368851</v>
      </c>
      <c r="P975" s="42">
        <f t="shared" ca="1" si="268"/>
        <v>0.122844742987351</v>
      </c>
      <c r="Q975" s="42">
        <f t="shared" ca="1" si="269"/>
        <v>0.22350761992153556</v>
      </c>
      <c r="R975" s="42">
        <f t="shared" ca="1" si="270"/>
        <v>9.0865437267764759E-4</v>
      </c>
      <c r="S975" s="42">
        <f t="shared" ca="1" si="271"/>
        <v>0.13374536651905714</v>
      </c>
      <c r="T975" s="42">
        <f t="shared" ca="1" si="272"/>
        <v>0.20573727053676913</v>
      </c>
      <c r="U975">
        <f ca="1">+(L975^2*Markiwitz!$B$4^2)+(M975^2*Markiwitz!$C$4^2)+(N975^2*Markiwitz!$D$4^2)+(O975^2*Markiwitz!$E$4^2)+(P975^2*Markiwitz!$F$4^2)+(Q975^2*Markiwitz!$G$4^2)+(R975^2*Markiwitz!$H$4^2)+(S975^2*Markiwitz!$I$4^2)+(T975^2*Markiwitz!$J$4^2)+(2*L975*M975*Markiwitz!$B$8)+(2*L975*N975*Markiwitz!$E$8)+(2*L975*O975*Markiwitz!$H$8)+(2*L975*P975*Markiwitz!$B$11)+(2*L975*Q975*Markiwitz!$E$11)+(2*L975*R975*Markiwitz!$H$11)+(2*L975*S975*Markiwitz!$K$8)+(2*L975*T975*Markiwitz!$K$11)</f>
        <v>2.2225032484521762E-2</v>
      </c>
      <c r="V975" s="5">
        <f t="shared" ca="1" si="263"/>
        <v>0.14908062410830511</v>
      </c>
      <c r="W975" s="42">
        <f ca="1">SUMPRODUCT(L975:T975,Markiwitz!$B$3:$J$3)</f>
        <v>0.7397319331822535</v>
      </c>
    </row>
    <row r="976" spans="1:23" x14ac:dyDescent="0.25">
      <c r="A976">
        <v>975</v>
      </c>
      <c r="B976" s="25">
        <f t="shared" ca="1" si="261"/>
        <v>1</v>
      </c>
      <c r="C976" s="46">
        <v>0</v>
      </c>
      <c r="D976">
        <f t="shared" ca="1" si="273"/>
        <v>1.7763602530857514E-2</v>
      </c>
      <c r="E976">
        <f t="shared" ca="1" si="273"/>
        <v>0.96079278692566228</v>
      </c>
      <c r="F976">
        <f t="shared" ca="1" si="273"/>
        <v>0.1235377914575343</v>
      </c>
      <c r="G976">
        <f t="shared" ca="1" si="273"/>
        <v>0.65937850190258285</v>
      </c>
      <c r="H976">
        <f t="shared" ca="1" si="273"/>
        <v>0.18631595243972965</v>
      </c>
      <c r="I976">
        <f t="shared" ca="1" si="273"/>
        <v>0.11723676457402021</v>
      </c>
      <c r="J976">
        <f t="shared" ca="1" si="273"/>
        <v>0.16250883843825736</v>
      </c>
      <c r="K976">
        <f t="shared" ca="1" si="273"/>
        <v>0.13928104794671226</v>
      </c>
      <c r="L976" s="42">
        <f t="shared" ca="1" si="264"/>
        <v>0</v>
      </c>
      <c r="M976" s="42">
        <f t="shared" ca="1" si="265"/>
        <v>7.5052762394746519E-3</v>
      </c>
      <c r="N976" s="42">
        <f t="shared" ca="1" si="266"/>
        <v>0.40594329119025291</v>
      </c>
      <c r="O976" s="42">
        <f t="shared" ca="1" si="267"/>
        <v>5.2195789074472622E-2</v>
      </c>
      <c r="P976" s="42">
        <f t="shared" ca="1" si="268"/>
        <v>0.27859313979544154</v>
      </c>
      <c r="Q976" s="42">
        <f t="shared" ca="1" si="269"/>
        <v>7.8720106940688719E-2</v>
      </c>
      <c r="R976" s="42">
        <f t="shared" ca="1" si="270"/>
        <v>4.9533550529617811E-2</v>
      </c>
      <c r="S976" s="42">
        <f t="shared" ca="1" si="271"/>
        <v>6.8661394653283761E-2</v>
      </c>
      <c r="T976" s="42">
        <f t="shared" ca="1" si="272"/>
        <v>5.8847451576767899E-2</v>
      </c>
      <c r="U976">
        <f ca="1">+(L976^2*Markiwitz!$B$4^2)+(M976^2*Markiwitz!$C$4^2)+(N976^2*Markiwitz!$D$4^2)+(O976^2*Markiwitz!$E$4^2)+(P976^2*Markiwitz!$F$4^2)+(Q976^2*Markiwitz!$G$4^2)+(R976^2*Markiwitz!$H$4^2)+(S976^2*Markiwitz!$I$4^2)+(T976^2*Markiwitz!$J$4^2)+(2*L976*M976*Markiwitz!$B$8)+(2*L976*N976*Markiwitz!$E$8)+(2*L976*O976*Markiwitz!$H$8)+(2*L976*P976*Markiwitz!$B$11)+(2*L976*Q976*Markiwitz!$E$11)+(2*L976*R976*Markiwitz!$H$11)+(2*L976*S976*Markiwitz!$K$8)+(2*L976*T976*Markiwitz!$K$11)</f>
        <v>2.3789383506115893E-2</v>
      </c>
      <c r="V976" s="5">
        <f t="shared" ca="1" si="263"/>
        <v>0.15423807411309276</v>
      </c>
      <c r="W976" s="42">
        <f ca="1">SUMPRODUCT(L976:T976,Markiwitz!$B$3:$J$3)</f>
        <v>0.40978269294670766</v>
      </c>
    </row>
    <row r="977" spans="1:23" x14ac:dyDescent="0.25">
      <c r="A977">
        <v>976</v>
      </c>
      <c r="B977" s="25">
        <f t="shared" ca="1" si="261"/>
        <v>1</v>
      </c>
      <c r="C977" s="46">
        <v>0</v>
      </c>
      <c r="D977">
        <f t="shared" ca="1" si="273"/>
        <v>6.3540522406067446E-2</v>
      </c>
      <c r="E977">
        <f t="shared" ca="1" si="273"/>
        <v>0.65934550640521583</v>
      </c>
      <c r="F977">
        <f t="shared" ca="1" si="273"/>
        <v>0.56217459816096038</v>
      </c>
      <c r="G977">
        <f t="shared" ca="1" si="273"/>
        <v>0.89395202405583041</v>
      </c>
      <c r="H977">
        <f t="shared" ca="1" si="273"/>
        <v>0.58410825908832198</v>
      </c>
      <c r="I977">
        <f t="shared" ca="1" si="273"/>
        <v>0.71402764589823953</v>
      </c>
      <c r="J977">
        <f t="shared" ca="1" si="273"/>
        <v>0.99342850043695496</v>
      </c>
      <c r="K977">
        <f t="shared" ca="1" si="273"/>
        <v>0.72772111638073844</v>
      </c>
      <c r="L977" s="42">
        <f t="shared" ca="1" si="264"/>
        <v>0</v>
      </c>
      <c r="M977" s="42">
        <f t="shared" ca="1" si="265"/>
        <v>1.2223331616132928E-2</v>
      </c>
      <c r="N977" s="42">
        <f t="shared" ca="1" si="266"/>
        <v>0.12683872384449368</v>
      </c>
      <c r="O977" s="42">
        <f t="shared" ca="1" si="267"/>
        <v>0.10814589303457667</v>
      </c>
      <c r="P977" s="42">
        <f t="shared" ca="1" si="268"/>
        <v>0.17197013221131838</v>
      </c>
      <c r="Q977" s="42">
        <f t="shared" ca="1" si="269"/>
        <v>0.11236528565079723</v>
      </c>
      <c r="R977" s="42">
        <f t="shared" ca="1" si="270"/>
        <v>0.13735796257897159</v>
      </c>
      <c r="S977" s="42">
        <f t="shared" ca="1" si="271"/>
        <v>0.19110648666305313</v>
      </c>
      <c r="T977" s="42">
        <f t="shared" ca="1" si="272"/>
        <v>0.13999218440065636</v>
      </c>
      <c r="U977">
        <f ca="1">+(L977^2*Markiwitz!$B$4^2)+(M977^2*Markiwitz!$C$4^2)+(N977^2*Markiwitz!$D$4^2)+(O977^2*Markiwitz!$E$4^2)+(P977^2*Markiwitz!$F$4^2)+(Q977^2*Markiwitz!$G$4^2)+(R977^2*Markiwitz!$H$4^2)+(S977^2*Markiwitz!$I$4^2)+(T977^2*Markiwitz!$J$4^2)+(2*L977*M977*Markiwitz!$B$8)+(2*L977*N977*Markiwitz!$E$8)+(2*L977*O977*Markiwitz!$H$8)+(2*L977*P977*Markiwitz!$B$11)+(2*L977*Q977*Markiwitz!$E$11)+(2*L977*R977*Markiwitz!$H$11)+(2*L977*S977*Markiwitz!$K$8)+(2*L977*T977*Markiwitz!$K$11)</f>
        <v>1.5353906629221849E-2</v>
      </c>
      <c r="V977" s="5">
        <f t="shared" ca="1" si="263"/>
        <v>0.12391088180310011</v>
      </c>
      <c r="W977" s="42">
        <f ca="1">SUMPRODUCT(L977:T977,Markiwitz!$B$3:$J$3)</f>
        <v>0.43011648518928014</v>
      </c>
    </row>
    <row r="978" spans="1:23" x14ac:dyDescent="0.25">
      <c r="A978">
        <v>977</v>
      </c>
      <c r="B978" s="25">
        <f t="shared" ca="1" si="261"/>
        <v>0.99999999999999989</v>
      </c>
      <c r="C978" s="46">
        <v>0</v>
      </c>
      <c r="D978">
        <f t="shared" ca="1" si="273"/>
        <v>0.83315188610334923</v>
      </c>
      <c r="E978">
        <f t="shared" ca="1" si="273"/>
        <v>0.63181173869559915</v>
      </c>
      <c r="F978">
        <f t="shared" ca="1" si="273"/>
        <v>2.7677999081192284E-2</v>
      </c>
      <c r="G978">
        <f t="shared" ca="1" si="273"/>
        <v>0.71267839962552504</v>
      </c>
      <c r="H978">
        <f t="shared" ca="1" si="273"/>
        <v>0.55269911970547592</v>
      </c>
      <c r="I978">
        <f t="shared" ca="1" si="273"/>
        <v>0.93638134731112033</v>
      </c>
      <c r="J978">
        <f t="shared" ca="1" si="273"/>
        <v>0.26688078317856756</v>
      </c>
      <c r="K978">
        <f t="shared" ca="1" si="273"/>
        <v>0.9105558521917948</v>
      </c>
      <c r="L978" s="42">
        <f t="shared" ca="1" si="264"/>
        <v>0</v>
      </c>
      <c r="M978" s="42">
        <f t="shared" ca="1" si="265"/>
        <v>0.17101390390810695</v>
      </c>
      <c r="N978" s="42">
        <f t="shared" ca="1" si="266"/>
        <v>0.12968654788101885</v>
      </c>
      <c r="O978" s="42">
        <f t="shared" ca="1" si="267"/>
        <v>5.6812242211650467E-3</v>
      </c>
      <c r="P978" s="42">
        <f t="shared" ca="1" si="268"/>
        <v>0.14628535010700858</v>
      </c>
      <c r="Q978" s="42">
        <f t="shared" ca="1" si="269"/>
        <v>0.11344778271999593</v>
      </c>
      <c r="R978" s="42">
        <f t="shared" ca="1" si="270"/>
        <v>0.19220292532656361</v>
      </c>
      <c r="S978" s="42">
        <f t="shared" ca="1" si="271"/>
        <v>5.4780317215483536E-2</v>
      </c>
      <c r="T978" s="42">
        <f t="shared" ca="1" si="272"/>
        <v>0.18690194862065745</v>
      </c>
      <c r="U978">
        <f ca="1">+(L978^2*Markiwitz!$B$4^2)+(M978^2*Markiwitz!$C$4^2)+(N978^2*Markiwitz!$D$4^2)+(O978^2*Markiwitz!$E$4^2)+(P978^2*Markiwitz!$F$4^2)+(Q978^2*Markiwitz!$G$4^2)+(R978^2*Markiwitz!$H$4^2)+(S978^2*Markiwitz!$I$4^2)+(T978^2*Markiwitz!$J$4^2)+(2*L978*M978*Markiwitz!$B$8)+(2*L978*N978*Markiwitz!$E$8)+(2*L978*O978*Markiwitz!$H$8)+(2*L978*P978*Markiwitz!$B$11)+(2*L978*Q978*Markiwitz!$E$11)+(2*L978*R978*Markiwitz!$H$11)+(2*L978*S978*Markiwitz!$K$8)+(2*L978*T978*Markiwitz!$K$11)</f>
        <v>1.2352712217143531E-2</v>
      </c>
      <c r="V978" s="5">
        <f t="shared" ca="1" si="263"/>
        <v>0.11114275602639846</v>
      </c>
      <c r="W978" s="42">
        <f ca="1">SUMPRODUCT(L978:T978,Markiwitz!$B$3:$J$3)</f>
        <v>0.43274628462808573</v>
      </c>
    </row>
    <row r="979" spans="1:23" x14ac:dyDescent="0.25">
      <c r="A979">
        <v>978</v>
      </c>
      <c r="B979" s="25">
        <f t="shared" ca="1" si="261"/>
        <v>1</v>
      </c>
      <c r="C979" s="46">
        <v>0</v>
      </c>
      <c r="D979">
        <f t="shared" ca="1" si="273"/>
        <v>0.17918715542149899</v>
      </c>
      <c r="E979">
        <f t="shared" ca="1" si="273"/>
        <v>8.1909140344672338E-2</v>
      </c>
      <c r="F979">
        <f t="shared" ca="1" si="273"/>
        <v>0.67831088508492465</v>
      </c>
      <c r="G979">
        <f t="shared" ca="1" si="273"/>
        <v>0.51264107515249246</v>
      </c>
      <c r="H979">
        <f t="shared" ca="1" si="273"/>
        <v>0.51095967978327028</v>
      </c>
      <c r="I979">
        <f t="shared" ca="1" si="273"/>
        <v>0.42768102083833615</v>
      </c>
      <c r="J979">
        <f t="shared" ca="1" si="273"/>
        <v>0.88482784682713977</v>
      </c>
      <c r="K979">
        <f t="shared" ca="1" si="273"/>
        <v>0.99593821385057979</v>
      </c>
      <c r="L979" s="42">
        <f t="shared" ca="1" si="264"/>
        <v>0</v>
      </c>
      <c r="M979" s="42">
        <f t="shared" ca="1" si="265"/>
        <v>4.19499104393335E-2</v>
      </c>
      <c r="N979" s="42">
        <f t="shared" ca="1" si="266"/>
        <v>1.9175934198738556E-2</v>
      </c>
      <c r="O979" s="42">
        <f t="shared" ca="1" si="267"/>
        <v>0.15880089626069019</v>
      </c>
      <c r="P979" s="42">
        <f t="shared" ca="1" si="268"/>
        <v>0.12001556216227807</v>
      </c>
      <c r="Q979" s="42">
        <f t="shared" ca="1" si="269"/>
        <v>0.11962192688755058</v>
      </c>
      <c r="R979" s="42">
        <f t="shared" ca="1" si="270"/>
        <v>0.10012537159021351</v>
      </c>
      <c r="S979" s="42">
        <f t="shared" ca="1" si="271"/>
        <v>0.20714904950253663</v>
      </c>
      <c r="T979" s="42">
        <f t="shared" ca="1" si="272"/>
        <v>0.23316134895865903</v>
      </c>
      <c r="U979">
        <f ca="1">+(L979^2*Markiwitz!$B$4^2)+(M979^2*Markiwitz!$C$4^2)+(N979^2*Markiwitz!$D$4^2)+(O979^2*Markiwitz!$E$4^2)+(P979^2*Markiwitz!$F$4^2)+(Q979^2*Markiwitz!$G$4^2)+(R979^2*Markiwitz!$H$4^2)+(S979^2*Markiwitz!$I$4^2)+(T979^2*Markiwitz!$J$4^2)+(2*L979*M979*Markiwitz!$B$8)+(2*L979*N979*Markiwitz!$E$8)+(2*L979*O979*Markiwitz!$H$8)+(2*L979*P979*Markiwitz!$B$11)+(2*L979*Q979*Markiwitz!$E$11)+(2*L979*R979*Markiwitz!$H$11)+(2*L979*S979*Markiwitz!$K$8)+(2*L979*T979*Markiwitz!$K$11)</f>
        <v>1.4788691175596069E-2</v>
      </c>
      <c r="V979" s="5">
        <f t="shared" ca="1" si="263"/>
        <v>0.12160876274181918</v>
      </c>
      <c r="W979" s="42">
        <f ca="1">SUMPRODUCT(L979:T979,Markiwitz!$B$3:$J$3)</f>
        <v>0.43265522074403229</v>
      </c>
    </row>
    <row r="980" spans="1:23" x14ac:dyDescent="0.25">
      <c r="A980">
        <v>979</v>
      </c>
      <c r="B980" s="25">
        <f t="shared" ca="1" si="261"/>
        <v>0.99999999999999989</v>
      </c>
      <c r="C980" s="46">
        <v>0</v>
      </c>
      <c r="D980">
        <f t="shared" ca="1" si="273"/>
        <v>0.98886342051015497</v>
      </c>
      <c r="E980">
        <f t="shared" ca="1" si="273"/>
        <v>0.45518483198182347</v>
      </c>
      <c r="F980">
        <f t="shared" ca="1" si="273"/>
        <v>0.68048819338112065</v>
      </c>
      <c r="G980">
        <f t="shared" ca="1" si="273"/>
        <v>0.54559709388015099</v>
      </c>
      <c r="H980">
        <f t="shared" ca="1" si="273"/>
        <v>0.95986054017160927</v>
      </c>
      <c r="I980">
        <f t="shared" ca="1" si="273"/>
        <v>0.72113536709283343</v>
      </c>
      <c r="J980">
        <f t="shared" ca="1" si="273"/>
        <v>0.22785507360774482</v>
      </c>
      <c r="K980">
        <f t="shared" ca="1" si="273"/>
        <v>0.40585973536615216</v>
      </c>
      <c r="L980" s="42">
        <f t="shared" ca="1" si="264"/>
        <v>0</v>
      </c>
      <c r="M980" s="42">
        <f t="shared" ca="1" si="265"/>
        <v>0.19837398516946228</v>
      </c>
      <c r="N980" s="42">
        <f t="shared" ca="1" si="266"/>
        <v>9.1313751966214163E-2</v>
      </c>
      <c r="O980" s="42">
        <f t="shared" ca="1" si="267"/>
        <v>0.13651142511888914</v>
      </c>
      <c r="P980" s="42">
        <f t="shared" ca="1" si="268"/>
        <v>0.1094511815939614</v>
      </c>
      <c r="Q980" s="42">
        <f t="shared" ca="1" si="269"/>
        <v>0.19255577323562195</v>
      </c>
      <c r="R980" s="42">
        <f t="shared" ca="1" si="270"/>
        <v>0.14466557630683377</v>
      </c>
      <c r="S980" s="42">
        <f t="shared" ca="1" si="271"/>
        <v>4.5709567221457685E-2</v>
      </c>
      <c r="T980" s="42">
        <f t="shared" ca="1" si="272"/>
        <v>8.1418739387559488E-2</v>
      </c>
      <c r="U980">
        <f ca="1">+(L980^2*Markiwitz!$B$4^2)+(M980^2*Markiwitz!$C$4^2)+(N980^2*Markiwitz!$D$4^2)+(O980^2*Markiwitz!$E$4^2)+(P980^2*Markiwitz!$F$4^2)+(Q980^2*Markiwitz!$G$4^2)+(R980^2*Markiwitz!$H$4^2)+(S980^2*Markiwitz!$I$4^2)+(T980^2*Markiwitz!$J$4^2)+(2*L980*M980*Markiwitz!$B$8)+(2*L980*N980*Markiwitz!$E$8)+(2*L980*O980*Markiwitz!$H$8)+(2*L980*P980*Markiwitz!$B$11)+(2*L980*Q980*Markiwitz!$E$11)+(2*L980*R980*Markiwitz!$H$11)+(2*L980*S980*Markiwitz!$K$8)+(2*L980*T980*Markiwitz!$K$11)</f>
        <v>1.7108114362433452E-2</v>
      </c>
      <c r="V980" s="5">
        <f t="shared" ca="1" si="263"/>
        <v>0.13079799066665149</v>
      </c>
      <c r="W980" s="42">
        <f ca="1">SUMPRODUCT(L980:T980,Markiwitz!$B$3:$J$3)</f>
        <v>0.66420833580006644</v>
      </c>
    </row>
    <row r="981" spans="1:23" x14ac:dyDescent="0.25">
      <c r="A981">
        <v>980</v>
      </c>
      <c r="B981" s="25">
        <f t="shared" ca="1" si="261"/>
        <v>0.99999999999999978</v>
      </c>
      <c r="C981" s="46">
        <v>0</v>
      </c>
      <c r="D981">
        <f t="shared" ca="1" si="273"/>
        <v>0.40457896616437805</v>
      </c>
      <c r="E981">
        <f t="shared" ca="1" si="273"/>
        <v>0.9143247735190041</v>
      </c>
      <c r="F981">
        <f t="shared" ca="1" si="273"/>
        <v>0.91774157841439519</v>
      </c>
      <c r="G981">
        <f t="shared" ca="1" si="273"/>
        <v>0.82655028682108822</v>
      </c>
      <c r="H981">
        <f t="shared" ca="1" si="273"/>
        <v>0.33069460189934419</v>
      </c>
      <c r="I981">
        <f t="shared" ca="1" si="273"/>
        <v>0.51278134536647624</v>
      </c>
      <c r="J981">
        <f t="shared" ca="1" si="273"/>
        <v>0.12082526097215895</v>
      </c>
      <c r="K981">
        <f t="shared" ca="1" si="273"/>
        <v>0.75046641833626559</v>
      </c>
      <c r="L981" s="42">
        <f t="shared" ca="1" si="264"/>
        <v>0</v>
      </c>
      <c r="M981" s="42">
        <f t="shared" ca="1" si="265"/>
        <v>8.4676031723657133E-2</v>
      </c>
      <c r="N981" s="42">
        <f t="shared" ca="1" si="266"/>
        <v>0.19136287351321413</v>
      </c>
      <c r="O981" s="42">
        <f t="shared" ca="1" si="267"/>
        <v>0.19207799096595418</v>
      </c>
      <c r="P981" s="42">
        <f t="shared" ca="1" si="268"/>
        <v>0.17299218239542449</v>
      </c>
      <c r="Q981" s="42">
        <f t="shared" ca="1" si="269"/>
        <v>6.9212462691137594E-2</v>
      </c>
      <c r="R981" s="42">
        <f t="shared" ca="1" si="270"/>
        <v>0.10732216229429466</v>
      </c>
      <c r="S981" s="42">
        <f t="shared" ca="1" si="271"/>
        <v>2.5288026533096846E-2</v>
      </c>
      <c r="T981" s="42">
        <f t="shared" ca="1" si="272"/>
        <v>0.15706826988322076</v>
      </c>
      <c r="U981">
        <f ca="1">+(L981^2*Markiwitz!$B$4^2)+(M981^2*Markiwitz!$C$4^2)+(N981^2*Markiwitz!$D$4^2)+(O981^2*Markiwitz!$E$4^2)+(P981^2*Markiwitz!$F$4^2)+(Q981^2*Markiwitz!$G$4^2)+(R981^2*Markiwitz!$H$4^2)+(S981^2*Markiwitz!$I$4^2)+(T981^2*Markiwitz!$J$4^2)+(2*L981*M981*Markiwitz!$B$8)+(2*L981*N981*Markiwitz!$E$8)+(2*L981*O981*Markiwitz!$H$8)+(2*L981*P981*Markiwitz!$B$11)+(2*L981*Q981*Markiwitz!$E$11)+(2*L981*R981*Markiwitz!$H$11)+(2*L981*S981*Markiwitz!$K$8)+(2*L981*T981*Markiwitz!$K$11)</f>
        <v>1.2592722294344211E-2</v>
      </c>
      <c r="V981" s="5">
        <f t="shared" ca="1" si="263"/>
        <v>0.11221729944328643</v>
      </c>
      <c r="W981" s="42">
        <f ca="1">SUMPRODUCT(L981:T981,Markiwitz!$B$3:$J$3)</f>
        <v>0.36980689541167666</v>
      </c>
    </row>
    <row r="982" spans="1:23" x14ac:dyDescent="0.25">
      <c r="A982">
        <v>981</v>
      </c>
      <c r="B982" s="25">
        <f t="shared" ca="1" si="261"/>
        <v>1</v>
      </c>
      <c r="C982" s="46">
        <v>0</v>
      </c>
      <c r="D982">
        <f t="shared" ref="D982:K991" ca="1" si="274">RAND()</f>
        <v>0.71712666530499003</v>
      </c>
      <c r="E982">
        <f t="shared" ca="1" si="274"/>
        <v>0.97221156249211704</v>
      </c>
      <c r="F982">
        <f t="shared" ca="1" si="274"/>
        <v>8.2972251770783489E-2</v>
      </c>
      <c r="G982">
        <f t="shared" ca="1" si="274"/>
        <v>9.4125149511811168E-3</v>
      </c>
      <c r="H982">
        <f t="shared" ca="1" si="274"/>
        <v>0.99612421086354352</v>
      </c>
      <c r="I982">
        <f t="shared" ca="1" si="274"/>
        <v>0.94657495706313532</v>
      </c>
      <c r="J982">
        <f t="shared" ca="1" si="274"/>
        <v>0.96461480573064384</v>
      </c>
      <c r="K982">
        <f t="shared" ca="1" si="274"/>
        <v>0.5778467136030988</v>
      </c>
      <c r="L982" s="42">
        <f t="shared" ca="1" si="264"/>
        <v>0</v>
      </c>
      <c r="M982" s="42">
        <f t="shared" ca="1" si="265"/>
        <v>0.1361576804488491</v>
      </c>
      <c r="N982" s="42">
        <f t="shared" ca="1" si="266"/>
        <v>0.18458952603328449</v>
      </c>
      <c r="O982" s="42">
        <f t="shared" ca="1" si="267"/>
        <v>1.5753575887354723E-2</v>
      </c>
      <c r="P982" s="42">
        <f t="shared" ca="1" si="268"/>
        <v>1.7871127444380852E-3</v>
      </c>
      <c r="Q982" s="42">
        <f t="shared" ca="1" si="269"/>
        <v>0.18912971522602307</v>
      </c>
      <c r="R982" s="42">
        <f t="shared" ca="1" si="270"/>
        <v>0.17972201670938007</v>
      </c>
      <c r="S982" s="42">
        <f t="shared" ca="1" si="271"/>
        <v>0.18314716329651973</v>
      </c>
      <c r="T982" s="42">
        <f t="shared" ca="1" si="272"/>
        <v>0.10971320965415073</v>
      </c>
      <c r="U982">
        <f ca="1">+(L982^2*Markiwitz!$B$4^2)+(M982^2*Markiwitz!$C$4^2)+(N982^2*Markiwitz!$D$4^2)+(O982^2*Markiwitz!$E$4^2)+(P982^2*Markiwitz!$F$4^2)+(Q982^2*Markiwitz!$G$4^2)+(R982^2*Markiwitz!$H$4^2)+(S982^2*Markiwitz!$I$4^2)+(T982^2*Markiwitz!$J$4^2)+(2*L982*M982*Markiwitz!$B$8)+(2*L982*N982*Markiwitz!$E$8)+(2*L982*O982*Markiwitz!$H$8)+(2*L982*P982*Markiwitz!$B$11)+(2*L982*Q982*Markiwitz!$E$11)+(2*L982*R982*Markiwitz!$H$11)+(2*L982*S982*Markiwitz!$K$8)+(2*L982*T982*Markiwitz!$K$11)</f>
        <v>1.9728660791783068E-2</v>
      </c>
      <c r="V982" s="5">
        <f t="shared" ca="1" si="263"/>
        <v>0.14045875121110493</v>
      </c>
      <c r="W982" s="42">
        <f ca="1">SUMPRODUCT(L982:T982,Markiwitz!$B$3:$J$3)</f>
        <v>0.5885658478277237</v>
      </c>
    </row>
    <row r="983" spans="1:23" x14ac:dyDescent="0.25">
      <c r="A983">
        <v>982</v>
      </c>
      <c r="B983" s="25">
        <f t="shared" ca="1" si="261"/>
        <v>1</v>
      </c>
      <c r="C983" s="46">
        <v>0</v>
      </c>
      <c r="D983">
        <f t="shared" ca="1" si="274"/>
        <v>0.92561092539038758</v>
      </c>
      <c r="E983">
        <f t="shared" ca="1" si="274"/>
        <v>0.64974421721318609</v>
      </c>
      <c r="F983">
        <f t="shared" ca="1" si="274"/>
        <v>0.61782331890261977</v>
      </c>
      <c r="G983">
        <f t="shared" ca="1" si="274"/>
        <v>0.18506932130451625</v>
      </c>
      <c r="H983">
        <f t="shared" ca="1" si="274"/>
        <v>0.28970161877493483</v>
      </c>
      <c r="I983">
        <f t="shared" ca="1" si="274"/>
        <v>0.56110485415363764</v>
      </c>
      <c r="J983">
        <f t="shared" ca="1" si="274"/>
        <v>4.2715683107331648E-3</v>
      </c>
      <c r="K983">
        <f t="shared" ca="1" si="274"/>
        <v>0.57618486282396153</v>
      </c>
      <c r="L983" s="42">
        <f t="shared" ca="1" si="264"/>
        <v>0</v>
      </c>
      <c r="M983" s="42">
        <f t="shared" ca="1" si="265"/>
        <v>0.24297370488542427</v>
      </c>
      <c r="N983" s="42">
        <f t="shared" ca="1" si="266"/>
        <v>0.17055844454038158</v>
      </c>
      <c r="O983" s="42">
        <f t="shared" ca="1" si="267"/>
        <v>0.16217917986984193</v>
      </c>
      <c r="P983" s="42">
        <f t="shared" ca="1" si="268"/>
        <v>4.8580864188723712E-2</v>
      </c>
      <c r="Q983" s="42">
        <f t="shared" ca="1" si="269"/>
        <v>7.6046936886967842E-2</v>
      </c>
      <c r="R983" s="42">
        <f t="shared" ca="1" si="270"/>
        <v>0.14729053158637317</v>
      </c>
      <c r="S983" s="42">
        <f t="shared" ca="1" si="271"/>
        <v>1.1212905440720381E-3</v>
      </c>
      <c r="T983" s="42">
        <f t="shared" ca="1" si="272"/>
        <v>0.15124904749821547</v>
      </c>
      <c r="U983">
        <f ca="1">+(L983^2*Markiwitz!$B$4^2)+(M983^2*Markiwitz!$C$4^2)+(N983^2*Markiwitz!$D$4^2)+(O983^2*Markiwitz!$E$4^2)+(P983^2*Markiwitz!$F$4^2)+(Q983^2*Markiwitz!$G$4^2)+(R983^2*Markiwitz!$H$4^2)+(S983^2*Markiwitz!$I$4^2)+(T983^2*Markiwitz!$J$4^2)+(2*L983*M983*Markiwitz!$B$8)+(2*L983*N983*Markiwitz!$E$8)+(2*L983*O983*Markiwitz!$H$8)+(2*L983*P983*Markiwitz!$B$11)+(2*L983*Q983*Markiwitz!$E$11)+(2*L983*R983*Markiwitz!$H$11)+(2*L983*S983*Markiwitz!$K$8)+(2*L983*T983*Markiwitz!$K$11)</f>
        <v>1.037775115709585E-2</v>
      </c>
      <c r="V983" s="5">
        <f t="shared" ca="1" si="263"/>
        <v>0.10187124794119216</v>
      </c>
      <c r="W983" s="42">
        <f ca="1">SUMPRODUCT(L983:T983,Markiwitz!$B$3:$J$3)</f>
        <v>0.36012467762304706</v>
      </c>
    </row>
    <row r="984" spans="1:23" x14ac:dyDescent="0.25">
      <c r="A984">
        <v>983</v>
      </c>
      <c r="B984" s="25">
        <f t="shared" ca="1" si="261"/>
        <v>0.99999999999999989</v>
      </c>
      <c r="C984" s="46">
        <v>0</v>
      </c>
      <c r="D984">
        <f t="shared" ca="1" si="274"/>
        <v>0.70929925120207915</v>
      </c>
      <c r="E984">
        <f t="shared" ca="1" si="274"/>
        <v>0.40313054572190543</v>
      </c>
      <c r="F984">
        <f t="shared" ca="1" si="274"/>
        <v>0.95616679652267178</v>
      </c>
      <c r="G984">
        <f t="shared" ca="1" si="274"/>
        <v>0.2116798432574265</v>
      </c>
      <c r="H984">
        <f t="shared" ca="1" si="274"/>
        <v>0.15194844412643749</v>
      </c>
      <c r="I984">
        <f t="shared" ca="1" si="274"/>
        <v>8.5699882048418163E-2</v>
      </c>
      <c r="J984">
        <f t="shared" ca="1" si="274"/>
        <v>0.89748345349805636</v>
      </c>
      <c r="K984">
        <f t="shared" ca="1" si="274"/>
        <v>2.3058877968130442E-2</v>
      </c>
      <c r="L984" s="42">
        <f t="shared" ca="1" si="264"/>
        <v>0</v>
      </c>
      <c r="M984" s="42">
        <f t="shared" ca="1" si="265"/>
        <v>0.2062835652458582</v>
      </c>
      <c r="N984" s="42">
        <f t="shared" ca="1" si="266"/>
        <v>0.11724135629649926</v>
      </c>
      <c r="O984" s="42">
        <f t="shared" ca="1" si="267"/>
        <v>0.27807937964425361</v>
      </c>
      <c r="P984" s="42">
        <f t="shared" ca="1" si="268"/>
        <v>6.1562271049664372E-2</v>
      </c>
      <c r="Q984" s="42">
        <f t="shared" ca="1" si="269"/>
        <v>4.4190751272952598E-2</v>
      </c>
      <c r="R984" s="42">
        <f t="shared" ca="1" si="270"/>
        <v>2.4923862784483084E-2</v>
      </c>
      <c r="S984" s="42">
        <f t="shared" ca="1" si="271"/>
        <v>0.26101266316436478</v>
      </c>
      <c r="T984" s="42">
        <f t="shared" ca="1" si="272"/>
        <v>6.7061505419240101E-3</v>
      </c>
      <c r="U984">
        <f ca="1">+(L984^2*Markiwitz!$B$4^2)+(M984^2*Markiwitz!$C$4^2)+(N984^2*Markiwitz!$D$4^2)+(O984^2*Markiwitz!$E$4^2)+(P984^2*Markiwitz!$F$4^2)+(Q984^2*Markiwitz!$G$4^2)+(R984^2*Markiwitz!$H$4^2)+(S984^2*Markiwitz!$I$4^2)+(T984^2*Markiwitz!$J$4^2)+(2*L984*M984*Markiwitz!$B$8)+(2*L984*N984*Markiwitz!$E$8)+(2*L984*O984*Markiwitz!$H$8)+(2*L984*P984*Markiwitz!$B$11)+(2*L984*Q984*Markiwitz!$E$11)+(2*L984*R984*Markiwitz!$H$11)+(2*L984*S984*Markiwitz!$K$8)+(2*L984*T984*Markiwitz!$K$11)</f>
        <v>1.802790598115793E-2</v>
      </c>
      <c r="V984" s="5">
        <f t="shared" ca="1" si="263"/>
        <v>0.13426803782418931</v>
      </c>
      <c r="W984" s="42">
        <f ca="1">SUMPRODUCT(L984:T984,Markiwitz!$B$3:$J$3)</f>
        <v>0.25985488781000349</v>
      </c>
    </row>
    <row r="985" spans="1:23" x14ac:dyDescent="0.25">
      <c r="A985">
        <v>984</v>
      </c>
      <c r="B985" s="25">
        <f t="shared" ca="1" si="261"/>
        <v>1</v>
      </c>
      <c r="C985" s="46">
        <v>0</v>
      </c>
      <c r="D985">
        <f t="shared" ca="1" si="274"/>
        <v>0.91521055401486973</v>
      </c>
      <c r="E985">
        <f t="shared" ca="1" si="274"/>
        <v>1.6897905155444759E-2</v>
      </c>
      <c r="F985">
        <f t="shared" ca="1" si="274"/>
        <v>0.44245532365888562</v>
      </c>
      <c r="G985">
        <f t="shared" ca="1" si="274"/>
        <v>0.95137821641068288</v>
      </c>
      <c r="H985">
        <f t="shared" ca="1" si="274"/>
        <v>0.1834646811610201</v>
      </c>
      <c r="I985">
        <f t="shared" ca="1" si="274"/>
        <v>0.38266324343476577</v>
      </c>
      <c r="J985">
        <f t="shared" ca="1" si="274"/>
        <v>3.6496455106256653E-2</v>
      </c>
      <c r="K985">
        <f t="shared" ca="1" si="274"/>
        <v>0.66005115166028405</v>
      </c>
      <c r="L985" s="42">
        <f t="shared" ca="1" si="264"/>
        <v>0</v>
      </c>
      <c r="M985" s="42">
        <f t="shared" ca="1" si="265"/>
        <v>0.25503151177586969</v>
      </c>
      <c r="N985" s="42">
        <f t="shared" ca="1" si="266"/>
        <v>4.7087506571392981E-3</v>
      </c>
      <c r="O985" s="42">
        <f t="shared" ca="1" si="267"/>
        <v>0.12329408745451811</v>
      </c>
      <c r="P985" s="42">
        <f t="shared" ca="1" si="268"/>
        <v>0.26510995064192067</v>
      </c>
      <c r="Q985" s="42">
        <f t="shared" ca="1" si="269"/>
        <v>5.1124055321167844E-2</v>
      </c>
      <c r="R985" s="42">
        <f t="shared" ca="1" si="270"/>
        <v>0.10663249570944125</v>
      </c>
      <c r="S985" s="42">
        <f t="shared" ca="1" si="271"/>
        <v>1.0170059861501079E-2</v>
      </c>
      <c r="T985" s="42">
        <f t="shared" ca="1" si="272"/>
        <v>0.18392908857844215</v>
      </c>
      <c r="U985">
        <f ca="1">+(L985^2*Markiwitz!$B$4^2)+(M985^2*Markiwitz!$C$4^2)+(N985^2*Markiwitz!$D$4^2)+(O985^2*Markiwitz!$E$4^2)+(P985^2*Markiwitz!$F$4^2)+(Q985^2*Markiwitz!$G$4^2)+(R985^2*Markiwitz!$H$4^2)+(S985^2*Markiwitz!$I$4^2)+(T985^2*Markiwitz!$J$4^2)+(2*L985*M985*Markiwitz!$B$8)+(2*L985*N985*Markiwitz!$E$8)+(2*L985*O985*Markiwitz!$H$8)+(2*L985*P985*Markiwitz!$B$11)+(2*L985*Q985*Markiwitz!$E$11)+(2*L985*R985*Markiwitz!$H$11)+(2*L985*S985*Markiwitz!$K$8)+(2*L985*T985*Markiwitz!$K$11)</f>
        <v>1.3682110464529043E-2</v>
      </c>
      <c r="V985" s="5">
        <f t="shared" ca="1" si="263"/>
        <v>0.11697055383526678</v>
      </c>
      <c r="W985" s="42">
        <f ca="1">SUMPRODUCT(L985:T985,Markiwitz!$B$3:$J$3)</f>
        <v>0.31833911543715776</v>
      </c>
    </row>
    <row r="986" spans="1:23" x14ac:dyDescent="0.25">
      <c r="A986">
        <v>985</v>
      </c>
      <c r="B986" s="25">
        <f t="shared" ca="1" si="261"/>
        <v>1</v>
      </c>
      <c r="C986" s="46">
        <v>0</v>
      </c>
      <c r="D986">
        <f t="shared" ca="1" si="274"/>
        <v>0.1701244436125755</v>
      </c>
      <c r="E986">
        <f t="shared" ca="1" si="274"/>
        <v>0.71881866971131658</v>
      </c>
      <c r="F986">
        <f t="shared" ca="1" si="274"/>
        <v>0.72656837575350675</v>
      </c>
      <c r="G986">
        <f t="shared" ca="1" si="274"/>
        <v>0.96847952820116778</v>
      </c>
      <c r="H986">
        <f t="shared" ca="1" si="274"/>
        <v>0.79167697857054919</v>
      </c>
      <c r="I986">
        <f t="shared" ca="1" si="274"/>
        <v>0.62114780948921533</v>
      </c>
      <c r="J986">
        <f t="shared" ca="1" si="274"/>
        <v>0.96812237537123702</v>
      </c>
      <c r="K986">
        <f t="shared" ca="1" si="274"/>
        <v>0.70364953420441934</v>
      </c>
      <c r="L986" s="42">
        <f t="shared" ca="1" si="264"/>
        <v>0</v>
      </c>
      <c r="M986" s="42">
        <f t="shared" ca="1" si="265"/>
        <v>3.0011786386400986E-2</v>
      </c>
      <c r="N986" s="42">
        <f t="shared" ca="1" si="266"/>
        <v>0.12680736470216614</v>
      </c>
      <c r="O986" s="42">
        <f t="shared" ca="1" si="267"/>
        <v>0.12817449641679071</v>
      </c>
      <c r="P986" s="42">
        <f t="shared" ca="1" si="268"/>
        <v>0.17085023235207414</v>
      </c>
      <c r="Q986" s="42">
        <f t="shared" ca="1" si="269"/>
        <v>0.13966035605088306</v>
      </c>
      <c r="R986" s="42">
        <f t="shared" ca="1" si="270"/>
        <v>0.10957717172744504</v>
      </c>
      <c r="S986" s="42">
        <f t="shared" ca="1" si="271"/>
        <v>0.17078722674152477</v>
      </c>
      <c r="T986" s="42">
        <f t="shared" ca="1" si="272"/>
        <v>0.1241313656227151</v>
      </c>
      <c r="U986">
        <f ca="1">+(L986^2*Markiwitz!$B$4^2)+(M986^2*Markiwitz!$C$4^2)+(N986^2*Markiwitz!$D$4^2)+(O986^2*Markiwitz!$E$4^2)+(P986^2*Markiwitz!$F$4^2)+(Q986^2*Markiwitz!$G$4^2)+(R986^2*Markiwitz!$H$4^2)+(S986^2*Markiwitz!$I$4^2)+(T986^2*Markiwitz!$J$4^2)+(2*L986*M986*Markiwitz!$B$8)+(2*L986*N986*Markiwitz!$E$8)+(2*L986*O986*Markiwitz!$H$8)+(2*L986*P986*Markiwitz!$B$11)+(2*L986*Q986*Markiwitz!$E$11)+(2*L986*R986*Markiwitz!$H$11)+(2*L986*S986*Markiwitz!$K$8)+(2*L986*T986*Markiwitz!$K$11)</f>
        <v>1.6093640283279156E-2</v>
      </c>
      <c r="V986" s="5">
        <f t="shared" ca="1" si="263"/>
        <v>0.12686071213452632</v>
      </c>
      <c r="W986" s="42">
        <f ca="1">SUMPRODUCT(L986:T986,Markiwitz!$B$3:$J$3)</f>
        <v>0.51203780250872843</v>
      </c>
    </row>
    <row r="987" spans="1:23" x14ac:dyDescent="0.25">
      <c r="A987">
        <v>986</v>
      </c>
      <c r="B987" s="25">
        <f t="shared" ca="1" si="261"/>
        <v>0.99999999999999978</v>
      </c>
      <c r="C987" s="46">
        <v>0</v>
      </c>
      <c r="D987">
        <f t="shared" ca="1" si="274"/>
        <v>0.65212918325148272</v>
      </c>
      <c r="E987">
        <f t="shared" ca="1" si="274"/>
        <v>0.88037268941523439</v>
      </c>
      <c r="F987">
        <f t="shared" ca="1" si="274"/>
        <v>0.60992778326210162</v>
      </c>
      <c r="G987">
        <f t="shared" ca="1" si="274"/>
        <v>8.817074958708071E-2</v>
      </c>
      <c r="H987">
        <f t="shared" ca="1" si="274"/>
        <v>0.52927279548851858</v>
      </c>
      <c r="I987">
        <f t="shared" ca="1" si="274"/>
        <v>0.30712484892602843</v>
      </c>
      <c r="J987">
        <f t="shared" ca="1" si="274"/>
        <v>9.837946727873037E-2</v>
      </c>
      <c r="K987">
        <f t="shared" ca="1" si="274"/>
        <v>5.2299066626790625E-2</v>
      </c>
      <c r="L987" s="42">
        <f t="shared" ca="1" si="264"/>
        <v>0</v>
      </c>
      <c r="M987" s="42">
        <f t="shared" ca="1" si="265"/>
        <v>0.20267082979298184</v>
      </c>
      <c r="N987" s="42">
        <f t="shared" ca="1" si="266"/>
        <v>0.27360508941072442</v>
      </c>
      <c r="O987" s="42">
        <f t="shared" ca="1" si="267"/>
        <v>0.18955534136838992</v>
      </c>
      <c r="P987" s="42">
        <f t="shared" ca="1" si="268"/>
        <v>2.7401992490484407E-2</v>
      </c>
      <c r="Q987" s="42">
        <f t="shared" ca="1" si="269"/>
        <v>0.16448912179282593</v>
      </c>
      <c r="R987" s="42">
        <f t="shared" ca="1" si="270"/>
        <v>9.5449260024725077E-2</v>
      </c>
      <c r="S987" s="42">
        <f t="shared" ca="1" si="271"/>
        <v>3.0574690996895294E-2</v>
      </c>
      <c r="T987" s="42">
        <f t="shared" ca="1" si="272"/>
        <v>1.6253674122972933E-2</v>
      </c>
      <c r="U987">
        <f ca="1">+(L987^2*Markiwitz!$B$4^2)+(M987^2*Markiwitz!$C$4^2)+(N987^2*Markiwitz!$D$4^2)+(O987^2*Markiwitz!$E$4^2)+(P987^2*Markiwitz!$F$4^2)+(Q987^2*Markiwitz!$G$4^2)+(R987^2*Markiwitz!$H$4^2)+(S987^2*Markiwitz!$I$4^2)+(T987^2*Markiwitz!$J$4^2)+(2*L987*M987*Markiwitz!$B$8)+(2*L987*N987*Markiwitz!$E$8)+(2*L987*O987*Markiwitz!$H$8)+(2*L987*P987*Markiwitz!$B$11)+(2*L987*Q987*Markiwitz!$E$11)+(2*L987*R987*Markiwitz!$H$11)+(2*L987*S987*Markiwitz!$K$8)+(2*L987*T987*Markiwitz!$K$11)</f>
        <v>1.8254418478523621E-2</v>
      </c>
      <c r="V987" s="5">
        <f t="shared" ca="1" si="263"/>
        <v>0.13510891339406006</v>
      </c>
      <c r="W987" s="42">
        <f ca="1">SUMPRODUCT(L987:T987,Markiwitz!$B$3:$J$3)</f>
        <v>0.60665016498688817</v>
      </c>
    </row>
    <row r="988" spans="1:23" x14ac:dyDescent="0.25">
      <c r="A988">
        <v>987</v>
      </c>
      <c r="B988" s="25">
        <f t="shared" ca="1" si="261"/>
        <v>0.99999999999999978</v>
      </c>
      <c r="C988" s="46">
        <v>0</v>
      </c>
      <c r="D988">
        <f t="shared" ca="1" si="274"/>
        <v>7.5696855514223449E-3</v>
      </c>
      <c r="E988">
        <f t="shared" ca="1" si="274"/>
        <v>0.23425278991124321</v>
      </c>
      <c r="F988">
        <f t="shared" ca="1" si="274"/>
        <v>0.45912941148920206</v>
      </c>
      <c r="G988">
        <f t="shared" ca="1" si="274"/>
        <v>0.96501200737613424</v>
      </c>
      <c r="H988">
        <f t="shared" ca="1" si="274"/>
        <v>0.2710409547857795</v>
      </c>
      <c r="I988">
        <f t="shared" ca="1" si="274"/>
        <v>0.70552368737045179</v>
      </c>
      <c r="J988">
        <f t="shared" ca="1" si="274"/>
        <v>0.17338316196058612</v>
      </c>
      <c r="K988">
        <f t="shared" ca="1" si="274"/>
        <v>0.3440191461812302</v>
      </c>
      <c r="L988" s="42">
        <f t="shared" ca="1" si="264"/>
        <v>0</v>
      </c>
      <c r="M988" s="42">
        <f t="shared" ca="1" si="265"/>
        <v>2.39552253629087E-3</v>
      </c>
      <c r="N988" s="42">
        <f t="shared" ca="1" si="266"/>
        <v>7.4132252074321892E-2</v>
      </c>
      <c r="O988" s="42">
        <f t="shared" ca="1" si="267"/>
        <v>0.14529729733485228</v>
      </c>
      <c r="P988" s="42">
        <f t="shared" ca="1" si="268"/>
        <v>0.30539022998471188</v>
      </c>
      <c r="Q988" s="42">
        <f t="shared" ca="1" si="269"/>
        <v>8.5774331184091099E-2</v>
      </c>
      <c r="R988" s="42">
        <f t="shared" ca="1" si="270"/>
        <v>0.22327187589257017</v>
      </c>
      <c r="S988" s="42">
        <f t="shared" ca="1" si="271"/>
        <v>5.4869290021156938E-2</v>
      </c>
      <c r="T988" s="42">
        <f t="shared" ca="1" si="272"/>
        <v>0.10886920097200478</v>
      </c>
      <c r="U988">
        <f ca="1">+(L988^2*Markiwitz!$B$4^2)+(M988^2*Markiwitz!$C$4^2)+(N988^2*Markiwitz!$D$4^2)+(O988^2*Markiwitz!$E$4^2)+(P988^2*Markiwitz!$F$4^2)+(Q988^2*Markiwitz!$G$4^2)+(R988^2*Markiwitz!$H$4^2)+(S988^2*Markiwitz!$I$4^2)+(T988^2*Markiwitz!$J$4^2)+(2*L988*M988*Markiwitz!$B$8)+(2*L988*N988*Markiwitz!$E$8)+(2*L988*O988*Markiwitz!$H$8)+(2*L988*P988*Markiwitz!$B$11)+(2*L988*Q988*Markiwitz!$E$11)+(2*L988*R988*Markiwitz!$H$11)+(2*L988*S988*Markiwitz!$K$8)+(2*L988*T988*Markiwitz!$K$11)</f>
        <v>2.0183349905998741E-2</v>
      </c>
      <c r="V988" s="5">
        <f t="shared" ca="1" si="263"/>
        <v>0.14206811713399575</v>
      </c>
      <c r="W988" s="42">
        <f ca="1">SUMPRODUCT(L988:T988,Markiwitz!$B$3:$J$3)</f>
        <v>0.41248676697371645</v>
      </c>
    </row>
    <row r="989" spans="1:23" x14ac:dyDescent="0.25">
      <c r="A989">
        <v>988</v>
      </c>
      <c r="B989" s="25">
        <f t="shared" ca="1" si="261"/>
        <v>0.99999999999999989</v>
      </c>
      <c r="C989" s="46">
        <v>0</v>
      </c>
      <c r="D989">
        <f t="shared" ca="1" si="274"/>
        <v>0.48600659824976844</v>
      </c>
      <c r="E989">
        <f t="shared" ca="1" si="274"/>
        <v>0.37844624094519352</v>
      </c>
      <c r="F989">
        <f t="shared" ca="1" si="274"/>
        <v>0.7941973482326028</v>
      </c>
      <c r="G989">
        <f t="shared" ca="1" si="274"/>
        <v>8.5595384693805787E-2</v>
      </c>
      <c r="H989">
        <f t="shared" ca="1" si="274"/>
        <v>0.66034226557257558</v>
      </c>
      <c r="I989">
        <f t="shared" ca="1" si="274"/>
        <v>0.26466741057669485</v>
      </c>
      <c r="J989">
        <f t="shared" ca="1" si="274"/>
        <v>0.18760567036809883</v>
      </c>
      <c r="K989">
        <f t="shared" ca="1" si="274"/>
        <v>0.70875547877080924</v>
      </c>
      <c r="L989" s="42">
        <f t="shared" ca="1" si="264"/>
        <v>0</v>
      </c>
      <c r="M989" s="42">
        <f t="shared" ca="1" si="265"/>
        <v>0.13630366929063273</v>
      </c>
      <c r="N989" s="42">
        <f t="shared" ca="1" si="266"/>
        <v>0.10613767684603928</v>
      </c>
      <c r="O989" s="42">
        <f t="shared" ca="1" si="267"/>
        <v>0.22273774285130446</v>
      </c>
      <c r="P989" s="42">
        <f t="shared" ca="1" si="268"/>
        <v>2.4005774921831625E-2</v>
      </c>
      <c r="Q989" s="42">
        <f t="shared" ca="1" si="269"/>
        <v>0.18519722594172494</v>
      </c>
      <c r="R989" s="42">
        <f t="shared" ca="1" si="270"/>
        <v>7.4227673725355867E-2</v>
      </c>
      <c r="S989" s="42">
        <f t="shared" ca="1" si="271"/>
        <v>5.2615214161679295E-2</v>
      </c>
      <c r="T989" s="42">
        <f t="shared" ca="1" si="272"/>
        <v>0.19877502226143176</v>
      </c>
      <c r="U989">
        <f ca="1">+(L989^2*Markiwitz!$B$4^2)+(M989^2*Markiwitz!$C$4^2)+(N989^2*Markiwitz!$D$4^2)+(O989^2*Markiwitz!$E$4^2)+(P989^2*Markiwitz!$F$4^2)+(Q989^2*Markiwitz!$G$4^2)+(R989^2*Markiwitz!$H$4^2)+(S989^2*Markiwitz!$I$4^2)+(T989^2*Markiwitz!$J$4^2)+(2*L989*M989*Markiwitz!$B$8)+(2*L989*N989*Markiwitz!$E$8)+(2*L989*O989*Markiwitz!$H$8)+(2*L989*P989*Markiwitz!$B$11)+(2*L989*Q989*Markiwitz!$E$11)+(2*L989*R989*Markiwitz!$H$11)+(2*L989*S989*Markiwitz!$K$8)+(2*L989*T989*Markiwitz!$K$11)</f>
        <v>1.683184593561694E-2</v>
      </c>
      <c r="V989" s="5">
        <f t="shared" ca="1" si="263"/>
        <v>0.12973760416940394</v>
      </c>
      <c r="W989" s="42">
        <f ca="1">SUMPRODUCT(L989:T989,Markiwitz!$B$3:$J$3)</f>
        <v>0.6381691058449982</v>
      </c>
    </row>
    <row r="990" spans="1:23" x14ac:dyDescent="0.25">
      <c r="A990">
        <v>989</v>
      </c>
      <c r="B990" s="25">
        <f t="shared" ca="1" si="261"/>
        <v>1</v>
      </c>
      <c r="C990" s="46">
        <v>0</v>
      </c>
      <c r="D990">
        <f t="shared" ca="1" si="274"/>
        <v>0.22856131496150678</v>
      </c>
      <c r="E990">
        <f t="shared" ca="1" si="274"/>
        <v>0.30807066042209452</v>
      </c>
      <c r="F990">
        <f t="shared" ca="1" si="274"/>
        <v>0.24062444216558054</v>
      </c>
      <c r="G990">
        <f t="shared" ca="1" si="274"/>
        <v>0.98073159127617393</v>
      </c>
      <c r="H990">
        <f t="shared" ca="1" si="274"/>
        <v>0.87573585896811068</v>
      </c>
      <c r="I990">
        <f t="shared" ca="1" si="274"/>
        <v>0.53432882202385457</v>
      </c>
      <c r="J990">
        <f t="shared" ca="1" si="274"/>
        <v>5.9196744504164123E-2</v>
      </c>
      <c r="K990">
        <f t="shared" ca="1" si="274"/>
        <v>0.947535533480241</v>
      </c>
      <c r="L990" s="42">
        <f t="shared" ca="1" si="264"/>
        <v>0</v>
      </c>
      <c r="M990" s="42">
        <f t="shared" ca="1" si="265"/>
        <v>5.4748044923103666E-2</v>
      </c>
      <c r="N990" s="42">
        <f t="shared" ca="1" si="266"/>
        <v>7.3793180438778902E-2</v>
      </c>
      <c r="O990" s="42">
        <f t="shared" ca="1" si="267"/>
        <v>5.763756553245513E-2</v>
      </c>
      <c r="P990" s="42">
        <f t="shared" ca="1" si="268"/>
        <v>0.2349178697442201</v>
      </c>
      <c r="Q990" s="42">
        <f t="shared" ca="1" si="269"/>
        <v>0.20976789600477028</v>
      </c>
      <c r="R990" s="42">
        <f t="shared" ca="1" si="270"/>
        <v>0.12798954344832056</v>
      </c>
      <c r="S990" s="42">
        <f t="shared" ca="1" si="271"/>
        <v>1.4179591274933318E-2</v>
      </c>
      <c r="T990" s="42">
        <f t="shared" ca="1" si="272"/>
        <v>0.22696630863341813</v>
      </c>
      <c r="U990">
        <f ca="1">+(L990^2*Markiwitz!$B$4^2)+(M990^2*Markiwitz!$C$4^2)+(N990^2*Markiwitz!$D$4^2)+(O990^2*Markiwitz!$E$4^2)+(P990^2*Markiwitz!$F$4^2)+(Q990^2*Markiwitz!$G$4^2)+(R990^2*Markiwitz!$H$4^2)+(S990^2*Markiwitz!$I$4^2)+(T990^2*Markiwitz!$J$4^2)+(2*L990*M990*Markiwitz!$B$8)+(2*L990*N990*Markiwitz!$E$8)+(2*L990*O990*Markiwitz!$H$8)+(2*L990*P990*Markiwitz!$B$11)+(2*L990*Q990*Markiwitz!$E$11)+(2*L990*R990*Markiwitz!$H$11)+(2*L990*S990*Markiwitz!$K$8)+(2*L990*T990*Markiwitz!$K$11)</f>
        <v>2.1629398709681474E-2</v>
      </c>
      <c r="V990" s="5">
        <f t="shared" ca="1" si="263"/>
        <v>0.14706936699966269</v>
      </c>
      <c r="W990" s="42">
        <f ca="1">SUMPRODUCT(L990:T990,Markiwitz!$B$3:$J$3)</f>
        <v>0.71709294849483241</v>
      </c>
    </row>
    <row r="991" spans="1:23" x14ac:dyDescent="0.25">
      <c r="A991">
        <v>990</v>
      </c>
      <c r="B991" s="25">
        <f t="shared" ca="1" si="261"/>
        <v>1</v>
      </c>
      <c r="C991" s="46">
        <v>0</v>
      </c>
      <c r="D991">
        <f t="shared" ca="1" si="274"/>
        <v>0.59392462189925199</v>
      </c>
      <c r="E991">
        <f t="shared" ca="1" si="274"/>
        <v>0.72240674422406859</v>
      </c>
      <c r="F991">
        <f t="shared" ca="1" si="274"/>
        <v>0.95533395086952244</v>
      </c>
      <c r="G991">
        <f t="shared" ca="1" si="274"/>
        <v>0.88728092064502428</v>
      </c>
      <c r="H991">
        <f t="shared" ca="1" si="274"/>
        <v>0.40270924094220784</v>
      </c>
      <c r="I991">
        <f t="shared" ca="1" si="274"/>
        <v>0.63509549566645607</v>
      </c>
      <c r="J991">
        <f t="shared" ca="1" si="274"/>
        <v>0.96311493787319691</v>
      </c>
      <c r="K991">
        <f t="shared" ca="1" si="274"/>
        <v>0.3349971345800915</v>
      </c>
      <c r="L991" s="42">
        <f t="shared" ca="1" si="264"/>
        <v>0</v>
      </c>
      <c r="M991" s="42">
        <f t="shared" ca="1" si="265"/>
        <v>0.10808724746214729</v>
      </c>
      <c r="N991" s="42">
        <f t="shared" ca="1" si="266"/>
        <v>0.131469472138699</v>
      </c>
      <c r="O991" s="42">
        <f t="shared" ca="1" si="267"/>
        <v>0.17385946524059231</v>
      </c>
      <c r="P991" s="42">
        <f t="shared" ca="1" si="268"/>
        <v>0.16147461967735841</v>
      </c>
      <c r="Q991" s="42">
        <f t="shared" ca="1" si="269"/>
        <v>7.3288312651226581E-2</v>
      </c>
      <c r="R991" s="42">
        <f t="shared" ca="1" si="270"/>
        <v>0.11557985890983952</v>
      </c>
      <c r="S991" s="42">
        <f t="shared" ca="1" si="271"/>
        <v>0.17527551272667982</v>
      </c>
      <c r="T991" s="42">
        <f t="shared" ca="1" si="272"/>
        <v>6.0965511193457077E-2</v>
      </c>
      <c r="U991">
        <f ca="1">+(L991^2*Markiwitz!$B$4^2)+(M991^2*Markiwitz!$C$4^2)+(N991^2*Markiwitz!$D$4^2)+(O991^2*Markiwitz!$E$4^2)+(P991^2*Markiwitz!$F$4^2)+(Q991^2*Markiwitz!$G$4^2)+(R991^2*Markiwitz!$H$4^2)+(S991^2*Markiwitz!$I$4^2)+(T991^2*Markiwitz!$J$4^2)+(2*L991*M991*Markiwitz!$B$8)+(2*L991*N991*Markiwitz!$E$8)+(2*L991*O991*Markiwitz!$H$8)+(2*L991*P991*Markiwitz!$B$11)+(2*L991*Q991*Markiwitz!$E$11)+(2*L991*R991*Markiwitz!$H$11)+(2*L991*S991*Markiwitz!$K$8)+(2*L991*T991*Markiwitz!$K$11)</f>
        <v>1.3602491531943943E-2</v>
      </c>
      <c r="V991" s="5">
        <f t="shared" ca="1" si="263"/>
        <v>0.11662971976277721</v>
      </c>
      <c r="W991" s="42">
        <f ca="1">SUMPRODUCT(L991:T991,Markiwitz!$B$3:$J$3)</f>
        <v>0.34694300776877868</v>
      </c>
    </row>
    <row r="992" spans="1:23" x14ac:dyDescent="0.25">
      <c r="A992">
        <v>991</v>
      </c>
      <c r="B992" s="25">
        <f t="shared" ca="1" si="261"/>
        <v>1</v>
      </c>
      <c r="C992" s="46">
        <v>0</v>
      </c>
      <c r="D992">
        <f t="shared" ref="D992:K1001" ca="1" si="275">RAND()</f>
        <v>0.21252080521794969</v>
      </c>
      <c r="E992">
        <f t="shared" ca="1" si="275"/>
        <v>0.74231315340059467</v>
      </c>
      <c r="F992">
        <f t="shared" ca="1" si="275"/>
        <v>0.84612160678345472</v>
      </c>
      <c r="G992">
        <f t="shared" ca="1" si="275"/>
        <v>0.69642066994660068</v>
      </c>
      <c r="H992">
        <f t="shared" ca="1" si="275"/>
        <v>0.43874925398620623</v>
      </c>
      <c r="I992">
        <f t="shared" ca="1" si="275"/>
        <v>0.93205833008845862</v>
      </c>
      <c r="J992">
        <f t="shared" ca="1" si="275"/>
        <v>0.37230619453472247</v>
      </c>
      <c r="K992">
        <f t="shared" ca="1" si="275"/>
        <v>0.7636075224199369</v>
      </c>
      <c r="L992" s="42">
        <f t="shared" ca="1" si="264"/>
        <v>0</v>
      </c>
      <c r="M992" s="42">
        <f t="shared" ca="1" si="265"/>
        <v>4.2469357096459978E-2</v>
      </c>
      <c r="N992" s="42">
        <f t="shared" ca="1" si="266"/>
        <v>0.14834106409882195</v>
      </c>
      <c r="O992" s="42">
        <f t="shared" ca="1" si="267"/>
        <v>0.16908575435080272</v>
      </c>
      <c r="P992" s="42">
        <f t="shared" ca="1" si="268"/>
        <v>0.13917008309368112</v>
      </c>
      <c r="Q992" s="42">
        <f t="shared" ca="1" si="269"/>
        <v>8.7677998039938809E-2</v>
      </c>
      <c r="R992" s="42">
        <f t="shared" ca="1" si="270"/>
        <v>0.18625902539124026</v>
      </c>
      <c r="S992" s="42">
        <f t="shared" ca="1" si="271"/>
        <v>7.4400267346548546E-2</v>
      </c>
      <c r="T992" s="42">
        <f t="shared" ca="1" si="272"/>
        <v>0.15259645058250659</v>
      </c>
      <c r="U992">
        <f ca="1">+(L992^2*Markiwitz!$B$4^2)+(M992^2*Markiwitz!$C$4^2)+(N992^2*Markiwitz!$D$4^2)+(O992^2*Markiwitz!$E$4^2)+(P992^2*Markiwitz!$F$4^2)+(Q992^2*Markiwitz!$G$4^2)+(R992^2*Markiwitz!$H$4^2)+(S992^2*Markiwitz!$I$4^2)+(T992^2*Markiwitz!$J$4^2)+(2*L992*M992*Markiwitz!$B$8)+(2*L992*N992*Markiwitz!$E$8)+(2*L992*O992*Markiwitz!$H$8)+(2*L992*P992*Markiwitz!$B$11)+(2*L992*Q992*Markiwitz!$E$11)+(2*L992*R992*Markiwitz!$H$11)+(2*L992*S992*Markiwitz!$K$8)+(2*L992*T992*Markiwitz!$K$11)</f>
        <v>1.2811010058015207E-2</v>
      </c>
      <c r="V992" s="5">
        <f t="shared" ca="1" si="263"/>
        <v>0.1131857325726843</v>
      </c>
      <c r="W992" s="42">
        <f ca="1">SUMPRODUCT(L992:T992,Markiwitz!$B$3:$J$3)</f>
        <v>0.38955511471058124</v>
      </c>
    </row>
    <row r="993" spans="1:23" x14ac:dyDescent="0.25">
      <c r="A993">
        <v>992</v>
      </c>
      <c r="B993" s="25">
        <f t="shared" ca="1" si="261"/>
        <v>1.0000000000000002</v>
      </c>
      <c r="C993" s="46">
        <v>0</v>
      </c>
      <c r="D993">
        <f t="shared" ca="1" si="275"/>
        <v>0.45338009411108982</v>
      </c>
      <c r="E993">
        <f t="shared" ca="1" si="275"/>
        <v>9.4081805130053597E-2</v>
      </c>
      <c r="F993">
        <f t="shared" ca="1" si="275"/>
        <v>0.98055851741048206</v>
      </c>
      <c r="G993">
        <f t="shared" ca="1" si="275"/>
        <v>0.76671042154868685</v>
      </c>
      <c r="H993">
        <f t="shared" ca="1" si="275"/>
        <v>0.44396777746018656</v>
      </c>
      <c r="I993">
        <f t="shared" ca="1" si="275"/>
        <v>1.8884766994336388E-2</v>
      </c>
      <c r="J993">
        <f t="shared" ca="1" si="275"/>
        <v>0.12052712345435368</v>
      </c>
      <c r="K993">
        <f t="shared" ca="1" si="275"/>
        <v>0.16870877629744885</v>
      </c>
      <c r="L993" s="42">
        <f t="shared" ca="1" si="264"/>
        <v>0</v>
      </c>
      <c r="M993" s="42">
        <f t="shared" ca="1" si="265"/>
        <v>0.14880439306953958</v>
      </c>
      <c r="N993" s="42">
        <f t="shared" ca="1" si="266"/>
        <v>3.0878695587005661E-2</v>
      </c>
      <c r="O993" s="42">
        <f t="shared" ca="1" si="267"/>
        <v>0.32183021916414856</v>
      </c>
      <c r="P993" s="42">
        <f t="shared" ca="1" si="268"/>
        <v>0.2516428939438356</v>
      </c>
      <c r="Q993" s="42">
        <f t="shared" ca="1" si="269"/>
        <v>0.14571516598434514</v>
      </c>
      <c r="R993" s="42">
        <f t="shared" ca="1" si="270"/>
        <v>6.1981907175733732E-3</v>
      </c>
      <c r="S993" s="42">
        <f t="shared" ca="1" si="271"/>
        <v>3.9558343401040537E-2</v>
      </c>
      <c r="T993" s="42">
        <f t="shared" ca="1" si="272"/>
        <v>5.5372098132511573E-2</v>
      </c>
      <c r="U993">
        <f ca="1">+(L993^2*Markiwitz!$B$4^2)+(M993^2*Markiwitz!$C$4^2)+(N993^2*Markiwitz!$D$4^2)+(O993^2*Markiwitz!$E$4^2)+(P993^2*Markiwitz!$F$4^2)+(Q993^2*Markiwitz!$G$4^2)+(R993^2*Markiwitz!$H$4^2)+(S993^2*Markiwitz!$I$4^2)+(T993^2*Markiwitz!$J$4^2)+(2*L993*M993*Markiwitz!$B$8)+(2*L993*N993*Markiwitz!$E$8)+(2*L993*O993*Markiwitz!$H$8)+(2*L993*P993*Markiwitz!$B$11)+(2*L993*Q993*Markiwitz!$E$11)+(2*L993*R993*Markiwitz!$H$11)+(2*L993*S993*Markiwitz!$K$8)+(2*L993*T993*Markiwitz!$K$11)</f>
        <v>2.3466408938233176E-2</v>
      </c>
      <c r="V993" s="5">
        <f t="shared" ca="1" si="263"/>
        <v>0.15318749602442483</v>
      </c>
      <c r="W993" s="42">
        <f ca="1">SUMPRODUCT(L993:T993,Markiwitz!$B$3:$J$3)</f>
        <v>0.6074426799158823</v>
      </c>
    </row>
    <row r="994" spans="1:23" x14ac:dyDescent="0.25">
      <c r="A994">
        <v>993</v>
      </c>
      <c r="B994" s="25">
        <f t="shared" ca="1" si="261"/>
        <v>0.99999999999999989</v>
      </c>
      <c r="C994" s="46">
        <v>0</v>
      </c>
      <c r="D994">
        <f t="shared" ca="1" si="275"/>
        <v>2.5412933171962693E-2</v>
      </c>
      <c r="E994">
        <f t="shared" ca="1" si="275"/>
        <v>0.86778046473219794</v>
      </c>
      <c r="F994">
        <f t="shared" ca="1" si="275"/>
        <v>0.19886021174636292</v>
      </c>
      <c r="G994">
        <f t="shared" ca="1" si="275"/>
        <v>0.15319108365404754</v>
      </c>
      <c r="H994">
        <f t="shared" ca="1" si="275"/>
        <v>0.16494084605512294</v>
      </c>
      <c r="I994">
        <f t="shared" ca="1" si="275"/>
        <v>0.46764080010452636</v>
      </c>
      <c r="J994">
        <f t="shared" ca="1" si="275"/>
        <v>0.84666103076297572</v>
      </c>
      <c r="K994">
        <f t="shared" ca="1" si="275"/>
        <v>0.82000698954386519</v>
      </c>
      <c r="L994" s="42">
        <f t="shared" ca="1" si="264"/>
        <v>0</v>
      </c>
      <c r="M994" s="42">
        <f t="shared" ca="1" si="265"/>
        <v>7.1696920893405255E-3</v>
      </c>
      <c r="N994" s="42">
        <f t="shared" ca="1" si="266"/>
        <v>0.2448248964877032</v>
      </c>
      <c r="O994" s="42">
        <f t="shared" ca="1" si="267"/>
        <v>5.6103971839641262E-2</v>
      </c>
      <c r="P994" s="42">
        <f t="shared" ca="1" si="268"/>
        <v>4.3219446303179372E-2</v>
      </c>
      <c r="Q994" s="42">
        <f t="shared" ca="1" si="269"/>
        <v>4.6534379607752134E-2</v>
      </c>
      <c r="R994" s="42">
        <f t="shared" ca="1" si="270"/>
        <v>0.13193441789951987</v>
      </c>
      <c r="S994" s="42">
        <f t="shared" ca="1" si="271"/>
        <v>0.23886651940325318</v>
      </c>
      <c r="T994" s="42">
        <f t="shared" ca="1" si="272"/>
        <v>0.2313466763696104</v>
      </c>
      <c r="U994">
        <f ca="1">+(L994^2*Markiwitz!$B$4^2)+(M994^2*Markiwitz!$C$4^2)+(N994^2*Markiwitz!$D$4^2)+(O994^2*Markiwitz!$E$4^2)+(P994^2*Markiwitz!$F$4^2)+(Q994^2*Markiwitz!$G$4^2)+(R994^2*Markiwitz!$H$4^2)+(S994^2*Markiwitz!$I$4^2)+(T994^2*Markiwitz!$J$4^2)+(2*L994*M994*Markiwitz!$B$8)+(2*L994*N994*Markiwitz!$E$8)+(2*L994*O994*Markiwitz!$H$8)+(2*L994*P994*Markiwitz!$B$11)+(2*L994*Q994*Markiwitz!$E$11)+(2*L994*R994*Markiwitz!$H$11)+(2*L994*S994*Markiwitz!$K$8)+(2*L994*T994*Markiwitz!$K$11)</f>
        <v>1.4596834425894791E-2</v>
      </c>
      <c r="V994" s="5">
        <f t="shared" ca="1" si="263"/>
        <v>0.12081735978697263</v>
      </c>
      <c r="W994" s="42">
        <f ca="1">SUMPRODUCT(L994:T994,Markiwitz!$B$3:$J$3)</f>
        <v>0.21611733330157848</v>
      </c>
    </row>
    <row r="995" spans="1:23" x14ac:dyDescent="0.25">
      <c r="A995">
        <v>994</v>
      </c>
      <c r="B995" s="25">
        <f t="shared" ca="1" si="261"/>
        <v>0.99999999999999989</v>
      </c>
      <c r="C995" s="46">
        <v>0</v>
      </c>
      <c r="D995">
        <f t="shared" ca="1" si="275"/>
        <v>3.4683075750001291E-2</v>
      </c>
      <c r="E995">
        <f t="shared" ca="1" si="275"/>
        <v>0.52969250159749637</v>
      </c>
      <c r="F995">
        <f t="shared" ca="1" si="275"/>
        <v>0.65725659351883847</v>
      </c>
      <c r="G995">
        <f t="shared" ca="1" si="275"/>
        <v>0.22259975074054017</v>
      </c>
      <c r="H995">
        <f t="shared" ca="1" si="275"/>
        <v>8.1375338406967423E-2</v>
      </c>
      <c r="I995">
        <f t="shared" ca="1" si="275"/>
        <v>0.37407924635914891</v>
      </c>
      <c r="J995">
        <f t="shared" ca="1" si="275"/>
        <v>0.14347165802073791</v>
      </c>
      <c r="K995">
        <f t="shared" ca="1" si="275"/>
        <v>0.76299714488576631</v>
      </c>
      <c r="L995" s="42">
        <f t="shared" ca="1" si="264"/>
        <v>0</v>
      </c>
      <c r="M995" s="42">
        <f t="shared" ca="1" si="265"/>
        <v>1.235964226046578E-2</v>
      </c>
      <c r="N995" s="42">
        <f t="shared" ca="1" si="266"/>
        <v>0.18876093559251328</v>
      </c>
      <c r="O995" s="42">
        <f t="shared" ca="1" si="267"/>
        <v>0.23421960692816907</v>
      </c>
      <c r="P995" s="42">
        <f t="shared" ca="1" si="268"/>
        <v>7.9325527708476853E-2</v>
      </c>
      <c r="Q995" s="42">
        <f t="shared" ca="1" si="269"/>
        <v>2.8998871921975408E-2</v>
      </c>
      <c r="R995" s="42">
        <f t="shared" ca="1" si="270"/>
        <v>0.13330667947070854</v>
      </c>
      <c r="S995" s="42">
        <f t="shared" ca="1" si="271"/>
        <v>5.1127483053521869E-2</v>
      </c>
      <c r="T995" s="42">
        <f t="shared" ca="1" si="272"/>
        <v>0.27190125306416912</v>
      </c>
      <c r="U995">
        <f ca="1">+(L995^2*Markiwitz!$B$4^2)+(M995^2*Markiwitz!$C$4^2)+(N995^2*Markiwitz!$D$4^2)+(O995^2*Markiwitz!$E$4^2)+(P995^2*Markiwitz!$F$4^2)+(Q995^2*Markiwitz!$G$4^2)+(R995^2*Markiwitz!$H$4^2)+(S995^2*Markiwitz!$I$4^2)+(T995^2*Markiwitz!$J$4^2)+(2*L995*M995*Markiwitz!$B$8)+(2*L995*N995*Markiwitz!$E$8)+(2*L995*O995*Markiwitz!$H$8)+(2*L995*P995*Markiwitz!$B$11)+(2*L995*Q995*Markiwitz!$E$11)+(2*L995*R995*Markiwitz!$H$11)+(2*L995*S995*Markiwitz!$K$8)+(2*L995*T995*Markiwitz!$K$11)</f>
        <v>1.1902615520750292E-2</v>
      </c>
      <c r="V995" s="5">
        <f t="shared" ca="1" si="263"/>
        <v>0.10909910870740554</v>
      </c>
      <c r="W995" s="42">
        <f ca="1">SUMPRODUCT(L995:T995,Markiwitz!$B$3:$J$3)</f>
        <v>0.23705387409153708</v>
      </c>
    </row>
    <row r="996" spans="1:23" x14ac:dyDescent="0.25">
      <c r="A996">
        <v>995</v>
      </c>
      <c r="B996" s="25">
        <f t="shared" ca="1" si="261"/>
        <v>1.0000000000000002</v>
      </c>
      <c r="C996" s="46">
        <v>0</v>
      </c>
      <c r="D996">
        <f t="shared" ca="1" si="275"/>
        <v>0.65604952850685572</v>
      </c>
      <c r="E996">
        <f t="shared" ca="1" si="275"/>
        <v>0.44779735112038954</v>
      </c>
      <c r="F996">
        <f t="shared" ca="1" si="275"/>
        <v>0.69750977370478529</v>
      </c>
      <c r="G996">
        <f t="shared" ca="1" si="275"/>
        <v>8.5895135094593567E-4</v>
      </c>
      <c r="H996">
        <f t="shared" ca="1" si="275"/>
        <v>0.29088013765094267</v>
      </c>
      <c r="I996">
        <f t="shared" ca="1" si="275"/>
        <v>0.88518498804279766</v>
      </c>
      <c r="J996">
        <f t="shared" ca="1" si="275"/>
        <v>0.97065471648362944</v>
      </c>
      <c r="K996">
        <f t="shared" ca="1" si="275"/>
        <v>0.41121252178258405</v>
      </c>
      <c r="L996" s="42">
        <f t="shared" ca="1" si="264"/>
        <v>0</v>
      </c>
      <c r="M996" s="42">
        <f t="shared" ca="1" si="265"/>
        <v>0.15046496890128416</v>
      </c>
      <c r="N996" s="42">
        <f t="shared" ca="1" si="266"/>
        <v>0.1027023289899411</v>
      </c>
      <c r="O996" s="42">
        <f t="shared" ca="1" si="267"/>
        <v>0.15997387674021554</v>
      </c>
      <c r="P996" s="42">
        <f t="shared" ca="1" si="268"/>
        <v>1.9700050482765593E-4</v>
      </c>
      <c r="Q996" s="42">
        <f t="shared" ca="1" si="269"/>
        <v>6.6713363799320177E-2</v>
      </c>
      <c r="R996" s="42">
        <f t="shared" ca="1" si="270"/>
        <v>0.20301718987722939</v>
      </c>
      <c r="S996" s="42">
        <f t="shared" ca="1" si="271"/>
        <v>0.22261967333776977</v>
      </c>
      <c r="T996" s="42">
        <f t="shared" ca="1" si="272"/>
        <v>9.4311597849412329E-2</v>
      </c>
      <c r="U996">
        <f ca="1">+(L996^2*Markiwitz!$B$4^2)+(M996^2*Markiwitz!$C$4^2)+(N996^2*Markiwitz!$D$4^2)+(O996^2*Markiwitz!$E$4^2)+(P996^2*Markiwitz!$F$4^2)+(Q996^2*Markiwitz!$G$4^2)+(R996^2*Markiwitz!$H$4^2)+(S996^2*Markiwitz!$I$4^2)+(T996^2*Markiwitz!$J$4^2)+(2*L996*M996*Markiwitz!$B$8)+(2*L996*N996*Markiwitz!$E$8)+(2*L996*O996*Markiwitz!$H$8)+(2*L996*P996*Markiwitz!$B$11)+(2*L996*Q996*Markiwitz!$E$11)+(2*L996*R996*Markiwitz!$H$11)+(2*L996*S996*Markiwitz!$K$8)+(2*L996*T996*Markiwitz!$K$11)</f>
        <v>1.4484203142658504E-2</v>
      </c>
      <c r="V996" s="5">
        <f t="shared" ca="1" si="263"/>
        <v>0.12035033503342857</v>
      </c>
      <c r="W996" s="42">
        <f ca="1">SUMPRODUCT(L996:T996,Markiwitz!$B$3:$J$3)</f>
        <v>0.27579108085862275</v>
      </c>
    </row>
    <row r="997" spans="1:23" x14ac:dyDescent="0.25">
      <c r="A997">
        <v>996</v>
      </c>
      <c r="B997" s="25">
        <f t="shared" ca="1" si="261"/>
        <v>1</v>
      </c>
      <c r="C997" s="46">
        <v>0</v>
      </c>
      <c r="D997">
        <f t="shared" ca="1" si="275"/>
        <v>0.25460634098095924</v>
      </c>
      <c r="E997">
        <f t="shared" ca="1" si="275"/>
        <v>0.2275670405248994</v>
      </c>
      <c r="F997">
        <f t="shared" ca="1" si="275"/>
        <v>0.49240702509406897</v>
      </c>
      <c r="G997">
        <f t="shared" ca="1" si="275"/>
        <v>0.45763331371366023</v>
      </c>
      <c r="H997">
        <f t="shared" ca="1" si="275"/>
        <v>0.49049633957099914</v>
      </c>
      <c r="I997">
        <f t="shared" ca="1" si="275"/>
        <v>0.45076534418201675</v>
      </c>
      <c r="J997">
        <f t="shared" ca="1" si="275"/>
        <v>0.24440462235563465</v>
      </c>
      <c r="K997">
        <f t="shared" ca="1" si="275"/>
        <v>0.94451751796651517</v>
      </c>
      <c r="L997" s="42">
        <f t="shared" ca="1" si="264"/>
        <v>0</v>
      </c>
      <c r="M997" s="42">
        <f t="shared" ca="1" si="265"/>
        <v>7.1470502044893289E-2</v>
      </c>
      <c r="N997" s="42">
        <f t="shared" ca="1" si="266"/>
        <v>6.388030467945599E-2</v>
      </c>
      <c r="O997" s="42">
        <f t="shared" ca="1" si="267"/>
        <v>0.13822349105019879</v>
      </c>
      <c r="P997" s="42">
        <f t="shared" ca="1" si="268"/>
        <v>0.12846216852874637</v>
      </c>
      <c r="Q997" s="42">
        <f t="shared" ca="1" si="269"/>
        <v>0.13768714284670325</v>
      </c>
      <c r="R997" s="42">
        <f t="shared" ca="1" si="270"/>
        <v>0.12653426198657466</v>
      </c>
      <c r="S997" s="42">
        <f t="shared" ca="1" si="271"/>
        <v>6.8606779369866852E-2</v>
      </c>
      <c r="T997" s="42">
        <f t="shared" ca="1" si="272"/>
        <v>0.26513534949356088</v>
      </c>
      <c r="U997">
        <f ca="1">+(L997^2*Markiwitz!$B$4^2)+(M997^2*Markiwitz!$C$4^2)+(N997^2*Markiwitz!$D$4^2)+(O997^2*Markiwitz!$E$4^2)+(P997^2*Markiwitz!$F$4^2)+(Q997^2*Markiwitz!$G$4^2)+(R997^2*Markiwitz!$H$4^2)+(S997^2*Markiwitz!$I$4^2)+(T997^2*Markiwitz!$J$4^2)+(2*L997*M997*Markiwitz!$B$8)+(2*L997*N997*Markiwitz!$E$8)+(2*L997*O997*Markiwitz!$H$8)+(2*L997*P997*Markiwitz!$B$11)+(2*L997*Q997*Markiwitz!$E$11)+(2*L997*R997*Markiwitz!$H$11)+(2*L997*S997*Markiwitz!$K$8)+(2*L997*T997*Markiwitz!$K$11)</f>
        <v>1.2584912598417614E-2</v>
      </c>
      <c r="V997" s="5">
        <f t="shared" ca="1" si="263"/>
        <v>0.11218249684517462</v>
      </c>
      <c r="W997" s="42">
        <f ca="1">SUMPRODUCT(L997:T997,Markiwitz!$B$3:$J$3)</f>
        <v>0.50564518435990291</v>
      </c>
    </row>
    <row r="998" spans="1:23" x14ac:dyDescent="0.25">
      <c r="A998">
        <v>997</v>
      </c>
      <c r="B998" s="25">
        <f t="shared" ca="1" si="261"/>
        <v>1</v>
      </c>
      <c r="C998" s="46">
        <v>0</v>
      </c>
      <c r="D998">
        <f t="shared" ca="1" si="275"/>
        <v>0.84576240393832536</v>
      </c>
      <c r="E998">
        <f t="shared" ca="1" si="275"/>
        <v>0.4226787455724208</v>
      </c>
      <c r="F998">
        <f t="shared" ca="1" si="275"/>
        <v>0.68113712966273099</v>
      </c>
      <c r="G998">
        <f t="shared" ca="1" si="275"/>
        <v>0.68650932360730155</v>
      </c>
      <c r="H998">
        <f t="shared" ca="1" si="275"/>
        <v>0.24128203173947116</v>
      </c>
      <c r="I998">
        <f t="shared" ca="1" si="275"/>
        <v>0.87005444720332581</v>
      </c>
      <c r="J998">
        <f t="shared" ca="1" si="275"/>
        <v>0.73812857577861724</v>
      </c>
      <c r="K998">
        <f t="shared" ca="1" si="275"/>
        <v>0.46757321495631154</v>
      </c>
      <c r="L998" s="42">
        <f t="shared" ca="1" si="264"/>
        <v>0</v>
      </c>
      <c r="M998" s="42">
        <f t="shared" ca="1" si="265"/>
        <v>0.17075326283168488</v>
      </c>
      <c r="N998" s="42">
        <f t="shared" ca="1" si="266"/>
        <v>8.5335756945466551E-2</v>
      </c>
      <c r="O998" s="42">
        <f t="shared" ca="1" si="267"/>
        <v>0.13751662025189881</v>
      </c>
      <c r="P998" s="42">
        <f t="shared" ca="1" si="268"/>
        <v>0.13860122704019834</v>
      </c>
      <c r="Q998" s="42">
        <f t="shared" ca="1" si="269"/>
        <v>4.8713083000999906E-2</v>
      </c>
      <c r="R998" s="42">
        <f t="shared" ca="1" si="270"/>
        <v>0.17565764925159691</v>
      </c>
      <c r="S998" s="42">
        <f t="shared" ca="1" si="271"/>
        <v>0.14902277769336078</v>
      </c>
      <c r="T998" s="42">
        <f t="shared" ca="1" si="272"/>
        <v>9.4399622984793985E-2</v>
      </c>
      <c r="U998">
        <f ca="1">+(L998^2*Markiwitz!$B$4^2)+(M998^2*Markiwitz!$C$4^2)+(N998^2*Markiwitz!$D$4^2)+(O998^2*Markiwitz!$E$4^2)+(P998^2*Markiwitz!$F$4^2)+(Q998^2*Markiwitz!$G$4^2)+(R998^2*Markiwitz!$H$4^2)+(S998^2*Markiwitz!$I$4^2)+(T998^2*Markiwitz!$J$4^2)+(2*L998*M998*Markiwitz!$B$8)+(2*L998*N998*Markiwitz!$E$8)+(2*L998*O998*Markiwitz!$H$8)+(2*L998*P998*Markiwitz!$B$11)+(2*L998*Q998*Markiwitz!$E$11)+(2*L998*R998*Markiwitz!$H$11)+(2*L998*S998*Markiwitz!$K$8)+(2*L998*T998*Markiwitz!$K$11)</f>
        <v>1.1409689201888189E-2</v>
      </c>
      <c r="V998" s="5">
        <f t="shared" ca="1" si="263"/>
        <v>0.1068161467283303</v>
      </c>
      <c r="W998" s="42">
        <f ca="1">SUMPRODUCT(L998:T998,Markiwitz!$B$3:$J$3)</f>
        <v>0.26786233345559451</v>
      </c>
    </row>
    <row r="999" spans="1:23" x14ac:dyDescent="0.25">
      <c r="A999">
        <v>998</v>
      </c>
      <c r="B999" s="25">
        <f t="shared" ca="1" si="261"/>
        <v>1</v>
      </c>
      <c r="C999" s="46">
        <v>0</v>
      </c>
      <c r="D999">
        <f t="shared" ca="1" si="275"/>
        <v>0.56220560408885234</v>
      </c>
      <c r="E999">
        <f t="shared" ca="1" si="275"/>
        <v>0.96757085927575937</v>
      </c>
      <c r="F999">
        <f t="shared" ca="1" si="275"/>
        <v>0.21669723484243464</v>
      </c>
      <c r="G999">
        <f t="shared" ca="1" si="275"/>
        <v>0.77856980668397369</v>
      </c>
      <c r="H999">
        <f t="shared" ca="1" si="275"/>
        <v>3.6767384280614435E-2</v>
      </c>
      <c r="I999">
        <f t="shared" ca="1" si="275"/>
        <v>0.90462007387021104</v>
      </c>
      <c r="J999">
        <f t="shared" ca="1" si="275"/>
        <v>0.35172198126049437</v>
      </c>
      <c r="K999">
        <f t="shared" ca="1" si="275"/>
        <v>0.8254168166416781</v>
      </c>
      <c r="L999" s="42">
        <f t="shared" ca="1" si="264"/>
        <v>0</v>
      </c>
      <c r="M999" s="42">
        <f t="shared" ca="1" si="265"/>
        <v>0.12107185485128973</v>
      </c>
      <c r="N999" s="42">
        <f t="shared" ca="1" si="266"/>
        <v>0.20836789562499353</v>
      </c>
      <c r="O999" s="42">
        <f t="shared" ca="1" si="267"/>
        <v>4.6666087944887684E-2</v>
      </c>
      <c r="P999" s="42">
        <f t="shared" ca="1" si="268"/>
        <v>0.16766622378161358</v>
      </c>
      <c r="Q999" s="42">
        <f t="shared" ca="1" si="269"/>
        <v>7.9179136253871591E-3</v>
      </c>
      <c r="R999" s="42">
        <f t="shared" ca="1" si="270"/>
        <v>0.19481134567607003</v>
      </c>
      <c r="S999" s="42">
        <f t="shared" ca="1" si="271"/>
        <v>7.5743877957588981E-2</v>
      </c>
      <c r="T999" s="42">
        <f t="shared" ca="1" si="272"/>
        <v>0.17775480053816922</v>
      </c>
      <c r="U999">
        <f ca="1">+(L999^2*Markiwitz!$B$4^2)+(M999^2*Markiwitz!$C$4^2)+(N999^2*Markiwitz!$D$4^2)+(O999^2*Markiwitz!$E$4^2)+(P999^2*Markiwitz!$F$4^2)+(Q999^2*Markiwitz!$G$4^2)+(R999^2*Markiwitz!$H$4^2)+(S999^2*Markiwitz!$I$4^2)+(T999^2*Markiwitz!$J$4^2)+(2*L999*M999*Markiwitz!$B$8)+(2*L999*N999*Markiwitz!$E$8)+(2*L999*O999*Markiwitz!$H$8)+(2*L999*P999*Markiwitz!$B$11)+(2*L999*Q999*Markiwitz!$E$11)+(2*L999*R999*Markiwitz!$H$11)+(2*L999*S999*Markiwitz!$K$8)+(2*L999*T999*Markiwitz!$K$11)</f>
        <v>1.1728510124713536E-2</v>
      </c>
      <c r="V999" s="5">
        <f t="shared" ca="1" si="263"/>
        <v>0.10829824617561236</v>
      </c>
      <c r="W999" s="42">
        <f ca="1">SUMPRODUCT(L999:T999,Markiwitz!$B$3:$J$3)</f>
        <v>0.16791720968673327</v>
      </c>
    </row>
    <row r="1000" spans="1:23" x14ac:dyDescent="0.25">
      <c r="A1000">
        <v>999</v>
      </c>
      <c r="B1000" s="25">
        <f t="shared" ca="1" si="261"/>
        <v>0.99999999999999989</v>
      </c>
      <c r="C1000" s="46">
        <v>0</v>
      </c>
      <c r="D1000">
        <f t="shared" ca="1" si="275"/>
        <v>0.19360155549631353</v>
      </c>
      <c r="E1000">
        <f t="shared" ca="1" si="275"/>
        <v>0.49327207964238184</v>
      </c>
      <c r="F1000">
        <f t="shared" ca="1" si="275"/>
        <v>0.763773647778486</v>
      </c>
      <c r="G1000">
        <f t="shared" ca="1" si="275"/>
        <v>0.83328736257936675</v>
      </c>
      <c r="H1000">
        <f t="shared" ca="1" si="275"/>
        <v>0.94157816536838079</v>
      </c>
      <c r="I1000">
        <f t="shared" ca="1" si="275"/>
        <v>0.55267582886448241</v>
      </c>
      <c r="J1000">
        <f t="shared" ca="1" si="275"/>
        <v>0.3659532969840058</v>
      </c>
      <c r="K1000">
        <f t="shared" ca="1" si="275"/>
        <v>0.96806311364276421</v>
      </c>
      <c r="L1000" s="42">
        <f t="shared" ca="1" si="264"/>
        <v>0</v>
      </c>
      <c r="M1000" s="42">
        <f t="shared" ca="1" si="265"/>
        <v>3.7870459731036171E-2</v>
      </c>
      <c r="N1000" s="42">
        <f t="shared" ca="1" si="266"/>
        <v>9.6489102996370257E-2</v>
      </c>
      <c r="O1000" s="42">
        <f t="shared" ca="1" si="267"/>
        <v>0.14940199781800062</v>
      </c>
      <c r="P1000" s="42">
        <f t="shared" ca="1" si="268"/>
        <v>0.16299959691978891</v>
      </c>
      <c r="Q1000" s="42">
        <f t="shared" ca="1" si="269"/>
        <v>0.18418239411245416</v>
      </c>
      <c r="R1000" s="42">
        <f t="shared" ca="1" si="270"/>
        <v>0.10810908862624279</v>
      </c>
      <c r="S1000" s="42">
        <f t="shared" ca="1" si="271"/>
        <v>7.1584236817439237E-2</v>
      </c>
      <c r="T1000" s="42">
        <f t="shared" ca="1" si="272"/>
        <v>0.18936312297866778</v>
      </c>
      <c r="U1000">
        <f ca="1">+(L1000^2*Markiwitz!$B$4^2)+(M1000^2*Markiwitz!$C$4^2)+(N1000^2*Markiwitz!$D$4^2)+(O1000^2*Markiwitz!$E$4^2)+(P1000^2*Markiwitz!$F$4^2)+(Q1000^2*Markiwitz!$G$4^2)+(R1000^2*Markiwitz!$H$4^2)+(S1000^2*Markiwitz!$I$4^2)+(T1000^2*Markiwitz!$J$4^2)+(2*L1000*M1000*Markiwitz!$B$8)+(2*L1000*N1000*Markiwitz!$E$8)+(2*L1000*O1000*Markiwitz!$H$8)+(2*L1000*P1000*Markiwitz!$B$11)+(2*L1000*Q1000*Markiwitz!$E$11)+(2*L1000*R1000*Markiwitz!$H$11)+(2*L1000*S1000*Markiwitz!$K$8)+(2*L1000*T1000*Markiwitz!$K$11)</f>
        <v>1.7390405223594859E-2</v>
      </c>
      <c r="V1000" s="5">
        <f t="shared" ca="1" si="263"/>
        <v>0.13187268566156851</v>
      </c>
      <c r="W1000" s="42">
        <f ca="1">SUMPRODUCT(L1000:T1000,Markiwitz!$B$3:$J$3)</f>
        <v>0.64440939886006965</v>
      </c>
    </row>
    <row r="1001" spans="1:23" x14ac:dyDescent="0.25">
      <c r="A1001">
        <v>1000</v>
      </c>
      <c r="B1001" s="25">
        <f t="shared" ca="1" si="261"/>
        <v>0.99999999999999989</v>
      </c>
      <c r="C1001" s="46">
        <v>0</v>
      </c>
      <c r="D1001">
        <f t="shared" ca="1" si="275"/>
        <v>0.99578372306522034</v>
      </c>
      <c r="E1001">
        <f t="shared" ca="1" si="275"/>
        <v>0.32168594487422153</v>
      </c>
      <c r="F1001">
        <f t="shared" ca="1" si="275"/>
        <v>9.2966020376813119E-2</v>
      </c>
      <c r="G1001">
        <f t="shared" ca="1" si="275"/>
        <v>0.43130282943240961</v>
      </c>
      <c r="H1001">
        <f t="shared" ca="1" si="275"/>
        <v>0.15647687687752165</v>
      </c>
      <c r="I1001">
        <f t="shared" ca="1" si="275"/>
        <v>4.579753640439499E-2</v>
      </c>
      <c r="J1001">
        <f t="shared" ca="1" si="275"/>
        <v>0.26123620255231872</v>
      </c>
      <c r="K1001">
        <f t="shared" ca="1" si="275"/>
        <v>0.47553903743630499</v>
      </c>
      <c r="L1001" s="42">
        <f t="shared" ca="1" si="264"/>
        <v>0</v>
      </c>
      <c r="M1001" s="42">
        <f t="shared" ca="1" si="265"/>
        <v>0.35809405888699858</v>
      </c>
      <c r="N1001" s="42">
        <f t="shared" ca="1" si="266"/>
        <v>0.11568157122745465</v>
      </c>
      <c r="O1001" s="42">
        <f t="shared" ca="1" si="267"/>
        <v>3.3431536190237574E-2</v>
      </c>
      <c r="P1001" s="42">
        <f t="shared" ca="1" si="268"/>
        <v>0.15510092927154892</v>
      </c>
      <c r="Q1001" s="42">
        <f t="shared" ca="1" si="269"/>
        <v>5.6270692787135333E-2</v>
      </c>
      <c r="R1001" s="42">
        <f t="shared" ca="1" si="270"/>
        <v>1.6469264678873195E-2</v>
      </c>
      <c r="S1001" s="42">
        <f t="shared" ca="1" si="271"/>
        <v>9.3943222743417848E-2</v>
      </c>
      <c r="T1001" s="42">
        <f t="shared" ca="1" si="272"/>
        <v>0.1710087242143338</v>
      </c>
      <c r="U1001">
        <f ca="1">+(L1001^2*Markiwitz!$B$4^2)+(M1001^2*Markiwitz!$C$4^2)+(N1001^2*Markiwitz!$D$4^2)+(O1001^2*Markiwitz!$E$4^2)+(P1001^2*Markiwitz!$F$4^2)+(Q1001^2*Markiwitz!$G$4^2)+(R1001^2*Markiwitz!$H$4^2)+(S1001^2*Markiwitz!$I$4^2)+(T1001^2*Markiwitz!$J$4^2)+(2*L1001*M1001*Markiwitz!$B$8)+(2*L1001*N1001*Markiwitz!$E$8)+(2*L1001*O1001*Markiwitz!$H$8)+(2*L1001*P1001*Markiwitz!$B$11)+(2*L1001*Q1001*Markiwitz!$E$11)+(2*L1001*R1001*Markiwitz!$H$11)+(2*L1001*S1001*Markiwitz!$K$8)+(2*L1001*T1001*Markiwitz!$K$11)</f>
        <v>9.8023093221902904E-3</v>
      </c>
      <c r="V1001" s="5">
        <f t="shared" ca="1" si="263"/>
        <v>9.9006612517499509E-2</v>
      </c>
      <c r="W1001" s="42">
        <f ca="1">SUMPRODUCT(L1001:T1001,Markiwitz!$B$3:$J$3)</f>
        <v>0.29419911336710913</v>
      </c>
    </row>
    <row r="1002" spans="1:23" x14ac:dyDescent="0.25">
      <c r="A1002">
        <v>1001</v>
      </c>
      <c r="B1002" s="25">
        <f t="shared" ca="1" si="261"/>
        <v>1</v>
      </c>
      <c r="C1002" s="46">
        <v>0</v>
      </c>
      <c r="D1002">
        <f t="shared" ref="D1002:K1011" ca="1" si="276">RAND()</f>
        <v>3.0472584216358789E-2</v>
      </c>
      <c r="E1002">
        <f t="shared" ca="1" si="276"/>
        <v>0.96057940067566483</v>
      </c>
      <c r="F1002">
        <f t="shared" ca="1" si="276"/>
        <v>0.15293508479016427</v>
      </c>
      <c r="G1002">
        <f t="shared" ca="1" si="276"/>
        <v>0.80791965610016259</v>
      </c>
      <c r="H1002">
        <f t="shared" ca="1" si="276"/>
        <v>0.71053298188639002</v>
      </c>
      <c r="I1002">
        <f t="shared" ca="1" si="276"/>
        <v>0.87806731731281473</v>
      </c>
      <c r="J1002">
        <f t="shared" ca="1" si="276"/>
        <v>0.93842259349011103</v>
      </c>
      <c r="K1002">
        <f t="shared" ca="1" si="276"/>
        <v>0.19880696631077144</v>
      </c>
      <c r="L1002" s="42">
        <f t="shared" ca="1" si="264"/>
        <v>0</v>
      </c>
      <c r="M1002" s="42">
        <f t="shared" ca="1" si="265"/>
        <v>6.5143865337547804E-3</v>
      </c>
      <c r="N1002" s="42">
        <f t="shared" ca="1" si="266"/>
        <v>0.20535132392888719</v>
      </c>
      <c r="O1002" s="42">
        <f t="shared" ca="1" si="267"/>
        <v>3.2694249027978836E-2</v>
      </c>
      <c r="P1002" s="42">
        <f t="shared" ca="1" si="268"/>
        <v>0.17271593674780195</v>
      </c>
      <c r="Q1002" s="42">
        <f t="shared" ca="1" si="269"/>
        <v>0.15189674942319076</v>
      </c>
      <c r="R1002" s="42">
        <f t="shared" ca="1" si="270"/>
        <v>0.187712005881078</v>
      </c>
      <c r="S1002" s="42">
        <f t="shared" ca="1" si="271"/>
        <v>0.20061467260533167</v>
      </c>
      <c r="T1002" s="42">
        <f t="shared" ca="1" si="272"/>
        <v>4.250067585197681E-2</v>
      </c>
      <c r="U1002">
        <f ca="1">+(L1002^2*Markiwitz!$B$4^2)+(M1002^2*Markiwitz!$C$4^2)+(N1002^2*Markiwitz!$D$4^2)+(O1002^2*Markiwitz!$E$4^2)+(P1002^2*Markiwitz!$F$4^2)+(Q1002^2*Markiwitz!$G$4^2)+(R1002^2*Markiwitz!$H$4^2)+(S1002^2*Markiwitz!$I$4^2)+(T1002^2*Markiwitz!$J$4^2)+(2*L1002*M1002*Markiwitz!$B$8)+(2*L1002*N1002*Markiwitz!$E$8)+(2*L1002*O1002*Markiwitz!$H$8)+(2*L1002*P1002*Markiwitz!$B$11)+(2*L1002*Q1002*Markiwitz!$E$11)+(2*L1002*R1002*Markiwitz!$H$11)+(2*L1002*S1002*Markiwitz!$K$8)+(2*L1002*T1002*Markiwitz!$K$11)</f>
        <v>2.0720011273531899E-2</v>
      </c>
      <c r="V1002" s="5">
        <f t="shared" ca="1" si="263"/>
        <v>0.14394447288288598</v>
      </c>
      <c r="W1002" s="42">
        <f ca="1">SUMPRODUCT(L1002:T1002,Markiwitz!$B$3:$J$3)</f>
        <v>0.52863534837572934</v>
      </c>
    </row>
    <row r="1003" spans="1:23" x14ac:dyDescent="0.25">
      <c r="A1003">
        <v>1002</v>
      </c>
      <c r="B1003" s="25">
        <f t="shared" ca="1" si="261"/>
        <v>1</v>
      </c>
      <c r="C1003" s="46">
        <v>0</v>
      </c>
      <c r="D1003">
        <f t="shared" ca="1" si="276"/>
        <v>0.37068755919581053</v>
      </c>
      <c r="E1003">
        <f t="shared" ca="1" si="276"/>
        <v>0.62645143695768202</v>
      </c>
      <c r="F1003">
        <f t="shared" ca="1" si="276"/>
        <v>3.2413874134076814E-2</v>
      </c>
      <c r="G1003">
        <f t="shared" ca="1" si="276"/>
        <v>0.47168657927264479</v>
      </c>
      <c r="H1003">
        <f t="shared" ca="1" si="276"/>
        <v>0.41887033746604185</v>
      </c>
      <c r="I1003">
        <f t="shared" ca="1" si="276"/>
        <v>0.32020312549073549</v>
      </c>
      <c r="J1003">
        <f t="shared" ca="1" si="276"/>
        <v>0.22169259786378825</v>
      </c>
      <c r="K1003">
        <f t="shared" ca="1" si="276"/>
        <v>0.73092346156406185</v>
      </c>
      <c r="L1003" s="42">
        <f t="shared" ca="1" si="264"/>
        <v>0</v>
      </c>
      <c r="M1003" s="42">
        <f t="shared" ca="1" si="265"/>
        <v>0.11609640003047779</v>
      </c>
      <c r="N1003" s="42">
        <f t="shared" ca="1" si="266"/>
        <v>0.19619961560751689</v>
      </c>
      <c r="O1003" s="42">
        <f t="shared" ca="1" si="267"/>
        <v>1.0151767990733985E-2</v>
      </c>
      <c r="P1003" s="42">
        <f t="shared" ca="1" si="268"/>
        <v>0.14772849111808969</v>
      </c>
      <c r="Q1003" s="42">
        <f t="shared" ca="1" si="269"/>
        <v>0.13118686358090334</v>
      </c>
      <c r="R1003" s="42">
        <f t="shared" ca="1" si="270"/>
        <v>0.10028507627455831</v>
      </c>
      <c r="S1003" s="42">
        <f t="shared" ca="1" si="271"/>
        <v>6.9432361261939787E-2</v>
      </c>
      <c r="T1003" s="42">
        <f t="shared" ca="1" si="272"/>
        <v>0.2289194241357802</v>
      </c>
      <c r="U1003">
        <f ca="1">+(L1003^2*Markiwitz!$B$4^2)+(M1003^2*Markiwitz!$C$4^2)+(N1003^2*Markiwitz!$D$4^2)+(O1003^2*Markiwitz!$E$4^2)+(P1003^2*Markiwitz!$F$4^2)+(Q1003^2*Markiwitz!$G$4^2)+(R1003^2*Markiwitz!$H$4^2)+(S1003^2*Markiwitz!$I$4^2)+(T1003^2*Markiwitz!$J$4^2)+(2*L1003*M1003*Markiwitz!$B$8)+(2*L1003*N1003*Markiwitz!$E$8)+(2*L1003*O1003*Markiwitz!$H$8)+(2*L1003*P1003*Markiwitz!$B$11)+(2*L1003*Q1003*Markiwitz!$E$11)+(2*L1003*R1003*Markiwitz!$H$11)+(2*L1003*S1003*Markiwitz!$K$8)+(2*L1003*T1003*Markiwitz!$K$11)</f>
        <v>1.2865041211577964E-2</v>
      </c>
      <c r="V1003" s="5">
        <f t="shared" ca="1" si="263"/>
        <v>0.1134241650248216</v>
      </c>
      <c r="W1003" s="42">
        <f ca="1">SUMPRODUCT(L1003:T1003,Markiwitz!$B$3:$J$3)</f>
        <v>0.48535721847638263</v>
      </c>
    </row>
    <row r="1004" spans="1:23" x14ac:dyDescent="0.25">
      <c r="A1004">
        <v>1003</v>
      </c>
      <c r="B1004" s="25">
        <f t="shared" ca="1" si="261"/>
        <v>1</v>
      </c>
      <c r="C1004" s="46">
        <v>0</v>
      </c>
      <c r="D1004">
        <f t="shared" ca="1" si="276"/>
        <v>0.14887400730532496</v>
      </c>
      <c r="E1004">
        <f t="shared" ca="1" si="276"/>
        <v>0.41960747070602222</v>
      </c>
      <c r="F1004">
        <f t="shared" ca="1" si="276"/>
        <v>0.38440082194050751</v>
      </c>
      <c r="G1004">
        <f t="shared" ca="1" si="276"/>
        <v>0.35490284353162505</v>
      </c>
      <c r="H1004">
        <f t="shared" ca="1" si="276"/>
        <v>0.29556188892297841</v>
      </c>
      <c r="I1004">
        <f t="shared" ca="1" si="276"/>
        <v>0.52240188623906292</v>
      </c>
      <c r="J1004">
        <f t="shared" ca="1" si="276"/>
        <v>0.81712883630607358</v>
      </c>
      <c r="K1004">
        <f t="shared" ca="1" si="276"/>
        <v>0.779176336810249</v>
      </c>
      <c r="L1004" s="42">
        <f t="shared" ca="1" si="264"/>
        <v>0</v>
      </c>
      <c r="M1004" s="42">
        <f t="shared" ca="1" si="265"/>
        <v>3.9997808638738794E-2</v>
      </c>
      <c r="N1004" s="42">
        <f t="shared" ca="1" si="266"/>
        <v>0.11273545745473031</v>
      </c>
      <c r="O1004" s="42">
        <f t="shared" ca="1" si="267"/>
        <v>0.10327652754733352</v>
      </c>
      <c r="P1004" s="42">
        <f t="shared" ca="1" si="268"/>
        <v>9.5351339551229056E-2</v>
      </c>
      <c r="Q1004" s="42">
        <f t="shared" ca="1" si="269"/>
        <v>7.9408273398593576E-2</v>
      </c>
      <c r="R1004" s="42">
        <f t="shared" ca="1" si="270"/>
        <v>0.14035311507033543</v>
      </c>
      <c r="S1004" s="42">
        <f t="shared" ca="1" si="271"/>
        <v>0.21953706640498702</v>
      </c>
      <c r="T1004" s="42">
        <f t="shared" ca="1" si="272"/>
        <v>0.20934041193405223</v>
      </c>
      <c r="U1004">
        <f ca="1">+(L1004^2*Markiwitz!$B$4^2)+(M1004^2*Markiwitz!$C$4^2)+(N1004^2*Markiwitz!$D$4^2)+(O1004^2*Markiwitz!$E$4^2)+(P1004^2*Markiwitz!$F$4^2)+(Q1004^2*Markiwitz!$G$4^2)+(R1004^2*Markiwitz!$H$4^2)+(S1004^2*Markiwitz!$I$4^2)+(T1004^2*Markiwitz!$J$4^2)+(2*L1004*M1004*Markiwitz!$B$8)+(2*L1004*N1004*Markiwitz!$E$8)+(2*L1004*O1004*Markiwitz!$H$8)+(2*L1004*P1004*Markiwitz!$B$11)+(2*L1004*Q1004*Markiwitz!$E$11)+(2*L1004*R1004*Markiwitz!$H$11)+(2*L1004*S1004*Markiwitz!$K$8)+(2*L1004*T1004*Markiwitz!$K$11)</f>
        <v>1.2840114093851633E-2</v>
      </c>
      <c r="V1004" s="5">
        <f t="shared" ca="1" si="263"/>
        <v>0.11331422723494007</v>
      </c>
      <c r="W1004" s="42">
        <f ca="1">SUMPRODUCT(L1004:T1004,Markiwitz!$B$3:$J$3)</f>
        <v>0.31607346244672146</v>
      </c>
    </row>
    <row r="1005" spans="1:23" x14ac:dyDescent="0.25">
      <c r="A1005">
        <v>1004</v>
      </c>
      <c r="B1005" s="25">
        <f t="shared" ca="1" si="261"/>
        <v>0.99999999999999989</v>
      </c>
      <c r="C1005" s="46">
        <v>0</v>
      </c>
      <c r="D1005">
        <f t="shared" ca="1" si="276"/>
        <v>0.22511428394125033</v>
      </c>
      <c r="E1005">
        <f t="shared" ca="1" si="276"/>
        <v>0.50181864265335741</v>
      </c>
      <c r="F1005">
        <f t="shared" ca="1" si="276"/>
        <v>0.27452035372015793</v>
      </c>
      <c r="G1005">
        <f t="shared" ca="1" si="276"/>
        <v>0.86952372808893397</v>
      </c>
      <c r="H1005">
        <f t="shared" ca="1" si="276"/>
        <v>0.28180379332844563</v>
      </c>
      <c r="I1005">
        <f t="shared" ca="1" si="276"/>
        <v>0.92825608256087344</v>
      </c>
      <c r="J1005">
        <f t="shared" ca="1" si="276"/>
        <v>0.30721178865215193</v>
      </c>
      <c r="K1005">
        <f t="shared" ca="1" si="276"/>
        <v>0.19936747605888239</v>
      </c>
      <c r="L1005" s="42">
        <f t="shared" ca="1" si="264"/>
        <v>0</v>
      </c>
      <c r="M1005" s="42">
        <f t="shared" ca="1" si="265"/>
        <v>6.2747594667769455E-2</v>
      </c>
      <c r="N1005" s="42">
        <f t="shared" ca="1" si="266"/>
        <v>0.13987523241377584</v>
      </c>
      <c r="O1005" s="42">
        <f t="shared" ca="1" si="267"/>
        <v>7.6518875576019094E-2</v>
      </c>
      <c r="P1005" s="42">
        <f t="shared" ca="1" si="268"/>
        <v>0.24236810516373655</v>
      </c>
      <c r="Q1005" s="42">
        <f t="shared" ca="1" si="269"/>
        <v>7.8549036915968914E-2</v>
      </c>
      <c r="R1005" s="42">
        <f t="shared" ca="1" si="270"/>
        <v>0.25873896314647921</v>
      </c>
      <c r="S1005" s="42">
        <f t="shared" ca="1" si="271"/>
        <v>8.5631175658922157E-2</v>
      </c>
      <c r="T1005" s="42">
        <f t="shared" ca="1" si="272"/>
        <v>5.5571016457328683E-2</v>
      </c>
      <c r="U1005">
        <f ca="1">+(L1005^2*Markiwitz!$B$4^2)+(M1005^2*Markiwitz!$C$4^2)+(N1005^2*Markiwitz!$D$4^2)+(O1005^2*Markiwitz!$E$4^2)+(P1005^2*Markiwitz!$F$4^2)+(Q1005^2*Markiwitz!$G$4^2)+(R1005^2*Markiwitz!$H$4^2)+(S1005^2*Markiwitz!$I$4^2)+(T1005^2*Markiwitz!$J$4^2)+(2*L1005*M1005*Markiwitz!$B$8)+(2*L1005*N1005*Markiwitz!$E$8)+(2*L1005*O1005*Markiwitz!$H$8)+(2*L1005*P1005*Markiwitz!$B$11)+(2*L1005*Q1005*Markiwitz!$E$11)+(2*L1005*R1005*Markiwitz!$H$11)+(2*L1005*S1005*Markiwitz!$K$8)+(2*L1005*T1005*Markiwitz!$K$11)</f>
        <v>1.7479836310866456E-2</v>
      </c>
      <c r="V1005" s="5">
        <f t="shared" ca="1" si="263"/>
        <v>0.13221133200624846</v>
      </c>
      <c r="W1005" s="42">
        <f ca="1">SUMPRODUCT(L1005:T1005,Markiwitz!$B$3:$J$3)</f>
        <v>0.36982225501984728</v>
      </c>
    </row>
    <row r="1006" spans="1:23" x14ac:dyDescent="0.25">
      <c r="A1006">
        <v>1005</v>
      </c>
      <c r="B1006" s="25">
        <f t="shared" ca="1" si="261"/>
        <v>1</v>
      </c>
      <c r="C1006" s="46">
        <v>0</v>
      </c>
      <c r="D1006">
        <f t="shared" ca="1" si="276"/>
        <v>7.5970203820444171E-2</v>
      </c>
      <c r="E1006">
        <f t="shared" ca="1" si="276"/>
        <v>3.3184270387864756E-2</v>
      </c>
      <c r="F1006">
        <f t="shared" ca="1" si="276"/>
        <v>0.39830693826031893</v>
      </c>
      <c r="G1006">
        <f t="shared" ca="1" si="276"/>
        <v>0.4994978035532307</v>
      </c>
      <c r="H1006">
        <f t="shared" ca="1" si="276"/>
        <v>0.17972570667898113</v>
      </c>
      <c r="I1006">
        <f t="shared" ca="1" si="276"/>
        <v>0.31594562648518809</v>
      </c>
      <c r="J1006">
        <f t="shared" ca="1" si="276"/>
        <v>2.8421715136043746E-2</v>
      </c>
      <c r="K1006">
        <f t="shared" ca="1" si="276"/>
        <v>0.45979205773182508</v>
      </c>
      <c r="L1006" s="42">
        <f t="shared" ca="1" si="264"/>
        <v>0</v>
      </c>
      <c r="M1006" s="42">
        <f t="shared" ca="1" si="265"/>
        <v>3.8159791289992931E-2</v>
      </c>
      <c r="N1006" s="42">
        <f t="shared" ca="1" si="266"/>
        <v>1.6668440631073304E-2</v>
      </c>
      <c r="O1006" s="42">
        <f t="shared" ca="1" si="267"/>
        <v>0.20006935441812806</v>
      </c>
      <c r="P1006" s="42">
        <f t="shared" ca="1" si="268"/>
        <v>0.25089746999298929</v>
      </c>
      <c r="Q1006" s="42">
        <f t="shared" ca="1" si="269"/>
        <v>9.0276122893207092E-2</v>
      </c>
      <c r="R1006" s="42">
        <f t="shared" ca="1" si="270"/>
        <v>0.15869931314329797</v>
      </c>
      <c r="S1006" s="42">
        <f t="shared" ca="1" si="271"/>
        <v>1.4276211766634711E-2</v>
      </c>
      <c r="T1006" s="42">
        <f t="shared" ca="1" si="272"/>
        <v>0.23095329586467658</v>
      </c>
      <c r="U1006">
        <f ca="1">+(L1006^2*Markiwitz!$B$4^2)+(M1006^2*Markiwitz!$C$4^2)+(N1006^2*Markiwitz!$D$4^2)+(O1006^2*Markiwitz!$E$4^2)+(P1006^2*Markiwitz!$F$4^2)+(Q1006^2*Markiwitz!$G$4^2)+(R1006^2*Markiwitz!$H$4^2)+(S1006^2*Markiwitz!$I$4^2)+(T1006^2*Markiwitz!$J$4^2)+(2*L1006*M1006*Markiwitz!$B$8)+(2*L1006*N1006*Markiwitz!$E$8)+(2*L1006*O1006*Markiwitz!$H$8)+(2*L1006*P1006*Markiwitz!$B$11)+(2*L1006*Q1006*Markiwitz!$E$11)+(2*L1006*R1006*Markiwitz!$H$11)+(2*L1006*S1006*Markiwitz!$K$8)+(2*L1006*T1006*Markiwitz!$K$11)</f>
        <v>1.6533128929514321E-2</v>
      </c>
      <c r="V1006" s="5">
        <f t="shared" ca="1" si="263"/>
        <v>0.12858121530579153</v>
      </c>
      <c r="W1006" s="42">
        <f ca="1">SUMPRODUCT(L1006:T1006,Markiwitz!$B$3:$J$3)</f>
        <v>0.422870446989351</v>
      </c>
    </row>
    <row r="1007" spans="1:23" x14ac:dyDescent="0.25">
      <c r="A1007">
        <v>1006</v>
      </c>
      <c r="B1007" s="25">
        <f t="shared" ca="1" si="261"/>
        <v>0.99999999999999989</v>
      </c>
      <c r="C1007" s="46">
        <v>0</v>
      </c>
      <c r="D1007">
        <f t="shared" ca="1" si="276"/>
        <v>0.62214307236147781</v>
      </c>
      <c r="E1007">
        <f t="shared" ca="1" si="276"/>
        <v>0.19242919740433295</v>
      </c>
      <c r="F1007">
        <f t="shared" ca="1" si="276"/>
        <v>0.36498964911386667</v>
      </c>
      <c r="G1007">
        <f t="shared" ca="1" si="276"/>
        <v>0.4439071564793915</v>
      </c>
      <c r="H1007">
        <f t="shared" ca="1" si="276"/>
        <v>6.0181402545640861E-2</v>
      </c>
      <c r="I1007">
        <f t="shared" ca="1" si="276"/>
        <v>6.5533798152114242E-3</v>
      </c>
      <c r="J1007">
        <f t="shared" ca="1" si="276"/>
        <v>0.8006981632995912</v>
      </c>
      <c r="K1007">
        <f t="shared" ca="1" si="276"/>
        <v>0.11797105032992616</v>
      </c>
      <c r="L1007" s="42">
        <f t="shared" ca="1" si="264"/>
        <v>0</v>
      </c>
      <c r="M1007" s="42">
        <f t="shared" ca="1" si="265"/>
        <v>0.238471959097525</v>
      </c>
      <c r="N1007" s="42">
        <f t="shared" ca="1" si="266"/>
        <v>7.3759509236989831E-2</v>
      </c>
      <c r="O1007" s="42">
        <f t="shared" ca="1" si="267"/>
        <v>0.13990318391575712</v>
      </c>
      <c r="P1007" s="42">
        <f t="shared" ca="1" si="268"/>
        <v>0.1701528377728935</v>
      </c>
      <c r="Q1007" s="42">
        <f t="shared" ca="1" si="269"/>
        <v>2.3067968774161961E-2</v>
      </c>
      <c r="R1007" s="42">
        <f t="shared" ca="1" si="270"/>
        <v>2.5119580891766768E-3</v>
      </c>
      <c r="S1007" s="42">
        <f t="shared" ca="1" si="271"/>
        <v>0.30691342253972914</v>
      </c>
      <c r="T1007" s="42">
        <f t="shared" ca="1" si="272"/>
        <v>4.5219160573766695E-2</v>
      </c>
      <c r="U1007">
        <f ca="1">+(L1007^2*Markiwitz!$B$4^2)+(M1007^2*Markiwitz!$C$4^2)+(N1007^2*Markiwitz!$D$4^2)+(O1007^2*Markiwitz!$E$4^2)+(P1007^2*Markiwitz!$F$4^2)+(Q1007^2*Markiwitz!$G$4^2)+(R1007^2*Markiwitz!$H$4^2)+(S1007^2*Markiwitz!$I$4^2)+(T1007^2*Markiwitz!$J$4^2)+(2*L1007*M1007*Markiwitz!$B$8)+(2*L1007*N1007*Markiwitz!$E$8)+(2*L1007*O1007*Markiwitz!$H$8)+(2*L1007*P1007*Markiwitz!$B$11)+(2*L1007*Q1007*Markiwitz!$E$11)+(2*L1007*R1007*Markiwitz!$H$11)+(2*L1007*S1007*Markiwitz!$K$8)+(2*L1007*T1007*Markiwitz!$K$11)</f>
        <v>1.8018535815142078E-2</v>
      </c>
      <c r="V1007" s="5">
        <f t="shared" ca="1" si="263"/>
        <v>0.13423313977979534</v>
      </c>
      <c r="W1007" s="42">
        <f ca="1">SUMPRODUCT(L1007:T1007,Markiwitz!$B$3:$J$3)</f>
        <v>0.19027201601323243</v>
      </c>
    </row>
    <row r="1008" spans="1:23" x14ac:dyDescent="0.25">
      <c r="A1008">
        <v>1007</v>
      </c>
      <c r="B1008" s="25">
        <f t="shared" ca="1" si="261"/>
        <v>0.99999999999999989</v>
      </c>
      <c r="C1008" s="46">
        <v>0</v>
      </c>
      <c r="D1008">
        <f t="shared" ca="1" si="276"/>
        <v>0.70025368814349209</v>
      </c>
      <c r="E1008">
        <f t="shared" ca="1" si="276"/>
        <v>0.79458133914473628</v>
      </c>
      <c r="F1008">
        <f t="shared" ca="1" si="276"/>
        <v>6.4939842668105152E-2</v>
      </c>
      <c r="G1008">
        <f t="shared" ca="1" si="276"/>
        <v>0.21000334713219415</v>
      </c>
      <c r="H1008">
        <f t="shared" ca="1" si="276"/>
        <v>0.43687904676361233</v>
      </c>
      <c r="I1008">
        <f t="shared" ca="1" si="276"/>
        <v>0.42957405556645079</v>
      </c>
      <c r="J1008">
        <f t="shared" ca="1" si="276"/>
        <v>0.86009806627689378</v>
      </c>
      <c r="K1008">
        <f t="shared" ca="1" si="276"/>
        <v>0.74744988524675371</v>
      </c>
      <c r="L1008" s="42">
        <f t="shared" ca="1" si="264"/>
        <v>0</v>
      </c>
      <c r="M1008" s="42">
        <f t="shared" ca="1" si="265"/>
        <v>0.165007094722911</v>
      </c>
      <c r="N1008" s="42">
        <f t="shared" ca="1" si="266"/>
        <v>0.18723437021933445</v>
      </c>
      <c r="O1008" s="42">
        <f t="shared" ca="1" si="267"/>
        <v>1.5302361061226137E-2</v>
      </c>
      <c r="P1008" s="42">
        <f t="shared" ca="1" si="268"/>
        <v>4.9484983483970763E-2</v>
      </c>
      <c r="Q1008" s="42">
        <f t="shared" ca="1" si="269"/>
        <v>0.1029457516216702</v>
      </c>
      <c r="R1008" s="42">
        <f t="shared" ca="1" si="270"/>
        <v>0.10122441063506897</v>
      </c>
      <c r="S1008" s="42">
        <f t="shared" ca="1" si="271"/>
        <v>0.20267266777188622</v>
      </c>
      <c r="T1008" s="42">
        <f t="shared" ca="1" si="272"/>
        <v>0.17612836048393224</v>
      </c>
      <c r="U1008">
        <f ca="1">+(L1008^2*Markiwitz!$B$4^2)+(M1008^2*Markiwitz!$C$4^2)+(N1008^2*Markiwitz!$D$4^2)+(O1008^2*Markiwitz!$E$4^2)+(P1008^2*Markiwitz!$F$4^2)+(Q1008^2*Markiwitz!$G$4^2)+(R1008^2*Markiwitz!$H$4^2)+(S1008^2*Markiwitz!$I$4^2)+(T1008^2*Markiwitz!$J$4^2)+(2*L1008*M1008*Markiwitz!$B$8)+(2*L1008*N1008*Markiwitz!$E$8)+(2*L1008*O1008*Markiwitz!$H$8)+(2*L1008*P1008*Markiwitz!$B$11)+(2*L1008*Q1008*Markiwitz!$E$11)+(2*L1008*R1008*Markiwitz!$H$11)+(2*L1008*S1008*Markiwitz!$K$8)+(2*L1008*T1008*Markiwitz!$K$11)</f>
        <v>1.2705370343831403E-2</v>
      </c>
      <c r="V1008" s="5">
        <f t="shared" ca="1" si="263"/>
        <v>0.11271810122527527</v>
      </c>
      <c r="W1008" s="42">
        <f ca="1">SUMPRODUCT(L1008:T1008,Markiwitz!$B$3:$J$3)</f>
        <v>0.36887868188432943</v>
      </c>
    </row>
    <row r="1009" spans="1:23" x14ac:dyDescent="0.25">
      <c r="A1009">
        <v>1008</v>
      </c>
      <c r="B1009" s="25">
        <f t="shared" ca="1" si="261"/>
        <v>0.99999999999999989</v>
      </c>
      <c r="C1009" s="46">
        <v>0</v>
      </c>
      <c r="D1009">
        <f t="shared" ca="1" si="276"/>
        <v>0.88126657312761514</v>
      </c>
      <c r="E1009">
        <f t="shared" ca="1" si="276"/>
        <v>0.99232147690705608</v>
      </c>
      <c r="F1009">
        <f t="shared" ca="1" si="276"/>
        <v>0.77195941623424791</v>
      </c>
      <c r="G1009">
        <f t="shared" ca="1" si="276"/>
        <v>0.91279965857467704</v>
      </c>
      <c r="H1009">
        <f t="shared" ca="1" si="276"/>
        <v>0.667326516361751</v>
      </c>
      <c r="I1009">
        <f t="shared" ca="1" si="276"/>
        <v>0.86230219055849489</v>
      </c>
      <c r="J1009">
        <f t="shared" ca="1" si="276"/>
        <v>0.80445636169220702</v>
      </c>
      <c r="K1009">
        <f t="shared" ca="1" si="276"/>
        <v>0.16057617019233905</v>
      </c>
      <c r="L1009" s="42">
        <f t="shared" ca="1" si="264"/>
        <v>0</v>
      </c>
      <c r="M1009" s="42">
        <f t="shared" ca="1" si="265"/>
        <v>0.14559150098323023</v>
      </c>
      <c r="N1009" s="42">
        <f t="shared" ca="1" si="266"/>
        <v>0.16393856034736165</v>
      </c>
      <c r="O1009" s="42">
        <f t="shared" ca="1" si="267"/>
        <v>0.12753318182579834</v>
      </c>
      <c r="P1009" s="42">
        <f t="shared" ca="1" si="268"/>
        <v>0.1508009908026125</v>
      </c>
      <c r="Q1009" s="42">
        <f t="shared" ca="1" si="269"/>
        <v>0.11024708314784598</v>
      </c>
      <c r="R1009" s="42">
        <f t="shared" ca="1" si="270"/>
        <v>0.14245845020421402</v>
      </c>
      <c r="S1009" s="42">
        <f t="shared" ca="1" si="271"/>
        <v>0.13290190816906938</v>
      </c>
      <c r="T1009" s="42">
        <f t="shared" ca="1" si="272"/>
        <v>2.6528324519867908E-2</v>
      </c>
      <c r="U1009">
        <f ca="1">+(L1009^2*Markiwitz!$B$4^2)+(M1009^2*Markiwitz!$C$4^2)+(N1009^2*Markiwitz!$D$4^2)+(O1009^2*Markiwitz!$E$4^2)+(P1009^2*Markiwitz!$F$4^2)+(Q1009^2*Markiwitz!$G$4^2)+(R1009^2*Markiwitz!$H$4^2)+(S1009^2*Markiwitz!$I$4^2)+(T1009^2*Markiwitz!$J$4^2)+(2*L1009*M1009*Markiwitz!$B$8)+(2*L1009*N1009*Markiwitz!$E$8)+(2*L1009*O1009*Markiwitz!$H$8)+(2*L1009*P1009*Markiwitz!$B$11)+(2*L1009*Q1009*Markiwitz!$E$11)+(2*L1009*R1009*Markiwitz!$H$11)+(2*L1009*S1009*Markiwitz!$K$8)+(2*L1009*T1009*Markiwitz!$K$11)</f>
        <v>1.3824465943277768E-2</v>
      </c>
      <c r="V1009" s="5">
        <f t="shared" ca="1" si="263"/>
        <v>0.11757748910092343</v>
      </c>
      <c r="W1009" s="42">
        <f ca="1">SUMPRODUCT(L1009:T1009,Markiwitz!$B$3:$J$3)</f>
        <v>0.44591477009939795</v>
      </c>
    </row>
    <row r="1010" spans="1:23" x14ac:dyDescent="0.25">
      <c r="A1010">
        <v>1009</v>
      </c>
      <c r="B1010" s="25">
        <f t="shared" ca="1" si="261"/>
        <v>1</v>
      </c>
      <c r="C1010" s="46">
        <v>0</v>
      </c>
      <c r="D1010">
        <f t="shared" ca="1" si="276"/>
        <v>0.47669050900848153</v>
      </c>
      <c r="E1010">
        <f t="shared" ca="1" si="276"/>
        <v>2.0215961542529803E-2</v>
      </c>
      <c r="F1010">
        <f t="shared" ca="1" si="276"/>
        <v>0.11107094759901814</v>
      </c>
      <c r="G1010">
        <f t="shared" ca="1" si="276"/>
        <v>0.26962914745859656</v>
      </c>
      <c r="H1010">
        <f t="shared" ca="1" si="276"/>
        <v>0.20170939303105395</v>
      </c>
      <c r="I1010">
        <f t="shared" ca="1" si="276"/>
        <v>0.39717470509836583</v>
      </c>
      <c r="J1010">
        <f t="shared" ca="1" si="276"/>
        <v>0.58467376157678785</v>
      </c>
      <c r="K1010">
        <f t="shared" ca="1" si="276"/>
        <v>0.60319012451434717</v>
      </c>
      <c r="L1010" s="42">
        <f t="shared" ca="1" si="264"/>
        <v>0</v>
      </c>
      <c r="M1010" s="42">
        <f t="shared" ca="1" si="265"/>
        <v>0.17891406721340578</v>
      </c>
      <c r="N1010" s="42">
        <f t="shared" ca="1" si="266"/>
        <v>7.5875643291640395E-3</v>
      </c>
      <c r="O1010" s="42">
        <f t="shared" ca="1" si="267"/>
        <v>4.1687750455786453E-2</v>
      </c>
      <c r="P1010" s="42">
        <f t="shared" ca="1" si="268"/>
        <v>0.10119867398123994</v>
      </c>
      <c r="Q1010" s="42">
        <f t="shared" ca="1" si="269"/>
        <v>7.5706663380812472E-2</v>
      </c>
      <c r="R1010" s="42">
        <f t="shared" ca="1" si="270"/>
        <v>0.14906976442899833</v>
      </c>
      <c r="S1010" s="42">
        <f t="shared" ca="1" si="271"/>
        <v>0.21944292722388353</v>
      </c>
      <c r="T1010" s="42">
        <f t="shared" ca="1" si="272"/>
        <v>0.22639258898670953</v>
      </c>
      <c r="U1010">
        <f ca="1">+(L1010^2*Markiwitz!$B$4^2)+(M1010^2*Markiwitz!$C$4^2)+(N1010^2*Markiwitz!$D$4^2)+(O1010^2*Markiwitz!$E$4^2)+(P1010^2*Markiwitz!$F$4^2)+(Q1010^2*Markiwitz!$G$4^2)+(R1010^2*Markiwitz!$H$4^2)+(S1010^2*Markiwitz!$I$4^2)+(T1010^2*Markiwitz!$J$4^2)+(2*L1010*M1010*Markiwitz!$B$8)+(2*L1010*N1010*Markiwitz!$E$8)+(2*L1010*O1010*Markiwitz!$H$8)+(2*L1010*P1010*Markiwitz!$B$11)+(2*L1010*Q1010*Markiwitz!$E$11)+(2*L1010*R1010*Markiwitz!$H$11)+(2*L1010*S1010*Markiwitz!$K$8)+(2*L1010*T1010*Markiwitz!$K$11)</f>
        <v>1.2268267521443403E-2</v>
      </c>
      <c r="V1010" s="5">
        <f t="shared" ca="1" si="263"/>
        <v>0.11076221161318242</v>
      </c>
      <c r="W1010" s="42">
        <f ca="1">SUMPRODUCT(L1010:T1010,Markiwitz!$B$3:$J$3)</f>
        <v>0.28907314786288923</v>
      </c>
    </row>
    <row r="1011" spans="1:23" x14ac:dyDescent="0.25">
      <c r="A1011">
        <v>1010</v>
      </c>
      <c r="B1011" s="25">
        <f t="shared" ca="1" si="261"/>
        <v>0.99999999999999989</v>
      </c>
      <c r="C1011" s="46">
        <v>0</v>
      </c>
      <c r="D1011">
        <f t="shared" ca="1" si="276"/>
        <v>0.21021101168017342</v>
      </c>
      <c r="E1011">
        <f t="shared" ca="1" si="276"/>
        <v>0.86541790479286484</v>
      </c>
      <c r="F1011">
        <f t="shared" ca="1" si="276"/>
        <v>0.44280744777079006</v>
      </c>
      <c r="G1011">
        <f t="shared" ca="1" si="276"/>
        <v>0.68465304552424755</v>
      </c>
      <c r="H1011">
        <f t="shared" ca="1" si="276"/>
        <v>0.75511167571041771</v>
      </c>
      <c r="I1011">
        <f t="shared" ca="1" si="276"/>
        <v>0.84458998584217715</v>
      </c>
      <c r="J1011">
        <f t="shared" ca="1" si="276"/>
        <v>0.97007799676337403</v>
      </c>
      <c r="K1011">
        <f t="shared" ca="1" si="276"/>
        <v>0.90345307707556499</v>
      </c>
      <c r="L1011" s="42">
        <f t="shared" ca="1" si="264"/>
        <v>0</v>
      </c>
      <c r="M1011" s="42">
        <f t="shared" ca="1" si="265"/>
        <v>3.7032960128844584E-2</v>
      </c>
      <c r="N1011" s="42">
        <f t="shared" ca="1" si="266"/>
        <v>0.15246102716894525</v>
      </c>
      <c r="O1011" s="42">
        <f t="shared" ca="1" si="267"/>
        <v>7.8009569655659305E-2</v>
      </c>
      <c r="P1011" s="42">
        <f t="shared" ca="1" si="268"/>
        <v>0.12061560778541684</v>
      </c>
      <c r="Q1011" s="42">
        <f t="shared" ca="1" si="269"/>
        <v>0.13302833355825772</v>
      </c>
      <c r="R1011" s="42">
        <f t="shared" ca="1" si="270"/>
        <v>0.14879176414650588</v>
      </c>
      <c r="S1011" s="42">
        <f t="shared" ca="1" si="271"/>
        <v>0.17089903848931337</v>
      </c>
      <c r="T1011" s="42">
        <f t="shared" ca="1" si="272"/>
        <v>0.15916169906705693</v>
      </c>
      <c r="U1011">
        <f ca="1">+(L1011^2*Markiwitz!$B$4^2)+(M1011^2*Markiwitz!$C$4^2)+(N1011^2*Markiwitz!$D$4^2)+(O1011^2*Markiwitz!$E$4^2)+(P1011^2*Markiwitz!$F$4^2)+(Q1011^2*Markiwitz!$G$4^2)+(R1011^2*Markiwitz!$H$4^2)+(S1011^2*Markiwitz!$I$4^2)+(T1011^2*Markiwitz!$J$4^2)+(2*L1011*M1011*Markiwitz!$B$8)+(2*L1011*N1011*Markiwitz!$E$8)+(2*L1011*O1011*Markiwitz!$H$8)+(2*L1011*P1011*Markiwitz!$B$11)+(2*L1011*Q1011*Markiwitz!$E$11)+(2*L1011*R1011*Markiwitz!$H$11)+(2*L1011*S1011*Markiwitz!$K$8)+(2*L1011*T1011*Markiwitz!$K$11)</f>
        <v>1.4611366350643399E-2</v>
      </c>
      <c r="V1011" s="5">
        <f t="shared" ca="1" si="263"/>
        <v>0.12087748487887807</v>
      </c>
      <c r="W1011" s="42">
        <f ca="1">SUMPRODUCT(L1011:T1011,Markiwitz!$B$3:$J$3)</f>
        <v>0.47325818456191399</v>
      </c>
    </row>
    <row r="1012" spans="1:23" x14ac:dyDescent="0.25">
      <c r="A1012">
        <v>1011</v>
      </c>
      <c r="B1012" s="25">
        <f t="shared" ca="1" si="261"/>
        <v>1.0000000000000002</v>
      </c>
      <c r="C1012" s="46">
        <v>0</v>
      </c>
      <c r="D1012">
        <f t="shared" ref="D1012:K1021" ca="1" si="277">RAND()</f>
        <v>0.62701601482482017</v>
      </c>
      <c r="E1012">
        <f t="shared" ca="1" si="277"/>
        <v>0.83042847513648932</v>
      </c>
      <c r="F1012">
        <f t="shared" ca="1" si="277"/>
        <v>0.47779114624337782</v>
      </c>
      <c r="G1012">
        <f t="shared" ca="1" si="277"/>
        <v>8.1903895715131569E-2</v>
      </c>
      <c r="H1012">
        <f t="shared" ca="1" si="277"/>
        <v>0.15407587057989092</v>
      </c>
      <c r="I1012">
        <f t="shared" ca="1" si="277"/>
        <v>0.95864280113932987</v>
      </c>
      <c r="J1012">
        <f t="shared" ca="1" si="277"/>
        <v>9.50585079200581E-2</v>
      </c>
      <c r="K1012">
        <f t="shared" ca="1" si="277"/>
        <v>0.13094723428806199</v>
      </c>
      <c r="L1012" s="42">
        <f t="shared" ca="1" si="264"/>
        <v>0</v>
      </c>
      <c r="M1012" s="42">
        <f t="shared" ca="1" si="265"/>
        <v>0.1868419056740202</v>
      </c>
      <c r="N1012" s="42">
        <f t="shared" ca="1" si="266"/>
        <v>0.24745594235551011</v>
      </c>
      <c r="O1012" s="42">
        <f t="shared" ca="1" si="267"/>
        <v>0.14237500505187003</v>
      </c>
      <c r="P1012" s="42">
        <f t="shared" ca="1" si="268"/>
        <v>2.4406202705710596E-2</v>
      </c>
      <c r="Q1012" s="42">
        <f t="shared" ca="1" si="269"/>
        <v>4.5912430618815142E-2</v>
      </c>
      <c r="R1012" s="42">
        <f t="shared" ca="1" si="270"/>
        <v>0.28566199840301593</v>
      </c>
      <c r="S1012" s="42">
        <f t="shared" ca="1" si="271"/>
        <v>2.8326091121093227E-2</v>
      </c>
      <c r="T1012" s="42">
        <f t="shared" ca="1" si="272"/>
        <v>3.9020424069964935E-2</v>
      </c>
      <c r="U1012">
        <f ca="1">+(L1012^2*Markiwitz!$B$4^2)+(M1012^2*Markiwitz!$C$4^2)+(N1012^2*Markiwitz!$D$4^2)+(O1012^2*Markiwitz!$E$4^2)+(P1012^2*Markiwitz!$F$4^2)+(Q1012^2*Markiwitz!$G$4^2)+(R1012^2*Markiwitz!$H$4^2)+(S1012^2*Markiwitz!$I$4^2)+(T1012^2*Markiwitz!$J$4^2)+(2*L1012*M1012*Markiwitz!$B$8)+(2*L1012*N1012*Markiwitz!$E$8)+(2*L1012*O1012*Markiwitz!$H$8)+(2*L1012*P1012*Markiwitz!$B$11)+(2*L1012*Q1012*Markiwitz!$E$11)+(2*L1012*R1012*Markiwitz!$H$11)+(2*L1012*S1012*Markiwitz!$K$8)+(2*L1012*T1012*Markiwitz!$K$11)</f>
        <v>1.5404670637672223E-2</v>
      </c>
      <c r="V1012" s="5">
        <f t="shared" ca="1" si="263"/>
        <v>0.12411555356872975</v>
      </c>
      <c r="W1012" s="42">
        <f ca="1">SUMPRODUCT(L1012:T1012,Markiwitz!$B$3:$J$3)</f>
        <v>0.2706501620384722</v>
      </c>
    </row>
    <row r="1013" spans="1:23" x14ac:dyDescent="0.25">
      <c r="A1013">
        <v>1012</v>
      </c>
      <c r="B1013" s="25">
        <f t="shared" ca="1" si="261"/>
        <v>1</v>
      </c>
      <c r="C1013" s="46">
        <v>0</v>
      </c>
      <c r="D1013">
        <f t="shared" ca="1" si="277"/>
        <v>0.26327456245822445</v>
      </c>
      <c r="E1013">
        <f t="shared" ca="1" si="277"/>
        <v>0.4650575926210001</v>
      </c>
      <c r="F1013">
        <f t="shared" ca="1" si="277"/>
        <v>8.9333727317421951E-2</v>
      </c>
      <c r="G1013">
        <f t="shared" ca="1" si="277"/>
        <v>0.43688316718638331</v>
      </c>
      <c r="H1013">
        <f t="shared" ca="1" si="277"/>
        <v>9.7894193590880363E-2</v>
      </c>
      <c r="I1013">
        <f t="shared" ca="1" si="277"/>
        <v>0.37649822925270093</v>
      </c>
      <c r="J1013">
        <f t="shared" ca="1" si="277"/>
        <v>0.9262346812770863</v>
      </c>
      <c r="K1013">
        <f t="shared" ca="1" si="277"/>
        <v>0.29479182252668834</v>
      </c>
      <c r="L1013" s="42">
        <f t="shared" ca="1" si="264"/>
        <v>0</v>
      </c>
      <c r="M1013" s="42">
        <f t="shared" ca="1" si="265"/>
        <v>8.9246583210252223E-2</v>
      </c>
      <c r="N1013" s="42">
        <f t="shared" ca="1" si="266"/>
        <v>0.15764835292052004</v>
      </c>
      <c r="O1013" s="42">
        <f t="shared" ca="1" si="267"/>
        <v>3.0282948166636368E-2</v>
      </c>
      <c r="P1013" s="42">
        <f t="shared" ca="1" si="268"/>
        <v>0.14809759655243926</v>
      </c>
      <c r="Q1013" s="42">
        <f t="shared" ca="1" si="269"/>
        <v>3.318483264214088E-2</v>
      </c>
      <c r="R1013" s="42">
        <f t="shared" ca="1" si="270"/>
        <v>0.12762790385738659</v>
      </c>
      <c r="S1013" s="42">
        <f t="shared" ca="1" si="271"/>
        <v>0.31398126648841612</v>
      </c>
      <c r="T1013" s="42">
        <f t="shared" ca="1" si="272"/>
        <v>9.9930516162208605E-2</v>
      </c>
      <c r="U1013">
        <f ca="1">+(L1013^2*Markiwitz!$B$4^2)+(M1013^2*Markiwitz!$C$4^2)+(N1013^2*Markiwitz!$D$4^2)+(O1013^2*Markiwitz!$E$4^2)+(P1013^2*Markiwitz!$F$4^2)+(Q1013^2*Markiwitz!$G$4^2)+(R1013^2*Markiwitz!$H$4^2)+(S1013^2*Markiwitz!$I$4^2)+(T1013^2*Markiwitz!$J$4^2)+(2*L1013*M1013*Markiwitz!$B$8)+(2*L1013*N1013*Markiwitz!$E$8)+(2*L1013*O1013*Markiwitz!$H$8)+(2*L1013*P1013*Markiwitz!$B$11)+(2*L1013*Q1013*Markiwitz!$E$11)+(2*L1013*R1013*Markiwitz!$H$11)+(2*L1013*S1013*Markiwitz!$K$8)+(2*L1013*T1013*Markiwitz!$K$11)</f>
        <v>1.7873918925594864E-2</v>
      </c>
      <c r="V1013" s="5">
        <f t="shared" ca="1" si="263"/>
        <v>0.13369337652103361</v>
      </c>
      <c r="W1013" s="42">
        <f ca="1">SUMPRODUCT(L1013:T1013,Markiwitz!$B$3:$J$3)</f>
        <v>0.18602182284128516</v>
      </c>
    </row>
    <row r="1014" spans="1:23" x14ac:dyDescent="0.25">
      <c r="A1014">
        <v>1013</v>
      </c>
      <c r="B1014" s="25">
        <f t="shared" ca="1" si="261"/>
        <v>1</v>
      </c>
      <c r="C1014" s="46">
        <v>0</v>
      </c>
      <c r="D1014">
        <f t="shared" ca="1" si="277"/>
        <v>0.10855681886282598</v>
      </c>
      <c r="E1014">
        <f t="shared" ca="1" si="277"/>
        <v>0.54727029084515944</v>
      </c>
      <c r="F1014">
        <f t="shared" ca="1" si="277"/>
        <v>0.23122196380652638</v>
      </c>
      <c r="G1014">
        <f t="shared" ca="1" si="277"/>
        <v>2.6395639508178026E-2</v>
      </c>
      <c r="H1014">
        <f t="shared" ca="1" si="277"/>
        <v>0.47936150562655888</v>
      </c>
      <c r="I1014">
        <f t="shared" ca="1" si="277"/>
        <v>0.39424041442384516</v>
      </c>
      <c r="J1014">
        <f t="shared" ca="1" si="277"/>
        <v>0.92453154713038899</v>
      </c>
      <c r="K1014">
        <f t="shared" ca="1" si="277"/>
        <v>3.8359166223855379E-2</v>
      </c>
      <c r="L1014" s="42">
        <f t="shared" ca="1" si="264"/>
        <v>0</v>
      </c>
      <c r="M1014" s="42">
        <f t="shared" ca="1" si="265"/>
        <v>3.9476106247969892E-2</v>
      </c>
      <c r="N1014" s="42">
        <f t="shared" ca="1" si="266"/>
        <v>0.19901191260090406</v>
      </c>
      <c r="O1014" s="42">
        <f t="shared" ca="1" si="267"/>
        <v>8.4082629775883877E-2</v>
      </c>
      <c r="P1014" s="42">
        <f t="shared" ca="1" si="268"/>
        <v>9.5986330533932695E-3</v>
      </c>
      <c r="Q1014" s="42">
        <f t="shared" ca="1" si="269"/>
        <v>0.17431724626356868</v>
      </c>
      <c r="R1014" s="42">
        <f t="shared" ca="1" si="270"/>
        <v>0.14336341696512983</v>
      </c>
      <c r="S1014" s="42">
        <f t="shared" ca="1" si="271"/>
        <v>0.33620094957127711</v>
      </c>
      <c r="T1014" s="42">
        <f t="shared" ca="1" si="272"/>
        <v>1.3949105521873369E-2</v>
      </c>
      <c r="U1014">
        <f ca="1">+(L1014^2*Markiwitz!$B$4^2)+(M1014^2*Markiwitz!$C$4^2)+(N1014^2*Markiwitz!$D$4^2)+(O1014^2*Markiwitz!$E$4^2)+(P1014^2*Markiwitz!$F$4^2)+(Q1014^2*Markiwitz!$G$4^2)+(R1014^2*Markiwitz!$H$4^2)+(S1014^2*Markiwitz!$I$4^2)+(T1014^2*Markiwitz!$J$4^2)+(2*L1014*M1014*Markiwitz!$B$8)+(2*L1014*N1014*Markiwitz!$E$8)+(2*L1014*O1014*Markiwitz!$H$8)+(2*L1014*P1014*Markiwitz!$B$11)+(2*L1014*Q1014*Markiwitz!$E$11)+(2*L1014*R1014*Markiwitz!$H$11)+(2*L1014*S1014*Markiwitz!$K$8)+(2*L1014*T1014*Markiwitz!$K$11)</f>
        <v>2.6629889161829387E-2</v>
      </c>
      <c r="V1014" s="5">
        <f t="shared" ca="1" si="263"/>
        <v>0.16318666968177697</v>
      </c>
      <c r="W1014" s="42">
        <f ca="1">SUMPRODUCT(L1014:T1014,Markiwitz!$B$3:$J$3)</f>
        <v>0.54101966053607775</v>
      </c>
    </row>
    <row r="1015" spans="1:23" x14ac:dyDescent="0.25">
      <c r="A1015">
        <v>1014</v>
      </c>
      <c r="B1015" s="25">
        <f t="shared" ca="1" si="261"/>
        <v>1</v>
      </c>
      <c r="C1015" s="46">
        <v>0</v>
      </c>
      <c r="D1015">
        <f t="shared" ca="1" si="277"/>
        <v>0.52896870363139381</v>
      </c>
      <c r="E1015">
        <f t="shared" ca="1" si="277"/>
        <v>0.4724769161673833</v>
      </c>
      <c r="F1015">
        <f t="shared" ca="1" si="277"/>
        <v>0.85280415884179028</v>
      </c>
      <c r="G1015">
        <f t="shared" ca="1" si="277"/>
        <v>0.12027305865987103</v>
      </c>
      <c r="H1015">
        <f t="shared" ca="1" si="277"/>
        <v>0.9072457354502107</v>
      </c>
      <c r="I1015">
        <f t="shared" ca="1" si="277"/>
        <v>0.26022648864975328</v>
      </c>
      <c r="J1015">
        <f t="shared" ca="1" si="277"/>
        <v>0.18988089092162108</v>
      </c>
      <c r="K1015">
        <f t="shared" ca="1" si="277"/>
        <v>0.12710975742613428</v>
      </c>
      <c r="L1015" s="42">
        <f t="shared" ca="1" si="264"/>
        <v>0</v>
      </c>
      <c r="M1015" s="42">
        <f t="shared" ca="1" si="265"/>
        <v>0.15292595807512227</v>
      </c>
      <c r="N1015" s="42">
        <f t="shared" ca="1" si="266"/>
        <v>0.13659406421825995</v>
      </c>
      <c r="O1015" s="42">
        <f t="shared" ca="1" si="267"/>
        <v>0.24654746518275766</v>
      </c>
      <c r="P1015" s="42">
        <f t="shared" ca="1" si="268"/>
        <v>3.477119269990505E-2</v>
      </c>
      <c r="Q1015" s="42">
        <f t="shared" ca="1" si="269"/>
        <v>0.26228663879512398</v>
      </c>
      <c r="R1015" s="42">
        <f t="shared" ca="1" si="270"/>
        <v>7.5232021894851911E-2</v>
      </c>
      <c r="S1015" s="42">
        <f t="shared" ca="1" si="271"/>
        <v>5.489496252803136E-2</v>
      </c>
      <c r="T1015" s="42">
        <f t="shared" ca="1" si="272"/>
        <v>3.6747696605947788E-2</v>
      </c>
      <c r="U1015">
        <f ca="1">+(L1015^2*Markiwitz!$B$4^2)+(M1015^2*Markiwitz!$C$4^2)+(N1015^2*Markiwitz!$D$4^2)+(O1015^2*Markiwitz!$E$4^2)+(P1015^2*Markiwitz!$F$4^2)+(Q1015^2*Markiwitz!$G$4^2)+(R1015^2*Markiwitz!$H$4^2)+(S1015^2*Markiwitz!$I$4^2)+(T1015^2*Markiwitz!$J$4^2)+(2*L1015*M1015*Markiwitz!$B$8)+(2*L1015*N1015*Markiwitz!$E$8)+(2*L1015*O1015*Markiwitz!$H$8)+(2*L1015*P1015*Markiwitz!$B$11)+(2*L1015*Q1015*Markiwitz!$E$11)+(2*L1015*R1015*Markiwitz!$H$11)+(2*L1015*S1015*Markiwitz!$K$8)+(2*L1015*T1015*Markiwitz!$K$11)</f>
        <v>2.7288242291574338E-2</v>
      </c>
      <c r="V1015" s="5">
        <f t="shared" ca="1" si="263"/>
        <v>0.16519153214246285</v>
      </c>
      <c r="W1015" s="42">
        <f ca="1">SUMPRODUCT(L1015:T1015,Markiwitz!$B$3:$J$3)</f>
        <v>0.85941695454020117</v>
      </c>
    </row>
    <row r="1016" spans="1:23" x14ac:dyDescent="0.25">
      <c r="A1016">
        <v>1015</v>
      </c>
      <c r="B1016" s="25">
        <f t="shared" ca="1" si="261"/>
        <v>0.99999999999999989</v>
      </c>
      <c r="C1016" s="46">
        <v>0</v>
      </c>
      <c r="D1016">
        <f t="shared" ca="1" si="277"/>
        <v>0.98198068118442738</v>
      </c>
      <c r="E1016">
        <f t="shared" ca="1" si="277"/>
        <v>0.47205074537805525</v>
      </c>
      <c r="F1016">
        <f t="shared" ca="1" si="277"/>
        <v>0.9492749428416446</v>
      </c>
      <c r="G1016">
        <f t="shared" ca="1" si="277"/>
        <v>3.471125773010908E-2</v>
      </c>
      <c r="H1016">
        <f t="shared" ca="1" si="277"/>
        <v>0.2155448887966217</v>
      </c>
      <c r="I1016">
        <f t="shared" ca="1" si="277"/>
        <v>0.93118195575184648</v>
      </c>
      <c r="J1016">
        <f t="shared" ca="1" si="277"/>
        <v>5.991421658317142E-2</v>
      </c>
      <c r="K1016">
        <f t="shared" ca="1" si="277"/>
        <v>0.63147564563893488</v>
      </c>
      <c r="L1016" s="42">
        <f t="shared" ca="1" si="264"/>
        <v>0</v>
      </c>
      <c r="M1016" s="42">
        <f t="shared" ca="1" si="265"/>
        <v>0.22964214977963943</v>
      </c>
      <c r="N1016" s="42">
        <f t="shared" ca="1" si="266"/>
        <v>0.11039193545329891</v>
      </c>
      <c r="O1016" s="42">
        <f t="shared" ca="1" si="267"/>
        <v>0.2219937141158054</v>
      </c>
      <c r="P1016" s="42">
        <f t="shared" ca="1" si="268"/>
        <v>8.1174385600772305E-3</v>
      </c>
      <c r="Q1016" s="42">
        <f t="shared" ca="1" si="269"/>
        <v>5.0406482108758706E-2</v>
      </c>
      <c r="R1016" s="42">
        <f t="shared" ca="1" si="270"/>
        <v>0.21776255913399353</v>
      </c>
      <c r="S1016" s="42">
        <f t="shared" ca="1" si="271"/>
        <v>1.4011303645940403E-2</v>
      </c>
      <c r="T1016" s="42">
        <f t="shared" ca="1" si="272"/>
        <v>0.14767441720248628</v>
      </c>
      <c r="U1016">
        <f ca="1">+(L1016^2*Markiwitz!$B$4^2)+(M1016^2*Markiwitz!$C$4^2)+(N1016^2*Markiwitz!$D$4^2)+(O1016^2*Markiwitz!$E$4^2)+(P1016^2*Markiwitz!$F$4^2)+(Q1016^2*Markiwitz!$G$4^2)+(R1016^2*Markiwitz!$H$4^2)+(S1016^2*Markiwitz!$I$4^2)+(T1016^2*Markiwitz!$J$4^2)+(2*L1016*M1016*Markiwitz!$B$8)+(2*L1016*N1016*Markiwitz!$E$8)+(2*L1016*O1016*Markiwitz!$H$8)+(2*L1016*P1016*Markiwitz!$B$11)+(2*L1016*Q1016*Markiwitz!$E$11)+(2*L1016*R1016*Markiwitz!$H$11)+(2*L1016*S1016*Markiwitz!$K$8)+(2*L1016*T1016*Markiwitz!$K$11)</f>
        <v>1.2243736635172177E-2</v>
      </c>
      <c r="V1016" s="5">
        <f t="shared" ca="1" si="263"/>
        <v>0.11065141949009139</v>
      </c>
      <c r="W1016" s="42">
        <f ca="1">SUMPRODUCT(L1016:T1016,Markiwitz!$B$3:$J$3)</f>
        <v>0.28286480256410534</v>
      </c>
    </row>
    <row r="1017" spans="1:23" x14ac:dyDescent="0.25">
      <c r="A1017">
        <v>1016</v>
      </c>
      <c r="B1017" s="25">
        <f t="shared" ca="1" si="261"/>
        <v>1</v>
      </c>
      <c r="C1017" s="46">
        <v>0</v>
      </c>
      <c r="D1017">
        <f t="shared" ca="1" si="277"/>
        <v>0.52451603619374532</v>
      </c>
      <c r="E1017">
        <f t="shared" ca="1" si="277"/>
        <v>0.34719863861090949</v>
      </c>
      <c r="F1017">
        <f t="shared" ca="1" si="277"/>
        <v>0.87413017812232896</v>
      </c>
      <c r="G1017">
        <f t="shared" ca="1" si="277"/>
        <v>0.12264266970715321</v>
      </c>
      <c r="H1017">
        <f t="shared" ca="1" si="277"/>
        <v>0.26956055290528225</v>
      </c>
      <c r="I1017">
        <f t="shared" ca="1" si="277"/>
        <v>0.41200208697737839</v>
      </c>
      <c r="J1017">
        <f t="shared" ca="1" si="277"/>
        <v>0.39409039895356668</v>
      </c>
      <c r="K1017">
        <f t="shared" ca="1" si="277"/>
        <v>0.59331575640165835</v>
      </c>
      <c r="L1017" s="42">
        <f t="shared" ca="1" si="264"/>
        <v>0</v>
      </c>
      <c r="M1017" s="42">
        <f t="shared" ca="1" si="265"/>
        <v>0.14827491538023316</v>
      </c>
      <c r="N1017" s="42">
        <f t="shared" ca="1" si="266"/>
        <v>9.8149237025708019E-2</v>
      </c>
      <c r="O1017" s="42">
        <f t="shared" ca="1" si="267"/>
        <v>0.24710698863079306</v>
      </c>
      <c r="P1017" s="42">
        <f t="shared" ca="1" si="268"/>
        <v>3.466973403672434E-2</v>
      </c>
      <c r="Q1017" s="42">
        <f t="shared" ca="1" si="269"/>
        <v>7.6201803975190274E-2</v>
      </c>
      <c r="R1017" s="42">
        <f t="shared" ca="1" si="270"/>
        <v>0.11646845924170185</v>
      </c>
      <c r="S1017" s="42">
        <f t="shared" ca="1" si="271"/>
        <v>0.11140502201045809</v>
      </c>
      <c r="T1017" s="42">
        <f t="shared" ca="1" si="272"/>
        <v>0.16772383969919122</v>
      </c>
      <c r="U1017">
        <f ca="1">+(L1017^2*Markiwitz!$B$4^2)+(M1017^2*Markiwitz!$C$4^2)+(N1017^2*Markiwitz!$D$4^2)+(O1017^2*Markiwitz!$E$4^2)+(P1017^2*Markiwitz!$F$4^2)+(Q1017^2*Markiwitz!$G$4^2)+(R1017^2*Markiwitz!$H$4^2)+(S1017^2*Markiwitz!$I$4^2)+(T1017^2*Markiwitz!$J$4^2)+(2*L1017*M1017*Markiwitz!$B$8)+(2*L1017*N1017*Markiwitz!$E$8)+(2*L1017*O1017*Markiwitz!$H$8)+(2*L1017*P1017*Markiwitz!$B$11)+(2*L1017*Q1017*Markiwitz!$E$11)+(2*L1017*R1017*Markiwitz!$H$11)+(2*L1017*S1017*Markiwitz!$K$8)+(2*L1017*T1017*Markiwitz!$K$11)</f>
        <v>1.1779295037283869E-2</v>
      </c>
      <c r="V1017" s="5">
        <f t="shared" ca="1" si="263"/>
        <v>0.10853246075384022</v>
      </c>
      <c r="W1017" s="42">
        <f ca="1">SUMPRODUCT(L1017:T1017,Markiwitz!$B$3:$J$3)</f>
        <v>0.34473600297750717</v>
      </c>
    </row>
    <row r="1018" spans="1:23" x14ac:dyDescent="0.25">
      <c r="A1018">
        <v>1017</v>
      </c>
      <c r="B1018" s="25">
        <f t="shared" ca="1" si="261"/>
        <v>0.99999999999999989</v>
      </c>
      <c r="C1018" s="46">
        <v>0</v>
      </c>
      <c r="D1018">
        <f t="shared" ca="1" si="277"/>
        <v>0.96826239149018545</v>
      </c>
      <c r="E1018">
        <f t="shared" ca="1" si="277"/>
        <v>0.13124543383704068</v>
      </c>
      <c r="F1018">
        <f t="shared" ca="1" si="277"/>
        <v>0.91062417686605968</v>
      </c>
      <c r="G1018">
        <f t="shared" ca="1" si="277"/>
        <v>0.52122501568681912</v>
      </c>
      <c r="H1018">
        <f t="shared" ca="1" si="277"/>
        <v>0.51720424116498254</v>
      </c>
      <c r="I1018">
        <f t="shared" ca="1" si="277"/>
        <v>0.44556593086528062</v>
      </c>
      <c r="J1018">
        <f t="shared" ca="1" si="277"/>
        <v>0.5663028078907425</v>
      </c>
      <c r="K1018">
        <f t="shared" ca="1" si="277"/>
        <v>0.57441617092839947</v>
      </c>
      <c r="L1018" s="42">
        <f t="shared" ca="1" si="264"/>
        <v>0</v>
      </c>
      <c r="M1018" s="42">
        <f t="shared" ca="1" si="265"/>
        <v>0.20890928333779035</v>
      </c>
      <c r="N1018" s="42">
        <f t="shared" ca="1" si="266"/>
        <v>2.8317106773150413E-2</v>
      </c>
      <c r="O1018" s="42">
        <f t="shared" ca="1" si="267"/>
        <v>0.19647344134307634</v>
      </c>
      <c r="P1018" s="42">
        <f t="shared" ca="1" si="268"/>
        <v>0.11245788893781035</v>
      </c>
      <c r="Q1018" s="42">
        <f t="shared" ca="1" si="269"/>
        <v>0.11159037912724445</v>
      </c>
      <c r="R1018" s="42">
        <f t="shared" ca="1" si="270"/>
        <v>9.6133920014742955E-2</v>
      </c>
      <c r="S1018" s="42">
        <f t="shared" ca="1" si="271"/>
        <v>0.12218373324048759</v>
      </c>
      <c r="T1018" s="42">
        <f t="shared" ca="1" si="272"/>
        <v>0.12393424722569737</v>
      </c>
      <c r="U1018">
        <f ca="1">+(L1018^2*Markiwitz!$B$4^2)+(M1018^2*Markiwitz!$C$4^2)+(N1018^2*Markiwitz!$D$4^2)+(O1018^2*Markiwitz!$E$4^2)+(P1018^2*Markiwitz!$F$4^2)+(Q1018^2*Markiwitz!$G$4^2)+(R1018^2*Markiwitz!$H$4^2)+(S1018^2*Markiwitz!$I$4^2)+(T1018^2*Markiwitz!$J$4^2)+(2*L1018*M1018*Markiwitz!$B$8)+(2*L1018*N1018*Markiwitz!$E$8)+(2*L1018*O1018*Markiwitz!$H$8)+(2*L1018*P1018*Markiwitz!$B$11)+(2*L1018*Q1018*Markiwitz!$E$11)+(2*L1018*R1018*Markiwitz!$H$11)+(2*L1018*S1018*Markiwitz!$K$8)+(2*L1018*T1018*Markiwitz!$K$11)</f>
        <v>1.2453381271926285E-2</v>
      </c>
      <c r="V1018" s="5">
        <f t="shared" ca="1" si="263"/>
        <v>0.11159471883528488</v>
      </c>
      <c r="W1018" s="42">
        <f ca="1">SUMPRODUCT(L1018:T1018,Markiwitz!$B$3:$J$3)</f>
        <v>0.44250647206805194</v>
      </c>
    </row>
    <row r="1019" spans="1:23" x14ac:dyDescent="0.25">
      <c r="A1019">
        <v>1018</v>
      </c>
      <c r="B1019" s="25">
        <f t="shared" ca="1" si="261"/>
        <v>1</v>
      </c>
      <c r="C1019" s="46">
        <v>0</v>
      </c>
      <c r="D1019">
        <f t="shared" ca="1" si="277"/>
        <v>0.87118615774086805</v>
      </c>
      <c r="E1019">
        <f t="shared" ca="1" si="277"/>
        <v>0.33694342119378884</v>
      </c>
      <c r="F1019">
        <f t="shared" ca="1" si="277"/>
        <v>0.75923746597887465</v>
      </c>
      <c r="G1019">
        <f t="shared" ca="1" si="277"/>
        <v>0.80968019776218025</v>
      </c>
      <c r="H1019">
        <f t="shared" ca="1" si="277"/>
        <v>3.8455984735217608E-2</v>
      </c>
      <c r="I1019">
        <f t="shared" ca="1" si="277"/>
        <v>0.47676665927960016</v>
      </c>
      <c r="J1019">
        <f t="shared" ca="1" si="277"/>
        <v>0.63653595256257101</v>
      </c>
      <c r="K1019">
        <f t="shared" ca="1" si="277"/>
        <v>0.43243973507730393</v>
      </c>
      <c r="L1019" s="42">
        <f t="shared" ca="1" si="264"/>
        <v>0</v>
      </c>
      <c r="M1019" s="42">
        <f t="shared" ca="1" si="265"/>
        <v>0.19975627212292993</v>
      </c>
      <c r="N1019" s="42">
        <f t="shared" ca="1" si="266"/>
        <v>7.725852980556383E-2</v>
      </c>
      <c r="O1019" s="42">
        <f t="shared" ca="1" si="267"/>
        <v>0.17408729984104204</v>
      </c>
      <c r="P1019" s="42">
        <f t="shared" ca="1" si="268"/>
        <v>0.18565342949909283</v>
      </c>
      <c r="Q1019" s="42">
        <f t="shared" ca="1" si="269"/>
        <v>8.8176609364910338E-3</v>
      </c>
      <c r="R1019" s="42">
        <f t="shared" ca="1" si="270"/>
        <v>0.10931892074268248</v>
      </c>
      <c r="S1019" s="42">
        <f t="shared" ca="1" si="271"/>
        <v>0.14595278842106946</v>
      </c>
      <c r="T1019" s="42">
        <f t="shared" ca="1" si="272"/>
        <v>9.9155098631128522E-2</v>
      </c>
      <c r="U1019">
        <f ca="1">+(L1019^2*Markiwitz!$B$4^2)+(M1019^2*Markiwitz!$C$4^2)+(N1019^2*Markiwitz!$D$4^2)+(O1019^2*Markiwitz!$E$4^2)+(P1019^2*Markiwitz!$F$4^2)+(Q1019^2*Markiwitz!$G$4^2)+(R1019^2*Markiwitz!$H$4^2)+(S1019^2*Markiwitz!$I$4^2)+(T1019^2*Markiwitz!$J$4^2)+(2*L1019*M1019*Markiwitz!$B$8)+(2*L1019*N1019*Markiwitz!$E$8)+(2*L1019*O1019*Markiwitz!$H$8)+(2*L1019*P1019*Markiwitz!$B$11)+(2*L1019*Q1019*Markiwitz!$E$11)+(2*L1019*R1019*Markiwitz!$H$11)+(2*L1019*S1019*Markiwitz!$K$8)+(2*L1019*T1019*Markiwitz!$K$11)</f>
        <v>1.1993623053328024E-2</v>
      </c>
      <c r="V1019" s="5">
        <f t="shared" ca="1" si="263"/>
        <v>0.1095154009869298</v>
      </c>
      <c r="W1019" s="42">
        <f ca="1">SUMPRODUCT(L1019:T1019,Markiwitz!$B$3:$J$3)</f>
        <v>0.18278828120392468</v>
      </c>
    </row>
    <row r="1020" spans="1:23" x14ac:dyDescent="0.25">
      <c r="A1020">
        <v>1019</v>
      </c>
      <c r="B1020" s="25">
        <f t="shared" ca="1" si="261"/>
        <v>1</v>
      </c>
      <c r="C1020" s="46">
        <v>0</v>
      </c>
      <c r="D1020">
        <f t="shared" ca="1" si="277"/>
        <v>0.69699561272631949</v>
      </c>
      <c r="E1020">
        <f t="shared" ca="1" si="277"/>
        <v>0.81955913592724372</v>
      </c>
      <c r="F1020">
        <f t="shared" ca="1" si="277"/>
        <v>0.82332078116543506</v>
      </c>
      <c r="G1020">
        <f t="shared" ca="1" si="277"/>
        <v>0.55181987239422814</v>
      </c>
      <c r="H1020">
        <f t="shared" ca="1" si="277"/>
        <v>0.21554895326775514</v>
      </c>
      <c r="I1020">
        <f t="shared" ca="1" si="277"/>
        <v>0.25485508469165907</v>
      </c>
      <c r="J1020">
        <f t="shared" ca="1" si="277"/>
        <v>0.92753121908148628</v>
      </c>
      <c r="K1020">
        <f t="shared" ca="1" si="277"/>
        <v>7.0819665593428338E-2</v>
      </c>
      <c r="L1020" s="42">
        <f t="shared" ca="1" si="264"/>
        <v>0</v>
      </c>
      <c r="M1020" s="42">
        <f t="shared" ca="1" si="265"/>
        <v>0.1598448694059339</v>
      </c>
      <c r="N1020" s="42">
        <f t="shared" ca="1" si="266"/>
        <v>0.18795286607373429</v>
      </c>
      <c r="O1020" s="42">
        <f t="shared" ca="1" si="267"/>
        <v>0.18881553964136008</v>
      </c>
      <c r="P1020" s="42">
        <f t="shared" ca="1" si="268"/>
        <v>0.12655112001843988</v>
      </c>
      <c r="Q1020" s="42">
        <f t="shared" ca="1" si="269"/>
        <v>4.9432727633536545E-2</v>
      </c>
      <c r="R1020" s="42">
        <f t="shared" ca="1" si="270"/>
        <v>5.8446964351226503E-2</v>
      </c>
      <c r="S1020" s="42">
        <f t="shared" ca="1" si="271"/>
        <v>0.21271454780623225</v>
      </c>
      <c r="T1020" s="42">
        <f t="shared" ca="1" si="272"/>
        <v>1.624136506953654E-2</v>
      </c>
      <c r="U1020">
        <f ca="1">+(L1020^2*Markiwitz!$B$4^2)+(M1020^2*Markiwitz!$C$4^2)+(N1020^2*Markiwitz!$D$4^2)+(O1020^2*Markiwitz!$E$4^2)+(P1020^2*Markiwitz!$F$4^2)+(Q1020^2*Markiwitz!$G$4^2)+(R1020^2*Markiwitz!$H$4^2)+(S1020^2*Markiwitz!$I$4^2)+(T1020^2*Markiwitz!$J$4^2)+(2*L1020*M1020*Markiwitz!$B$8)+(2*L1020*N1020*Markiwitz!$E$8)+(2*L1020*O1020*Markiwitz!$H$8)+(2*L1020*P1020*Markiwitz!$B$11)+(2*L1020*Q1020*Markiwitz!$E$11)+(2*L1020*R1020*Markiwitz!$H$11)+(2*L1020*S1020*Markiwitz!$K$8)+(2*L1020*T1020*Markiwitz!$K$11)</f>
        <v>1.4529884366219829E-2</v>
      </c>
      <c r="V1020" s="5">
        <f t="shared" ca="1" si="263"/>
        <v>0.12053996999427131</v>
      </c>
      <c r="W1020" s="42">
        <f ca="1">SUMPRODUCT(L1020:T1020,Markiwitz!$B$3:$J$3)</f>
        <v>0.28353289023295875</v>
      </c>
    </row>
    <row r="1021" spans="1:23" x14ac:dyDescent="0.25">
      <c r="A1021">
        <v>1020</v>
      </c>
      <c r="B1021" s="25">
        <f t="shared" ca="1" si="261"/>
        <v>1</v>
      </c>
      <c r="C1021" s="46">
        <v>0</v>
      </c>
      <c r="D1021">
        <f t="shared" ca="1" si="277"/>
        <v>0.70125154211361174</v>
      </c>
      <c r="E1021">
        <f t="shared" ca="1" si="277"/>
        <v>0.41873202139584786</v>
      </c>
      <c r="F1021">
        <f t="shared" ca="1" si="277"/>
        <v>0.78344671622244844</v>
      </c>
      <c r="G1021">
        <f t="shared" ca="1" si="277"/>
        <v>0.15194706296688631</v>
      </c>
      <c r="H1021">
        <f t="shared" ca="1" si="277"/>
        <v>0.73960166320920362</v>
      </c>
      <c r="I1021">
        <f t="shared" ca="1" si="277"/>
        <v>0.20401656489397091</v>
      </c>
      <c r="J1021">
        <f t="shared" ca="1" si="277"/>
        <v>0.12447615570465653</v>
      </c>
      <c r="K1021">
        <f t="shared" ca="1" si="277"/>
        <v>0.29300778804037497</v>
      </c>
      <c r="L1021" s="42">
        <f t="shared" ca="1" si="264"/>
        <v>0</v>
      </c>
      <c r="M1021" s="42">
        <f t="shared" ca="1" si="265"/>
        <v>0.20525559691716533</v>
      </c>
      <c r="N1021" s="42">
        <f t="shared" ca="1" si="266"/>
        <v>0.12256242708698596</v>
      </c>
      <c r="O1021" s="42">
        <f t="shared" ca="1" si="267"/>
        <v>0.22931403887733473</v>
      </c>
      <c r="P1021" s="42">
        <f t="shared" ca="1" si="268"/>
        <v>4.4474747271251641E-2</v>
      </c>
      <c r="Q1021" s="42">
        <f t="shared" ca="1" si="269"/>
        <v>0.21648063746908472</v>
      </c>
      <c r="R1021" s="42">
        <f t="shared" ca="1" si="270"/>
        <v>5.971543632130398E-2</v>
      </c>
      <c r="S1021" s="42">
        <f t="shared" ca="1" si="271"/>
        <v>3.643404129152554E-2</v>
      </c>
      <c r="T1021" s="42">
        <f t="shared" ca="1" si="272"/>
        <v>8.5763074765348224E-2</v>
      </c>
      <c r="U1021">
        <f ca="1">+(L1021^2*Markiwitz!$B$4^2)+(M1021^2*Markiwitz!$C$4^2)+(N1021^2*Markiwitz!$D$4^2)+(O1021^2*Markiwitz!$E$4^2)+(P1021^2*Markiwitz!$F$4^2)+(Q1021^2*Markiwitz!$G$4^2)+(R1021^2*Markiwitz!$H$4^2)+(S1021^2*Markiwitz!$I$4^2)+(T1021^2*Markiwitz!$J$4^2)+(2*L1021*M1021*Markiwitz!$B$8)+(2*L1021*N1021*Markiwitz!$E$8)+(2*L1021*O1021*Markiwitz!$H$8)+(2*L1021*P1021*Markiwitz!$B$11)+(2*L1021*Q1021*Markiwitz!$E$11)+(2*L1021*R1021*Markiwitz!$H$11)+(2*L1021*S1021*Markiwitz!$K$8)+(2*L1021*T1021*Markiwitz!$K$11)</f>
        <v>2.0638828438102951E-2</v>
      </c>
      <c r="V1021" s="5">
        <f t="shared" ca="1" si="263"/>
        <v>0.14366220253811701</v>
      </c>
      <c r="W1021" s="42">
        <f ca="1">SUMPRODUCT(L1021:T1021,Markiwitz!$B$3:$J$3)</f>
        <v>0.73895510731599789</v>
      </c>
    </row>
    <row r="1022" spans="1:23" x14ac:dyDescent="0.25">
      <c r="A1022">
        <v>1021</v>
      </c>
      <c r="B1022" s="25">
        <f t="shared" ca="1" si="261"/>
        <v>0.99999999999999989</v>
      </c>
      <c r="C1022" s="46">
        <v>0</v>
      </c>
      <c r="D1022">
        <f t="shared" ref="D1022:K1029" ca="1" si="278">RAND()</f>
        <v>0.40130048763040549</v>
      </c>
      <c r="E1022">
        <f t="shared" ca="1" si="278"/>
        <v>0.77523256342331592</v>
      </c>
      <c r="F1022">
        <f t="shared" ca="1" si="278"/>
        <v>0.91125183411500843</v>
      </c>
      <c r="G1022">
        <f t="shared" ca="1" si="278"/>
        <v>7.9445481849516386E-2</v>
      </c>
      <c r="H1022">
        <f t="shared" ca="1" si="278"/>
        <v>0.70595732195529626</v>
      </c>
      <c r="I1022">
        <f t="shared" ca="1" si="278"/>
        <v>0.9791391743362543</v>
      </c>
      <c r="J1022">
        <f t="shared" ca="1" si="278"/>
        <v>0.26168827923749793</v>
      </c>
      <c r="K1022">
        <f t="shared" ca="1" si="278"/>
        <v>0.98797827358134671</v>
      </c>
      <c r="L1022" s="42">
        <f t="shared" ca="1" si="264"/>
        <v>0</v>
      </c>
      <c r="M1022" s="42">
        <f t="shared" ca="1" si="265"/>
        <v>7.8655626320840999E-2</v>
      </c>
      <c r="N1022" s="42">
        <f t="shared" ca="1" si="266"/>
        <v>0.15194699408521722</v>
      </c>
      <c r="O1022" s="42">
        <f t="shared" ca="1" si="267"/>
        <v>0.17860701882411681</v>
      </c>
      <c r="P1022" s="42">
        <f t="shared" ca="1" si="268"/>
        <v>1.5571459108192867E-2</v>
      </c>
      <c r="Q1022" s="42">
        <f t="shared" ca="1" si="269"/>
        <v>0.13836892061122491</v>
      </c>
      <c r="R1022" s="42">
        <f t="shared" ca="1" si="270"/>
        <v>0.19191306112645251</v>
      </c>
      <c r="S1022" s="42">
        <f t="shared" ca="1" si="271"/>
        <v>5.1291379249968773E-2</v>
      </c>
      <c r="T1022" s="42">
        <f t="shared" ca="1" si="272"/>
        <v>0.19364554067398579</v>
      </c>
      <c r="U1022">
        <f ca="1">+(L1022^2*Markiwitz!$B$4^2)+(M1022^2*Markiwitz!$C$4^2)+(N1022^2*Markiwitz!$D$4^2)+(O1022^2*Markiwitz!$E$4^2)+(P1022^2*Markiwitz!$F$4^2)+(Q1022^2*Markiwitz!$G$4^2)+(R1022^2*Markiwitz!$H$4^2)+(S1022^2*Markiwitz!$I$4^2)+(T1022^2*Markiwitz!$J$4^2)+(2*L1022*M1022*Markiwitz!$B$8)+(2*L1022*N1022*Markiwitz!$E$8)+(2*L1022*O1022*Markiwitz!$H$8)+(2*L1022*P1022*Markiwitz!$B$11)+(2*L1022*Q1022*Markiwitz!$E$11)+(2*L1022*R1022*Markiwitz!$H$11)+(2*L1022*S1022*Markiwitz!$K$8)+(2*L1022*T1022*Markiwitz!$K$11)</f>
        <v>1.435343013219932E-2</v>
      </c>
      <c r="V1022" s="5">
        <f t="shared" ca="1" si="263"/>
        <v>0.11980580174682409</v>
      </c>
      <c r="W1022" s="42">
        <f ca="1">SUMPRODUCT(L1022:T1022,Markiwitz!$B$3:$J$3)</f>
        <v>0.50169855616027859</v>
      </c>
    </row>
    <row r="1023" spans="1:23" x14ac:dyDescent="0.25">
      <c r="A1023">
        <v>1022</v>
      </c>
      <c r="B1023" s="25">
        <f t="shared" ca="1" si="261"/>
        <v>1</v>
      </c>
      <c r="C1023" s="46">
        <v>0</v>
      </c>
      <c r="D1023">
        <f t="shared" ca="1" si="278"/>
        <v>0.77135882537105782</v>
      </c>
      <c r="E1023">
        <f t="shared" ca="1" si="278"/>
        <v>0.38523291438323037</v>
      </c>
      <c r="F1023">
        <f t="shared" ca="1" si="278"/>
        <v>0.64774122606719609</v>
      </c>
      <c r="G1023">
        <f t="shared" ca="1" si="278"/>
        <v>6.0488257824282243E-2</v>
      </c>
      <c r="H1023">
        <f t="shared" ca="1" si="278"/>
        <v>0.35761798119413857</v>
      </c>
      <c r="I1023">
        <f t="shared" ca="1" si="278"/>
        <v>0.51356326463531377</v>
      </c>
      <c r="J1023">
        <f t="shared" ca="1" si="278"/>
        <v>8.3186521583759276E-2</v>
      </c>
      <c r="K1023">
        <f t="shared" ca="1" si="278"/>
        <v>0.44803212026117856</v>
      </c>
      <c r="L1023" s="42">
        <f t="shared" ca="1" si="264"/>
        <v>0</v>
      </c>
      <c r="M1023" s="42">
        <f t="shared" ca="1" si="265"/>
        <v>0.2360901815608622</v>
      </c>
      <c r="N1023" s="42">
        <f t="shared" ca="1" si="266"/>
        <v>0.11790843082168159</v>
      </c>
      <c r="O1023" s="42">
        <f t="shared" ca="1" si="267"/>
        <v>0.19825448110105687</v>
      </c>
      <c r="P1023" s="42">
        <f t="shared" ca="1" si="268"/>
        <v>1.8513671332100721E-2</v>
      </c>
      <c r="Q1023" s="42">
        <f t="shared" ca="1" si="269"/>
        <v>0.10945631440586495</v>
      </c>
      <c r="R1023" s="42">
        <f t="shared" ca="1" si="270"/>
        <v>0.15718656532180733</v>
      </c>
      <c r="S1023" s="42">
        <f t="shared" ca="1" si="271"/>
        <v>2.5460940275984823E-2</v>
      </c>
      <c r="T1023" s="42">
        <f t="shared" ca="1" si="272"/>
        <v>0.13712941518064145</v>
      </c>
      <c r="U1023">
        <f ca="1">+(L1023^2*Markiwitz!$B$4^2)+(M1023^2*Markiwitz!$C$4^2)+(N1023^2*Markiwitz!$D$4^2)+(O1023^2*Markiwitz!$E$4^2)+(P1023^2*Markiwitz!$F$4^2)+(Q1023^2*Markiwitz!$G$4^2)+(R1023^2*Markiwitz!$H$4^2)+(S1023^2*Markiwitz!$I$4^2)+(T1023^2*Markiwitz!$J$4^2)+(2*L1023*M1023*Markiwitz!$B$8)+(2*L1023*N1023*Markiwitz!$E$8)+(2*L1023*O1023*Markiwitz!$H$8)+(2*L1023*P1023*Markiwitz!$B$11)+(2*L1023*Q1023*Markiwitz!$E$11)+(2*L1023*R1023*Markiwitz!$H$11)+(2*L1023*S1023*Markiwitz!$K$8)+(2*L1023*T1023*Markiwitz!$K$11)</f>
        <v>1.2084701603624152E-2</v>
      </c>
      <c r="V1023" s="5">
        <f t="shared" ca="1" si="263"/>
        <v>0.10993043984094739</v>
      </c>
      <c r="W1023" s="42">
        <f ca="1">SUMPRODUCT(L1023:T1023,Markiwitz!$B$3:$J$3)</f>
        <v>0.439394091700404</v>
      </c>
    </row>
    <row r="1024" spans="1:23" x14ac:dyDescent="0.25">
      <c r="A1024">
        <v>1023</v>
      </c>
      <c r="B1024" s="25">
        <f t="shared" ca="1" si="261"/>
        <v>1</v>
      </c>
      <c r="C1024" s="46">
        <v>0</v>
      </c>
      <c r="D1024">
        <f t="shared" ca="1" si="278"/>
        <v>0.25484724663913205</v>
      </c>
      <c r="E1024">
        <f t="shared" ca="1" si="278"/>
        <v>0.99131960491619475</v>
      </c>
      <c r="F1024">
        <f t="shared" ca="1" si="278"/>
        <v>0.29555896605452536</v>
      </c>
      <c r="G1024">
        <f t="shared" ca="1" si="278"/>
        <v>0.20557478548236185</v>
      </c>
      <c r="H1024">
        <f t="shared" ca="1" si="278"/>
        <v>4.9207986685616767E-2</v>
      </c>
      <c r="I1024">
        <f t="shared" ca="1" si="278"/>
        <v>0.39609864090032698</v>
      </c>
      <c r="J1024">
        <f t="shared" ca="1" si="278"/>
        <v>0.29875090048968744</v>
      </c>
      <c r="K1024">
        <f t="shared" ca="1" si="278"/>
        <v>0.5634362492181878</v>
      </c>
      <c r="L1024" s="42">
        <f t="shared" ca="1" si="264"/>
        <v>0</v>
      </c>
      <c r="M1024" s="42">
        <f t="shared" ca="1" si="265"/>
        <v>8.342533568721805E-2</v>
      </c>
      <c r="N1024" s="42">
        <f t="shared" ca="1" si="266"/>
        <v>0.32451271066922749</v>
      </c>
      <c r="O1024" s="42">
        <f t="shared" ca="1" si="267"/>
        <v>9.6752491084907563E-2</v>
      </c>
      <c r="P1024" s="42">
        <f t="shared" ca="1" si="268"/>
        <v>6.7295784882380028E-2</v>
      </c>
      <c r="Q1024" s="42">
        <f t="shared" ca="1" si="269"/>
        <v>1.6108444811070519E-2</v>
      </c>
      <c r="R1024" s="42">
        <f t="shared" ca="1" si="270"/>
        <v>0.12966458346380491</v>
      </c>
      <c r="S1024" s="42">
        <f t="shared" ca="1" si="271"/>
        <v>9.779738446812726E-2</v>
      </c>
      <c r="T1024" s="42">
        <f t="shared" ca="1" si="272"/>
        <v>0.18444326493326424</v>
      </c>
      <c r="U1024">
        <f ca="1">+(L1024^2*Markiwitz!$B$4^2)+(M1024^2*Markiwitz!$C$4^2)+(N1024^2*Markiwitz!$D$4^2)+(O1024^2*Markiwitz!$E$4^2)+(P1024^2*Markiwitz!$F$4^2)+(Q1024^2*Markiwitz!$G$4^2)+(R1024^2*Markiwitz!$H$4^2)+(S1024^2*Markiwitz!$I$4^2)+(T1024^2*Markiwitz!$J$4^2)+(2*L1024*M1024*Markiwitz!$B$8)+(2*L1024*N1024*Markiwitz!$E$8)+(2*L1024*O1024*Markiwitz!$H$8)+(2*L1024*P1024*Markiwitz!$B$11)+(2*L1024*Q1024*Markiwitz!$E$11)+(2*L1024*R1024*Markiwitz!$H$11)+(2*L1024*S1024*Markiwitz!$K$8)+(2*L1024*T1024*Markiwitz!$K$11)</f>
        <v>1.2606126781599017E-2</v>
      </c>
      <c r="V1024" s="5">
        <f t="shared" ca="1" si="263"/>
        <v>0.11227700914078098</v>
      </c>
      <c r="W1024" s="42">
        <f ca="1">SUMPRODUCT(L1024:T1024,Markiwitz!$B$3:$J$3)</f>
        <v>0.18532928700277179</v>
      </c>
    </row>
    <row r="1025" spans="1:23" x14ac:dyDescent="0.25">
      <c r="A1025">
        <v>1024</v>
      </c>
      <c r="B1025" s="25">
        <f t="shared" ca="1" si="261"/>
        <v>1</v>
      </c>
      <c r="C1025" s="46">
        <v>0</v>
      </c>
      <c r="D1025">
        <f t="shared" ca="1" si="278"/>
        <v>0.76832173627335631</v>
      </c>
      <c r="E1025">
        <f t="shared" ca="1" si="278"/>
        <v>0.90880893058125412</v>
      </c>
      <c r="F1025">
        <f t="shared" ca="1" si="278"/>
        <v>0.54928562736405795</v>
      </c>
      <c r="G1025">
        <f t="shared" ca="1" si="278"/>
        <v>0.42457591180892762</v>
      </c>
      <c r="H1025">
        <f t="shared" ca="1" si="278"/>
        <v>0.79692121301285013</v>
      </c>
      <c r="I1025">
        <f t="shared" ca="1" si="278"/>
        <v>0.77858506176655273</v>
      </c>
      <c r="J1025">
        <f t="shared" ca="1" si="278"/>
        <v>0.78925873880964703</v>
      </c>
      <c r="K1025">
        <f t="shared" ca="1" si="278"/>
        <v>0.96989317705461153</v>
      </c>
      <c r="L1025" s="42">
        <f t="shared" ca="1" si="264"/>
        <v>0</v>
      </c>
      <c r="M1025" s="42">
        <f t="shared" ca="1" si="265"/>
        <v>0.12836061001835919</v>
      </c>
      <c r="N1025" s="42">
        <f t="shared" ca="1" si="266"/>
        <v>0.15183127485806078</v>
      </c>
      <c r="O1025" s="42">
        <f t="shared" ca="1" si="267"/>
        <v>9.1767074747554078E-2</v>
      </c>
      <c r="P1025" s="42">
        <f t="shared" ca="1" si="268"/>
        <v>7.0932293681074815E-2</v>
      </c>
      <c r="Q1025" s="42">
        <f t="shared" ca="1" si="269"/>
        <v>0.13313861655803258</v>
      </c>
      <c r="R1025" s="42">
        <f t="shared" ca="1" si="270"/>
        <v>0.13007526503711941</v>
      </c>
      <c r="S1025" s="42">
        <f t="shared" ca="1" si="271"/>
        <v>0.13185847593915107</v>
      </c>
      <c r="T1025" s="42">
        <f t="shared" ca="1" si="272"/>
        <v>0.16203638916064811</v>
      </c>
      <c r="U1025">
        <f ca="1">+(L1025^2*Markiwitz!$B$4^2)+(M1025^2*Markiwitz!$C$4^2)+(N1025^2*Markiwitz!$D$4^2)+(O1025^2*Markiwitz!$E$4^2)+(P1025^2*Markiwitz!$F$4^2)+(Q1025^2*Markiwitz!$G$4^2)+(R1025^2*Markiwitz!$H$4^2)+(S1025^2*Markiwitz!$I$4^2)+(T1025^2*Markiwitz!$J$4^2)+(2*L1025*M1025*Markiwitz!$B$8)+(2*L1025*N1025*Markiwitz!$E$8)+(2*L1025*O1025*Markiwitz!$H$8)+(2*L1025*P1025*Markiwitz!$B$11)+(2*L1025*Q1025*Markiwitz!$E$11)+(2*L1025*R1025*Markiwitz!$H$11)+(2*L1025*S1025*Markiwitz!$K$8)+(2*L1025*T1025*Markiwitz!$K$11)</f>
        <v>1.2325670926813205E-2</v>
      </c>
      <c r="V1025" s="5">
        <f t="shared" ca="1" si="263"/>
        <v>0.11102103821714696</v>
      </c>
      <c r="W1025" s="42">
        <f ca="1">SUMPRODUCT(L1025:T1025,Markiwitz!$B$3:$J$3)</f>
        <v>0.47534024767764388</v>
      </c>
    </row>
    <row r="1026" spans="1:23" x14ac:dyDescent="0.25">
      <c r="A1026">
        <v>1025</v>
      </c>
      <c r="B1026" s="25">
        <f t="shared" ca="1" si="261"/>
        <v>1.0000000000000002</v>
      </c>
      <c r="C1026" s="46">
        <v>0</v>
      </c>
      <c r="D1026">
        <f t="shared" ca="1" si="278"/>
        <v>0.11815092880083111</v>
      </c>
      <c r="E1026">
        <f t="shared" ca="1" si="278"/>
        <v>0.56202804665746631</v>
      </c>
      <c r="F1026">
        <f t="shared" ca="1" si="278"/>
        <v>0.66341789204444501</v>
      </c>
      <c r="G1026">
        <f t="shared" ca="1" si="278"/>
        <v>0.54105651132693089</v>
      </c>
      <c r="H1026">
        <f t="shared" ca="1" si="278"/>
        <v>0.3233374772540395</v>
      </c>
      <c r="I1026">
        <f t="shared" ca="1" si="278"/>
        <v>0.37266856688416172</v>
      </c>
      <c r="J1026">
        <f t="shared" ca="1" si="278"/>
        <v>0.88725983037903078</v>
      </c>
      <c r="K1026">
        <f t="shared" ca="1" si="278"/>
        <v>0.89673045008192398</v>
      </c>
      <c r="L1026" s="42">
        <f t="shared" ca="1" si="264"/>
        <v>0</v>
      </c>
      <c r="M1026" s="42">
        <f t="shared" ca="1" si="265"/>
        <v>2.7069968228610148E-2</v>
      </c>
      <c r="N1026" s="42">
        <f t="shared" ca="1" si="266"/>
        <v>0.12876819099959894</v>
      </c>
      <c r="O1026" s="42">
        <f t="shared" ca="1" si="267"/>
        <v>0.15199796939563556</v>
      </c>
      <c r="P1026" s="42">
        <f t="shared" ca="1" si="268"/>
        <v>0.12396332995563925</v>
      </c>
      <c r="Q1026" s="42">
        <f t="shared" ca="1" si="269"/>
        <v>7.4080968513928744E-2</v>
      </c>
      <c r="R1026" s="42">
        <f t="shared" ca="1" si="270"/>
        <v>8.5383385198449416E-2</v>
      </c>
      <c r="S1026" s="42">
        <f t="shared" ca="1" si="271"/>
        <v>0.20328317062466836</v>
      </c>
      <c r="T1026" s="42">
        <f t="shared" ca="1" si="272"/>
        <v>0.20545301708346966</v>
      </c>
      <c r="U1026">
        <f ca="1">+(L1026^2*Markiwitz!$B$4^2)+(M1026^2*Markiwitz!$C$4^2)+(N1026^2*Markiwitz!$D$4^2)+(O1026^2*Markiwitz!$E$4^2)+(P1026^2*Markiwitz!$F$4^2)+(Q1026^2*Markiwitz!$G$4^2)+(R1026^2*Markiwitz!$H$4^2)+(S1026^2*Markiwitz!$I$4^2)+(T1026^2*Markiwitz!$J$4^2)+(2*L1026*M1026*Markiwitz!$B$8)+(2*L1026*N1026*Markiwitz!$E$8)+(2*L1026*O1026*Markiwitz!$H$8)+(2*L1026*P1026*Markiwitz!$B$11)+(2*L1026*Q1026*Markiwitz!$E$11)+(2*L1026*R1026*Markiwitz!$H$11)+(2*L1026*S1026*Markiwitz!$K$8)+(2*L1026*T1026*Markiwitz!$K$11)</f>
        <v>1.280265182385293E-2</v>
      </c>
      <c r="V1026" s="5">
        <f t="shared" ref="V1026:V1089" ca="1" si="279">SQRT(U1026)</f>
        <v>0.11314880389934721</v>
      </c>
      <c r="W1026" s="42">
        <f ca="1">SUMPRODUCT(L1026:T1026,Markiwitz!$B$3:$J$3)</f>
        <v>0.32406381729815664</v>
      </c>
    </row>
    <row r="1027" spans="1:23" x14ac:dyDescent="0.25">
      <c r="A1027">
        <v>1026</v>
      </c>
      <c r="B1027" s="25">
        <f t="shared" ca="1" si="261"/>
        <v>1.0000000000000002</v>
      </c>
      <c r="C1027" s="46">
        <v>0</v>
      </c>
      <c r="D1027">
        <f t="shared" ca="1" si="278"/>
        <v>0.25945858562422275</v>
      </c>
      <c r="E1027">
        <f t="shared" ca="1" si="278"/>
        <v>0.2072155290265798</v>
      </c>
      <c r="F1027">
        <f t="shared" ca="1" si="278"/>
        <v>0.58100897122305906</v>
      </c>
      <c r="G1027">
        <f t="shared" ca="1" si="278"/>
        <v>0.86616926863857091</v>
      </c>
      <c r="H1027">
        <f t="shared" ca="1" si="278"/>
        <v>0.81031311993702004</v>
      </c>
      <c r="I1027">
        <f t="shared" ca="1" si="278"/>
        <v>0.17206834269963966</v>
      </c>
      <c r="J1027">
        <f t="shared" ca="1" si="278"/>
        <v>0.11356063562846652</v>
      </c>
      <c r="K1027">
        <f t="shared" ca="1" si="278"/>
        <v>1.742358473391048E-2</v>
      </c>
      <c r="L1027" s="42">
        <f t="shared" ca="1" si="264"/>
        <v>0</v>
      </c>
      <c r="M1027" s="42">
        <f t="shared" ca="1" si="265"/>
        <v>8.5708588680817724E-2</v>
      </c>
      <c r="N1027" s="42">
        <f t="shared" ca="1" si="266"/>
        <v>6.8450810763839715E-2</v>
      </c>
      <c r="O1027" s="42">
        <f t="shared" ca="1" si="267"/>
        <v>0.19192835270652611</v>
      </c>
      <c r="P1027" s="42">
        <f t="shared" ca="1" si="268"/>
        <v>0.2861271497148607</v>
      </c>
      <c r="Q1027" s="42">
        <f t="shared" ca="1" si="269"/>
        <v>0.2676758363276468</v>
      </c>
      <c r="R1027" s="42">
        <f t="shared" ca="1" si="270"/>
        <v>5.6840419344583719E-2</v>
      </c>
      <c r="S1027" s="42">
        <f t="shared" ca="1" si="271"/>
        <v>3.7513199981399188E-2</v>
      </c>
      <c r="T1027" s="42">
        <f t="shared" ca="1" si="272"/>
        <v>5.7556424803261201E-3</v>
      </c>
      <c r="U1027">
        <f ca="1">+(L1027^2*Markiwitz!$B$4^2)+(M1027^2*Markiwitz!$C$4^2)+(N1027^2*Markiwitz!$D$4^2)+(O1027^2*Markiwitz!$E$4^2)+(P1027^2*Markiwitz!$F$4^2)+(Q1027^2*Markiwitz!$G$4^2)+(R1027^2*Markiwitz!$H$4^2)+(S1027^2*Markiwitz!$I$4^2)+(T1027^2*Markiwitz!$J$4^2)+(2*L1027*M1027*Markiwitz!$B$8)+(2*L1027*N1027*Markiwitz!$E$8)+(2*L1027*O1027*Markiwitz!$H$8)+(2*L1027*P1027*Markiwitz!$B$11)+(2*L1027*Q1027*Markiwitz!$E$11)+(2*L1027*R1027*Markiwitz!$H$11)+(2*L1027*S1027*Markiwitz!$K$8)+(2*L1027*T1027*Markiwitz!$K$11)</f>
        <v>3.3317558971551191E-2</v>
      </c>
      <c r="V1027" s="5">
        <f t="shared" ca="1" si="279"/>
        <v>0.18253098085407635</v>
      </c>
      <c r="W1027" s="42">
        <f ca="1">SUMPRODUCT(L1027:T1027,Markiwitz!$B$3:$J$3)</f>
        <v>0.91621058017063783</v>
      </c>
    </row>
    <row r="1028" spans="1:23" x14ac:dyDescent="0.25">
      <c r="A1028">
        <v>1027</v>
      </c>
      <c r="B1028" s="25">
        <f t="shared" ca="1" si="261"/>
        <v>1</v>
      </c>
      <c r="C1028" s="46">
        <v>0</v>
      </c>
      <c r="D1028">
        <f t="shared" ca="1" si="278"/>
        <v>0.42232856177476419</v>
      </c>
      <c r="E1028">
        <f t="shared" ca="1" si="278"/>
        <v>0.44712787136935706</v>
      </c>
      <c r="F1028">
        <f t="shared" ca="1" si="278"/>
        <v>0.5955748024270372</v>
      </c>
      <c r="G1028">
        <f t="shared" ca="1" si="278"/>
        <v>0.99421725595643862</v>
      </c>
      <c r="H1028">
        <f t="shared" ca="1" si="278"/>
        <v>0.85681366119518032</v>
      </c>
      <c r="I1028">
        <f t="shared" ca="1" si="278"/>
        <v>0.97106357573585433</v>
      </c>
      <c r="J1028">
        <f t="shared" ca="1" si="278"/>
        <v>0.62874566807219967</v>
      </c>
      <c r="K1028">
        <f t="shared" ca="1" si="278"/>
        <v>0.34356130804477492</v>
      </c>
      <c r="L1028" s="42">
        <f t="shared" ca="1" si="264"/>
        <v>0</v>
      </c>
      <c r="M1028" s="42">
        <f t="shared" ca="1" si="265"/>
        <v>8.0299261440753181E-2</v>
      </c>
      <c r="N1028" s="42">
        <f t="shared" ca="1" si="266"/>
        <v>8.5014467621263468E-2</v>
      </c>
      <c r="O1028" s="42">
        <f t="shared" ca="1" si="267"/>
        <v>0.11323936171079792</v>
      </c>
      <c r="P1028" s="42">
        <f t="shared" ca="1" si="268"/>
        <v>0.18903507503603736</v>
      </c>
      <c r="Q1028" s="42">
        <f t="shared" ca="1" si="269"/>
        <v>0.162909900995552</v>
      </c>
      <c r="R1028" s="42">
        <f t="shared" ca="1" si="270"/>
        <v>0.18463275989652791</v>
      </c>
      <c r="S1028" s="42">
        <f t="shared" ca="1" si="271"/>
        <v>0.11954629013984777</v>
      </c>
      <c r="T1028" s="42">
        <f t="shared" ca="1" si="272"/>
        <v>6.5322883159220413E-2</v>
      </c>
      <c r="U1028">
        <f ca="1">+(L1028^2*Markiwitz!$B$4^2)+(M1028^2*Markiwitz!$C$4^2)+(N1028^2*Markiwitz!$D$4^2)+(O1028^2*Markiwitz!$E$4^2)+(P1028^2*Markiwitz!$F$4^2)+(Q1028^2*Markiwitz!$G$4^2)+(R1028^2*Markiwitz!$H$4^2)+(S1028^2*Markiwitz!$I$4^2)+(T1028^2*Markiwitz!$J$4^2)+(2*L1028*M1028*Markiwitz!$B$8)+(2*L1028*N1028*Markiwitz!$E$8)+(2*L1028*O1028*Markiwitz!$H$8)+(2*L1028*P1028*Markiwitz!$B$11)+(2*L1028*Q1028*Markiwitz!$E$11)+(2*L1028*R1028*Markiwitz!$H$11)+(2*L1028*S1028*Markiwitz!$K$8)+(2*L1028*T1028*Markiwitz!$K$11)</f>
        <v>1.8016898757965406E-2</v>
      </c>
      <c r="V1028" s="5">
        <f t="shared" ca="1" si="279"/>
        <v>0.13422704182825979</v>
      </c>
      <c r="W1028" s="42">
        <f ca="1">SUMPRODUCT(L1028:T1028,Markiwitz!$B$3:$J$3)</f>
        <v>0.58070163953879572</v>
      </c>
    </row>
    <row r="1029" spans="1:23" x14ac:dyDescent="0.25">
      <c r="A1029">
        <v>1028</v>
      </c>
      <c r="B1029" s="25">
        <f t="shared" ca="1" si="261"/>
        <v>0.99999999999999989</v>
      </c>
      <c r="C1029" s="46">
        <v>0</v>
      </c>
      <c r="D1029">
        <f t="shared" ca="1" si="278"/>
        <v>0.52362499558522757</v>
      </c>
      <c r="E1029">
        <f t="shared" ca="1" si="278"/>
        <v>0.63905561000143807</v>
      </c>
      <c r="F1029">
        <f t="shared" ca="1" si="278"/>
        <v>0.91373811160301022</v>
      </c>
      <c r="G1029">
        <f t="shared" ca="1" si="278"/>
        <v>5.2291605744166358E-2</v>
      </c>
      <c r="H1029">
        <f t="shared" ca="1" si="278"/>
        <v>0.44805383220649098</v>
      </c>
      <c r="I1029">
        <f t="shared" ca="1" si="278"/>
        <v>0.84922535830659185</v>
      </c>
      <c r="J1029">
        <f t="shared" ca="1" si="278"/>
        <v>9.5715518145821021E-2</v>
      </c>
      <c r="K1029">
        <f t="shared" ca="1" si="278"/>
        <v>0.97510212894611992</v>
      </c>
      <c r="L1029" s="42">
        <f t="shared" ca="1" si="264"/>
        <v>0</v>
      </c>
      <c r="M1029" s="42">
        <f t="shared" ca="1" si="265"/>
        <v>0.11644372927089895</v>
      </c>
      <c r="N1029" s="42">
        <f t="shared" ca="1" si="266"/>
        <v>0.14211318991158564</v>
      </c>
      <c r="O1029" s="42">
        <f t="shared" ca="1" si="267"/>
        <v>0.2031970860617279</v>
      </c>
      <c r="P1029" s="42">
        <f t="shared" ca="1" si="268"/>
        <v>1.1628607560280635E-2</v>
      </c>
      <c r="Q1029" s="42">
        <f t="shared" ca="1" si="269"/>
        <v>9.9638213561463754E-2</v>
      </c>
      <c r="R1029" s="42">
        <f t="shared" ca="1" si="270"/>
        <v>0.18885073964453183</v>
      </c>
      <c r="S1029" s="42">
        <f t="shared" ca="1" si="271"/>
        <v>2.1285217428436743E-2</v>
      </c>
      <c r="T1029" s="42">
        <f t="shared" ca="1" si="272"/>
        <v>0.2168432165610745</v>
      </c>
      <c r="U1029">
        <f ca="1">+(L1029^2*Markiwitz!$B$4^2)+(M1029^2*Markiwitz!$C$4^2)+(N1029^2*Markiwitz!$D$4^2)+(O1029^2*Markiwitz!$E$4^2)+(P1029^2*Markiwitz!$F$4^2)+(Q1029^2*Markiwitz!$G$4^2)+(R1029^2*Markiwitz!$H$4^2)+(S1029^2*Markiwitz!$I$4^2)+(T1029^2*Markiwitz!$J$4^2)+(2*L1029*M1029*Markiwitz!$B$8)+(2*L1029*N1029*Markiwitz!$E$8)+(2*L1029*O1029*Markiwitz!$H$8)+(2*L1029*P1029*Markiwitz!$B$11)+(2*L1029*Q1029*Markiwitz!$E$11)+(2*L1029*R1029*Markiwitz!$H$11)+(2*L1029*S1029*Markiwitz!$K$8)+(2*L1029*T1029*Markiwitz!$K$11)</f>
        <v>1.2508452709302648E-2</v>
      </c>
      <c r="V1029" s="5">
        <f t="shared" ca="1" si="279"/>
        <v>0.11184119415180906</v>
      </c>
      <c r="W1029" s="42">
        <f ca="1">SUMPRODUCT(L1029:T1029,Markiwitz!$B$3:$J$3)</f>
        <v>0.40733302643817554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M11" sqref="M11"/>
    </sheetView>
  </sheetViews>
  <sheetFormatPr baseColWidth="10" defaultRowHeight="15" x14ac:dyDescent="0.25"/>
  <sheetData>
    <row r="1" spans="1:15" x14ac:dyDescent="0.25">
      <c r="A1" s="39" t="s">
        <v>52</v>
      </c>
      <c r="B1" s="39" t="s">
        <v>53</v>
      </c>
      <c r="C1" s="41" t="s">
        <v>72</v>
      </c>
      <c r="D1" s="41" t="s">
        <v>73</v>
      </c>
      <c r="E1" s="41" t="s">
        <v>74</v>
      </c>
      <c r="F1" s="41" t="s">
        <v>75</v>
      </c>
      <c r="G1" s="41" t="s">
        <v>76</v>
      </c>
      <c r="H1" s="41" t="s">
        <v>77</v>
      </c>
      <c r="I1" s="41" t="s">
        <v>78</v>
      </c>
      <c r="J1" s="41" t="s">
        <v>79</v>
      </c>
      <c r="K1" s="41" t="s">
        <v>80</v>
      </c>
      <c r="L1" s="39" t="s">
        <v>81</v>
      </c>
      <c r="M1" s="39" t="s">
        <v>82</v>
      </c>
      <c r="N1" s="39" t="s">
        <v>83</v>
      </c>
      <c r="O1" s="39" t="s">
        <v>84</v>
      </c>
    </row>
    <row r="2" spans="1:15" x14ac:dyDescent="0.25">
      <c r="A2">
        <v>1</v>
      </c>
      <c r="B2" s="25">
        <f t="shared" ref="B2:B24" si="0">SUM(C2:K2)</f>
        <v>0.99999999999868772</v>
      </c>
      <c r="C2" s="42">
        <v>0</v>
      </c>
      <c r="D2" s="42">
        <v>0.23837165828960505</v>
      </c>
      <c r="E2" s="42">
        <v>9.5477784898404028E-2</v>
      </c>
      <c r="F2" s="42">
        <v>8.4268627538430133E-2</v>
      </c>
      <c r="G2" s="42">
        <v>6.8983314767605927E-2</v>
      </c>
      <c r="H2" s="42">
        <v>9.8800126306663114E-2</v>
      </c>
      <c r="I2" s="42">
        <v>6.5291210959113125E-2</v>
      </c>
      <c r="J2" s="42">
        <v>4.2603798061001397E-2</v>
      </c>
      <c r="K2" s="42">
        <v>0.30620347917786489</v>
      </c>
      <c r="L2">
        <f>+(C2^2*Markiwitz!$B$4^2)+(D2^2*Markiwitz!$C$4^2)+(E2^2*Markiwitz!$D$4^2)+(F2^2*Markiwitz!$E$4^2)+(G2^2*Markiwitz!$F$4^2)+(H2^2*Markiwitz!$G$4^2)+(I2^2*Markiwitz!$H$4^2)+(J2^2*Markiwitz!$I$4^2)+(K2^2*Markiwitz!$J$4^2)+(2*C2*D2*Markiwitz!$B$8)+(2*C2*E2*Markiwitz!$E$8)+(2*C2*F2*Markiwitz!$H$8)+(2*C2*G2*Markiwitz!$B$11)+(2*C2*H2*Markiwitz!$E$11)+(2*C2*I2*Markiwitz!$H$11)+(2*C2*J2*Markiwitz!$K$8)+(2*C2*K2*Markiwitz!$K$11)</f>
        <v>8.4640001299800347E-3</v>
      </c>
      <c r="M2" s="5">
        <f t="shared" ref="M2:M24" si="1">SQRT(L2)</f>
        <v>9.2000000706413232E-2</v>
      </c>
      <c r="N2" s="42">
        <f>SUMPRODUCT(C2:K2,Markiwitz!$B$3:$J$3)</f>
        <v>0.39278284747130782</v>
      </c>
      <c r="O2">
        <f>+(N2-Markiwitz!$O$6)/M2</f>
        <v>2.9378570151735515</v>
      </c>
    </row>
    <row r="3" spans="1:15" x14ac:dyDescent="0.25">
      <c r="A3" s="48" t="s">
        <v>86</v>
      </c>
      <c r="B3" s="49">
        <f t="shared" si="0"/>
        <v>1.0000000000001872</v>
      </c>
      <c r="C3" s="50">
        <v>0</v>
      </c>
      <c r="D3" s="50">
        <v>0.19334289277966238</v>
      </c>
      <c r="E3" s="50">
        <v>9.8993578430701196E-2</v>
      </c>
      <c r="F3" s="50">
        <v>0.10968650593214632</v>
      </c>
      <c r="G3" s="50">
        <v>9.60922389588032E-2</v>
      </c>
      <c r="H3" s="50">
        <v>0.31211835824296674</v>
      </c>
      <c r="I3" s="50">
        <v>3.2997021283071512E-2</v>
      </c>
      <c r="J3" s="50">
        <v>0</v>
      </c>
      <c r="K3" s="50">
        <v>0.15676940437283585</v>
      </c>
      <c r="L3" s="48">
        <f>+(C3^2*Markiwitz!$B$4^2)+(D3^2*Markiwitz!$C$4^2)+(E3^2*Markiwitz!$D$4^2)+(F3^2*Markiwitz!$E$4^2)+(G3^2*Markiwitz!$F$4^2)+(H3^2*Markiwitz!$G$4^2)+(I3^2*Markiwitz!$H$4^2)+(J3^2*Markiwitz!$I$4^2)+(K3^2*Markiwitz!$J$4^2)+(2*C3*D3*Markiwitz!$B$8)+(2*C3*E3*Markiwitz!$E$8)+(2*C3*F3*Markiwitz!$H$8)+(2*C3*G3*Markiwitz!$B$11)+(2*C3*H3*Markiwitz!$E$11)+(2*C3*I3*Markiwitz!$H$11)+(2*C3*J3*Markiwitz!$K$8)+(2*C3*K3*Markiwitz!$K$11)</f>
        <v>3.0976000244481692E-2</v>
      </c>
      <c r="M3" s="51">
        <f t="shared" si="1"/>
        <v>0.17600000069455027</v>
      </c>
      <c r="N3" s="50">
        <f>SUMPRODUCT(C3:K3,Markiwitz!$B$3:$J$3)</f>
        <v>0.98366488291889387</v>
      </c>
      <c r="O3" s="48">
        <f>+(N3-Markiwitz!$O$6)/M3</f>
        <v>4.8929822700026797</v>
      </c>
    </row>
    <row r="4" spans="1:15" x14ac:dyDescent="0.25">
      <c r="A4">
        <v>2</v>
      </c>
      <c r="B4" s="25">
        <f t="shared" si="0"/>
        <v>0.99999999999929257</v>
      </c>
      <c r="C4" s="42">
        <v>0</v>
      </c>
      <c r="D4" s="42">
        <v>0.23522170705267467</v>
      </c>
      <c r="E4" s="42">
        <v>9.5796147332863124E-2</v>
      </c>
      <c r="F4" s="42">
        <v>8.6191843925515862E-2</v>
      </c>
      <c r="G4" s="42">
        <v>7.1015639202284528E-2</v>
      </c>
      <c r="H4" s="42">
        <v>0.11451088746953568</v>
      </c>
      <c r="I4" s="42">
        <v>6.2968076584789978E-2</v>
      </c>
      <c r="J4" s="42">
        <v>3.8853756557864202E-2</v>
      </c>
      <c r="K4" s="42">
        <v>0.29544194187376466</v>
      </c>
      <c r="L4">
        <f>+(C4^2*Markiwitz!$B$4^2)+(D4^2*Markiwitz!$C$4^2)+(E4^2*Markiwitz!$D$4^2)+(F4^2*Markiwitz!$E$4^2)+(G4^2*Markiwitz!$F$4^2)+(H4^2*Markiwitz!$G$4^2)+(I4^2*Markiwitz!$H$4^2)+(J4^2*Markiwitz!$I$4^2)+(K4^2*Markiwitz!$J$4^2)+(2*C4*D4*Markiwitz!$B$8)+(2*C4*E4*Markiwitz!$E$8)+(2*C4*F4*Markiwitz!$H$8)+(2*C4*G4*Markiwitz!$B$11)+(2*C4*H4*Markiwitz!$E$11)+(2*C4*I4*Markiwitz!$H$11)+(2*C4*J4*Markiwitz!$K$8)+(2*C4*K4*Markiwitz!$K$11)</f>
        <v>9.2160000855243639E-3</v>
      </c>
      <c r="M4" s="5">
        <f t="shared" si="1"/>
        <v>9.6000000445439396E-2</v>
      </c>
      <c r="N4" s="42">
        <f>SUMPRODUCT(C4:K4,Markiwitz!$B$3:$J$3)</f>
        <v>0.4364242028743468</v>
      </c>
      <c r="O4">
        <f>+(N4-Markiwitz!$O$6)/M4</f>
        <v>3.27004376476813</v>
      </c>
    </row>
    <row r="5" spans="1:15" x14ac:dyDescent="0.25">
      <c r="A5">
        <v>3</v>
      </c>
      <c r="B5" s="25">
        <f t="shared" si="0"/>
        <v>1.0000000000022888</v>
      </c>
      <c r="C5" s="42">
        <v>0</v>
      </c>
      <c r="D5" s="42">
        <v>0.23244410039969166</v>
      </c>
      <c r="E5" s="42">
        <v>9.6075468638823117E-2</v>
      </c>
      <c r="F5" s="42">
        <v>8.7885387831563105E-2</v>
      </c>
      <c r="G5" s="42">
        <v>7.2809446305932585E-2</v>
      </c>
      <c r="H5" s="42">
        <v>0.1283720460752879</v>
      </c>
      <c r="I5" s="42">
        <v>6.0913458583574616E-2</v>
      </c>
      <c r="J5" s="42">
        <v>3.5537990332069967E-2</v>
      </c>
      <c r="K5" s="42">
        <v>0.28596210183534598</v>
      </c>
      <c r="L5">
        <f>+(C5^2*Markiwitz!$B$4^2)+(D5^2*Markiwitz!$C$4^2)+(E5^2*Markiwitz!$D$4^2)+(F5^2*Markiwitz!$E$4^2)+(G5^2*Markiwitz!$F$4^2)+(H5^2*Markiwitz!$G$4^2)+(I5^2*Markiwitz!$H$4^2)+(J5^2*Markiwitz!$I$4^2)+(K5^2*Markiwitz!$J$4^2)+(2*C5*D5*Markiwitz!$B$8)+(2*C5*E5*Markiwitz!$E$8)+(2*C5*F5*Markiwitz!$H$8)+(2*C5*G5*Markiwitz!$B$11)+(2*C5*H5*Markiwitz!$E$11)+(2*C5*I5*Markiwitz!$H$11)+(2*C5*J5*Markiwitz!$K$8)+(2*C5*K5*Markiwitz!$K$11)</f>
        <v>1.0000000157135581E-2</v>
      </c>
      <c r="M5" s="5">
        <f t="shared" si="1"/>
        <v>0.1000000007856779</v>
      </c>
      <c r="N5" s="42">
        <f>SUMPRODUCT(C5:K5,Markiwitz!$B$3:$J$3)</f>
        <v>0.47492804295719915</v>
      </c>
      <c r="O5">
        <f>+(N5-Markiwitz!$O$6)/M5</f>
        <v>3.5242804018824989</v>
      </c>
    </row>
    <row r="6" spans="1:15" x14ac:dyDescent="0.25">
      <c r="A6">
        <v>4</v>
      </c>
      <c r="B6" s="25">
        <f t="shared" si="0"/>
        <v>1.0000000000001386</v>
      </c>
      <c r="C6" s="42">
        <v>0</v>
      </c>
      <c r="D6" s="42">
        <v>0.22990161972784315</v>
      </c>
      <c r="E6" s="42">
        <v>9.6339817025873783E-2</v>
      </c>
      <c r="F6" s="42">
        <v>8.9447856880027682E-2</v>
      </c>
      <c r="G6" s="42">
        <v>7.4438031979612629E-2</v>
      </c>
      <c r="H6" s="42">
        <v>0.14105055124437402</v>
      </c>
      <c r="I6" s="42">
        <v>5.9029591350114576E-2</v>
      </c>
      <c r="J6" s="42">
        <v>3.2526793102542112E-2</v>
      </c>
      <c r="K6" s="42">
        <v>0.27726573868975068</v>
      </c>
      <c r="L6">
        <f>+(C6^2*Markiwitz!$B$4^2)+(D6^2*Markiwitz!$C$4^2)+(E6^2*Markiwitz!$D$4^2)+(F6^2*Markiwitz!$E$4^2)+(G6^2*Markiwitz!$F$4^2)+(H6^2*Markiwitz!$G$4^2)+(I6^2*Markiwitz!$H$4^2)+(J6^2*Markiwitz!$I$4^2)+(K6^2*Markiwitz!$J$4^2)+(2*C6*D6*Markiwitz!$B$8)+(2*C6*E6*Markiwitz!$E$8)+(2*C6*F6*Markiwitz!$H$8)+(2*C6*G6*Markiwitz!$B$11)+(2*C6*H6*Markiwitz!$E$11)+(2*C6*I6*Markiwitz!$H$11)+(2*C6*J6*Markiwitz!$K$8)+(2*C6*K6*Markiwitz!$K$11)</f>
        <v>1.0816000128868379E-2</v>
      </c>
      <c r="M6" s="5">
        <f t="shared" si="1"/>
        <v>0.10400000061955951</v>
      </c>
      <c r="N6" s="42">
        <f>SUMPRODUCT(C6:K6,Markiwitz!$B$3:$J$3)</f>
        <v>0.51014474472437998</v>
      </c>
      <c r="O6">
        <f>+(N6-Markiwitz!$O$6)/M6</f>
        <v>3.727353292452527</v>
      </c>
    </row>
    <row r="7" spans="1:15" x14ac:dyDescent="0.25">
      <c r="A7">
        <v>5</v>
      </c>
      <c r="B7" s="25">
        <f t="shared" si="0"/>
        <v>0.99999999999970124</v>
      </c>
      <c r="C7" s="42">
        <v>0</v>
      </c>
      <c r="D7" s="42">
        <v>0.22753478739953406</v>
      </c>
      <c r="E7" s="42">
        <v>9.6567922798600464E-2</v>
      </c>
      <c r="F7" s="42">
        <v>9.0873327400503578E-2</v>
      </c>
      <c r="G7" s="42">
        <v>7.5992244580903132E-2</v>
      </c>
      <c r="H7" s="42">
        <v>0.1528976567834385</v>
      </c>
      <c r="I7" s="42">
        <v>5.7285872430700838E-2</v>
      </c>
      <c r="J7" s="42">
        <v>2.9679909630893373E-2</v>
      </c>
      <c r="K7" s="42">
        <v>0.2691682789751273</v>
      </c>
      <c r="L7">
        <f>+(C7^2*Markiwitz!$B$4^2)+(D7^2*Markiwitz!$C$4^2)+(E7^2*Markiwitz!$D$4^2)+(F7^2*Markiwitz!$E$4^2)+(G7^2*Markiwitz!$F$4^2)+(H7^2*Markiwitz!$G$4^2)+(I7^2*Markiwitz!$H$4^2)+(J7^2*Markiwitz!$I$4^2)+(K7^2*Markiwitz!$J$4^2)+(2*C7*D7*Markiwitz!$B$8)+(2*C7*E7*Markiwitz!$E$8)+(2*C7*F7*Markiwitz!$H$8)+(2*C7*G7*Markiwitz!$B$11)+(2*C7*H7*Markiwitz!$E$11)+(2*C7*I7*Markiwitz!$H$11)+(2*C7*J7*Markiwitz!$K$8)+(2*C7*K7*Markiwitz!$K$11)</f>
        <v>1.1664000063567295E-2</v>
      </c>
      <c r="M7" s="5">
        <f t="shared" si="1"/>
        <v>0.10800000029429303</v>
      </c>
      <c r="N7" s="42">
        <f>SUMPRODUCT(C7:K7,Markiwitz!$B$3:$J$3)</f>
        <v>0.54305519415731707</v>
      </c>
      <c r="O7">
        <f>+(N7-Markiwitz!$O$6)/M7</f>
        <v>3.8940295649197343</v>
      </c>
    </row>
    <row r="8" spans="1:15" x14ac:dyDescent="0.25">
      <c r="A8">
        <v>6</v>
      </c>
      <c r="B8" s="25">
        <f t="shared" si="0"/>
        <v>0.99999999999987388</v>
      </c>
      <c r="C8" s="42">
        <v>0</v>
      </c>
      <c r="D8" s="42">
        <v>0.22530457999954454</v>
      </c>
      <c r="E8" s="42">
        <v>9.6814439493663168E-2</v>
      </c>
      <c r="F8" s="42">
        <v>9.2262111793463608E-2</v>
      </c>
      <c r="G8" s="42">
        <v>7.7450682609683061E-2</v>
      </c>
      <c r="H8" s="42">
        <v>0.16412367954991103</v>
      </c>
      <c r="I8" s="42">
        <v>5.560816106318546E-2</v>
      </c>
      <c r="J8" s="42">
        <v>2.6984626599500482E-2</v>
      </c>
      <c r="K8" s="42">
        <v>0.26145171889092245</v>
      </c>
      <c r="L8">
        <f>+(C8^2*Markiwitz!$B$4^2)+(D8^2*Markiwitz!$C$4^2)+(E8^2*Markiwitz!$D$4^2)+(F8^2*Markiwitz!$E$4^2)+(G8^2*Markiwitz!$F$4^2)+(H8^2*Markiwitz!$G$4^2)+(I8^2*Markiwitz!$H$4^2)+(J8^2*Markiwitz!$I$4^2)+(K8^2*Markiwitz!$J$4^2)+(2*C8*D8*Markiwitz!$B$8)+(2*C8*E8*Markiwitz!$E$8)+(2*C8*F8*Markiwitz!$H$8)+(2*C8*G8*Markiwitz!$B$11)+(2*C8*H8*Markiwitz!$E$11)+(2*C8*I8*Markiwitz!$H$11)+(2*C8*J8*Markiwitz!$K$8)+(2*C8*K8*Markiwitz!$K$11)</f>
        <v>1.2544000066581859E-2</v>
      </c>
      <c r="M8" s="5">
        <f t="shared" si="1"/>
        <v>0.11200000029724044</v>
      </c>
      <c r="N8" s="42">
        <f>SUMPRODUCT(C8:K8,Markiwitz!$B$3:$J$3)</f>
        <v>0.57425012799438746</v>
      </c>
      <c r="O8">
        <f>+(N8-Markiwitz!$O$6)/M8</f>
        <v>4.0334832749595817</v>
      </c>
    </row>
    <row r="9" spans="1:15" x14ac:dyDescent="0.25">
      <c r="A9">
        <v>7</v>
      </c>
      <c r="B9" s="25">
        <f t="shared" si="0"/>
        <v>0.99999999999999978</v>
      </c>
      <c r="C9" s="42">
        <v>0</v>
      </c>
      <c r="D9" s="42">
        <v>0.2231378474594562</v>
      </c>
      <c r="E9" s="42">
        <v>9.7029922510318764E-2</v>
      </c>
      <c r="F9" s="42">
        <v>9.3567841857546005E-2</v>
      </c>
      <c r="G9" s="42">
        <v>7.8830541513784047E-2</v>
      </c>
      <c r="H9" s="42">
        <v>0.17487772142635552</v>
      </c>
      <c r="I9" s="42">
        <v>5.4031130298165371E-2</v>
      </c>
      <c r="J9" s="42">
        <v>2.4418394566258411E-2</v>
      </c>
      <c r="K9" s="42">
        <v>0.25410660036811544</v>
      </c>
      <c r="L9">
        <f>+(C9^2*Markiwitz!$B$4^2)+(D9^2*Markiwitz!$C$4^2)+(E9^2*Markiwitz!$D$4^2)+(F9^2*Markiwitz!$E$4^2)+(G9^2*Markiwitz!$F$4^2)+(H9^2*Markiwitz!$G$4^2)+(I9^2*Markiwitz!$H$4^2)+(J9^2*Markiwitz!$I$4^2)+(K9^2*Markiwitz!$J$4^2)+(2*C9*D9*Markiwitz!$B$8)+(2*C9*E9*Markiwitz!$E$8)+(2*C9*F9*Markiwitz!$H$8)+(2*C9*G9*Markiwitz!$B$11)+(2*C9*H9*Markiwitz!$E$11)+(2*C9*I9*Markiwitz!$H$11)+(2*C9*J9*Markiwitz!$K$8)+(2*C9*K9*Markiwitz!$K$11)</f>
        <v>1.3455999999991817E-2</v>
      </c>
      <c r="M9" s="5">
        <f t="shared" si="1"/>
        <v>0.11599999999996473</v>
      </c>
      <c r="N9" s="42">
        <f>SUMPRODUCT(C9:K9,Markiwitz!$B$3:$J$3)</f>
        <v>0.60411601888222999</v>
      </c>
      <c r="O9">
        <f>+(N9-Markiwitz!$O$6)/M9</f>
        <v>4.1518622317446248</v>
      </c>
    </row>
    <row r="10" spans="1:15" x14ac:dyDescent="0.25">
      <c r="A10">
        <v>8</v>
      </c>
      <c r="B10" s="25">
        <f t="shared" si="0"/>
        <v>1</v>
      </c>
      <c r="C10" s="42">
        <v>0</v>
      </c>
      <c r="D10" s="42">
        <v>0.22107135819002785</v>
      </c>
      <c r="E10" s="42">
        <v>9.7195200423289926E-2</v>
      </c>
      <c r="F10" s="42">
        <v>9.482845036317937E-2</v>
      </c>
      <c r="G10" s="42">
        <v>8.0166791806963039E-2</v>
      </c>
      <c r="H10" s="42">
        <v>0.18525018427616877</v>
      </c>
      <c r="I10" s="42">
        <v>5.2545729240626497E-2</v>
      </c>
      <c r="J10" s="42">
        <v>2.1933979985801984E-2</v>
      </c>
      <c r="K10" s="42">
        <v>0.24700830571394264</v>
      </c>
      <c r="L10">
        <f>+(C10^2*Markiwitz!$B$4^2)+(D10^2*Markiwitz!$C$4^2)+(E10^2*Markiwitz!$D$4^2)+(F10^2*Markiwitz!$E$4^2)+(G10^2*Markiwitz!$F$4^2)+(H10^2*Markiwitz!$G$4^2)+(I10^2*Markiwitz!$H$4^2)+(J10^2*Markiwitz!$I$4^2)+(K10^2*Markiwitz!$J$4^2)+(2*C10*D10*Markiwitz!$B$8)+(2*C10*E10*Markiwitz!$E$8)+(2*C10*F10*Markiwitz!$H$8)+(2*C10*G10*Markiwitz!$B$11)+(2*C10*H10*Markiwitz!$E$11)+(2*C10*I10*Markiwitz!$H$11)+(2*C10*J10*Markiwitz!$K$8)+(2*C10*K10*Markiwitz!$K$11)</f>
        <v>1.4399999999924177E-2</v>
      </c>
      <c r="M10" s="5">
        <f t="shared" si="1"/>
        <v>0.11999999999968407</v>
      </c>
      <c r="N10" s="42">
        <f>SUMPRODUCT(C10:K10,Markiwitz!$B$3:$J$3)</f>
        <v>0.63292088217133069</v>
      </c>
      <c r="O10">
        <f>+(N10-Markiwitz!$O$6)/M10</f>
        <v>4.2535073514389543</v>
      </c>
    </row>
    <row r="11" spans="1:15" x14ac:dyDescent="0.25">
      <c r="A11">
        <v>9</v>
      </c>
      <c r="B11" s="25">
        <f t="shared" si="0"/>
        <v>0.99999999999994338</v>
      </c>
      <c r="C11" s="42">
        <v>0</v>
      </c>
      <c r="D11" s="42">
        <v>0.21904819783227489</v>
      </c>
      <c r="E11" s="42">
        <v>9.7446564307629338E-2</v>
      </c>
      <c r="F11" s="42">
        <v>9.6063677686688942E-2</v>
      </c>
      <c r="G11" s="42">
        <v>8.1474561797576936E-2</v>
      </c>
      <c r="H11" s="42">
        <v>0.19530467636927923</v>
      </c>
      <c r="I11" s="42">
        <v>5.1007547152378332E-2</v>
      </c>
      <c r="J11" s="42">
        <v>1.9537169090637969E-2</v>
      </c>
      <c r="K11" s="42">
        <v>0.24011760576347774</v>
      </c>
      <c r="L11">
        <f>+(C11^2*Markiwitz!$B$4^2)+(D11^2*Markiwitz!$C$4^2)+(E11^2*Markiwitz!$D$4^2)+(F11^2*Markiwitz!$E$4^2)+(G11^2*Markiwitz!$F$4^2)+(H11^2*Markiwitz!$G$4^2)+(I11^2*Markiwitz!$H$4^2)+(J11^2*Markiwitz!$I$4^2)+(K11^2*Markiwitz!$J$4^2)+(2*C11*D11*Markiwitz!$B$8)+(2*C11*E11*Markiwitz!$E$8)+(2*C11*F11*Markiwitz!$H$8)+(2*C11*G11*Markiwitz!$B$11)+(2*C11*H11*Markiwitz!$E$11)+(2*C11*I11*Markiwitz!$H$11)+(2*C11*J11*Markiwitz!$K$8)+(2*C11*K11*Markiwitz!$K$11)</f>
        <v>1.5376000150211434E-2</v>
      </c>
      <c r="M11" s="5">
        <f t="shared" si="1"/>
        <v>0.12400000060569126</v>
      </c>
      <c r="N11" s="42">
        <f>SUMPRODUCT(C11:K11,Markiwitz!$B$3:$J$3)</f>
        <v>0.6608589047552974</v>
      </c>
      <c r="O11">
        <f>+(N11-Markiwitz!$O$6)/M11</f>
        <v>4.3416040494002086</v>
      </c>
    </row>
    <row r="12" spans="1:15" x14ac:dyDescent="0.25">
      <c r="A12">
        <v>10</v>
      </c>
      <c r="B12" s="25">
        <f t="shared" si="0"/>
        <v>1.0000000000005957</v>
      </c>
      <c r="C12" s="42">
        <v>0</v>
      </c>
      <c r="D12" s="42">
        <v>0.21708580009159398</v>
      </c>
      <c r="E12" s="42">
        <v>9.76541811972471E-2</v>
      </c>
      <c r="F12" s="42">
        <v>9.7238958501176684E-2</v>
      </c>
      <c r="G12" s="42">
        <v>8.276287342184617E-2</v>
      </c>
      <c r="H12" s="42">
        <v>0.20510187212014258</v>
      </c>
      <c r="I12" s="42">
        <v>4.9557390698232125E-2</v>
      </c>
      <c r="J12" s="42">
        <v>1.7194971694138958E-2</v>
      </c>
      <c r="K12" s="42">
        <v>0.23340395227621819</v>
      </c>
      <c r="L12">
        <f>+(C12^2*Markiwitz!$B$4^2)+(D12^2*Markiwitz!$C$4^2)+(E12^2*Markiwitz!$D$4^2)+(F12^2*Markiwitz!$E$4^2)+(G12^2*Markiwitz!$F$4^2)+(H12^2*Markiwitz!$G$4^2)+(I12^2*Markiwitz!$H$4^2)+(J12^2*Markiwitz!$I$4^2)+(K12^2*Markiwitz!$J$4^2)+(2*C12*D12*Markiwitz!$B$8)+(2*C12*E12*Markiwitz!$E$8)+(2*C12*F12*Markiwitz!$H$8)+(2*C12*G12*Markiwitz!$B$11)+(2*C12*H12*Markiwitz!$E$11)+(2*C12*I12*Markiwitz!$H$11)+(2*C12*J12*Markiwitz!$K$8)+(2*C12*K12*Markiwitz!$K$11)</f>
        <v>1.6384000112634446E-2</v>
      </c>
      <c r="M12" s="5">
        <f t="shared" si="1"/>
        <v>0.12800000043997831</v>
      </c>
      <c r="N12" s="42">
        <f>SUMPRODUCT(C12:K12,Markiwitz!$B$3:$J$3)</f>
        <v>0.68807549797556589</v>
      </c>
      <c r="O12">
        <f>+(N12-Markiwitz!$O$6)/M12</f>
        <v>4.4185585627460622</v>
      </c>
    </row>
    <row r="13" spans="1:15" x14ac:dyDescent="0.25">
      <c r="A13">
        <v>11</v>
      </c>
      <c r="B13" s="25">
        <f t="shared" si="0"/>
        <v>1.0000000000001841</v>
      </c>
      <c r="C13" s="42">
        <v>0</v>
      </c>
      <c r="D13" s="42">
        <v>0.21516633579369429</v>
      </c>
      <c r="E13" s="42">
        <v>9.7840841738172299E-2</v>
      </c>
      <c r="F13" s="42">
        <v>9.8426810022252384E-2</v>
      </c>
      <c r="G13" s="42">
        <v>8.3984619132919075E-2</v>
      </c>
      <c r="H13" s="42">
        <v>0.21468108950312689</v>
      </c>
      <c r="I13" s="42">
        <v>4.8138714715107722E-2</v>
      </c>
      <c r="J13" s="42">
        <v>1.4907935877420255E-2</v>
      </c>
      <c r="K13" s="42">
        <v>0.22685365321749124</v>
      </c>
      <c r="L13">
        <f>+(C13^2*Markiwitz!$B$4^2)+(D13^2*Markiwitz!$C$4^2)+(E13^2*Markiwitz!$D$4^2)+(F13^2*Markiwitz!$E$4^2)+(G13^2*Markiwitz!$F$4^2)+(H13^2*Markiwitz!$G$4^2)+(I13^2*Markiwitz!$H$4^2)+(J13^2*Markiwitz!$I$4^2)+(K13^2*Markiwitz!$J$4^2)+(2*C13*D13*Markiwitz!$B$8)+(2*C13*E13*Markiwitz!$E$8)+(2*C13*F13*Markiwitz!$H$8)+(2*C13*G13*Markiwitz!$B$11)+(2*C13*H13*Markiwitz!$E$11)+(2*C13*I13*Markiwitz!$H$11)+(2*C13*J13*Markiwitz!$K$8)+(2*C13*K13*Markiwitz!$K$11)</f>
        <v>1.7424000104606974E-2</v>
      </c>
      <c r="M13" s="5">
        <f t="shared" si="1"/>
        <v>0.13200000039623855</v>
      </c>
      <c r="N13" s="42">
        <f>SUMPRODUCT(C13:K13,Markiwitz!$B$3:$J$3)</f>
        <v>0.71468264438939055</v>
      </c>
      <c r="O13">
        <f>+(N13-Markiwitz!$O$6)/M13</f>
        <v>4.4862321409982755</v>
      </c>
    </row>
    <row r="14" spans="1:15" x14ac:dyDescent="0.25">
      <c r="A14">
        <v>12</v>
      </c>
      <c r="B14" s="25">
        <f t="shared" si="0"/>
        <v>0.99999999999971678</v>
      </c>
      <c r="C14" s="42">
        <v>0</v>
      </c>
      <c r="D14" s="42">
        <v>0.21328519104894506</v>
      </c>
      <c r="E14" s="42">
        <v>9.8056973200378844E-2</v>
      </c>
      <c r="F14" s="42">
        <v>9.958018990919798E-2</v>
      </c>
      <c r="G14" s="42">
        <v>8.5200452883801139E-2</v>
      </c>
      <c r="H14" s="42">
        <v>0.22406993329878766</v>
      </c>
      <c r="I14" s="42">
        <v>4.6724129110516009E-2</v>
      </c>
      <c r="J14" s="42">
        <v>1.2663533235039643E-2</v>
      </c>
      <c r="K14" s="42">
        <v>0.22041959731305039</v>
      </c>
      <c r="L14">
        <f>+(C14^2*Markiwitz!$B$4^2)+(D14^2*Markiwitz!$C$4^2)+(E14^2*Markiwitz!$D$4^2)+(F14^2*Markiwitz!$E$4^2)+(G14^2*Markiwitz!$F$4^2)+(H14^2*Markiwitz!$G$4^2)+(I14^2*Markiwitz!$H$4^2)+(J14^2*Markiwitz!$I$4^2)+(K14^2*Markiwitz!$J$4^2)+(2*C14*D14*Markiwitz!$B$8)+(2*C14*E14*Markiwitz!$E$8)+(2*C14*F14*Markiwitz!$H$8)+(2*C14*G14*Markiwitz!$B$11)+(2*C14*H14*Markiwitz!$E$11)+(2*C14*I14*Markiwitz!$H$11)+(2*C14*J14*Markiwitz!$K$8)+(2*C14*K14*Markiwitz!$K$11)</f>
        <v>1.8496000121736533E-2</v>
      </c>
      <c r="M14" s="5">
        <f t="shared" si="1"/>
        <v>0.13600000044756078</v>
      </c>
      <c r="N14" s="42">
        <f>SUMPRODUCT(C14:K14,Markiwitz!$B$3:$J$3)</f>
        <v>0.74076842903552509</v>
      </c>
      <c r="O14">
        <f>+(N14-Markiwitz!$O$6)/M14</f>
        <v>4.5460913750064185</v>
      </c>
    </row>
    <row r="15" spans="1:15" x14ac:dyDescent="0.25">
      <c r="A15">
        <v>13</v>
      </c>
      <c r="B15" s="25">
        <f t="shared" si="0"/>
        <v>0.99999999999992673</v>
      </c>
      <c r="C15" s="42">
        <v>0</v>
      </c>
      <c r="D15" s="42">
        <v>0.21143388684526654</v>
      </c>
      <c r="E15" s="42">
        <v>9.8222921749977612E-2</v>
      </c>
      <c r="F15" s="42">
        <v>0.10070550892289801</v>
      </c>
      <c r="G15" s="42">
        <v>8.6391440619691909E-2</v>
      </c>
      <c r="H15" s="42">
        <v>0.23329997150707893</v>
      </c>
      <c r="I15" s="42">
        <v>4.5385280508353193E-2</v>
      </c>
      <c r="J15" s="42">
        <v>1.0455123300471381E-2</v>
      </c>
      <c r="K15" s="42">
        <v>0.21410586654618918</v>
      </c>
      <c r="L15">
        <f>+(C15^2*Markiwitz!$B$4^2)+(D15^2*Markiwitz!$C$4^2)+(E15^2*Markiwitz!$D$4^2)+(F15^2*Markiwitz!$E$4^2)+(G15^2*Markiwitz!$F$4^2)+(H15^2*Markiwitz!$G$4^2)+(I15^2*Markiwitz!$H$4^2)+(J15^2*Markiwitz!$I$4^2)+(K15^2*Markiwitz!$J$4^2)+(2*C15*D15*Markiwitz!$B$8)+(2*C15*E15*Markiwitz!$E$8)+(2*C15*F15*Markiwitz!$H$8)+(2*C15*G15*Markiwitz!$B$11)+(2*C15*H15*Markiwitz!$E$11)+(2*C15*I15*Markiwitz!$H$11)+(2*C15*J15*Markiwitz!$K$8)+(2*C15*K15*Markiwitz!$K$11)</f>
        <v>1.9600000143243351E-2</v>
      </c>
      <c r="M15" s="5">
        <f t="shared" si="1"/>
        <v>0.1400000005115834</v>
      </c>
      <c r="N15" s="42">
        <f>SUMPRODUCT(C15:K15,Markiwitz!$B$3:$J$3)</f>
        <v>0.76640346573763307</v>
      </c>
      <c r="O15">
        <f>+(N15-Markiwitz!$O$6)/M15</f>
        <v>4.5993104527478721</v>
      </c>
    </row>
    <row r="16" spans="1:15" x14ac:dyDescent="0.25">
      <c r="A16">
        <v>14</v>
      </c>
      <c r="B16" s="25">
        <f t="shared" si="0"/>
        <v>1.0000000000000002</v>
      </c>
      <c r="C16" s="42">
        <v>0</v>
      </c>
      <c r="D16" s="42">
        <v>0.20964515818853394</v>
      </c>
      <c r="E16" s="42">
        <v>9.8399439615772868E-2</v>
      </c>
      <c r="F16" s="42">
        <v>0.10181418992240485</v>
      </c>
      <c r="G16" s="42">
        <v>8.7569775196745386E-2</v>
      </c>
      <c r="H16" s="42">
        <v>0.24238632347728559</v>
      </c>
      <c r="I16" s="42">
        <v>4.403700437245938E-2</v>
      </c>
      <c r="J16" s="42">
        <v>8.2835700131782073E-3</v>
      </c>
      <c r="K16" s="42">
        <v>0.20786453921361991</v>
      </c>
      <c r="L16">
        <f>+(C16^2*Markiwitz!$B$4^2)+(D16^2*Markiwitz!$C$4^2)+(E16^2*Markiwitz!$D$4^2)+(F16^2*Markiwitz!$E$4^2)+(G16^2*Markiwitz!$F$4^2)+(H16^2*Markiwitz!$G$4^2)+(I16^2*Markiwitz!$H$4^2)+(J16^2*Markiwitz!$I$4^2)+(K16^2*Markiwitz!$J$4^2)+(2*C16*D16*Markiwitz!$B$8)+(2*C16*E16*Markiwitz!$E$8)+(2*C16*F16*Markiwitz!$H$8)+(2*C16*G16*Markiwitz!$B$11)+(2*C16*H16*Markiwitz!$E$11)+(2*C16*I16*Markiwitz!$H$11)+(2*C16*J16*Markiwitz!$K$8)+(2*C16*K16*Markiwitz!$K$11)</f>
        <v>2.0736000000027056E-2</v>
      </c>
      <c r="M16" s="5">
        <f t="shared" si="1"/>
        <v>0.14400000000009394</v>
      </c>
      <c r="N16" s="42">
        <f>SUMPRODUCT(C16:K16,Markiwitz!$B$3:$J$3)</f>
        <v>0.79164522111943081</v>
      </c>
      <c r="O16">
        <f>+(N16-Markiwitz!$O$6)/M16</f>
        <v>4.6468418133263496</v>
      </c>
    </row>
    <row r="17" spans="1:15" x14ac:dyDescent="0.25">
      <c r="A17">
        <v>15</v>
      </c>
      <c r="B17" s="25">
        <f t="shared" si="0"/>
        <v>0.99999999999874578</v>
      </c>
      <c r="C17" s="42">
        <v>0</v>
      </c>
      <c r="D17" s="42">
        <v>0.20779966687801946</v>
      </c>
      <c r="E17" s="42">
        <v>9.857702999258694E-2</v>
      </c>
      <c r="F17" s="42">
        <v>0.10293010340683917</v>
      </c>
      <c r="G17" s="42">
        <v>8.8743304664600606E-2</v>
      </c>
      <c r="H17" s="42">
        <v>0.25134721340083627</v>
      </c>
      <c r="I17" s="42">
        <v>4.270722629690233E-2</v>
      </c>
      <c r="J17" s="42">
        <v>6.142509041148542E-3</v>
      </c>
      <c r="K17" s="42">
        <v>0.20175294631781235</v>
      </c>
      <c r="L17">
        <f>+(C17^2*Markiwitz!$B$4^2)+(D17^2*Markiwitz!$C$4^2)+(E17^2*Markiwitz!$D$4^2)+(F17^2*Markiwitz!$E$4^2)+(G17^2*Markiwitz!$F$4^2)+(H17^2*Markiwitz!$G$4^2)+(I17^2*Markiwitz!$H$4^2)+(J17^2*Markiwitz!$I$4^2)+(K17^2*Markiwitz!$J$4^2)+(2*C17*D17*Markiwitz!$B$8)+(2*C17*E17*Markiwitz!$E$8)+(2*C17*F17*Markiwitz!$H$8)+(2*C17*G17*Markiwitz!$B$11)+(2*C17*H17*Markiwitz!$E$11)+(2*C17*I17*Markiwitz!$H$11)+(2*C17*J17*Markiwitz!$K$8)+(2*C17*K17*Markiwitz!$K$11)</f>
        <v>2.1904000106444492E-2</v>
      </c>
      <c r="M17" s="5">
        <f t="shared" si="1"/>
        <v>0.14800000035960978</v>
      </c>
      <c r="N17" s="42">
        <f>SUMPRODUCT(C17:K17,Markiwitz!$B$3:$J$3)</f>
        <v>0.81654112686741032</v>
      </c>
      <c r="O17">
        <f>+(N17-Markiwitz!$O$6)/M17</f>
        <v>4.6894670620340007</v>
      </c>
    </row>
    <row r="18" spans="1:15" x14ac:dyDescent="0.25">
      <c r="A18">
        <v>16</v>
      </c>
      <c r="B18" s="25">
        <f t="shared" si="0"/>
        <v>0.99999999999874545</v>
      </c>
      <c r="C18" s="42">
        <v>0</v>
      </c>
      <c r="D18" s="42">
        <v>0.20604717731611158</v>
      </c>
      <c r="E18" s="42">
        <v>9.8757543546605334E-2</v>
      </c>
      <c r="F18" s="42">
        <v>0.10401417010055863</v>
      </c>
      <c r="G18" s="42">
        <v>8.9874754642922994E-2</v>
      </c>
      <c r="H18" s="42">
        <v>0.26019977464191418</v>
      </c>
      <c r="I18" s="42">
        <v>4.1391489252014357E-2</v>
      </c>
      <c r="J18" s="42">
        <v>4.0239610515790071E-3</v>
      </c>
      <c r="K18" s="42">
        <v>0.1956911294470392</v>
      </c>
      <c r="L18">
        <f>+(C18^2*Markiwitz!$B$4^2)+(D18^2*Markiwitz!$C$4^2)+(E18^2*Markiwitz!$D$4^2)+(F18^2*Markiwitz!$E$4^2)+(G18^2*Markiwitz!$F$4^2)+(H18^2*Markiwitz!$G$4^2)+(I18^2*Markiwitz!$H$4^2)+(J18^2*Markiwitz!$I$4^2)+(K18^2*Markiwitz!$J$4^2)+(2*C18*D18*Markiwitz!$B$8)+(2*C18*E18*Markiwitz!$E$8)+(2*C18*F18*Markiwitz!$H$8)+(2*C18*G18*Markiwitz!$B$11)+(2*C18*H18*Markiwitz!$E$11)+(2*C18*I18*Markiwitz!$H$11)+(2*C18*J18*Markiwitz!$K$8)+(2*C18*K18*Markiwitz!$K$11)</f>
        <v>2.3104000101823757E-2</v>
      </c>
      <c r="M18" s="5">
        <f t="shared" si="1"/>
        <v>0.15200000033494657</v>
      </c>
      <c r="N18" s="42">
        <f>SUMPRODUCT(C18:K18,Markiwitz!$B$3:$J$3)</f>
        <v>0.84113075983308605</v>
      </c>
      <c r="O18">
        <f>+(N18-Markiwitz!$O$6)/M18</f>
        <v>4.7278339358520682</v>
      </c>
    </row>
    <row r="19" spans="1:15" x14ac:dyDescent="0.25">
      <c r="A19">
        <v>17</v>
      </c>
      <c r="B19" s="25">
        <f t="shared" si="0"/>
        <v>0.99999999999973532</v>
      </c>
      <c r="C19" s="42">
        <v>0</v>
      </c>
      <c r="D19" s="42">
        <v>0.20431098457258723</v>
      </c>
      <c r="E19" s="42">
        <v>9.8934502474319966E-2</v>
      </c>
      <c r="F19" s="42">
        <v>0.10506515999662447</v>
      </c>
      <c r="G19" s="42">
        <v>9.1003250470581526E-2</v>
      </c>
      <c r="H19" s="42">
        <v>0.26895494114582363</v>
      </c>
      <c r="I19" s="42">
        <v>4.0121510256714829E-2</v>
      </c>
      <c r="J19" s="42">
        <v>1.9252833654402725E-3</v>
      </c>
      <c r="K19" s="42">
        <v>0.18968436771764335</v>
      </c>
      <c r="L19">
        <f>+(C19^2*Markiwitz!$B$4^2)+(D19^2*Markiwitz!$C$4^2)+(E19^2*Markiwitz!$D$4^2)+(F19^2*Markiwitz!$E$4^2)+(G19^2*Markiwitz!$F$4^2)+(H19^2*Markiwitz!$G$4^2)+(I19^2*Markiwitz!$H$4^2)+(J19^2*Markiwitz!$I$4^2)+(K19^2*Markiwitz!$J$4^2)+(2*C19*D19*Markiwitz!$B$8)+(2*C19*E19*Markiwitz!$E$8)+(2*C19*F19*Markiwitz!$H$8)+(2*C19*G19*Markiwitz!$B$11)+(2*C19*H19*Markiwitz!$E$11)+(2*C19*I19*Markiwitz!$H$11)+(2*C19*J19*Markiwitz!$K$8)+(2*C19*K19*Markiwitz!$K$11)</f>
        <v>2.433600005462128E-2</v>
      </c>
      <c r="M19" s="5">
        <f t="shared" si="1"/>
        <v>0.15600000017506821</v>
      </c>
      <c r="N19" s="42">
        <f>SUMPRODUCT(C19:K19,Markiwitz!$B$3:$J$3)</f>
        <v>0.86544749587433245</v>
      </c>
      <c r="O19">
        <f>+(N19-Markiwitz!$O$6)/M19</f>
        <v>4.7624839425677754</v>
      </c>
    </row>
    <row r="20" spans="1:15" x14ac:dyDescent="0.25">
      <c r="A20">
        <v>18</v>
      </c>
      <c r="B20" s="25">
        <f t="shared" si="0"/>
        <v>1.0000000000000013</v>
      </c>
      <c r="C20" s="42">
        <v>0</v>
      </c>
      <c r="D20" s="42">
        <v>0.20447574498847576</v>
      </c>
      <c r="E20" s="42">
        <v>9.9512003584865297E-2</v>
      </c>
      <c r="F20" s="42">
        <v>0.10637444745495883</v>
      </c>
      <c r="G20" s="42">
        <v>9.2063689869636076E-2</v>
      </c>
      <c r="H20" s="42">
        <v>0.27754253657422862</v>
      </c>
      <c r="I20" s="42">
        <v>3.9135758395119069E-2</v>
      </c>
      <c r="J20" s="42">
        <v>8.4900029883128202E-5</v>
      </c>
      <c r="K20" s="42">
        <v>0.18081091910283459</v>
      </c>
      <c r="L20">
        <f>+(C20^2*Markiwitz!$B$4^2)+(D20^2*Markiwitz!$C$4^2)+(E20^2*Markiwitz!$D$4^2)+(F20^2*Markiwitz!$E$4^2)+(G20^2*Markiwitz!$F$4^2)+(H20^2*Markiwitz!$G$4^2)+(I20^2*Markiwitz!$H$4^2)+(J20^2*Markiwitz!$I$4^2)+(K20^2*Markiwitz!$J$4^2)+(2*C20*D20*Markiwitz!$B$8)+(2*C20*E20*Markiwitz!$E$8)+(2*C20*F20*Markiwitz!$H$8)+(2*C20*G20*Markiwitz!$B$11)+(2*C20*H20*Markiwitz!$E$11)+(2*C20*I20*Markiwitz!$H$11)+(2*C20*J20*Markiwitz!$K$8)+(2*C20*K20*Markiwitz!$K$11)</f>
        <v>2.5599999989440493E-2</v>
      </c>
      <c r="M20" s="5">
        <f t="shared" si="1"/>
        <v>0.15999999996700154</v>
      </c>
      <c r="N20" s="42">
        <f>SUMPRODUCT(C20:K20,Markiwitz!$B$3:$J$3)</f>
        <v>0.88951413745677843</v>
      </c>
      <c r="O20">
        <f>+(N20-Markiwitz!$O$6)/M20</f>
        <v>4.7938383600935488</v>
      </c>
    </row>
    <row r="21" spans="1:15" x14ac:dyDescent="0.25">
      <c r="A21">
        <v>19</v>
      </c>
      <c r="B21" s="25">
        <f t="shared" si="0"/>
        <v>1.0000000000002625</v>
      </c>
      <c r="C21" s="42">
        <v>0</v>
      </c>
      <c r="D21" s="42">
        <v>0.20020095538043645</v>
      </c>
      <c r="E21" s="42">
        <v>9.908464369927171E-2</v>
      </c>
      <c r="F21" s="42">
        <v>0.10701505832481417</v>
      </c>
      <c r="G21" s="42">
        <v>9.3128463719687624E-2</v>
      </c>
      <c r="H21" s="42">
        <v>0.28636415209832722</v>
      </c>
      <c r="I21" s="42">
        <v>3.7335931850034677E-2</v>
      </c>
      <c r="J21" s="42">
        <v>0</v>
      </c>
      <c r="K21" s="42">
        <v>0.17687079492769045</v>
      </c>
      <c r="L21">
        <f>+(C21^2*Markiwitz!$B$4^2)+(D21^2*Markiwitz!$C$4^2)+(E21^2*Markiwitz!$D$4^2)+(F21^2*Markiwitz!$E$4^2)+(G21^2*Markiwitz!$F$4^2)+(H21^2*Markiwitz!$G$4^2)+(I21^2*Markiwitz!$H$4^2)+(J21^2*Markiwitz!$I$4^2)+(K21^2*Markiwitz!$J$4^2)+(2*C21*D21*Markiwitz!$B$8)+(2*C21*E21*Markiwitz!$E$8)+(2*C21*F21*Markiwitz!$H$8)+(2*C21*G21*Markiwitz!$B$11)+(2*C21*H21*Markiwitz!$E$11)+(2*C21*I21*Markiwitz!$H$11)+(2*C21*J21*Markiwitz!$K$8)+(2*C21*K21*Markiwitz!$K$11)</f>
        <v>2.6896000133470141E-2</v>
      </c>
      <c r="M21" s="5">
        <f t="shared" si="1"/>
        <v>0.16400000040692117</v>
      </c>
      <c r="N21" s="42">
        <f>SUMPRODUCT(C21:K21,Markiwitz!$B$3:$J$3)</f>
        <v>0.91336098813250399</v>
      </c>
      <c r="O21">
        <f>+(N21-Markiwitz!$O$6)/M21</f>
        <v>4.8223230864036495</v>
      </c>
    </row>
    <row r="22" spans="1:15" x14ac:dyDescent="0.25">
      <c r="A22">
        <v>20</v>
      </c>
      <c r="B22" s="25">
        <f t="shared" si="0"/>
        <v>1.0000000000010203</v>
      </c>
      <c r="C22" s="42">
        <v>0</v>
      </c>
      <c r="D22" s="42">
        <v>0.1978985439620429</v>
      </c>
      <c r="E22" s="42">
        <v>9.9064241805526795E-2</v>
      </c>
      <c r="F22" s="42">
        <v>0.10790311899602451</v>
      </c>
      <c r="G22" s="42">
        <v>9.4121314539359263E-2</v>
      </c>
      <c r="H22" s="42">
        <v>0.29501912072622777</v>
      </c>
      <c r="I22" s="42">
        <v>3.5883862995153858E-2</v>
      </c>
      <c r="J22" s="42">
        <v>0</v>
      </c>
      <c r="K22" s="42">
        <v>0.17010979697668507</v>
      </c>
      <c r="L22">
        <f>+(C22^2*Markiwitz!$B$4^2)+(D22^2*Markiwitz!$C$4^2)+(E22^2*Markiwitz!$D$4^2)+(F22^2*Markiwitz!$E$4^2)+(G22^2*Markiwitz!$F$4^2)+(H22^2*Markiwitz!$G$4^2)+(I22^2*Markiwitz!$H$4^2)+(J22^2*Markiwitz!$I$4^2)+(K22^2*Markiwitz!$J$4^2)+(2*C22*D22*Markiwitz!$B$8)+(2*C22*E22*Markiwitz!$E$8)+(2*C22*F22*Markiwitz!$H$8)+(2*C22*G22*Markiwitz!$B$11)+(2*C22*H22*Markiwitz!$E$11)+(2*C22*I22*Markiwitz!$H$11)+(2*C22*J22*Markiwitz!$K$8)+(2*C22*K22*Markiwitz!$K$11)</f>
        <v>2.822400005971186E-2</v>
      </c>
      <c r="M22" s="5">
        <f t="shared" si="1"/>
        <v>0.16800000017771385</v>
      </c>
      <c r="N22" s="42">
        <f>SUMPRODUCT(C22:K22,Markiwitz!$B$3:$J$3)</f>
        <v>0.93698584606465618</v>
      </c>
      <c r="O22">
        <f>+(N22-Markiwitz!$O$6)/M22</f>
        <v>4.8481300309706929</v>
      </c>
    </row>
    <row r="23" spans="1:15" x14ac:dyDescent="0.25">
      <c r="A23">
        <v>21</v>
      </c>
      <c r="B23" s="25">
        <f t="shared" si="0"/>
        <v>0.99999999999989764</v>
      </c>
      <c r="C23" s="42">
        <v>0</v>
      </c>
      <c r="D23" s="42">
        <v>0.25303011092481942</v>
      </c>
      <c r="E23" s="42">
        <v>0.11909354615004017</v>
      </c>
      <c r="F23" s="42">
        <v>0.12348616431936091</v>
      </c>
      <c r="G23" s="42">
        <v>0.10627284940698686</v>
      </c>
      <c r="H23" s="42">
        <v>0.29586101856790498</v>
      </c>
      <c r="I23" s="42">
        <v>5.2875509046072293E-2</v>
      </c>
      <c r="J23" s="42">
        <v>9.3808015847128504E-3</v>
      </c>
      <c r="K23" s="42">
        <v>0.04</v>
      </c>
      <c r="L23">
        <f>+(C23^2*Markiwitz!$B$4^2)+(D23^2*Markiwitz!$C$4^2)+(E23^2*Markiwitz!$D$4^2)+(F23^2*Markiwitz!$E$4^2)+(G23^2*Markiwitz!$F$4^2)+(H23^2*Markiwitz!$G$4^2)+(I23^2*Markiwitz!$H$4^2)+(J23^2*Markiwitz!$I$4^2)+(K23^2*Markiwitz!$J$4^2)+(2*C23*D23*Markiwitz!$B$8)+(2*C23*E23*Markiwitz!$E$8)+(2*C23*F23*Markiwitz!$H$8)+(2*C23*G23*Markiwitz!$B$11)+(2*C23*H23*Markiwitz!$E$11)+(2*C23*I23*Markiwitz!$H$11)+(2*C23*J23*Markiwitz!$K$8)+(2*C23*K23*Markiwitz!$K$11)</f>
        <v>2.9584000101614018E-2</v>
      </c>
      <c r="M23" s="5">
        <f t="shared" si="1"/>
        <v>0.17200000029538959</v>
      </c>
      <c r="N23" s="42">
        <f>SUMPRODUCT(C23:K23,Markiwitz!$B$3:$J$3)</f>
        <v>0.95162320661888156</v>
      </c>
      <c r="O23">
        <f>+(N23-Markiwitz!$O$6)/M23</f>
        <v>4.8204837511334935</v>
      </c>
    </row>
    <row r="24" spans="1:15" x14ac:dyDescent="0.25">
      <c r="A24">
        <v>22</v>
      </c>
      <c r="B24" s="25">
        <f t="shared" si="0"/>
        <v>1.0000000000000375</v>
      </c>
      <c r="C24" s="42">
        <v>0</v>
      </c>
      <c r="D24" s="42">
        <v>0.19333856556849177</v>
      </c>
      <c r="E24" s="42">
        <v>9.8987820501059226E-2</v>
      </c>
      <c r="F24" s="42">
        <v>0.10968698440428372</v>
      </c>
      <c r="G24" s="42">
        <v>9.6094086766816911E-2</v>
      </c>
      <c r="H24" s="42">
        <v>0.31211854649580251</v>
      </c>
      <c r="I24" s="42">
        <v>3.2992999553167951E-2</v>
      </c>
      <c r="J24" s="42">
        <v>0</v>
      </c>
      <c r="K24" s="42">
        <v>0.15678099671041543</v>
      </c>
      <c r="L24">
        <f>+(C24^2*Markiwitz!$B$4^2)+(D24^2*Markiwitz!$C$4^2)+(E24^2*Markiwitz!$D$4^2)+(F24^2*Markiwitz!$E$4^2)+(G24^2*Markiwitz!$F$4^2)+(H24^2*Markiwitz!$G$4^2)+(I24^2*Markiwitz!$H$4^2)+(J24^2*Markiwitz!$I$4^2)+(K24^2*Markiwitz!$J$4^2)+(2*C24*D24*Markiwitz!$B$8)+(2*C24*E24*Markiwitz!$E$8)+(2*C24*F24*Markiwitz!$H$8)+(2*C24*G24*Markiwitz!$B$11)+(2*C24*H24*Markiwitz!$E$11)+(2*C24*I24*Markiwitz!$H$11)+(2*C24*J24*Markiwitz!$K$8)+(2*C24*K24*Markiwitz!$K$11)</f>
        <v>3.0976000149830429E-2</v>
      </c>
      <c r="M24" s="5">
        <f t="shared" si="1"/>
        <v>0.17600000042565464</v>
      </c>
      <c r="N24" s="42">
        <f>SUMPRODUCT(C24:K24,Markiwitz!$B$3:$J$3)</f>
        <v>0.98366488123864204</v>
      </c>
      <c r="O24">
        <f>+(N24-Markiwitz!$O$6)/M24</f>
        <v>4.8929822679313721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DF</vt:lpstr>
      <vt:lpstr>inversion optima (SOLVER)</vt:lpstr>
      <vt:lpstr>Markiwitz</vt:lpstr>
      <vt:lpstr>Portafolios</vt:lpstr>
      <vt:lpstr>P. Eficientes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2023-10-27T22:01:31Z</dcterms:created>
  <dcterms:modified xsi:type="dcterms:W3CDTF">2023-12-13T04:53:52Z</dcterms:modified>
</cp:coreProperties>
</file>