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varo\OneDrive\Documentos\Primer proyecto\codigo\Financial_proyect\"/>
    </mc:Choice>
  </mc:AlternateContent>
  <bookViews>
    <workbookView xWindow="0" yWindow="0" windowWidth="20490" windowHeight="7650" activeTab="4"/>
  </bookViews>
  <sheets>
    <sheet name="DF" sheetId="1" r:id="rId1"/>
    <sheet name="inversion optima (SOLVER)" sheetId="2" r:id="rId2"/>
    <sheet name="Markiwitz" sheetId="3" r:id="rId3"/>
    <sheet name="Portafolios" sheetId="5" r:id="rId4"/>
    <sheet name="P. Eficientes" sheetId="4" r:id="rId5"/>
  </sheets>
  <definedNames>
    <definedName name="solver_adj" localSheetId="1" hidden="1">'inversion optima (SOLVER)'!$E$15:$M$15</definedName>
    <definedName name="solver_adj" localSheetId="2" hidden="1">'P. Eficientes'!$C$3:$K$3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"""""""""""""""""""""""""""""""0,0001"""""""""""""""""""""""""""""""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'inversion optima (SOLVER)'!$E$15</definedName>
    <definedName name="solver_lhs1" localSheetId="2" hidden="1">'P. Eficientes'!$B$3</definedName>
    <definedName name="solver_lhs10" localSheetId="2" hidden="1">'P. Eficientes'!$K$9</definedName>
    <definedName name="solver_lhs11" localSheetId="2" hidden="1">'P. Eficientes'!$M$9</definedName>
    <definedName name="solver_lhs2" localSheetId="1" hidden="1">'inversion optima (SOLVER)'!$E$18</definedName>
    <definedName name="solver_lhs2" localSheetId="2" hidden="1">'P. Eficientes'!$M$3</definedName>
    <definedName name="solver_lhs3" localSheetId="1" hidden="1">'inversion optima (SOLVER)'!$E$22</definedName>
    <definedName name="solver_lhs3" localSheetId="2" hidden="1">'P. Eficientes'!$M$17</definedName>
    <definedName name="solver_lhs4" localSheetId="1" hidden="1">'inversion optima (SOLVER)'!$H$15</definedName>
    <definedName name="solver_lhs4" localSheetId="2" hidden="1">'P. Eficientes'!$M$18</definedName>
    <definedName name="solver_lhs5" localSheetId="2" hidden="1">'P. Eficientes'!$F$9</definedName>
    <definedName name="solver_lhs6" localSheetId="2" hidden="1">'P. Eficientes'!$G$9</definedName>
    <definedName name="solver_lhs7" localSheetId="2" hidden="1">'P. Eficientes'!$H$9</definedName>
    <definedName name="solver_lhs8" localSheetId="2" hidden="1">'P. Eficientes'!$I$9</definedName>
    <definedName name="solver_lhs9" localSheetId="2" hidden="1">'P. Eficientes'!$J$9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"""""""""""""""""""""""""""""""0,075"""""""""""""""""""""""""""""""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4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'inversion optima (SOLVER)'!$E$27</definedName>
    <definedName name="solver_opt" localSheetId="2" hidden="1">'P. Eficientes'!$O$3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"""""""""""""""""""""""""""""""0,000001"""""""""""""""""""""""""""""""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2</definedName>
    <definedName name="solver_rel10" localSheetId="2" hidden="1">1</definedName>
    <definedName name="solver_rel11" localSheetId="2" hidden="1">2</definedName>
    <definedName name="solver_rel2" localSheetId="1" hidden="1">2</definedName>
    <definedName name="solver_rel2" localSheetId="2" hidden="1">1</definedName>
    <definedName name="solver_rel3" localSheetId="1" hidden="1">1</definedName>
    <definedName name="solver_rel3" localSheetId="2" hidden="1">2</definedName>
    <definedName name="solver_rel4" localSheetId="1" hidden="1">3</definedName>
    <definedName name="solver_rel4" localSheetId="2" hidden="1">2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el8" localSheetId="2" hidden="1">1</definedName>
    <definedName name="solver_rel9" localSheetId="2" hidden="1">1</definedName>
    <definedName name="solver_rhs1" localSheetId="1" hidden="1">3%</definedName>
    <definedName name="solver_rhs1" localSheetId="2" hidden="1">1</definedName>
    <definedName name="solver_rhs10" localSheetId="2" hidden="1">1</definedName>
    <definedName name="solver_rhs11" localSheetId="2" hidden="1">11.6%</definedName>
    <definedName name="solver_rhs2" localSheetId="1" hidden="1">1</definedName>
    <definedName name="solver_rhs2" localSheetId="2" hidden="1">17.6%</definedName>
    <definedName name="solver_rhs3" localSheetId="1" hidden="1">20%</definedName>
    <definedName name="solver_rhs3" localSheetId="2" hidden="1">14.8%</definedName>
    <definedName name="solver_rhs4" localSheetId="1" hidden="1">5%</definedName>
    <definedName name="solver_rhs4" localSheetId="2" hidden="1">15.2%</definedName>
    <definedName name="solver_rhs5" localSheetId="2" hidden="1">1</definedName>
    <definedName name="solver_rhs6" localSheetId="2" hidden="1">1</definedName>
    <definedName name="solver_rhs7" localSheetId="2" hidden="1">1</definedName>
    <definedName name="solver_rhs8" localSheetId="2" hidden="1">1</definedName>
    <definedName name="solver_rhs9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1</definedName>
    <definedName name="solver_tol" localSheetId="2" hidden="1">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E21" i="2"/>
  <c r="E22" i="2"/>
  <c r="K1029" i="5" l="1"/>
  <c r="J1029" i="5"/>
  <c r="I1029" i="5"/>
  <c r="H1029" i="5"/>
  <c r="G1029" i="5"/>
  <c r="F1029" i="5"/>
  <c r="E1029" i="5"/>
  <c r="D1029" i="5"/>
  <c r="K1028" i="5"/>
  <c r="J1028" i="5"/>
  <c r="I1028" i="5"/>
  <c r="H1028" i="5"/>
  <c r="G1028" i="5"/>
  <c r="F1028" i="5"/>
  <c r="E1028" i="5"/>
  <c r="D1028" i="5"/>
  <c r="K1027" i="5"/>
  <c r="J1027" i="5"/>
  <c r="I1027" i="5"/>
  <c r="H1027" i="5"/>
  <c r="G1027" i="5"/>
  <c r="F1027" i="5"/>
  <c r="E1027" i="5"/>
  <c r="D1027" i="5"/>
  <c r="K1026" i="5"/>
  <c r="J1026" i="5"/>
  <c r="I1026" i="5"/>
  <c r="H1026" i="5"/>
  <c r="G1026" i="5"/>
  <c r="F1026" i="5"/>
  <c r="E1026" i="5"/>
  <c r="D1026" i="5"/>
  <c r="K1025" i="5"/>
  <c r="J1025" i="5"/>
  <c r="I1025" i="5"/>
  <c r="H1025" i="5"/>
  <c r="G1025" i="5"/>
  <c r="F1025" i="5"/>
  <c r="E1025" i="5"/>
  <c r="D1025" i="5"/>
  <c r="K1024" i="5"/>
  <c r="J1024" i="5"/>
  <c r="I1024" i="5"/>
  <c r="H1024" i="5"/>
  <c r="G1024" i="5"/>
  <c r="F1024" i="5"/>
  <c r="E1024" i="5"/>
  <c r="D1024" i="5"/>
  <c r="K1023" i="5"/>
  <c r="J1023" i="5"/>
  <c r="I1023" i="5"/>
  <c r="H1023" i="5"/>
  <c r="G1023" i="5"/>
  <c r="F1023" i="5"/>
  <c r="E1023" i="5"/>
  <c r="D1023" i="5"/>
  <c r="K1022" i="5"/>
  <c r="J1022" i="5"/>
  <c r="I1022" i="5"/>
  <c r="H1022" i="5"/>
  <c r="G1022" i="5"/>
  <c r="F1022" i="5"/>
  <c r="E1022" i="5"/>
  <c r="D1022" i="5"/>
  <c r="K1021" i="5"/>
  <c r="J1021" i="5"/>
  <c r="I1021" i="5"/>
  <c r="H1021" i="5"/>
  <c r="G1021" i="5"/>
  <c r="F1021" i="5"/>
  <c r="E1021" i="5"/>
  <c r="D1021" i="5"/>
  <c r="K1020" i="5"/>
  <c r="J1020" i="5"/>
  <c r="I1020" i="5"/>
  <c r="H1020" i="5"/>
  <c r="G1020" i="5"/>
  <c r="F1020" i="5"/>
  <c r="E1020" i="5"/>
  <c r="D1020" i="5"/>
  <c r="K1019" i="5"/>
  <c r="J1019" i="5"/>
  <c r="I1019" i="5"/>
  <c r="H1019" i="5"/>
  <c r="G1019" i="5"/>
  <c r="F1019" i="5"/>
  <c r="E1019" i="5"/>
  <c r="D1019" i="5"/>
  <c r="K1018" i="5"/>
  <c r="J1018" i="5"/>
  <c r="I1018" i="5"/>
  <c r="H1018" i="5"/>
  <c r="G1018" i="5"/>
  <c r="F1018" i="5"/>
  <c r="E1018" i="5"/>
  <c r="D1018" i="5"/>
  <c r="K1017" i="5"/>
  <c r="J1017" i="5"/>
  <c r="I1017" i="5"/>
  <c r="H1017" i="5"/>
  <c r="G1017" i="5"/>
  <c r="F1017" i="5"/>
  <c r="E1017" i="5"/>
  <c r="D1017" i="5"/>
  <c r="K1016" i="5"/>
  <c r="J1016" i="5"/>
  <c r="I1016" i="5"/>
  <c r="H1016" i="5"/>
  <c r="G1016" i="5"/>
  <c r="F1016" i="5"/>
  <c r="E1016" i="5"/>
  <c r="D1016" i="5"/>
  <c r="K1015" i="5"/>
  <c r="J1015" i="5"/>
  <c r="I1015" i="5"/>
  <c r="H1015" i="5"/>
  <c r="G1015" i="5"/>
  <c r="F1015" i="5"/>
  <c r="E1015" i="5"/>
  <c r="D1015" i="5"/>
  <c r="K1014" i="5"/>
  <c r="J1014" i="5"/>
  <c r="I1014" i="5"/>
  <c r="H1014" i="5"/>
  <c r="G1014" i="5"/>
  <c r="F1014" i="5"/>
  <c r="E1014" i="5"/>
  <c r="D1014" i="5"/>
  <c r="K1013" i="5"/>
  <c r="J1013" i="5"/>
  <c r="I1013" i="5"/>
  <c r="H1013" i="5"/>
  <c r="G1013" i="5"/>
  <c r="F1013" i="5"/>
  <c r="E1013" i="5"/>
  <c r="D1013" i="5"/>
  <c r="K1012" i="5"/>
  <c r="J1012" i="5"/>
  <c r="I1012" i="5"/>
  <c r="H1012" i="5"/>
  <c r="G1012" i="5"/>
  <c r="F1012" i="5"/>
  <c r="E1012" i="5"/>
  <c r="D1012" i="5"/>
  <c r="K1011" i="5"/>
  <c r="J1011" i="5"/>
  <c r="I1011" i="5"/>
  <c r="H1011" i="5"/>
  <c r="G1011" i="5"/>
  <c r="F1011" i="5"/>
  <c r="E1011" i="5"/>
  <c r="D1011" i="5"/>
  <c r="K1010" i="5"/>
  <c r="J1010" i="5"/>
  <c r="I1010" i="5"/>
  <c r="H1010" i="5"/>
  <c r="G1010" i="5"/>
  <c r="F1010" i="5"/>
  <c r="E1010" i="5"/>
  <c r="D1010" i="5"/>
  <c r="K1009" i="5"/>
  <c r="J1009" i="5"/>
  <c r="I1009" i="5"/>
  <c r="H1009" i="5"/>
  <c r="G1009" i="5"/>
  <c r="F1009" i="5"/>
  <c r="E1009" i="5"/>
  <c r="D1009" i="5"/>
  <c r="K1008" i="5"/>
  <c r="J1008" i="5"/>
  <c r="I1008" i="5"/>
  <c r="H1008" i="5"/>
  <c r="G1008" i="5"/>
  <c r="F1008" i="5"/>
  <c r="E1008" i="5"/>
  <c r="D1008" i="5"/>
  <c r="K1007" i="5"/>
  <c r="J1007" i="5"/>
  <c r="I1007" i="5"/>
  <c r="H1007" i="5"/>
  <c r="G1007" i="5"/>
  <c r="F1007" i="5"/>
  <c r="E1007" i="5"/>
  <c r="D1007" i="5"/>
  <c r="K1006" i="5"/>
  <c r="J1006" i="5"/>
  <c r="I1006" i="5"/>
  <c r="H1006" i="5"/>
  <c r="G1006" i="5"/>
  <c r="F1006" i="5"/>
  <c r="E1006" i="5"/>
  <c r="D1006" i="5"/>
  <c r="K1005" i="5"/>
  <c r="J1005" i="5"/>
  <c r="I1005" i="5"/>
  <c r="H1005" i="5"/>
  <c r="G1005" i="5"/>
  <c r="F1005" i="5"/>
  <c r="E1005" i="5"/>
  <c r="D1005" i="5"/>
  <c r="K1004" i="5"/>
  <c r="J1004" i="5"/>
  <c r="I1004" i="5"/>
  <c r="H1004" i="5"/>
  <c r="G1004" i="5"/>
  <c r="F1004" i="5"/>
  <c r="E1004" i="5"/>
  <c r="D1004" i="5"/>
  <c r="K1003" i="5"/>
  <c r="J1003" i="5"/>
  <c r="I1003" i="5"/>
  <c r="H1003" i="5"/>
  <c r="G1003" i="5"/>
  <c r="F1003" i="5"/>
  <c r="E1003" i="5"/>
  <c r="D1003" i="5"/>
  <c r="K1002" i="5"/>
  <c r="J1002" i="5"/>
  <c r="I1002" i="5"/>
  <c r="H1002" i="5"/>
  <c r="G1002" i="5"/>
  <c r="F1002" i="5"/>
  <c r="E1002" i="5"/>
  <c r="D1002" i="5"/>
  <c r="K1001" i="5"/>
  <c r="J1001" i="5"/>
  <c r="I1001" i="5"/>
  <c r="H1001" i="5"/>
  <c r="G1001" i="5"/>
  <c r="F1001" i="5"/>
  <c r="E1001" i="5"/>
  <c r="D1001" i="5"/>
  <c r="K1000" i="5"/>
  <c r="J1000" i="5"/>
  <c r="I1000" i="5"/>
  <c r="H1000" i="5"/>
  <c r="G1000" i="5"/>
  <c r="F1000" i="5"/>
  <c r="E1000" i="5"/>
  <c r="D1000" i="5"/>
  <c r="K999" i="5"/>
  <c r="J999" i="5"/>
  <c r="I999" i="5"/>
  <c r="H999" i="5"/>
  <c r="G999" i="5"/>
  <c r="F999" i="5"/>
  <c r="E999" i="5"/>
  <c r="D999" i="5"/>
  <c r="K998" i="5"/>
  <c r="J998" i="5"/>
  <c r="I998" i="5"/>
  <c r="H998" i="5"/>
  <c r="G998" i="5"/>
  <c r="F998" i="5"/>
  <c r="E998" i="5"/>
  <c r="D998" i="5"/>
  <c r="K997" i="5"/>
  <c r="J997" i="5"/>
  <c r="I997" i="5"/>
  <c r="H997" i="5"/>
  <c r="G997" i="5"/>
  <c r="F997" i="5"/>
  <c r="E997" i="5"/>
  <c r="D997" i="5"/>
  <c r="K996" i="5"/>
  <c r="J996" i="5"/>
  <c r="I996" i="5"/>
  <c r="H996" i="5"/>
  <c r="G996" i="5"/>
  <c r="F996" i="5"/>
  <c r="E996" i="5"/>
  <c r="D996" i="5"/>
  <c r="K995" i="5"/>
  <c r="J995" i="5"/>
  <c r="I995" i="5"/>
  <c r="H995" i="5"/>
  <c r="G995" i="5"/>
  <c r="F995" i="5"/>
  <c r="E995" i="5"/>
  <c r="D995" i="5"/>
  <c r="K994" i="5"/>
  <c r="J994" i="5"/>
  <c r="I994" i="5"/>
  <c r="H994" i="5"/>
  <c r="G994" i="5"/>
  <c r="F994" i="5"/>
  <c r="E994" i="5"/>
  <c r="D994" i="5"/>
  <c r="K993" i="5"/>
  <c r="J993" i="5"/>
  <c r="I993" i="5"/>
  <c r="H993" i="5"/>
  <c r="G993" i="5"/>
  <c r="F993" i="5"/>
  <c r="E993" i="5"/>
  <c r="D993" i="5"/>
  <c r="K992" i="5"/>
  <c r="J992" i="5"/>
  <c r="I992" i="5"/>
  <c r="H992" i="5"/>
  <c r="G992" i="5"/>
  <c r="F992" i="5"/>
  <c r="E992" i="5"/>
  <c r="D992" i="5"/>
  <c r="K991" i="5"/>
  <c r="J991" i="5"/>
  <c r="I991" i="5"/>
  <c r="H991" i="5"/>
  <c r="G991" i="5"/>
  <c r="F991" i="5"/>
  <c r="E991" i="5"/>
  <c r="D991" i="5"/>
  <c r="K990" i="5"/>
  <c r="J990" i="5"/>
  <c r="I990" i="5"/>
  <c r="H990" i="5"/>
  <c r="G990" i="5"/>
  <c r="F990" i="5"/>
  <c r="E990" i="5"/>
  <c r="D990" i="5"/>
  <c r="K989" i="5"/>
  <c r="J989" i="5"/>
  <c r="I989" i="5"/>
  <c r="H989" i="5"/>
  <c r="G989" i="5"/>
  <c r="F989" i="5"/>
  <c r="E989" i="5"/>
  <c r="D989" i="5"/>
  <c r="K988" i="5"/>
  <c r="J988" i="5"/>
  <c r="I988" i="5"/>
  <c r="H988" i="5"/>
  <c r="G988" i="5"/>
  <c r="F988" i="5"/>
  <c r="E988" i="5"/>
  <c r="D988" i="5"/>
  <c r="K987" i="5"/>
  <c r="J987" i="5"/>
  <c r="I987" i="5"/>
  <c r="H987" i="5"/>
  <c r="G987" i="5"/>
  <c r="F987" i="5"/>
  <c r="E987" i="5"/>
  <c r="D987" i="5"/>
  <c r="K986" i="5"/>
  <c r="J986" i="5"/>
  <c r="I986" i="5"/>
  <c r="H986" i="5"/>
  <c r="G986" i="5"/>
  <c r="F986" i="5"/>
  <c r="E986" i="5"/>
  <c r="D986" i="5"/>
  <c r="K985" i="5"/>
  <c r="J985" i="5"/>
  <c r="I985" i="5"/>
  <c r="H985" i="5"/>
  <c r="G985" i="5"/>
  <c r="F985" i="5"/>
  <c r="E985" i="5"/>
  <c r="D985" i="5"/>
  <c r="K984" i="5"/>
  <c r="J984" i="5"/>
  <c r="I984" i="5"/>
  <c r="H984" i="5"/>
  <c r="G984" i="5"/>
  <c r="F984" i="5"/>
  <c r="E984" i="5"/>
  <c r="D984" i="5"/>
  <c r="K983" i="5"/>
  <c r="J983" i="5"/>
  <c r="I983" i="5"/>
  <c r="H983" i="5"/>
  <c r="G983" i="5"/>
  <c r="F983" i="5"/>
  <c r="E983" i="5"/>
  <c r="D983" i="5"/>
  <c r="K982" i="5"/>
  <c r="J982" i="5"/>
  <c r="I982" i="5"/>
  <c r="H982" i="5"/>
  <c r="G982" i="5"/>
  <c r="F982" i="5"/>
  <c r="E982" i="5"/>
  <c r="D982" i="5"/>
  <c r="K981" i="5"/>
  <c r="J981" i="5"/>
  <c r="I981" i="5"/>
  <c r="H981" i="5"/>
  <c r="G981" i="5"/>
  <c r="F981" i="5"/>
  <c r="E981" i="5"/>
  <c r="D981" i="5"/>
  <c r="K980" i="5"/>
  <c r="J980" i="5"/>
  <c r="I980" i="5"/>
  <c r="H980" i="5"/>
  <c r="G980" i="5"/>
  <c r="F980" i="5"/>
  <c r="E980" i="5"/>
  <c r="D980" i="5"/>
  <c r="K979" i="5"/>
  <c r="J979" i="5"/>
  <c r="I979" i="5"/>
  <c r="H979" i="5"/>
  <c r="G979" i="5"/>
  <c r="F979" i="5"/>
  <c r="E979" i="5"/>
  <c r="D979" i="5"/>
  <c r="K978" i="5"/>
  <c r="J978" i="5"/>
  <c r="I978" i="5"/>
  <c r="H978" i="5"/>
  <c r="G978" i="5"/>
  <c r="F978" i="5"/>
  <c r="E978" i="5"/>
  <c r="D978" i="5"/>
  <c r="K977" i="5"/>
  <c r="J977" i="5"/>
  <c r="I977" i="5"/>
  <c r="H977" i="5"/>
  <c r="G977" i="5"/>
  <c r="F977" i="5"/>
  <c r="E977" i="5"/>
  <c r="D977" i="5"/>
  <c r="K976" i="5"/>
  <c r="J976" i="5"/>
  <c r="I976" i="5"/>
  <c r="H976" i="5"/>
  <c r="G976" i="5"/>
  <c r="F976" i="5"/>
  <c r="E976" i="5"/>
  <c r="D976" i="5"/>
  <c r="K975" i="5"/>
  <c r="J975" i="5"/>
  <c r="I975" i="5"/>
  <c r="H975" i="5"/>
  <c r="G975" i="5"/>
  <c r="F975" i="5"/>
  <c r="E975" i="5"/>
  <c r="D975" i="5"/>
  <c r="K974" i="5"/>
  <c r="J974" i="5"/>
  <c r="I974" i="5"/>
  <c r="H974" i="5"/>
  <c r="G974" i="5"/>
  <c r="F974" i="5"/>
  <c r="E974" i="5"/>
  <c r="D974" i="5"/>
  <c r="K973" i="5"/>
  <c r="J973" i="5"/>
  <c r="I973" i="5"/>
  <c r="H973" i="5"/>
  <c r="G973" i="5"/>
  <c r="F973" i="5"/>
  <c r="E973" i="5"/>
  <c r="D973" i="5"/>
  <c r="K972" i="5"/>
  <c r="J972" i="5"/>
  <c r="I972" i="5"/>
  <c r="H972" i="5"/>
  <c r="G972" i="5"/>
  <c r="F972" i="5"/>
  <c r="E972" i="5"/>
  <c r="D972" i="5"/>
  <c r="K971" i="5"/>
  <c r="J971" i="5"/>
  <c r="I971" i="5"/>
  <c r="H971" i="5"/>
  <c r="G971" i="5"/>
  <c r="F971" i="5"/>
  <c r="E971" i="5"/>
  <c r="D971" i="5"/>
  <c r="K970" i="5"/>
  <c r="J970" i="5"/>
  <c r="I970" i="5"/>
  <c r="H970" i="5"/>
  <c r="G970" i="5"/>
  <c r="F970" i="5"/>
  <c r="E970" i="5"/>
  <c r="D970" i="5"/>
  <c r="K969" i="5"/>
  <c r="J969" i="5"/>
  <c r="I969" i="5"/>
  <c r="H969" i="5"/>
  <c r="G969" i="5"/>
  <c r="F969" i="5"/>
  <c r="E969" i="5"/>
  <c r="D969" i="5"/>
  <c r="K968" i="5"/>
  <c r="J968" i="5"/>
  <c r="I968" i="5"/>
  <c r="H968" i="5"/>
  <c r="G968" i="5"/>
  <c r="F968" i="5"/>
  <c r="E968" i="5"/>
  <c r="D968" i="5"/>
  <c r="K967" i="5"/>
  <c r="J967" i="5"/>
  <c r="I967" i="5"/>
  <c r="H967" i="5"/>
  <c r="G967" i="5"/>
  <c r="F967" i="5"/>
  <c r="E967" i="5"/>
  <c r="D967" i="5"/>
  <c r="K966" i="5"/>
  <c r="J966" i="5"/>
  <c r="I966" i="5"/>
  <c r="H966" i="5"/>
  <c r="G966" i="5"/>
  <c r="F966" i="5"/>
  <c r="E966" i="5"/>
  <c r="D966" i="5"/>
  <c r="K965" i="5"/>
  <c r="J965" i="5"/>
  <c r="I965" i="5"/>
  <c r="H965" i="5"/>
  <c r="G965" i="5"/>
  <c r="F965" i="5"/>
  <c r="E965" i="5"/>
  <c r="D965" i="5"/>
  <c r="K964" i="5"/>
  <c r="J964" i="5"/>
  <c r="I964" i="5"/>
  <c r="H964" i="5"/>
  <c r="G964" i="5"/>
  <c r="F964" i="5"/>
  <c r="E964" i="5"/>
  <c r="D964" i="5"/>
  <c r="K963" i="5"/>
  <c r="J963" i="5"/>
  <c r="I963" i="5"/>
  <c r="H963" i="5"/>
  <c r="G963" i="5"/>
  <c r="F963" i="5"/>
  <c r="E963" i="5"/>
  <c r="D963" i="5"/>
  <c r="K962" i="5"/>
  <c r="J962" i="5"/>
  <c r="I962" i="5"/>
  <c r="H962" i="5"/>
  <c r="G962" i="5"/>
  <c r="F962" i="5"/>
  <c r="E962" i="5"/>
  <c r="D962" i="5"/>
  <c r="K961" i="5"/>
  <c r="J961" i="5"/>
  <c r="I961" i="5"/>
  <c r="H961" i="5"/>
  <c r="G961" i="5"/>
  <c r="F961" i="5"/>
  <c r="E961" i="5"/>
  <c r="D961" i="5"/>
  <c r="K960" i="5"/>
  <c r="J960" i="5"/>
  <c r="I960" i="5"/>
  <c r="H960" i="5"/>
  <c r="G960" i="5"/>
  <c r="F960" i="5"/>
  <c r="E960" i="5"/>
  <c r="D960" i="5"/>
  <c r="K959" i="5"/>
  <c r="J959" i="5"/>
  <c r="I959" i="5"/>
  <c r="H959" i="5"/>
  <c r="G959" i="5"/>
  <c r="F959" i="5"/>
  <c r="E959" i="5"/>
  <c r="D959" i="5"/>
  <c r="K958" i="5"/>
  <c r="J958" i="5"/>
  <c r="I958" i="5"/>
  <c r="H958" i="5"/>
  <c r="G958" i="5"/>
  <c r="F958" i="5"/>
  <c r="E958" i="5"/>
  <c r="D958" i="5"/>
  <c r="K957" i="5"/>
  <c r="J957" i="5"/>
  <c r="I957" i="5"/>
  <c r="H957" i="5"/>
  <c r="G957" i="5"/>
  <c r="F957" i="5"/>
  <c r="E957" i="5"/>
  <c r="D957" i="5"/>
  <c r="K956" i="5"/>
  <c r="J956" i="5"/>
  <c r="I956" i="5"/>
  <c r="H956" i="5"/>
  <c r="G956" i="5"/>
  <c r="F956" i="5"/>
  <c r="E956" i="5"/>
  <c r="D956" i="5"/>
  <c r="K955" i="5"/>
  <c r="J955" i="5"/>
  <c r="I955" i="5"/>
  <c r="H955" i="5"/>
  <c r="G955" i="5"/>
  <c r="F955" i="5"/>
  <c r="E955" i="5"/>
  <c r="D955" i="5"/>
  <c r="K954" i="5"/>
  <c r="J954" i="5"/>
  <c r="I954" i="5"/>
  <c r="H954" i="5"/>
  <c r="G954" i="5"/>
  <c r="F954" i="5"/>
  <c r="E954" i="5"/>
  <c r="D954" i="5"/>
  <c r="K953" i="5"/>
  <c r="J953" i="5"/>
  <c r="I953" i="5"/>
  <c r="H953" i="5"/>
  <c r="G953" i="5"/>
  <c r="F953" i="5"/>
  <c r="E953" i="5"/>
  <c r="D953" i="5"/>
  <c r="K952" i="5"/>
  <c r="J952" i="5"/>
  <c r="I952" i="5"/>
  <c r="H952" i="5"/>
  <c r="G952" i="5"/>
  <c r="F952" i="5"/>
  <c r="E952" i="5"/>
  <c r="D952" i="5"/>
  <c r="K951" i="5"/>
  <c r="J951" i="5"/>
  <c r="I951" i="5"/>
  <c r="H951" i="5"/>
  <c r="G951" i="5"/>
  <c r="F951" i="5"/>
  <c r="E951" i="5"/>
  <c r="D951" i="5"/>
  <c r="K950" i="5"/>
  <c r="J950" i="5"/>
  <c r="I950" i="5"/>
  <c r="H950" i="5"/>
  <c r="G950" i="5"/>
  <c r="F950" i="5"/>
  <c r="E950" i="5"/>
  <c r="D950" i="5"/>
  <c r="K949" i="5"/>
  <c r="J949" i="5"/>
  <c r="I949" i="5"/>
  <c r="H949" i="5"/>
  <c r="G949" i="5"/>
  <c r="F949" i="5"/>
  <c r="E949" i="5"/>
  <c r="D949" i="5"/>
  <c r="K948" i="5"/>
  <c r="J948" i="5"/>
  <c r="I948" i="5"/>
  <c r="H948" i="5"/>
  <c r="G948" i="5"/>
  <c r="F948" i="5"/>
  <c r="E948" i="5"/>
  <c r="D948" i="5"/>
  <c r="K947" i="5"/>
  <c r="J947" i="5"/>
  <c r="I947" i="5"/>
  <c r="H947" i="5"/>
  <c r="G947" i="5"/>
  <c r="F947" i="5"/>
  <c r="E947" i="5"/>
  <c r="D947" i="5"/>
  <c r="K946" i="5"/>
  <c r="J946" i="5"/>
  <c r="I946" i="5"/>
  <c r="H946" i="5"/>
  <c r="G946" i="5"/>
  <c r="F946" i="5"/>
  <c r="E946" i="5"/>
  <c r="D946" i="5"/>
  <c r="K945" i="5"/>
  <c r="J945" i="5"/>
  <c r="I945" i="5"/>
  <c r="H945" i="5"/>
  <c r="G945" i="5"/>
  <c r="F945" i="5"/>
  <c r="E945" i="5"/>
  <c r="D945" i="5"/>
  <c r="K944" i="5"/>
  <c r="J944" i="5"/>
  <c r="I944" i="5"/>
  <c r="H944" i="5"/>
  <c r="G944" i="5"/>
  <c r="F944" i="5"/>
  <c r="E944" i="5"/>
  <c r="D944" i="5"/>
  <c r="K943" i="5"/>
  <c r="J943" i="5"/>
  <c r="I943" i="5"/>
  <c r="H943" i="5"/>
  <c r="G943" i="5"/>
  <c r="F943" i="5"/>
  <c r="E943" i="5"/>
  <c r="D943" i="5"/>
  <c r="K942" i="5"/>
  <c r="J942" i="5"/>
  <c r="I942" i="5"/>
  <c r="H942" i="5"/>
  <c r="G942" i="5"/>
  <c r="F942" i="5"/>
  <c r="E942" i="5"/>
  <c r="D942" i="5"/>
  <c r="K941" i="5"/>
  <c r="J941" i="5"/>
  <c r="I941" i="5"/>
  <c r="H941" i="5"/>
  <c r="G941" i="5"/>
  <c r="F941" i="5"/>
  <c r="E941" i="5"/>
  <c r="D941" i="5"/>
  <c r="K940" i="5"/>
  <c r="J940" i="5"/>
  <c r="I940" i="5"/>
  <c r="H940" i="5"/>
  <c r="G940" i="5"/>
  <c r="F940" i="5"/>
  <c r="E940" i="5"/>
  <c r="D940" i="5"/>
  <c r="K939" i="5"/>
  <c r="J939" i="5"/>
  <c r="I939" i="5"/>
  <c r="H939" i="5"/>
  <c r="G939" i="5"/>
  <c r="F939" i="5"/>
  <c r="E939" i="5"/>
  <c r="D939" i="5"/>
  <c r="K938" i="5"/>
  <c r="J938" i="5"/>
  <c r="I938" i="5"/>
  <c r="H938" i="5"/>
  <c r="G938" i="5"/>
  <c r="F938" i="5"/>
  <c r="E938" i="5"/>
  <c r="D938" i="5"/>
  <c r="K937" i="5"/>
  <c r="J937" i="5"/>
  <c r="I937" i="5"/>
  <c r="H937" i="5"/>
  <c r="G937" i="5"/>
  <c r="F937" i="5"/>
  <c r="E937" i="5"/>
  <c r="D937" i="5"/>
  <c r="K936" i="5"/>
  <c r="J936" i="5"/>
  <c r="I936" i="5"/>
  <c r="H936" i="5"/>
  <c r="G936" i="5"/>
  <c r="F936" i="5"/>
  <c r="E936" i="5"/>
  <c r="D936" i="5"/>
  <c r="K935" i="5"/>
  <c r="J935" i="5"/>
  <c r="I935" i="5"/>
  <c r="H935" i="5"/>
  <c r="G935" i="5"/>
  <c r="F935" i="5"/>
  <c r="E935" i="5"/>
  <c r="D935" i="5"/>
  <c r="K934" i="5"/>
  <c r="J934" i="5"/>
  <c r="I934" i="5"/>
  <c r="H934" i="5"/>
  <c r="G934" i="5"/>
  <c r="F934" i="5"/>
  <c r="E934" i="5"/>
  <c r="D934" i="5"/>
  <c r="K933" i="5"/>
  <c r="J933" i="5"/>
  <c r="I933" i="5"/>
  <c r="H933" i="5"/>
  <c r="G933" i="5"/>
  <c r="F933" i="5"/>
  <c r="E933" i="5"/>
  <c r="D933" i="5"/>
  <c r="K932" i="5"/>
  <c r="J932" i="5"/>
  <c r="I932" i="5"/>
  <c r="H932" i="5"/>
  <c r="G932" i="5"/>
  <c r="F932" i="5"/>
  <c r="E932" i="5"/>
  <c r="D932" i="5"/>
  <c r="K931" i="5"/>
  <c r="J931" i="5"/>
  <c r="I931" i="5"/>
  <c r="H931" i="5"/>
  <c r="G931" i="5"/>
  <c r="F931" i="5"/>
  <c r="E931" i="5"/>
  <c r="D931" i="5"/>
  <c r="K930" i="5"/>
  <c r="J930" i="5"/>
  <c r="I930" i="5"/>
  <c r="H930" i="5"/>
  <c r="G930" i="5"/>
  <c r="F930" i="5"/>
  <c r="E930" i="5"/>
  <c r="D930" i="5"/>
  <c r="K929" i="5"/>
  <c r="J929" i="5"/>
  <c r="I929" i="5"/>
  <c r="H929" i="5"/>
  <c r="G929" i="5"/>
  <c r="F929" i="5"/>
  <c r="E929" i="5"/>
  <c r="D929" i="5"/>
  <c r="K928" i="5"/>
  <c r="J928" i="5"/>
  <c r="I928" i="5"/>
  <c r="H928" i="5"/>
  <c r="G928" i="5"/>
  <c r="F928" i="5"/>
  <c r="E928" i="5"/>
  <c r="D928" i="5"/>
  <c r="K927" i="5"/>
  <c r="J927" i="5"/>
  <c r="I927" i="5"/>
  <c r="H927" i="5"/>
  <c r="G927" i="5"/>
  <c r="F927" i="5"/>
  <c r="E927" i="5"/>
  <c r="D927" i="5"/>
  <c r="K926" i="5"/>
  <c r="J926" i="5"/>
  <c r="I926" i="5"/>
  <c r="H926" i="5"/>
  <c r="G926" i="5"/>
  <c r="F926" i="5"/>
  <c r="E926" i="5"/>
  <c r="D926" i="5"/>
  <c r="K925" i="5"/>
  <c r="J925" i="5"/>
  <c r="I925" i="5"/>
  <c r="H925" i="5"/>
  <c r="G925" i="5"/>
  <c r="F925" i="5"/>
  <c r="E925" i="5"/>
  <c r="D925" i="5"/>
  <c r="K924" i="5"/>
  <c r="J924" i="5"/>
  <c r="I924" i="5"/>
  <c r="H924" i="5"/>
  <c r="G924" i="5"/>
  <c r="F924" i="5"/>
  <c r="E924" i="5"/>
  <c r="D924" i="5"/>
  <c r="K923" i="5"/>
  <c r="J923" i="5"/>
  <c r="I923" i="5"/>
  <c r="H923" i="5"/>
  <c r="G923" i="5"/>
  <c r="F923" i="5"/>
  <c r="E923" i="5"/>
  <c r="D923" i="5"/>
  <c r="K922" i="5"/>
  <c r="J922" i="5"/>
  <c r="I922" i="5"/>
  <c r="H922" i="5"/>
  <c r="G922" i="5"/>
  <c r="F922" i="5"/>
  <c r="E922" i="5"/>
  <c r="D922" i="5"/>
  <c r="K921" i="5"/>
  <c r="J921" i="5"/>
  <c r="I921" i="5"/>
  <c r="H921" i="5"/>
  <c r="G921" i="5"/>
  <c r="F921" i="5"/>
  <c r="E921" i="5"/>
  <c r="D921" i="5"/>
  <c r="K920" i="5"/>
  <c r="J920" i="5"/>
  <c r="I920" i="5"/>
  <c r="H920" i="5"/>
  <c r="G920" i="5"/>
  <c r="F920" i="5"/>
  <c r="E920" i="5"/>
  <c r="D920" i="5"/>
  <c r="K919" i="5"/>
  <c r="J919" i="5"/>
  <c r="I919" i="5"/>
  <c r="H919" i="5"/>
  <c r="G919" i="5"/>
  <c r="F919" i="5"/>
  <c r="E919" i="5"/>
  <c r="D919" i="5"/>
  <c r="K918" i="5"/>
  <c r="J918" i="5"/>
  <c r="I918" i="5"/>
  <c r="H918" i="5"/>
  <c r="G918" i="5"/>
  <c r="F918" i="5"/>
  <c r="E918" i="5"/>
  <c r="D918" i="5"/>
  <c r="K917" i="5"/>
  <c r="J917" i="5"/>
  <c r="I917" i="5"/>
  <c r="H917" i="5"/>
  <c r="G917" i="5"/>
  <c r="F917" i="5"/>
  <c r="E917" i="5"/>
  <c r="D917" i="5"/>
  <c r="K916" i="5"/>
  <c r="J916" i="5"/>
  <c r="I916" i="5"/>
  <c r="H916" i="5"/>
  <c r="G916" i="5"/>
  <c r="F916" i="5"/>
  <c r="E916" i="5"/>
  <c r="D916" i="5"/>
  <c r="K915" i="5"/>
  <c r="J915" i="5"/>
  <c r="I915" i="5"/>
  <c r="H915" i="5"/>
  <c r="G915" i="5"/>
  <c r="F915" i="5"/>
  <c r="E915" i="5"/>
  <c r="D915" i="5"/>
  <c r="K914" i="5"/>
  <c r="J914" i="5"/>
  <c r="I914" i="5"/>
  <c r="H914" i="5"/>
  <c r="G914" i="5"/>
  <c r="F914" i="5"/>
  <c r="E914" i="5"/>
  <c r="D914" i="5"/>
  <c r="K913" i="5"/>
  <c r="J913" i="5"/>
  <c r="I913" i="5"/>
  <c r="H913" i="5"/>
  <c r="G913" i="5"/>
  <c r="F913" i="5"/>
  <c r="E913" i="5"/>
  <c r="D913" i="5"/>
  <c r="K912" i="5"/>
  <c r="J912" i="5"/>
  <c r="I912" i="5"/>
  <c r="H912" i="5"/>
  <c r="G912" i="5"/>
  <c r="F912" i="5"/>
  <c r="E912" i="5"/>
  <c r="D912" i="5"/>
  <c r="K911" i="5"/>
  <c r="J911" i="5"/>
  <c r="I911" i="5"/>
  <c r="H911" i="5"/>
  <c r="G911" i="5"/>
  <c r="F911" i="5"/>
  <c r="E911" i="5"/>
  <c r="D911" i="5"/>
  <c r="K910" i="5"/>
  <c r="J910" i="5"/>
  <c r="I910" i="5"/>
  <c r="H910" i="5"/>
  <c r="G910" i="5"/>
  <c r="F910" i="5"/>
  <c r="E910" i="5"/>
  <c r="D910" i="5"/>
  <c r="K909" i="5"/>
  <c r="J909" i="5"/>
  <c r="I909" i="5"/>
  <c r="H909" i="5"/>
  <c r="G909" i="5"/>
  <c r="F909" i="5"/>
  <c r="E909" i="5"/>
  <c r="D909" i="5"/>
  <c r="K908" i="5"/>
  <c r="J908" i="5"/>
  <c r="I908" i="5"/>
  <c r="H908" i="5"/>
  <c r="G908" i="5"/>
  <c r="F908" i="5"/>
  <c r="E908" i="5"/>
  <c r="D908" i="5"/>
  <c r="K907" i="5"/>
  <c r="J907" i="5"/>
  <c r="I907" i="5"/>
  <c r="H907" i="5"/>
  <c r="G907" i="5"/>
  <c r="F907" i="5"/>
  <c r="E907" i="5"/>
  <c r="D907" i="5"/>
  <c r="K906" i="5"/>
  <c r="J906" i="5"/>
  <c r="I906" i="5"/>
  <c r="H906" i="5"/>
  <c r="G906" i="5"/>
  <c r="F906" i="5"/>
  <c r="E906" i="5"/>
  <c r="D906" i="5"/>
  <c r="K905" i="5"/>
  <c r="J905" i="5"/>
  <c r="I905" i="5"/>
  <c r="H905" i="5"/>
  <c r="G905" i="5"/>
  <c r="F905" i="5"/>
  <c r="E905" i="5"/>
  <c r="D905" i="5"/>
  <c r="K904" i="5"/>
  <c r="J904" i="5"/>
  <c r="I904" i="5"/>
  <c r="H904" i="5"/>
  <c r="G904" i="5"/>
  <c r="F904" i="5"/>
  <c r="E904" i="5"/>
  <c r="D904" i="5"/>
  <c r="K903" i="5"/>
  <c r="J903" i="5"/>
  <c r="I903" i="5"/>
  <c r="H903" i="5"/>
  <c r="G903" i="5"/>
  <c r="F903" i="5"/>
  <c r="E903" i="5"/>
  <c r="D903" i="5"/>
  <c r="K902" i="5"/>
  <c r="J902" i="5"/>
  <c r="I902" i="5"/>
  <c r="H902" i="5"/>
  <c r="G902" i="5"/>
  <c r="F902" i="5"/>
  <c r="E902" i="5"/>
  <c r="D902" i="5"/>
  <c r="K901" i="5"/>
  <c r="J901" i="5"/>
  <c r="I901" i="5"/>
  <c r="H901" i="5"/>
  <c r="G901" i="5"/>
  <c r="F901" i="5"/>
  <c r="E901" i="5"/>
  <c r="D901" i="5"/>
  <c r="K900" i="5"/>
  <c r="J900" i="5"/>
  <c r="I900" i="5"/>
  <c r="H900" i="5"/>
  <c r="G900" i="5"/>
  <c r="F900" i="5"/>
  <c r="E900" i="5"/>
  <c r="D900" i="5"/>
  <c r="K899" i="5"/>
  <c r="J899" i="5"/>
  <c r="I899" i="5"/>
  <c r="H899" i="5"/>
  <c r="G899" i="5"/>
  <c r="F899" i="5"/>
  <c r="E899" i="5"/>
  <c r="D899" i="5"/>
  <c r="K898" i="5"/>
  <c r="J898" i="5"/>
  <c r="I898" i="5"/>
  <c r="H898" i="5"/>
  <c r="G898" i="5"/>
  <c r="F898" i="5"/>
  <c r="E898" i="5"/>
  <c r="D898" i="5"/>
  <c r="K897" i="5"/>
  <c r="J897" i="5"/>
  <c r="I897" i="5"/>
  <c r="H897" i="5"/>
  <c r="G897" i="5"/>
  <c r="F897" i="5"/>
  <c r="E897" i="5"/>
  <c r="D897" i="5"/>
  <c r="K896" i="5"/>
  <c r="J896" i="5"/>
  <c r="I896" i="5"/>
  <c r="H896" i="5"/>
  <c r="G896" i="5"/>
  <c r="F896" i="5"/>
  <c r="E896" i="5"/>
  <c r="D896" i="5"/>
  <c r="K895" i="5"/>
  <c r="J895" i="5"/>
  <c r="I895" i="5"/>
  <c r="H895" i="5"/>
  <c r="G895" i="5"/>
  <c r="F895" i="5"/>
  <c r="E895" i="5"/>
  <c r="D895" i="5"/>
  <c r="K894" i="5"/>
  <c r="J894" i="5"/>
  <c r="I894" i="5"/>
  <c r="H894" i="5"/>
  <c r="G894" i="5"/>
  <c r="F894" i="5"/>
  <c r="E894" i="5"/>
  <c r="D894" i="5"/>
  <c r="K893" i="5"/>
  <c r="J893" i="5"/>
  <c r="I893" i="5"/>
  <c r="H893" i="5"/>
  <c r="G893" i="5"/>
  <c r="F893" i="5"/>
  <c r="E893" i="5"/>
  <c r="D893" i="5"/>
  <c r="K892" i="5"/>
  <c r="J892" i="5"/>
  <c r="I892" i="5"/>
  <c r="H892" i="5"/>
  <c r="G892" i="5"/>
  <c r="F892" i="5"/>
  <c r="E892" i="5"/>
  <c r="D892" i="5"/>
  <c r="K891" i="5"/>
  <c r="J891" i="5"/>
  <c r="I891" i="5"/>
  <c r="H891" i="5"/>
  <c r="G891" i="5"/>
  <c r="F891" i="5"/>
  <c r="E891" i="5"/>
  <c r="D891" i="5"/>
  <c r="K890" i="5"/>
  <c r="J890" i="5"/>
  <c r="I890" i="5"/>
  <c r="H890" i="5"/>
  <c r="G890" i="5"/>
  <c r="F890" i="5"/>
  <c r="E890" i="5"/>
  <c r="D890" i="5"/>
  <c r="K889" i="5"/>
  <c r="J889" i="5"/>
  <c r="I889" i="5"/>
  <c r="H889" i="5"/>
  <c r="G889" i="5"/>
  <c r="F889" i="5"/>
  <c r="E889" i="5"/>
  <c r="D889" i="5"/>
  <c r="K888" i="5"/>
  <c r="J888" i="5"/>
  <c r="I888" i="5"/>
  <c r="H888" i="5"/>
  <c r="G888" i="5"/>
  <c r="F888" i="5"/>
  <c r="E888" i="5"/>
  <c r="D888" i="5"/>
  <c r="K887" i="5"/>
  <c r="J887" i="5"/>
  <c r="I887" i="5"/>
  <c r="H887" i="5"/>
  <c r="G887" i="5"/>
  <c r="F887" i="5"/>
  <c r="E887" i="5"/>
  <c r="D887" i="5"/>
  <c r="K886" i="5"/>
  <c r="J886" i="5"/>
  <c r="I886" i="5"/>
  <c r="H886" i="5"/>
  <c r="G886" i="5"/>
  <c r="F886" i="5"/>
  <c r="E886" i="5"/>
  <c r="D886" i="5"/>
  <c r="K885" i="5"/>
  <c r="J885" i="5"/>
  <c r="I885" i="5"/>
  <c r="H885" i="5"/>
  <c r="G885" i="5"/>
  <c r="F885" i="5"/>
  <c r="E885" i="5"/>
  <c r="D885" i="5"/>
  <c r="K884" i="5"/>
  <c r="J884" i="5"/>
  <c r="I884" i="5"/>
  <c r="H884" i="5"/>
  <c r="G884" i="5"/>
  <c r="F884" i="5"/>
  <c r="E884" i="5"/>
  <c r="D884" i="5"/>
  <c r="K883" i="5"/>
  <c r="J883" i="5"/>
  <c r="I883" i="5"/>
  <c r="H883" i="5"/>
  <c r="G883" i="5"/>
  <c r="F883" i="5"/>
  <c r="E883" i="5"/>
  <c r="D883" i="5"/>
  <c r="K882" i="5"/>
  <c r="J882" i="5"/>
  <c r="I882" i="5"/>
  <c r="H882" i="5"/>
  <c r="G882" i="5"/>
  <c r="F882" i="5"/>
  <c r="E882" i="5"/>
  <c r="D882" i="5"/>
  <c r="K881" i="5"/>
  <c r="J881" i="5"/>
  <c r="I881" i="5"/>
  <c r="H881" i="5"/>
  <c r="G881" i="5"/>
  <c r="F881" i="5"/>
  <c r="E881" i="5"/>
  <c r="D881" i="5"/>
  <c r="K880" i="5"/>
  <c r="J880" i="5"/>
  <c r="I880" i="5"/>
  <c r="H880" i="5"/>
  <c r="G880" i="5"/>
  <c r="F880" i="5"/>
  <c r="E880" i="5"/>
  <c r="D880" i="5"/>
  <c r="K879" i="5"/>
  <c r="J879" i="5"/>
  <c r="I879" i="5"/>
  <c r="H879" i="5"/>
  <c r="G879" i="5"/>
  <c r="F879" i="5"/>
  <c r="E879" i="5"/>
  <c r="D879" i="5"/>
  <c r="K878" i="5"/>
  <c r="J878" i="5"/>
  <c r="I878" i="5"/>
  <c r="H878" i="5"/>
  <c r="G878" i="5"/>
  <c r="F878" i="5"/>
  <c r="E878" i="5"/>
  <c r="D878" i="5"/>
  <c r="K877" i="5"/>
  <c r="J877" i="5"/>
  <c r="I877" i="5"/>
  <c r="H877" i="5"/>
  <c r="G877" i="5"/>
  <c r="F877" i="5"/>
  <c r="E877" i="5"/>
  <c r="D877" i="5"/>
  <c r="K876" i="5"/>
  <c r="J876" i="5"/>
  <c r="I876" i="5"/>
  <c r="H876" i="5"/>
  <c r="G876" i="5"/>
  <c r="F876" i="5"/>
  <c r="E876" i="5"/>
  <c r="D876" i="5"/>
  <c r="K875" i="5"/>
  <c r="J875" i="5"/>
  <c r="I875" i="5"/>
  <c r="H875" i="5"/>
  <c r="G875" i="5"/>
  <c r="F875" i="5"/>
  <c r="E875" i="5"/>
  <c r="D875" i="5"/>
  <c r="K874" i="5"/>
  <c r="J874" i="5"/>
  <c r="I874" i="5"/>
  <c r="H874" i="5"/>
  <c r="G874" i="5"/>
  <c r="F874" i="5"/>
  <c r="E874" i="5"/>
  <c r="D874" i="5"/>
  <c r="K873" i="5"/>
  <c r="J873" i="5"/>
  <c r="I873" i="5"/>
  <c r="H873" i="5"/>
  <c r="G873" i="5"/>
  <c r="F873" i="5"/>
  <c r="E873" i="5"/>
  <c r="D873" i="5"/>
  <c r="K872" i="5"/>
  <c r="J872" i="5"/>
  <c r="I872" i="5"/>
  <c r="H872" i="5"/>
  <c r="G872" i="5"/>
  <c r="F872" i="5"/>
  <c r="E872" i="5"/>
  <c r="D872" i="5"/>
  <c r="K871" i="5"/>
  <c r="J871" i="5"/>
  <c r="I871" i="5"/>
  <c r="H871" i="5"/>
  <c r="G871" i="5"/>
  <c r="F871" i="5"/>
  <c r="E871" i="5"/>
  <c r="D871" i="5"/>
  <c r="K870" i="5"/>
  <c r="J870" i="5"/>
  <c r="I870" i="5"/>
  <c r="H870" i="5"/>
  <c r="G870" i="5"/>
  <c r="F870" i="5"/>
  <c r="E870" i="5"/>
  <c r="D870" i="5"/>
  <c r="K869" i="5"/>
  <c r="J869" i="5"/>
  <c r="I869" i="5"/>
  <c r="H869" i="5"/>
  <c r="G869" i="5"/>
  <c r="F869" i="5"/>
  <c r="E869" i="5"/>
  <c r="D869" i="5"/>
  <c r="K868" i="5"/>
  <c r="J868" i="5"/>
  <c r="I868" i="5"/>
  <c r="H868" i="5"/>
  <c r="G868" i="5"/>
  <c r="F868" i="5"/>
  <c r="E868" i="5"/>
  <c r="D868" i="5"/>
  <c r="K867" i="5"/>
  <c r="J867" i="5"/>
  <c r="I867" i="5"/>
  <c r="H867" i="5"/>
  <c r="G867" i="5"/>
  <c r="F867" i="5"/>
  <c r="E867" i="5"/>
  <c r="D867" i="5"/>
  <c r="K866" i="5"/>
  <c r="J866" i="5"/>
  <c r="I866" i="5"/>
  <c r="H866" i="5"/>
  <c r="G866" i="5"/>
  <c r="F866" i="5"/>
  <c r="E866" i="5"/>
  <c r="D866" i="5"/>
  <c r="K865" i="5"/>
  <c r="J865" i="5"/>
  <c r="I865" i="5"/>
  <c r="H865" i="5"/>
  <c r="G865" i="5"/>
  <c r="F865" i="5"/>
  <c r="E865" i="5"/>
  <c r="D865" i="5"/>
  <c r="K864" i="5"/>
  <c r="J864" i="5"/>
  <c r="I864" i="5"/>
  <c r="H864" i="5"/>
  <c r="G864" i="5"/>
  <c r="F864" i="5"/>
  <c r="E864" i="5"/>
  <c r="D864" i="5"/>
  <c r="K863" i="5"/>
  <c r="J863" i="5"/>
  <c r="I863" i="5"/>
  <c r="H863" i="5"/>
  <c r="G863" i="5"/>
  <c r="F863" i="5"/>
  <c r="E863" i="5"/>
  <c r="D863" i="5"/>
  <c r="K862" i="5"/>
  <c r="J862" i="5"/>
  <c r="I862" i="5"/>
  <c r="H862" i="5"/>
  <c r="G862" i="5"/>
  <c r="F862" i="5"/>
  <c r="E862" i="5"/>
  <c r="D862" i="5"/>
  <c r="K861" i="5"/>
  <c r="J861" i="5"/>
  <c r="I861" i="5"/>
  <c r="H861" i="5"/>
  <c r="G861" i="5"/>
  <c r="F861" i="5"/>
  <c r="E861" i="5"/>
  <c r="D861" i="5"/>
  <c r="K860" i="5"/>
  <c r="J860" i="5"/>
  <c r="I860" i="5"/>
  <c r="H860" i="5"/>
  <c r="G860" i="5"/>
  <c r="F860" i="5"/>
  <c r="E860" i="5"/>
  <c r="D860" i="5"/>
  <c r="K859" i="5"/>
  <c r="J859" i="5"/>
  <c r="I859" i="5"/>
  <c r="H859" i="5"/>
  <c r="G859" i="5"/>
  <c r="F859" i="5"/>
  <c r="E859" i="5"/>
  <c r="D859" i="5"/>
  <c r="K858" i="5"/>
  <c r="J858" i="5"/>
  <c r="I858" i="5"/>
  <c r="H858" i="5"/>
  <c r="G858" i="5"/>
  <c r="F858" i="5"/>
  <c r="E858" i="5"/>
  <c r="D858" i="5"/>
  <c r="K857" i="5"/>
  <c r="J857" i="5"/>
  <c r="I857" i="5"/>
  <c r="H857" i="5"/>
  <c r="G857" i="5"/>
  <c r="F857" i="5"/>
  <c r="E857" i="5"/>
  <c r="D857" i="5"/>
  <c r="K856" i="5"/>
  <c r="J856" i="5"/>
  <c r="I856" i="5"/>
  <c r="H856" i="5"/>
  <c r="G856" i="5"/>
  <c r="F856" i="5"/>
  <c r="E856" i="5"/>
  <c r="D856" i="5"/>
  <c r="K855" i="5"/>
  <c r="J855" i="5"/>
  <c r="I855" i="5"/>
  <c r="H855" i="5"/>
  <c r="G855" i="5"/>
  <c r="F855" i="5"/>
  <c r="E855" i="5"/>
  <c r="D855" i="5"/>
  <c r="K854" i="5"/>
  <c r="J854" i="5"/>
  <c r="I854" i="5"/>
  <c r="H854" i="5"/>
  <c r="G854" i="5"/>
  <c r="F854" i="5"/>
  <c r="E854" i="5"/>
  <c r="D854" i="5"/>
  <c r="K853" i="5"/>
  <c r="J853" i="5"/>
  <c r="I853" i="5"/>
  <c r="H853" i="5"/>
  <c r="G853" i="5"/>
  <c r="F853" i="5"/>
  <c r="E853" i="5"/>
  <c r="D853" i="5"/>
  <c r="K852" i="5"/>
  <c r="J852" i="5"/>
  <c r="I852" i="5"/>
  <c r="H852" i="5"/>
  <c r="G852" i="5"/>
  <c r="F852" i="5"/>
  <c r="E852" i="5"/>
  <c r="D852" i="5"/>
  <c r="K851" i="5"/>
  <c r="J851" i="5"/>
  <c r="I851" i="5"/>
  <c r="H851" i="5"/>
  <c r="G851" i="5"/>
  <c r="F851" i="5"/>
  <c r="E851" i="5"/>
  <c r="D851" i="5"/>
  <c r="K850" i="5"/>
  <c r="J850" i="5"/>
  <c r="I850" i="5"/>
  <c r="H850" i="5"/>
  <c r="G850" i="5"/>
  <c r="F850" i="5"/>
  <c r="E850" i="5"/>
  <c r="D850" i="5"/>
  <c r="K849" i="5"/>
  <c r="J849" i="5"/>
  <c r="I849" i="5"/>
  <c r="H849" i="5"/>
  <c r="G849" i="5"/>
  <c r="F849" i="5"/>
  <c r="E849" i="5"/>
  <c r="D849" i="5"/>
  <c r="K848" i="5"/>
  <c r="J848" i="5"/>
  <c r="I848" i="5"/>
  <c r="H848" i="5"/>
  <c r="G848" i="5"/>
  <c r="F848" i="5"/>
  <c r="E848" i="5"/>
  <c r="D848" i="5"/>
  <c r="K847" i="5"/>
  <c r="J847" i="5"/>
  <c r="I847" i="5"/>
  <c r="H847" i="5"/>
  <c r="G847" i="5"/>
  <c r="F847" i="5"/>
  <c r="E847" i="5"/>
  <c r="D847" i="5"/>
  <c r="K846" i="5"/>
  <c r="J846" i="5"/>
  <c r="I846" i="5"/>
  <c r="H846" i="5"/>
  <c r="G846" i="5"/>
  <c r="F846" i="5"/>
  <c r="E846" i="5"/>
  <c r="D846" i="5"/>
  <c r="K845" i="5"/>
  <c r="J845" i="5"/>
  <c r="I845" i="5"/>
  <c r="H845" i="5"/>
  <c r="G845" i="5"/>
  <c r="F845" i="5"/>
  <c r="E845" i="5"/>
  <c r="D845" i="5"/>
  <c r="K844" i="5"/>
  <c r="J844" i="5"/>
  <c r="I844" i="5"/>
  <c r="H844" i="5"/>
  <c r="G844" i="5"/>
  <c r="F844" i="5"/>
  <c r="E844" i="5"/>
  <c r="D844" i="5"/>
  <c r="K843" i="5"/>
  <c r="J843" i="5"/>
  <c r="I843" i="5"/>
  <c r="H843" i="5"/>
  <c r="G843" i="5"/>
  <c r="F843" i="5"/>
  <c r="E843" i="5"/>
  <c r="D843" i="5"/>
  <c r="K842" i="5"/>
  <c r="J842" i="5"/>
  <c r="I842" i="5"/>
  <c r="H842" i="5"/>
  <c r="G842" i="5"/>
  <c r="F842" i="5"/>
  <c r="E842" i="5"/>
  <c r="D842" i="5"/>
  <c r="K841" i="5"/>
  <c r="J841" i="5"/>
  <c r="I841" i="5"/>
  <c r="H841" i="5"/>
  <c r="G841" i="5"/>
  <c r="F841" i="5"/>
  <c r="E841" i="5"/>
  <c r="D841" i="5"/>
  <c r="K840" i="5"/>
  <c r="J840" i="5"/>
  <c r="I840" i="5"/>
  <c r="H840" i="5"/>
  <c r="G840" i="5"/>
  <c r="F840" i="5"/>
  <c r="E840" i="5"/>
  <c r="D840" i="5"/>
  <c r="K839" i="5"/>
  <c r="J839" i="5"/>
  <c r="I839" i="5"/>
  <c r="H839" i="5"/>
  <c r="G839" i="5"/>
  <c r="F839" i="5"/>
  <c r="E839" i="5"/>
  <c r="D839" i="5"/>
  <c r="K838" i="5"/>
  <c r="J838" i="5"/>
  <c r="I838" i="5"/>
  <c r="H838" i="5"/>
  <c r="G838" i="5"/>
  <c r="F838" i="5"/>
  <c r="E838" i="5"/>
  <c r="D838" i="5"/>
  <c r="K837" i="5"/>
  <c r="J837" i="5"/>
  <c r="I837" i="5"/>
  <c r="H837" i="5"/>
  <c r="G837" i="5"/>
  <c r="F837" i="5"/>
  <c r="E837" i="5"/>
  <c r="D837" i="5"/>
  <c r="K836" i="5"/>
  <c r="J836" i="5"/>
  <c r="I836" i="5"/>
  <c r="H836" i="5"/>
  <c r="G836" i="5"/>
  <c r="F836" i="5"/>
  <c r="E836" i="5"/>
  <c r="D836" i="5"/>
  <c r="K835" i="5"/>
  <c r="J835" i="5"/>
  <c r="I835" i="5"/>
  <c r="H835" i="5"/>
  <c r="G835" i="5"/>
  <c r="F835" i="5"/>
  <c r="E835" i="5"/>
  <c r="D835" i="5"/>
  <c r="K834" i="5"/>
  <c r="J834" i="5"/>
  <c r="I834" i="5"/>
  <c r="H834" i="5"/>
  <c r="G834" i="5"/>
  <c r="F834" i="5"/>
  <c r="E834" i="5"/>
  <c r="D834" i="5"/>
  <c r="K833" i="5"/>
  <c r="J833" i="5"/>
  <c r="I833" i="5"/>
  <c r="H833" i="5"/>
  <c r="G833" i="5"/>
  <c r="F833" i="5"/>
  <c r="E833" i="5"/>
  <c r="D833" i="5"/>
  <c r="K832" i="5"/>
  <c r="J832" i="5"/>
  <c r="I832" i="5"/>
  <c r="H832" i="5"/>
  <c r="G832" i="5"/>
  <c r="F832" i="5"/>
  <c r="E832" i="5"/>
  <c r="D832" i="5"/>
  <c r="K831" i="5"/>
  <c r="J831" i="5"/>
  <c r="I831" i="5"/>
  <c r="H831" i="5"/>
  <c r="G831" i="5"/>
  <c r="F831" i="5"/>
  <c r="E831" i="5"/>
  <c r="D831" i="5"/>
  <c r="K830" i="5"/>
  <c r="J830" i="5"/>
  <c r="I830" i="5"/>
  <c r="H830" i="5"/>
  <c r="G830" i="5"/>
  <c r="F830" i="5"/>
  <c r="E830" i="5"/>
  <c r="D830" i="5"/>
  <c r="K829" i="5"/>
  <c r="J829" i="5"/>
  <c r="I829" i="5"/>
  <c r="H829" i="5"/>
  <c r="G829" i="5"/>
  <c r="F829" i="5"/>
  <c r="E829" i="5"/>
  <c r="D829" i="5"/>
  <c r="K828" i="5"/>
  <c r="J828" i="5"/>
  <c r="I828" i="5"/>
  <c r="H828" i="5"/>
  <c r="G828" i="5"/>
  <c r="F828" i="5"/>
  <c r="E828" i="5"/>
  <c r="D828" i="5"/>
  <c r="K827" i="5"/>
  <c r="J827" i="5"/>
  <c r="I827" i="5"/>
  <c r="H827" i="5"/>
  <c r="G827" i="5"/>
  <c r="F827" i="5"/>
  <c r="E827" i="5"/>
  <c r="D827" i="5"/>
  <c r="K826" i="5"/>
  <c r="J826" i="5"/>
  <c r="I826" i="5"/>
  <c r="H826" i="5"/>
  <c r="G826" i="5"/>
  <c r="F826" i="5"/>
  <c r="E826" i="5"/>
  <c r="D826" i="5"/>
  <c r="K825" i="5"/>
  <c r="J825" i="5"/>
  <c r="I825" i="5"/>
  <c r="H825" i="5"/>
  <c r="G825" i="5"/>
  <c r="F825" i="5"/>
  <c r="E825" i="5"/>
  <c r="D825" i="5"/>
  <c r="K824" i="5"/>
  <c r="J824" i="5"/>
  <c r="I824" i="5"/>
  <c r="H824" i="5"/>
  <c r="G824" i="5"/>
  <c r="F824" i="5"/>
  <c r="E824" i="5"/>
  <c r="D824" i="5"/>
  <c r="K823" i="5"/>
  <c r="J823" i="5"/>
  <c r="I823" i="5"/>
  <c r="H823" i="5"/>
  <c r="G823" i="5"/>
  <c r="F823" i="5"/>
  <c r="E823" i="5"/>
  <c r="D823" i="5"/>
  <c r="K822" i="5"/>
  <c r="J822" i="5"/>
  <c r="I822" i="5"/>
  <c r="H822" i="5"/>
  <c r="G822" i="5"/>
  <c r="F822" i="5"/>
  <c r="E822" i="5"/>
  <c r="D822" i="5"/>
  <c r="K821" i="5"/>
  <c r="J821" i="5"/>
  <c r="I821" i="5"/>
  <c r="H821" i="5"/>
  <c r="G821" i="5"/>
  <c r="F821" i="5"/>
  <c r="E821" i="5"/>
  <c r="D821" i="5"/>
  <c r="K820" i="5"/>
  <c r="J820" i="5"/>
  <c r="I820" i="5"/>
  <c r="H820" i="5"/>
  <c r="G820" i="5"/>
  <c r="F820" i="5"/>
  <c r="E820" i="5"/>
  <c r="D820" i="5"/>
  <c r="K819" i="5"/>
  <c r="J819" i="5"/>
  <c r="I819" i="5"/>
  <c r="H819" i="5"/>
  <c r="G819" i="5"/>
  <c r="F819" i="5"/>
  <c r="E819" i="5"/>
  <c r="D819" i="5"/>
  <c r="K818" i="5"/>
  <c r="J818" i="5"/>
  <c r="I818" i="5"/>
  <c r="H818" i="5"/>
  <c r="G818" i="5"/>
  <c r="F818" i="5"/>
  <c r="E818" i="5"/>
  <c r="D818" i="5"/>
  <c r="K817" i="5"/>
  <c r="J817" i="5"/>
  <c r="I817" i="5"/>
  <c r="H817" i="5"/>
  <c r="G817" i="5"/>
  <c r="F817" i="5"/>
  <c r="E817" i="5"/>
  <c r="D817" i="5"/>
  <c r="K816" i="5"/>
  <c r="J816" i="5"/>
  <c r="I816" i="5"/>
  <c r="H816" i="5"/>
  <c r="G816" i="5"/>
  <c r="F816" i="5"/>
  <c r="E816" i="5"/>
  <c r="D816" i="5"/>
  <c r="K815" i="5"/>
  <c r="J815" i="5"/>
  <c r="I815" i="5"/>
  <c r="H815" i="5"/>
  <c r="G815" i="5"/>
  <c r="F815" i="5"/>
  <c r="E815" i="5"/>
  <c r="D815" i="5"/>
  <c r="K814" i="5"/>
  <c r="J814" i="5"/>
  <c r="I814" i="5"/>
  <c r="H814" i="5"/>
  <c r="G814" i="5"/>
  <c r="F814" i="5"/>
  <c r="E814" i="5"/>
  <c r="D814" i="5"/>
  <c r="K813" i="5"/>
  <c r="J813" i="5"/>
  <c r="I813" i="5"/>
  <c r="H813" i="5"/>
  <c r="G813" i="5"/>
  <c r="F813" i="5"/>
  <c r="E813" i="5"/>
  <c r="D813" i="5"/>
  <c r="K812" i="5"/>
  <c r="J812" i="5"/>
  <c r="I812" i="5"/>
  <c r="H812" i="5"/>
  <c r="G812" i="5"/>
  <c r="F812" i="5"/>
  <c r="E812" i="5"/>
  <c r="D812" i="5"/>
  <c r="K811" i="5"/>
  <c r="J811" i="5"/>
  <c r="I811" i="5"/>
  <c r="H811" i="5"/>
  <c r="G811" i="5"/>
  <c r="F811" i="5"/>
  <c r="E811" i="5"/>
  <c r="D811" i="5"/>
  <c r="K810" i="5"/>
  <c r="J810" i="5"/>
  <c r="I810" i="5"/>
  <c r="H810" i="5"/>
  <c r="G810" i="5"/>
  <c r="F810" i="5"/>
  <c r="E810" i="5"/>
  <c r="D810" i="5"/>
  <c r="K809" i="5"/>
  <c r="J809" i="5"/>
  <c r="I809" i="5"/>
  <c r="H809" i="5"/>
  <c r="G809" i="5"/>
  <c r="F809" i="5"/>
  <c r="E809" i="5"/>
  <c r="D809" i="5"/>
  <c r="K808" i="5"/>
  <c r="J808" i="5"/>
  <c r="I808" i="5"/>
  <c r="H808" i="5"/>
  <c r="G808" i="5"/>
  <c r="F808" i="5"/>
  <c r="E808" i="5"/>
  <c r="D808" i="5"/>
  <c r="K807" i="5"/>
  <c r="J807" i="5"/>
  <c r="I807" i="5"/>
  <c r="H807" i="5"/>
  <c r="G807" i="5"/>
  <c r="F807" i="5"/>
  <c r="E807" i="5"/>
  <c r="D807" i="5"/>
  <c r="K806" i="5"/>
  <c r="J806" i="5"/>
  <c r="I806" i="5"/>
  <c r="H806" i="5"/>
  <c r="G806" i="5"/>
  <c r="F806" i="5"/>
  <c r="E806" i="5"/>
  <c r="D806" i="5"/>
  <c r="K805" i="5"/>
  <c r="J805" i="5"/>
  <c r="I805" i="5"/>
  <c r="H805" i="5"/>
  <c r="G805" i="5"/>
  <c r="F805" i="5"/>
  <c r="E805" i="5"/>
  <c r="D805" i="5"/>
  <c r="K804" i="5"/>
  <c r="J804" i="5"/>
  <c r="I804" i="5"/>
  <c r="H804" i="5"/>
  <c r="G804" i="5"/>
  <c r="F804" i="5"/>
  <c r="E804" i="5"/>
  <c r="D804" i="5"/>
  <c r="K803" i="5"/>
  <c r="J803" i="5"/>
  <c r="I803" i="5"/>
  <c r="H803" i="5"/>
  <c r="G803" i="5"/>
  <c r="F803" i="5"/>
  <c r="E803" i="5"/>
  <c r="D803" i="5"/>
  <c r="K802" i="5"/>
  <c r="J802" i="5"/>
  <c r="I802" i="5"/>
  <c r="H802" i="5"/>
  <c r="G802" i="5"/>
  <c r="F802" i="5"/>
  <c r="E802" i="5"/>
  <c r="D802" i="5"/>
  <c r="K801" i="5"/>
  <c r="J801" i="5"/>
  <c r="I801" i="5"/>
  <c r="H801" i="5"/>
  <c r="G801" i="5"/>
  <c r="F801" i="5"/>
  <c r="E801" i="5"/>
  <c r="D801" i="5"/>
  <c r="K800" i="5"/>
  <c r="J800" i="5"/>
  <c r="I800" i="5"/>
  <c r="H800" i="5"/>
  <c r="G800" i="5"/>
  <c r="F800" i="5"/>
  <c r="E800" i="5"/>
  <c r="D800" i="5"/>
  <c r="K799" i="5"/>
  <c r="J799" i="5"/>
  <c r="I799" i="5"/>
  <c r="H799" i="5"/>
  <c r="G799" i="5"/>
  <c r="F799" i="5"/>
  <c r="E799" i="5"/>
  <c r="D799" i="5"/>
  <c r="K798" i="5"/>
  <c r="J798" i="5"/>
  <c r="I798" i="5"/>
  <c r="H798" i="5"/>
  <c r="G798" i="5"/>
  <c r="F798" i="5"/>
  <c r="E798" i="5"/>
  <c r="D798" i="5"/>
  <c r="K797" i="5"/>
  <c r="J797" i="5"/>
  <c r="I797" i="5"/>
  <c r="H797" i="5"/>
  <c r="G797" i="5"/>
  <c r="F797" i="5"/>
  <c r="E797" i="5"/>
  <c r="D797" i="5"/>
  <c r="K796" i="5"/>
  <c r="J796" i="5"/>
  <c r="I796" i="5"/>
  <c r="H796" i="5"/>
  <c r="G796" i="5"/>
  <c r="F796" i="5"/>
  <c r="E796" i="5"/>
  <c r="D796" i="5"/>
  <c r="K795" i="5"/>
  <c r="J795" i="5"/>
  <c r="I795" i="5"/>
  <c r="H795" i="5"/>
  <c r="G795" i="5"/>
  <c r="F795" i="5"/>
  <c r="E795" i="5"/>
  <c r="D795" i="5"/>
  <c r="K794" i="5"/>
  <c r="J794" i="5"/>
  <c r="I794" i="5"/>
  <c r="H794" i="5"/>
  <c r="G794" i="5"/>
  <c r="F794" i="5"/>
  <c r="E794" i="5"/>
  <c r="D794" i="5"/>
  <c r="K793" i="5"/>
  <c r="J793" i="5"/>
  <c r="I793" i="5"/>
  <c r="H793" i="5"/>
  <c r="G793" i="5"/>
  <c r="F793" i="5"/>
  <c r="E793" i="5"/>
  <c r="D793" i="5"/>
  <c r="K792" i="5"/>
  <c r="J792" i="5"/>
  <c r="I792" i="5"/>
  <c r="H792" i="5"/>
  <c r="G792" i="5"/>
  <c r="F792" i="5"/>
  <c r="E792" i="5"/>
  <c r="D792" i="5"/>
  <c r="K791" i="5"/>
  <c r="J791" i="5"/>
  <c r="I791" i="5"/>
  <c r="H791" i="5"/>
  <c r="G791" i="5"/>
  <c r="F791" i="5"/>
  <c r="E791" i="5"/>
  <c r="D791" i="5"/>
  <c r="K790" i="5"/>
  <c r="J790" i="5"/>
  <c r="I790" i="5"/>
  <c r="H790" i="5"/>
  <c r="G790" i="5"/>
  <c r="F790" i="5"/>
  <c r="E790" i="5"/>
  <c r="D790" i="5"/>
  <c r="K789" i="5"/>
  <c r="J789" i="5"/>
  <c r="I789" i="5"/>
  <c r="H789" i="5"/>
  <c r="G789" i="5"/>
  <c r="F789" i="5"/>
  <c r="E789" i="5"/>
  <c r="D789" i="5"/>
  <c r="K788" i="5"/>
  <c r="J788" i="5"/>
  <c r="I788" i="5"/>
  <c r="H788" i="5"/>
  <c r="G788" i="5"/>
  <c r="F788" i="5"/>
  <c r="E788" i="5"/>
  <c r="D788" i="5"/>
  <c r="K787" i="5"/>
  <c r="J787" i="5"/>
  <c r="I787" i="5"/>
  <c r="H787" i="5"/>
  <c r="G787" i="5"/>
  <c r="F787" i="5"/>
  <c r="E787" i="5"/>
  <c r="D787" i="5"/>
  <c r="K786" i="5"/>
  <c r="J786" i="5"/>
  <c r="I786" i="5"/>
  <c r="H786" i="5"/>
  <c r="G786" i="5"/>
  <c r="F786" i="5"/>
  <c r="E786" i="5"/>
  <c r="D786" i="5"/>
  <c r="K785" i="5"/>
  <c r="J785" i="5"/>
  <c r="I785" i="5"/>
  <c r="H785" i="5"/>
  <c r="G785" i="5"/>
  <c r="F785" i="5"/>
  <c r="E785" i="5"/>
  <c r="D785" i="5"/>
  <c r="K784" i="5"/>
  <c r="J784" i="5"/>
  <c r="I784" i="5"/>
  <c r="H784" i="5"/>
  <c r="G784" i="5"/>
  <c r="F784" i="5"/>
  <c r="E784" i="5"/>
  <c r="D784" i="5"/>
  <c r="K783" i="5"/>
  <c r="J783" i="5"/>
  <c r="I783" i="5"/>
  <c r="H783" i="5"/>
  <c r="G783" i="5"/>
  <c r="F783" i="5"/>
  <c r="E783" i="5"/>
  <c r="D783" i="5"/>
  <c r="K782" i="5"/>
  <c r="J782" i="5"/>
  <c r="I782" i="5"/>
  <c r="H782" i="5"/>
  <c r="G782" i="5"/>
  <c r="F782" i="5"/>
  <c r="E782" i="5"/>
  <c r="D782" i="5"/>
  <c r="K781" i="5"/>
  <c r="J781" i="5"/>
  <c r="I781" i="5"/>
  <c r="H781" i="5"/>
  <c r="G781" i="5"/>
  <c r="F781" i="5"/>
  <c r="E781" i="5"/>
  <c r="D781" i="5"/>
  <c r="K780" i="5"/>
  <c r="J780" i="5"/>
  <c r="I780" i="5"/>
  <c r="H780" i="5"/>
  <c r="G780" i="5"/>
  <c r="F780" i="5"/>
  <c r="E780" i="5"/>
  <c r="D780" i="5"/>
  <c r="K779" i="5"/>
  <c r="J779" i="5"/>
  <c r="I779" i="5"/>
  <c r="H779" i="5"/>
  <c r="G779" i="5"/>
  <c r="F779" i="5"/>
  <c r="E779" i="5"/>
  <c r="D779" i="5"/>
  <c r="K778" i="5"/>
  <c r="J778" i="5"/>
  <c r="I778" i="5"/>
  <c r="H778" i="5"/>
  <c r="G778" i="5"/>
  <c r="F778" i="5"/>
  <c r="E778" i="5"/>
  <c r="D778" i="5"/>
  <c r="K777" i="5"/>
  <c r="J777" i="5"/>
  <c r="I777" i="5"/>
  <c r="H777" i="5"/>
  <c r="G777" i="5"/>
  <c r="F777" i="5"/>
  <c r="E777" i="5"/>
  <c r="D777" i="5"/>
  <c r="K776" i="5"/>
  <c r="J776" i="5"/>
  <c r="I776" i="5"/>
  <c r="H776" i="5"/>
  <c r="G776" i="5"/>
  <c r="F776" i="5"/>
  <c r="E776" i="5"/>
  <c r="D776" i="5"/>
  <c r="K775" i="5"/>
  <c r="J775" i="5"/>
  <c r="I775" i="5"/>
  <c r="H775" i="5"/>
  <c r="G775" i="5"/>
  <c r="F775" i="5"/>
  <c r="E775" i="5"/>
  <c r="D775" i="5"/>
  <c r="K774" i="5"/>
  <c r="J774" i="5"/>
  <c r="I774" i="5"/>
  <c r="H774" i="5"/>
  <c r="G774" i="5"/>
  <c r="F774" i="5"/>
  <c r="E774" i="5"/>
  <c r="D774" i="5"/>
  <c r="K773" i="5"/>
  <c r="J773" i="5"/>
  <c r="I773" i="5"/>
  <c r="H773" i="5"/>
  <c r="G773" i="5"/>
  <c r="F773" i="5"/>
  <c r="E773" i="5"/>
  <c r="D773" i="5"/>
  <c r="K772" i="5"/>
  <c r="J772" i="5"/>
  <c r="I772" i="5"/>
  <c r="H772" i="5"/>
  <c r="G772" i="5"/>
  <c r="F772" i="5"/>
  <c r="E772" i="5"/>
  <c r="D772" i="5"/>
  <c r="K771" i="5"/>
  <c r="J771" i="5"/>
  <c r="I771" i="5"/>
  <c r="H771" i="5"/>
  <c r="G771" i="5"/>
  <c r="F771" i="5"/>
  <c r="E771" i="5"/>
  <c r="D771" i="5"/>
  <c r="K770" i="5"/>
  <c r="J770" i="5"/>
  <c r="I770" i="5"/>
  <c r="H770" i="5"/>
  <c r="G770" i="5"/>
  <c r="F770" i="5"/>
  <c r="E770" i="5"/>
  <c r="D770" i="5"/>
  <c r="K769" i="5"/>
  <c r="J769" i="5"/>
  <c r="I769" i="5"/>
  <c r="H769" i="5"/>
  <c r="G769" i="5"/>
  <c r="F769" i="5"/>
  <c r="E769" i="5"/>
  <c r="D769" i="5"/>
  <c r="K768" i="5"/>
  <c r="J768" i="5"/>
  <c r="I768" i="5"/>
  <c r="H768" i="5"/>
  <c r="G768" i="5"/>
  <c r="F768" i="5"/>
  <c r="E768" i="5"/>
  <c r="D768" i="5"/>
  <c r="K767" i="5"/>
  <c r="J767" i="5"/>
  <c r="I767" i="5"/>
  <c r="H767" i="5"/>
  <c r="G767" i="5"/>
  <c r="F767" i="5"/>
  <c r="E767" i="5"/>
  <c r="D767" i="5"/>
  <c r="K766" i="5"/>
  <c r="J766" i="5"/>
  <c r="I766" i="5"/>
  <c r="H766" i="5"/>
  <c r="G766" i="5"/>
  <c r="F766" i="5"/>
  <c r="E766" i="5"/>
  <c r="D766" i="5"/>
  <c r="K765" i="5"/>
  <c r="J765" i="5"/>
  <c r="I765" i="5"/>
  <c r="H765" i="5"/>
  <c r="G765" i="5"/>
  <c r="F765" i="5"/>
  <c r="E765" i="5"/>
  <c r="D765" i="5"/>
  <c r="K764" i="5"/>
  <c r="J764" i="5"/>
  <c r="I764" i="5"/>
  <c r="H764" i="5"/>
  <c r="G764" i="5"/>
  <c r="F764" i="5"/>
  <c r="E764" i="5"/>
  <c r="D764" i="5"/>
  <c r="K763" i="5"/>
  <c r="J763" i="5"/>
  <c r="I763" i="5"/>
  <c r="H763" i="5"/>
  <c r="G763" i="5"/>
  <c r="F763" i="5"/>
  <c r="E763" i="5"/>
  <c r="D763" i="5"/>
  <c r="K762" i="5"/>
  <c r="J762" i="5"/>
  <c r="I762" i="5"/>
  <c r="H762" i="5"/>
  <c r="G762" i="5"/>
  <c r="F762" i="5"/>
  <c r="E762" i="5"/>
  <c r="D762" i="5"/>
  <c r="K761" i="5"/>
  <c r="J761" i="5"/>
  <c r="I761" i="5"/>
  <c r="H761" i="5"/>
  <c r="G761" i="5"/>
  <c r="F761" i="5"/>
  <c r="E761" i="5"/>
  <c r="D761" i="5"/>
  <c r="K760" i="5"/>
  <c r="J760" i="5"/>
  <c r="I760" i="5"/>
  <c r="H760" i="5"/>
  <c r="G760" i="5"/>
  <c r="F760" i="5"/>
  <c r="E760" i="5"/>
  <c r="D760" i="5"/>
  <c r="K759" i="5"/>
  <c r="J759" i="5"/>
  <c r="I759" i="5"/>
  <c r="H759" i="5"/>
  <c r="G759" i="5"/>
  <c r="F759" i="5"/>
  <c r="E759" i="5"/>
  <c r="D759" i="5"/>
  <c r="K758" i="5"/>
  <c r="J758" i="5"/>
  <c r="I758" i="5"/>
  <c r="H758" i="5"/>
  <c r="G758" i="5"/>
  <c r="F758" i="5"/>
  <c r="E758" i="5"/>
  <c r="D758" i="5"/>
  <c r="K757" i="5"/>
  <c r="J757" i="5"/>
  <c r="I757" i="5"/>
  <c r="H757" i="5"/>
  <c r="G757" i="5"/>
  <c r="F757" i="5"/>
  <c r="E757" i="5"/>
  <c r="D757" i="5"/>
  <c r="K756" i="5"/>
  <c r="J756" i="5"/>
  <c r="I756" i="5"/>
  <c r="H756" i="5"/>
  <c r="G756" i="5"/>
  <c r="F756" i="5"/>
  <c r="E756" i="5"/>
  <c r="D756" i="5"/>
  <c r="K755" i="5"/>
  <c r="J755" i="5"/>
  <c r="I755" i="5"/>
  <c r="H755" i="5"/>
  <c r="G755" i="5"/>
  <c r="F755" i="5"/>
  <c r="E755" i="5"/>
  <c r="D755" i="5"/>
  <c r="K754" i="5"/>
  <c r="J754" i="5"/>
  <c r="I754" i="5"/>
  <c r="H754" i="5"/>
  <c r="G754" i="5"/>
  <c r="F754" i="5"/>
  <c r="E754" i="5"/>
  <c r="D754" i="5"/>
  <c r="K753" i="5"/>
  <c r="J753" i="5"/>
  <c r="I753" i="5"/>
  <c r="H753" i="5"/>
  <c r="G753" i="5"/>
  <c r="F753" i="5"/>
  <c r="E753" i="5"/>
  <c r="D753" i="5"/>
  <c r="K752" i="5"/>
  <c r="J752" i="5"/>
  <c r="I752" i="5"/>
  <c r="H752" i="5"/>
  <c r="G752" i="5"/>
  <c r="F752" i="5"/>
  <c r="E752" i="5"/>
  <c r="D752" i="5"/>
  <c r="K751" i="5"/>
  <c r="J751" i="5"/>
  <c r="I751" i="5"/>
  <c r="H751" i="5"/>
  <c r="G751" i="5"/>
  <c r="F751" i="5"/>
  <c r="E751" i="5"/>
  <c r="D751" i="5"/>
  <c r="K750" i="5"/>
  <c r="J750" i="5"/>
  <c r="I750" i="5"/>
  <c r="H750" i="5"/>
  <c r="G750" i="5"/>
  <c r="F750" i="5"/>
  <c r="E750" i="5"/>
  <c r="D750" i="5"/>
  <c r="K749" i="5"/>
  <c r="J749" i="5"/>
  <c r="I749" i="5"/>
  <c r="H749" i="5"/>
  <c r="G749" i="5"/>
  <c r="F749" i="5"/>
  <c r="E749" i="5"/>
  <c r="D749" i="5"/>
  <c r="K748" i="5"/>
  <c r="J748" i="5"/>
  <c r="I748" i="5"/>
  <c r="H748" i="5"/>
  <c r="G748" i="5"/>
  <c r="F748" i="5"/>
  <c r="E748" i="5"/>
  <c r="D748" i="5"/>
  <c r="K747" i="5"/>
  <c r="J747" i="5"/>
  <c r="I747" i="5"/>
  <c r="H747" i="5"/>
  <c r="G747" i="5"/>
  <c r="F747" i="5"/>
  <c r="E747" i="5"/>
  <c r="D747" i="5"/>
  <c r="K746" i="5"/>
  <c r="J746" i="5"/>
  <c r="I746" i="5"/>
  <c r="H746" i="5"/>
  <c r="G746" i="5"/>
  <c r="F746" i="5"/>
  <c r="E746" i="5"/>
  <c r="D746" i="5"/>
  <c r="K745" i="5"/>
  <c r="J745" i="5"/>
  <c r="I745" i="5"/>
  <c r="H745" i="5"/>
  <c r="G745" i="5"/>
  <c r="F745" i="5"/>
  <c r="E745" i="5"/>
  <c r="D745" i="5"/>
  <c r="K744" i="5"/>
  <c r="J744" i="5"/>
  <c r="I744" i="5"/>
  <c r="H744" i="5"/>
  <c r="G744" i="5"/>
  <c r="F744" i="5"/>
  <c r="E744" i="5"/>
  <c r="D744" i="5"/>
  <c r="K743" i="5"/>
  <c r="J743" i="5"/>
  <c r="I743" i="5"/>
  <c r="H743" i="5"/>
  <c r="G743" i="5"/>
  <c r="F743" i="5"/>
  <c r="E743" i="5"/>
  <c r="D743" i="5"/>
  <c r="K742" i="5"/>
  <c r="J742" i="5"/>
  <c r="I742" i="5"/>
  <c r="H742" i="5"/>
  <c r="G742" i="5"/>
  <c r="F742" i="5"/>
  <c r="E742" i="5"/>
  <c r="D742" i="5"/>
  <c r="K741" i="5"/>
  <c r="J741" i="5"/>
  <c r="I741" i="5"/>
  <c r="H741" i="5"/>
  <c r="G741" i="5"/>
  <c r="F741" i="5"/>
  <c r="E741" i="5"/>
  <c r="D741" i="5"/>
  <c r="K740" i="5"/>
  <c r="J740" i="5"/>
  <c r="I740" i="5"/>
  <c r="H740" i="5"/>
  <c r="G740" i="5"/>
  <c r="F740" i="5"/>
  <c r="E740" i="5"/>
  <c r="D740" i="5"/>
  <c r="K739" i="5"/>
  <c r="J739" i="5"/>
  <c r="I739" i="5"/>
  <c r="H739" i="5"/>
  <c r="G739" i="5"/>
  <c r="F739" i="5"/>
  <c r="E739" i="5"/>
  <c r="D739" i="5"/>
  <c r="K738" i="5"/>
  <c r="J738" i="5"/>
  <c r="I738" i="5"/>
  <c r="H738" i="5"/>
  <c r="G738" i="5"/>
  <c r="F738" i="5"/>
  <c r="E738" i="5"/>
  <c r="D738" i="5"/>
  <c r="K737" i="5"/>
  <c r="J737" i="5"/>
  <c r="I737" i="5"/>
  <c r="H737" i="5"/>
  <c r="G737" i="5"/>
  <c r="F737" i="5"/>
  <c r="E737" i="5"/>
  <c r="D737" i="5"/>
  <c r="K736" i="5"/>
  <c r="J736" i="5"/>
  <c r="I736" i="5"/>
  <c r="H736" i="5"/>
  <c r="G736" i="5"/>
  <c r="F736" i="5"/>
  <c r="E736" i="5"/>
  <c r="D736" i="5"/>
  <c r="K735" i="5"/>
  <c r="J735" i="5"/>
  <c r="I735" i="5"/>
  <c r="H735" i="5"/>
  <c r="G735" i="5"/>
  <c r="F735" i="5"/>
  <c r="E735" i="5"/>
  <c r="D735" i="5"/>
  <c r="K734" i="5"/>
  <c r="J734" i="5"/>
  <c r="I734" i="5"/>
  <c r="H734" i="5"/>
  <c r="G734" i="5"/>
  <c r="F734" i="5"/>
  <c r="E734" i="5"/>
  <c r="D734" i="5"/>
  <c r="K733" i="5"/>
  <c r="J733" i="5"/>
  <c r="I733" i="5"/>
  <c r="H733" i="5"/>
  <c r="G733" i="5"/>
  <c r="F733" i="5"/>
  <c r="E733" i="5"/>
  <c r="D733" i="5"/>
  <c r="K732" i="5"/>
  <c r="J732" i="5"/>
  <c r="I732" i="5"/>
  <c r="H732" i="5"/>
  <c r="G732" i="5"/>
  <c r="F732" i="5"/>
  <c r="E732" i="5"/>
  <c r="D732" i="5"/>
  <c r="K731" i="5"/>
  <c r="J731" i="5"/>
  <c r="I731" i="5"/>
  <c r="H731" i="5"/>
  <c r="G731" i="5"/>
  <c r="F731" i="5"/>
  <c r="E731" i="5"/>
  <c r="D731" i="5"/>
  <c r="K730" i="5"/>
  <c r="J730" i="5"/>
  <c r="I730" i="5"/>
  <c r="H730" i="5"/>
  <c r="G730" i="5"/>
  <c r="F730" i="5"/>
  <c r="E730" i="5"/>
  <c r="D730" i="5"/>
  <c r="K729" i="5"/>
  <c r="J729" i="5"/>
  <c r="I729" i="5"/>
  <c r="H729" i="5"/>
  <c r="G729" i="5"/>
  <c r="F729" i="5"/>
  <c r="E729" i="5"/>
  <c r="D729" i="5"/>
  <c r="K728" i="5"/>
  <c r="J728" i="5"/>
  <c r="I728" i="5"/>
  <c r="H728" i="5"/>
  <c r="G728" i="5"/>
  <c r="F728" i="5"/>
  <c r="E728" i="5"/>
  <c r="D728" i="5"/>
  <c r="K727" i="5"/>
  <c r="J727" i="5"/>
  <c r="I727" i="5"/>
  <c r="H727" i="5"/>
  <c r="G727" i="5"/>
  <c r="F727" i="5"/>
  <c r="E727" i="5"/>
  <c r="D727" i="5"/>
  <c r="K726" i="5"/>
  <c r="J726" i="5"/>
  <c r="I726" i="5"/>
  <c r="H726" i="5"/>
  <c r="G726" i="5"/>
  <c r="F726" i="5"/>
  <c r="E726" i="5"/>
  <c r="D726" i="5"/>
  <c r="K725" i="5"/>
  <c r="J725" i="5"/>
  <c r="I725" i="5"/>
  <c r="H725" i="5"/>
  <c r="G725" i="5"/>
  <c r="F725" i="5"/>
  <c r="E725" i="5"/>
  <c r="D725" i="5"/>
  <c r="K724" i="5"/>
  <c r="J724" i="5"/>
  <c r="I724" i="5"/>
  <c r="H724" i="5"/>
  <c r="G724" i="5"/>
  <c r="F724" i="5"/>
  <c r="E724" i="5"/>
  <c r="D724" i="5"/>
  <c r="K723" i="5"/>
  <c r="J723" i="5"/>
  <c r="I723" i="5"/>
  <c r="H723" i="5"/>
  <c r="G723" i="5"/>
  <c r="F723" i="5"/>
  <c r="E723" i="5"/>
  <c r="D723" i="5"/>
  <c r="K722" i="5"/>
  <c r="J722" i="5"/>
  <c r="I722" i="5"/>
  <c r="H722" i="5"/>
  <c r="G722" i="5"/>
  <c r="F722" i="5"/>
  <c r="E722" i="5"/>
  <c r="D722" i="5"/>
  <c r="K721" i="5"/>
  <c r="J721" i="5"/>
  <c r="I721" i="5"/>
  <c r="H721" i="5"/>
  <c r="G721" i="5"/>
  <c r="F721" i="5"/>
  <c r="E721" i="5"/>
  <c r="D721" i="5"/>
  <c r="K720" i="5"/>
  <c r="J720" i="5"/>
  <c r="I720" i="5"/>
  <c r="H720" i="5"/>
  <c r="G720" i="5"/>
  <c r="F720" i="5"/>
  <c r="E720" i="5"/>
  <c r="D720" i="5"/>
  <c r="K719" i="5"/>
  <c r="J719" i="5"/>
  <c r="I719" i="5"/>
  <c r="H719" i="5"/>
  <c r="G719" i="5"/>
  <c r="F719" i="5"/>
  <c r="E719" i="5"/>
  <c r="D719" i="5"/>
  <c r="K718" i="5"/>
  <c r="J718" i="5"/>
  <c r="I718" i="5"/>
  <c r="H718" i="5"/>
  <c r="G718" i="5"/>
  <c r="F718" i="5"/>
  <c r="E718" i="5"/>
  <c r="D718" i="5"/>
  <c r="K717" i="5"/>
  <c r="J717" i="5"/>
  <c r="I717" i="5"/>
  <c r="H717" i="5"/>
  <c r="G717" i="5"/>
  <c r="F717" i="5"/>
  <c r="E717" i="5"/>
  <c r="D717" i="5"/>
  <c r="K716" i="5"/>
  <c r="J716" i="5"/>
  <c r="I716" i="5"/>
  <c r="H716" i="5"/>
  <c r="G716" i="5"/>
  <c r="F716" i="5"/>
  <c r="E716" i="5"/>
  <c r="D716" i="5"/>
  <c r="K715" i="5"/>
  <c r="J715" i="5"/>
  <c r="I715" i="5"/>
  <c r="H715" i="5"/>
  <c r="G715" i="5"/>
  <c r="F715" i="5"/>
  <c r="E715" i="5"/>
  <c r="D715" i="5"/>
  <c r="K714" i="5"/>
  <c r="J714" i="5"/>
  <c r="I714" i="5"/>
  <c r="H714" i="5"/>
  <c r="G714" i="5"/>
  <c r="F714" i="5"/>
  <c r="E714" i="5"/>
  <c r="D714" i="5"/>
  <c r="K713" i="5"/>
  <c r="J713" i="5"/>
  <c r="I713" i="5"/>
  <c r="H713" i="5"/>
  <c r="G713" i="5"/>
  <c r="F713" i="5"/>
  <c r="E713" i="5"/>
  <c r="D713" i="5"/>
  <c r="K712" i="5"/>
  <c r="J712" i="5"/>
  <c r="I712" i="5"/>
  <c r="H712" i="5"/>
  <c r="G712" i="5"/>
  <c r="F712" i="5"/>
  <c r="E712" i="5"/>
  <c r="D712" i="5"/>
  <c r="K711" i="5"/>
  <c r="J711" i="5"/>
  <c r="I711" i="5"/>
  <c r="H711" i="5"/>
  <c r="G711" i="5"/>
  <c r="F711" i="5"/>
  <c r="E711" i="5"/>
  <c r="D711" i="5"/>
  <c r="K710" i="5"/>
  <c r="J710" i="5"/>
  <c r="I710" i="5"/>
  <c r="H710" i="5"/>
  <c r="G710" i="5"/>
  <c r="F710" i="5"/>
  <c r="E710" i="5"/>
  <c r="D710" i="5"/>
  <c r="K709" i="5"/>
  <c r="J709" i="5"/>
  <c r="I709" i="5"/>
  <c r="H709" i="5"/>
  <c r="G709" i="5"/>
  <c r="F709" i="5"/>
  <c r="E709" i="5"/>
  <c r="D709" i="5"/>
  <c r="K708" i="5"/>
  <c r="J708" i="5"/>
  <c r="I708" i="5"/>
  <c r="H708" i="5"/>
  <c r="G708" i="5"/>
  <c r="F708" i="5"/>
  <c r="E708" i="5"/>
  <c r="D708" i="5"/>
  <c r="K707" i="5"/>
  <c r="J707" i="5"/>
  <c r="I707" i="5"/>
  <c r="H707" i="5"/>
  <c r="G707" i="5"/>
  <c r="F707" i="5"/>
  <c r="E707" i="5"/>
  <c r="D707" i="5"/>
  <c r="K706" i="5"/>
  <c r="J706" i="5"/>
  <c r="I706" i="5"/>
  <c r="H706" i="5"/>
  <c r="G706" i="5"/>
  <c r="F706" i="5"/>
  <c r="E706" i="5"/>
  <c r="D706" i="5"/>
  <c r="K705" i="5"/>
  <c r="J705" i="5"/>
  <c r="I705" i="5"/>
  <c r="H705" i="5"/>
  <c r="G705" i="5"/>
  <c r="F705" i="5"/>
  <c r="E705" i="5"/>
  <c r="D705" i="5"/>
  <c r="K704" i="5"/>
  <c r="J704" i="5"/>
  <c r="I704" i="5"/>
  <c r="H704" i="5"/>
  <c r="G704" i="5"/>
  <c r="F704" i="5"/>
  <c r="E704" i="5"/>
  <c r="D704" i="5"/>
  <c r="K703" i="5"/>
  <c r="J703" i="5"/>
  <c r="I703" i="5"/>
  <c r="H703" i="5"/>
  <c r="G703" i="5"/>
  <c r="F703" i="5"/>
  <c r="E703" i="5"/>
  <c r="D703" i="5"/>
  <c r="K702" i="5"/>
  <c r="J702" i="5"/>
  <c r="I702" i="5"/>
  <c r="H702" i="5"/>
  <c r="G702" i="5"/>
  <c r="F702" i="5"/>
  <c r="E702" i="5"/>
  <c r="D702" i="5"/>
  <c r="K701" i="5"/>
  <c r="J701" i="5"/>
  <c r="I701" i="5"/>
  <c r="H701" i="5"/>
  <c r="G701" i="5"/>
  <c r="F701" i="5"/>
  <c r="E701" i="5"/>
  <c r="D701" i="5"/>
  <c r="K700" i="5"/>
  <c r="J700" i="5"/>
  <c r="I700" i="5"/>
  <c r="H700" i="5"/>
  <c r="G700" i="5"/>
  <c r="F700" i="5"/>
  <c r="E700" i="5"/>
  <c r="D700" i="5"/>
  <c r="K699" i="5"/>
  <c r="J699" i="5"/>
  <c r="I699" i="5"/>
  <c r="H699" i="5"/>
  <c r="G699" i="5"/>
  <c r="F699" i="5"/>
  <c r="E699" i="5"/>
  <c r="D699" i="5"/>
  <c r="K698" i="5"/>
  <c r="J698" i="5"/>
  <c r="I698" i="5"/>
  <c r="H698" i="5"/>
  <c r="G698" i="5"/>
  <c r="F698" i="5"/>
  <c r="E698" i="5"/>
  <c r="D698" i="5"/>
  <c r="K697" i="5"/>
  <c r="J697" i="5"/>
  <c r="I697" i="5"/>
  <c r="H697" i="5"/>
  <c r="G697" i="5"/>
  <c r="F697" i="5"/>
  <c r="E697" i="5"/>
  <c r="D697" i="5"/>
  <c r="K696" i="5"/>
  <c r="J696" i="5"/>
  <c r="I696" i="5"/>
  <c r="H696" i="5"/>
  <c r="G696" i="5"/>
  <c r="F696" i="5"/>
  <c r="E696" i="5"/>
  <c r="D696" i="5"/>
  <c r="K695" i="5"/>
  <c r="J695" i="5"/>
  <c r="I695" i="5"/>
  <c r="H695" i="5"/>
  <c r="G695" i="5"/>
  <c r="F695" i="5"/>
  <c r="E695" i="5"/>
  <c r="D695" i="5"/>
  <c r="K694" i="5"/>
  <c r="J694" i="5"/>
  <c r="I694" i="5"/>
  <c r="H694" i="5"/>
  <c r="G694" i="5"/>
  <c r="F694" i="5"/>
  <c r="E694" i="5"/>
  <c r="D694" i="5"/>
  <c r="K693" i="5"/>
  <c r="J693" i="5"/>
  <c r="I693" i="5"/>
  <c r="H693" i="5"/>
  <c r="G693" i="5"/>
  <c r="F693" i="5"/>
  <c r="E693" i="5"/>
  <c r="D693" i="5"/>
  <c r="K692" i="5"/>
  <c r="J692" i="5"/>
  <c r="I692" i="5"/>
  <c r="H692" i="5"/>
  <c r="G692" i="5"/>
  <c r="F692" i="5"/>
  <c r="E692" i="5"/>
  <c r="D692" i="5"/>
  <c r="K691" i="5"/>
  <c r="J691" i="5"/>
  <c r="I691" i="5"/>
  <c r="H691" i="5"/>
  <c r="G691" i="5"/>
  <c r="F691" i="5"/>
  <c r="E691" i="5"/>
  <c r="D691" i="5"/>
  <c r="K690" i="5"/>
  <c r="J690" i="5"/>
  <c r="I690" i="5"/>
  <c r="H690" i="5"/>
  <c r="G690" i="5"/>
  <c r="F690" i="5"/>
  <c r="E690" i="5"/>
  <c r="D690" i="5"/>
  <c r="K689" i="5"/>
  <c r="J689" i="5"/>
  <c r="I689" i="5"/>
  <c r="H689" i="5"/>
  <c r="G689" i="5"/>
  <c r="F689" i="5"/>
  <c r="E689" i="5"/>
  <c r="D689" i="5"/>
  <c r="K688" i="5"/>
  <c r="J688" i="5"/>
  <c r="I688" i="5"/>
  <c r="H688" i="5"/>
  <c r="G688" i="5"/>
  <c r="F688" i="5"/>
  <c r="E688" i="5"/>
  <c r="D688" i="5"/>
  <c r="K687" i="5"/>
  <c r="J687" i="5"/>
  <c r="I687" i="5"/>
  <c r="H687" i="5"/>
  <c r="G687" i="5"/>
  <c r="F687" i="5"/>
  <c r="E687" i="5"/>
  <c r="D687" i="5"/>
  <c r="K686" i="5"/>
  <c r="J686" i="5"/>
  <c r="I686" i="5"/>
  <c r="H686" i="5"/>
  <c r="G686" i="5"/>
  <c r="F686" i="5"/>
  <c r="E686" i="5"/>
  <c r="D686" i="5"/>
  <c r="K685" i="5"/>
  <c r="J685" i="5"/>
  <c r="I685" i="5"/>
  <c r="H685" i="5"/>
  <c r="G685" i="5"/>
  <c r="F685" i="5"/>
  <c r="E685" i="5"/>
  <c r="D685" i="5"/>
  <c r="K684" i="5"/>
  <c r="J684" i="5"/>
  <c r="I684" i="5"/>
  <c r="H684" i="5"/>
  <c r="G684" i="5"/>
  <c r="F684" i="5"/>
  <c r="E684" i="5"/>
  <c r="D684" i="5"/>
  <c r="K683" i="5"/>
  <c r="J683" i="5"/>
  <c r="I683" i="5"/>
  <c r="H683" i="5"/>
  <c r="G683" i="5"/>
  <c r="F683" i="5"/>
  <c r="E683" i="5"/>
  <c r="D683" i="5"/>
  <c r="K682" i="5"/>
  <c r="J682" i="5"/>
  <c r="I682" i="5"/>
  <c r="H682" i="5"/>
  <c r="G682" i="5"/>
  <c r="F682" i="5"/>
  <c r="E682" i="5"/>
  <c r="D682" i="5"/>
  <c r="K681" i="5"/>
  <c r="J681" i="5"/>
  <c r="I681" i="5"/>
  <c r="H681" i="5"/>
  <c r="G681" i="5"/>
  <c r="F681" i="5"/>
  <c r="E681" i="5"/>
  <c r="D681" i="5"/>
  <c r="K680" i="5"/>
  <c r="J680" i="5"/>
  <c r="I680" i="5"/>
  <c r="H680" i="5"/>
  <c r="G680" i="5"/>
  <c r="F680" i="5"/>
  <c r="E680" i="5"/>
  <c r="D680" i="5"/>
  <c r="K679" i="5"/>
  <c r="J679" i="5"/>
  <c r="I679" i="5"/>
  <c r="H679" i="5"/>
  <c r="G679" i="5"/>
  <c r="F679" i="5"/>
  <c r="E679" i="5"/>
  <c r="D679" i="5"/>
  <c r="K678" i="5"/>
  <c r="J678" i="5"/>
  <c r="I678" i="5"/>
  <c r="H678" i="5"/>
  <c r="G678" i="5"/>
  <c r="F678" i="5"/>
  <c r="E678" i="5"/>
  <c r="D678" i="5"/>
  <c r="K677" i="5"/>
  <c r="J677" i="5"/>
  <c r="I677" i="5"/>
  <c r="H677" i="5"/>
  <c r="G677" i="5"/>
  <c r="F677" i="5"/>
  <c r="E677" i="5"/>
  <c r="D677" i="5"/>
  <c r="K676" i="5"/>
  <c r="J676" i="5"/>
  <c r="I676" i="5"/>
  <c r="H676" i="5"/>
  <c r="G676" i="5"/>
  <c r="F676" i="5"/>
  <c r="E676" i="5"/>
  <c r="D676" i="5"/>
  <c r="K675" i="5"/>
  <c r="J675" i="5"/>
  <c r="I675" i="5"/>
  <c r="H675" i="5"/>
  <c r="G675" i="5"/>
  <c r="F675" i="5"/>
  <c r="E675" i="5"/>
  <c r="D675" i="5"/>
  <c r="K674" i="5"/>
  <c r="J674" i="5"/>
  <c r="I674" i="5"/>
  <c r="H674" i="5"/>
  <c r="G674" i="5"/>
  <c r="F674" i="5"/>
  <c r="E674" i="5"/>
  <c r="D674" i="5"/>
  <c r="K673" i="5"/>
  <c r="J673" i="5"/>
  <c r="I673" i="5"/>
  <c r="H673" i="5"/>
  <c r="G673" i="5"/>
  <c r="F673" i="5"/>
  <c r="E673" i="5"/>
  <c r="D673" i="5"/>
  <c r="K672" i="5"/>
  <c r="J672" i="5"/>
  <c r="I672" i="5"/>
  <c r="H672" i="5"/>
  <c r="G672" i="5"/>
  <c r="F672" i="5"/>
  <c r="E672" i="5"/>
  <c r="D672" i="5"/>
  <c r="K671" i="5"/>
  <c r="J671" i="5"/>
  <c r="I671" i="5"/>
  <c r="H671" i="5"/>
  <c r="G671" i="5"/>
  <c r="F671" i="5"/>
  <c r="E671" i="5"/>
  <c r="D671" i="5"/>
  <c r="K670" i="5"/>
  <c r="J670" i="5"/>
  <c r="I670" i="5"/>
  <c r="H670" i="5"/>
  <c r="G670" i="5"/>
  <c r="F670" i="5"/>
  <c r="E670" i="5"/>
  <c r="D670" i="5"/>
  <c r="K669" i="5"/>
  <c r="J669" i="5"/>
  <c r="I669" i="5"/>
  <c r="H669" i="5"/>
  <c r="G669" i="5"/>
  <c r="F669" i="5"/>
  <c r="E669" i="5"/>
  <c r="D669" i="5"/>
  <c r="K668" i="5"/>
  <c r="J668" i="5"/>
  <c r="I668" i="5"/>
  <c r="H668" i="5"/>
  <c r="G668" i="5"/>
  <c r="F668" i="5"/>
  <c r="E668" i="5"/>
  <c r="D668" i="5"/>
  <c r="K667" i="5"/>
  <c r="J667" i="5"/>
  <c r="I667" i="5"/>
  <c r="H667" i="5"/>
  <c r="G667" i="5"/>
  <c r="F667" i="5"/>
  <c r="E667" i="5"/>
  <c r="D667" i="5"/>
  <c r="K666" i="5"/>
  <c r="J666" i="5"/>
  <c r="I666" i="5"/>
  <c r="H666" i="5"/>
  <c r="G666" i="5"/>
  <c r="F666" i="5"/>
  <c r="E666" i="5"/>
  <c r="D666" i="5"/>
  <c r="K665" i="5"/>
  <c r="J665" i="5"/>
  <c r="I665" i="5"/>
  <c r="H665" i="5"/>
  <c r="G665" i="5"/>
  <c r="F665" i="5"/>
  <c r="E665" i="5"/>
  <c r="D665" i="5"/>
  <c r="K664" i="5"/>
  <c r="J664" i="5"/>
  <c r="I664" i="5"/>
  <c r="H664" i="5"/>
  <c r="G664" i="5"/>
  <c r="F664" i="5"/>
  <c r="E664" i="5"/>
  <c r="D664" i="5"/>
  <c r="K663" i="5"/>
  <c r="J663" i="5"/>
  <c r="I663" i="5"/>
  <c r="H663" i="5"/>
  <c r="G663" i="5"/>
  <c r="F663" i="5"/>
  <c r="E663" i="5"/>
  <c r="D663" i="5"/>
  <c r="K662" i="5"/>
  <c r="J662" i="5"/>
  <c r="I662" i="5"/>
  <c r="H662" i="5"/>
  <c r="G662" i="5"/>
  <c r="F662" i="5"/>
  <c r="E662" i="5"/>
  <c r="D662" i="5"/>
  <c r="K661" i="5"/>
  <c r="J661" i="5"/>
  <c r="I661" i="5"/>
  <c r="H661" i="5"/>
  <c r="G661" i="5"/>
  <c r="F661" i="5"/>
  <c r="E661" i="5"/>
  <c r="D661" i="5"/>
  <c r="K660" i="5"/>
  <c r="J660" i="5"/>
  <c r="I660" i="5"/>
  <c r="H660" i="5"/>
  <c r="G660" i="5"/>
  <c r="F660" i="5"/>
  <c r="E660" i="5"/>
  <c r="D660" i="5"/>
  <c r="K659" i="5"/>
  <c r="J659" i="5"/>
  <c r="I659" i="5"/>
  <c r="H659" i="5"/>
  <c r="G659" i="5"/>
  <c r="F659" i="5"/>
  <c r="E659" i="5"/>
  <c r="D659" i="5"/>
  <c r="K658" i="5"/>
  <c r="J658" i="5"/>
  <c r="I658" i="5"/>
  <c r="H658" i="5"/>
  <c r="G658" i="5"/>
  <c r="F658" i="5"/>
  <c r="E658" i="5"/>
  <c r="D658" i="5"/>
  <c r="K657" i="5"/>
  <c r="J657" i="5"/>
  <c r="I657" i="5"/>
  <c r="H657" i="5"/>
  <c r="G657" i="5"/>
  <c r="F657" i="5"/>
  <c r="E657" i="5"/>
  <c r="D657" i="5"/>
  <c r="K656" i="5"/>
  <c r="J656" i="5"/>
  <c r="I656" i="5"/>
  <c r="H656" i="5"/>
  <c r="G656" i="5"/>
  <c r="F656" i="5"/>
  <c r="E656" i="5"/>
  <c r="D656" i="5"/>
  <c r="K655" i="5"/>
  <c r="J655" i="5"/>
  <c r="I655" i="5"/>
  <c r="H655" i="5"/>
  <c r="G655" i="5"/>
  <c r="F655" i="5"/>
  <c r="E655" i="5"/>
  <c r="D655" i="5"/>
  <c r="K654" i="5"/>
  <c r="J654" i="5"/>
  <c r="I654" i="5"/>
  <c r="H654" i="5"/>
  <c r="G654" i="5"/>
  <c r="F654" i="5"/>
  <c r="E654" i="5"/>
  <c r="D654" i="5"/>
  <c r="K653" i="5"/>
  <c r="J653" i="5"/>
  <c r="I653" i="5"/>
  <c r="H653" i="5"/>
  <c r="G653" i="5"/>
  <c r="F653" i="5"/>
  <c r="E653" i="5"/>
  <c r="D653" i="5"/>
  <c r="K652" i="5"/>
  <c r="J652" i="5"/>
  <c r="I652" i="5"/>
  <c r="H652" i="5"/>
  <c r="G652" i="5"/>
  <c r="F652" i="5"/>
  <c r="E652" i="5"/>
  <c r="D652" i="5"/>
  <c r="K651" i="5"/>
  <c r="J651" i="5"/>
  <c r="I651" i="5"/>
  <c r="H651" i="5"/>
  <c r="G651" i="5"/>
  <c r="F651" i="5"/>
  <c r="E651" i="5"/>
  <c r="D651" i="5"/>
  <c r="K650" i="5"/>
  <c r="J650" i="5"/>
  <c r="I650" i="5"/>
  <c r="H650" i="5"/>
  <c r="G650" i="5"/>
  <c r="F650" i="5"/>
  <c r="E650" i="5"/>
  <c r="D650" i="5"/>
  <c r="K649" i="5"/>
  <c r="J649" i="5"/>
  <c r="I649" i="5"/>
  <c r="H649" i="5"/>
  <c r="G649" i="5"/>
  <c r="F649" i="5"/>
  <c r="E649" i="5"/>
  <c r="D649" i="5"/>
  <c r="K648" i="5"/>
  <c r="J648" i="5"/>
  <c r="I648" i="5"/>
  <c r="H648" i="5"/>
  <c r="G648" i="5"/>
  <c r="F648" i="5"/>
  <c r="E648" i="5"/>
  <c r="D648" i="5"/>
  <c r="K647" i="5"/>
  <c r="J647" i="5"/>
  <c r="I647" i="5"/>
  <c r="H647" i="5"/>
  <c r="G647" i="5"/>
  <c r="F647" i="5"/>
  <c r="E647" i="5"/>
  <c r="D647" i="5"/>
  <c r="K646" i="5"/>
  <c r="J646" i="5"/>
  <c r="I646" i="5"/>
  <c r="H646" i="5"/>
  <c r="G646" i="5"/>
  <c r="F646" i="5"/>
  <c r="E646" i="5"/>
  <c r="D646" i="5"/>
  <c r="K645" i="5"/>
  <c r="J645" i="5"/>
  <c r="I645" i="5"/>
  <c r="H645" i="5"/>
  <c r="G645" i="5"/>
  <c r="F645" i="5"/>
  <c r="E645" i="5"/>
  <c r="D645" i="5"/>
  <c r="K644" i="5"/>
  <c r="J644" i="5"/>
  <c r="I644" i="5"/>
  <c r="H644" i="5"/>
  <c r="G644" i="5"/>
  <c r="F644" i="5"/>
  <c r="E644" i="5"/>
  <c r="D644" i="5"/>
  <c r="K643" i="5"/>
  <c r="J643" i="5"/>
  <c r="I643" i="5"/>
  <c r="H643" i="5"/>
  <c r="G643" i="5"/>
  <c r="F643" i="5"/>
  <c r="E643" i="5"/>
  <c r="D643" i="5"/>
  <c r="K642" i="5"/>
  <c r="J642" i="5"/>
  <c r="I642" i="5"/>
  <c r="H642" i="5"/>
  <c r="G642" i="5"/>
  <c r="F642" i="5"/>
  <c r="E642" i="5"/>
  <c r="D642" i="5"/>
  <c r="K641" i="5"/>
  <c r="J641" i="5"/>
  <c r="I641" i="5"/>
  <c r="H641" i="5"/>
  <c r="G641" i="5"/>
  <c r="F641" i="5"/>
  <c r="E641" i="5"/>
  <c r="D641" i="5"/>
  <c r="K640" i="5"/>
  <c r="J640" i="5"/>
  <c r="I640" i="5"/>
  <c r="H640" i="5"/>
  <c r="G640" i="5"/>
  <c r="F640" i="5"/>
  <c r="E640" i="5"/>
  <c r="D640" i="5"/>
  <c r="K639" i="5"/>
  <c r="J639" i="5"/>
  <c r="I639" i="5"/>
  <c r="H639" i="5"/>
  <c r="G639" i="5"/>
  <c r="F639" i="5"/>
  <c r="E639" i="5"/>
  <c r="D639" i="5"/>
  <c r="K638" i="5"/>
  <c r="J638" i="5"/>
  <c r="I638" i="5"/>
  <c r="H638" i="5"/>
  <c r="G638" i="5"/>
  <c r="F638" i="5"/>
  <c r="E638" i="5"/>
  <c r="D638" i="5"/>
  <c r="K637" i="5"/>
  <c r="J637" i="5"/>
  <c r="I637" i="5"/>
  <c r="H637" i="5"/>
  <c r="G637" i="5"/>
  <c r="F637" i="5"/>
  <c r="E637" i="5"/>
  <c r="D637" i="5"/>
  <c r="K636" i="5"/>
  <c r="J636" i="5"/>
  <c r="I636" i="5"/>
  <c r="H636" i="5"/>
  <c r="G636" i="5"/>
  <c r="F636" i="5"/>
  <c r="E636" i="5"/>
  <c r="D636" i="5"/>
  <c r="K635" i="5"/>
  <c r="J635" i="5"/>
  <c r="I635" i="5"/>
  <c r="H635" i="5"/>
  <c r="G635" i="5"/>
  <c r="F635" i="5"/>
  <c r="E635" i="5"/>
  <c r="D635" i="5"/>
  <c r="K634" i="5"/>
  <c r="J634" i="5"/>
  <c r="I634" i="5"/>
  <c r="H634" i="5"/>
  <c r="G634" i="5"/>
  <c r="F634" i="5"/>
  <c r="E634" i="5"/>
  <c r="D634" i="5"/>
  <c r="K633" i="5"/>
  <c r="J633" i="5"/>
  <c r="I633" i="5"/>
  <c r="H633" i="5"/>
  <c r="G633" i="5"/>
  <c r="F633" i="5"/>
  <c r="E633" i="5"/>
  <c r="D633" i="5"/>
  <c r="K632" i="5"/>
  <c r="J632" i="5"/>
  <c r="I632" i="5"/>
  <c r="H632" i="5"/>
  <c r="G632" i="5"/>
  <c r="F632" i="5"/>
  <c r="E632" i="5"/>
  <c r="D632" i="5"/>
  <c r="K631" i="5"/>
  <c r="J631" i="5"/>
  <c r="I631" i="5"/>
  <c r="H631" i="5"/>
  <c r="G631" i="5"/>
  <c r="F631" i="5"/>
  <c r="E631" i="5"/>
  <c r="D631" i="5"/>
  <c r="K630" i="5"/>
  <c r="J630" i="5"/>
  <c r="I630" i="5"/>
  <c r="H630" i="5"/>
  <c r="G630" i="5"/>
  <c r="F630" i="5"/>
  <c r="E630" i="5"/>
  <c r="D630" i="5"/>
  <c r="K629" i="5"/>
  <c r="J629" i="5"/>
  <c r="I629" i="5"/>
  <c r="H629" i="5"/>
  <c r="G629" i="5"/>
  <c r="F629" i="5"/>
  <c r="E629" i="5"/>
  <c r="D629" i="5"/>
  <c r="K628" i="5"/>
  <c r="J628" i="5"/>
  <c r="I628" i="5"/>
  <c r="H628" i="5"/>
  <c r="G628" i="5"/>
  <c r="F628" i="5"/>
  <c r="E628" i="5"/>
  <c r="D628" i="5"/>
  <c r="K627" i="5"/>
  <c r="J627" i="5"/>
  <c r="I627" i="5"/>
  <c r="H627" i="5"/>
  <c r="G627" i="5"/>
  <c r="F627" i="5"/>
  <c r="E627" i="5"/>
  <c r="D627" i="5"/>
  <c r="K626" i="5"/>
  <c r="J626" i="5"/>
  <c r="I626" i="5"/>
  <c r="H626" i="5"/>
  <c r="G626" i="5"/>
  <c r="F626" i="5"/>
  <c r="E626" i="5"/>
  <c r="D626" i="5"/>
  <c r="K625" i="5"/>
  <c r="J625" i="5"/>
  <c r="I625" i="5"/>
  <c r="H625" i="5"/>
  <c r="G625" i="5"/>
  <c r="F625" i="5"/>
  <c r="E625" i="5"/>
  <c r="D625" i="5"/>
  <c r="K624" i="5"/>
  <c r="J624" i="5"/>
  <c r="I624" i="5"/>
  <c r="H624" i="5"/>
  <c r="G624" i="5"/>
  <c r="F624" i="5"/>
  <c r="E624" i="5"/>
  <c r="D624" i="5"/>
  <c r="K623" i="5"/>
  <c r="J623" i="5"/>
  <c r="I623" i="5"/>
  <c r="H623" i="5"/>
  <c r="G623" i="5"/>
  <c r="F623" i="5"/>
  <c r="E623" i="5"/>
  <c r="D623" i="5"/>
  <c r="K622" i="5"/>
  <c r="J622" i="5"/>
  <c r="I622" i="5"/>
  <c r="H622" i="5"/>
  <c r="G622" i="5"/>
  <c r="F622" i="5"/>
  <c r="E622" i="5"/>
  <c r="D622" i="5"/>
  <c r="K621" i="5"/>
  <c r="J621" i="5"/>
  <c r="I621" i="5"/>
  <c r="H621" i="5"/>
  <c r="G621" i="5"/>
  <c r="F621" i="5"/>
  <c r="E621" i="5"/>
  <c r="D621" i="5"/>
  <c r="K620" i="5"/>
  <c r="J620" i="5"/>
  <c r="I620" i="5"/>
  <c r="H620" i="5"/>
  <c r="G620" i="5"/>
  <c r="F620" i="5"/>
  <c r="E620" i="5"/>
  <c r="D620" i="5"/>
  <c r="K619" i="5"/>
  <c r="J619" i="5"/>
  <c r="I619" i="5"/>
  <c r="H619" i="5"/>
  <c r="G619" i="5"/>
  <c r="F619" i="5"/>
  <c r="E619" i="5"/>
  <c r="D619" i="5"/>
  <c r="K618" i="5"/>
  <c r="J618" i="5"/>
  <c r="I618" i="5"/>
  <c r="H618" i="5"/>
  <c r="G618" i="5"/>
  <c r="F618" i="5"/>
  <c r="E618" i="5"/>
  <c r="D618" i="5"/>
  <c r="K617" i="5"/>
  <c r="J617" i="5"/>
  <c r="I617" i="5"/>
  <c r="H617" i="5"/>
  <c r="G617" i="5"/>
  <c r="F617" i="5"/>
  <c r="E617" i="5"/>
  <c r="D617" i="5"/>
  <c r="K616" i="5"/>
  <c r="J616" i="5"/>
  <c r="I616" i="5"/>
  <c r="H616" i="5"/>
  <c r="G616" i="5"/>
  <c r="F616" i="5"/>
  <c r="E616" i="5"/>
  <c r="D616" i="5"/>
  <c r="K615" i="5"/>
  <c r="J615" i="5"/>
  <c r="I615" i="5"/>
  <c r="H615" i="5"/>
  <c r="G615" i="5"/>
  <c r="F615" i="5"/>
  <c r="E615" i="5"/>
  <c r="D615" i="5"/>
  <c r="K614" i="5"/>
  <c r="J614" i="5"/>
  <c r="I614" i="5"/>
  <c r="H614" i="5"/>
  <c r="G614" i="5"/>
  <c r="F614" i="5"/>
  <c r="E614" i="5"/>
  <c r="D614" i="5"/>
  <c r="K613" i="5"/>
  <c r="J613" i="5"/>
  <c r="I613" i="5"/>
  <c r="H613" i="5"/>
  <c r="G613" i="5"/>
  <c r="F613" i="5"/>
  <c r="E613" i="5"/>
  <c r="D613" i="5"/>
  <c r="K612" i="5"/>
  <c r="J612" i="5"/>
  <c r="I612" i="5"/>
  <c r="H612" i="5"/>
  <c r="G612" i="5"/>
  <c r="F612" i="5"/>
  <c r="E612" i="5"/>
  <c r="D612" i="5"/>
  <c r="K611" i="5"/>
  <c r="J611" i="5"/>
  <c r="I611" i="5"/>
  <c r="H611" i="5"/>
  <c r="G611" i="5"/>
  <c r="F611" i="5"/>
  <c r="E611" i="5"/>
  <c r="D611" i="5"/>
  <c r="K610" i="5"/>
  <c r="J610" i="5"/>
  <c r="I610" i="5"/>
  <c r="H610" i="5"/>
  <c r="G610" i="5"/>
  <c r="F610" i="5"/>
  <c r="E610" i="5"/>
  <c r="D610" i="5"/>
  <c r="K609" i="5"/>
  <c r="J609" i="5"/>
  <c r="I609" i="5"/>
  <c r="H609" i="5"/>
  <c r="G609" i="5"/>
  <c r="F609" i="5"/>
  <c r="E609" i="5"/>
  <c r="D609" i="5"/>
  <c r="K608" i="5"/>
  <c r="J608" i="5"/>
  <c r="I608" i="5"/>
  <c r="H608" i="5"/>
  <c r="G608" i="5"/>
  <c r="F608" i="5"/>
  <c r="E608" i="5"/>
  <c r="D608" i="5"/>
  <c r="K607" i="5"/>
  <c r="J607" i="5"/>
  <c r="I607" i="5"/>
  <c r="H607" i="5"/>
  <c r="G607" i="5"/>
  <c r="F607" i="5"/>
  <c r="E607" i="5"/>
  <c r="D607" i="5"/>
  <c r="K606" i="5"/>
  <c r="J606" i="5"/>
  <c r="I606" i="5"/>
  <c r="H606" i="5"/>
  <c r="G606" i="5"/>
  <c r="F606" i="5"/>
  <c r="E606" i="5"/>
  <c r="D606" i="5"/>
  <c r="K605" i="5"/>
  <c r="J605" i="5"/>
  <c r="I605" i="5"/>
  <c r="H605" i="5"/>
  <c r="G605" i="5"/>
  <c r="F605" i="5"/>
  <c r="E605" i="5"/>
  <c r="D605" i="5"/>
  <c r="K604" i="5"/>
  <c r="J604" i="5"/>
  <c r="I604" i="5"/>
  <c r="H604" i="5"/>
  <c r="G604" i="5"/>
  <c r="F604" i="5"/>
  <c r="E604" i="5"/>
  <c r="D604" i="5"/>
  <c r="K603" i="5"/>
  <c r="J603" i="5"/>
  <c r="I603" i="5"/>
  <c r="H603" i="5"/>
  <c r="G603" i="5"/>
  <c r="F603" i="5"/>
  <c r="E603" i="5"/>
  <c r="D603" i="5"/>
  <c r="K602" i="5"/>
  <c r="J602" i="5"/>
  <c r="I602" i="5"/>
  <c r="H602" i="5"/>
  <c r="G602" i="5"/>
  <c r="F602" i="5"/>
  <c r="E602" i="5"/>
  <c r="D602" i="5"/>
  <c r="K601" i="5"/>
  <c r="J601" i="5"/>
  <c r="I601" i="5"/>
  <c r="H601" i="5"/>
  <c r="G601" i="5"/>
  <c r="F601" i="5"/>
  <c r="E601" i="5"/>
  <c r="D601" i="5"/>
  <c r="K600" i="5"/>
  <c r="J600" i="5"/>
  <c r="I600" i="5"/>
  <c r="H600" i="5"/>
  <c r="G600" i="5"/>
  <c r="F600" i="5"/>
  <c r="E600" i="5"/>
  <c r="D600" i="5"/>
  <c r="K599" i="5"/>
  <c r="J599" i="5"/>
  <c r="I599" i="5"/>
  <c r="H599" i="5"/>
  <c r="G599" i="5"/>
  <c r="F599" i="5"/>
  <c r="E599" i="5"/>
  <c r="D599" i="5"/>
  <c r="K598" i="5"/>
  <c r="J598" i="5"/>
  <c r="I598" i="5"/>
  <c r="H598" i="5"/>
  <c r="G598" i="5"/>
  <c r="F598" i="5"/>
  <c r="E598" i="5"/>
  <c r="D598" i="5"/>
  <c r="K597" i="5"/>
  <c r="J597" i="5"/>
  <c r="I597" i="5"/>
  <c r="H597" i="5"/>
  <c r="G597" i="5"/>
  <c r="F597" i="5"/>
  <c r="E597" i="5"/>
  <c r="D597" i="5"/>
  <c r="K596" i="5"/>
  <c r="J596" i="5"/>
  <c r="I596" i="5"/>
  <c r="H596" i="5"/>
  <c r="G596" i="5"/>
  <c r="F596" i="5"/>
  <c r="E596" i="5"/>
  <c r="D596" i="5"/>
  <c r="K595" i="5"/>
  <c r="J595" i="5"/>
  <c r="I595" i="5"/>
  <c r="H595" i="5"/>
  <c r="G595" i="5"/>
  <c r="F595" i="5"/>
  <c r="E595" i="5"/>
  <c r="D595" i="5"/>
  <c r="K594" i="5"/>
  <c r="J594" i="5"/>
  <c r="I594" i="5"/>
  <c r="H594" i="5"/>
  <c r="G594" i="5"/>
  <c r="F594" i="5"/>
  <c r="E594" i="5"/>
  <c r="D594" i="5"/>
  <c r="K593" i="5"/>
  <c r="J593" i="5"/>
  <c r="I593" i="5"/>
  <c r="H593" i="5"/>
  <c r="G593" i="5"/>
  <c r="F593" i="5"/>
  <c r="E593" i="5"/>
  <c r="D593" i="5"/>
  <c r="K592" i="5"/>
  <c r="J592" i="5"/>
  <c r="I592" i="5"/>
  <c r="H592" i="5"/>
  <c r="G592" i="5"/>
  <c r="F592" i="5"/>
  <c r="E592" i="5"/>
  <c r="D592" i="5"/>
  <c r="K591" i="5"/>
  <c r="J591" i="5"/>
  <c r="I591" i="5"/>
  <c r="H591" i="5"/>
  <c r="G591" i="5"/>
  <c r="F591" i="5"/>
  <c r="E591" i="5"/>
  <c r="D591" i="5"/>
  <c r="K590" i="5"/>
  <c r="J590" i="5"/>
  <c r="I590" i="5"/>
  <c r="H590" i="5"/>
  <c r="G590" i="5"/>
  <c r="F590" i="5"/>
  <c r="E590" i="5"/>
  <c r="D590" i="5"/>
  <c r="K589" i="5"/>
  <c r="J589" i="5"/>
  <c r="I589" i="5"/>
  <c r="H589" i="5"/>
  <c r="G589" i="5"/>
  <c r="F589" i="5"/>
  <c r="E589" i="5"/>
  <c r="D589" i="5"/>
  <c r="K588" i="5"/>
  <c r="J588" i="5"/>
  <c r="I588" i="5"/>
  <c r="H588" i="5"/>
  <c r="G588" i="5"/>
  <c r="F588" i="5"/>
  <c r="E588" i="5"/>
  <c r="D588" i="5"/>
  <c r="K587" i="5"/>
  <c r="J587" i="5"/>
  <c r="I587" i="5"/>
  <c r="H587" i="5"/>
  <c r="G587" i="5"/>
  <c r="F587" i="5"/>
  <c r="E587" i="5"/>
  <c r="D587" i="5"/>
  <c r="K586" i="5"/>
  <c r="J586" i="5"/>
  <c r="I586" i="5"/>
  <c r="H586" i="5"/>
  <c r="G586" i="5"/>
  <c r="F586" i="5"/>
  <c r="E586" i="5"/>
  <c r="D586" i="5"/>
  <c r="K585" i="5"/>
  <c r="J585" i="5"/>
  <c r="I585" i="5"/>
  <c r="H585" i="5"/>
  <c r="G585" i="5"/>
  <c r="F585" i="5"/>
  <c r="E585" i="5"/>
  <c r="D585" i="5"/>
  <c r="K584" i="5"/>
  <c r="J584" i="5"/>
  <c r="I584" i="5"/>
  <c r="H584" i="5"/>
  <c r="G584" i="5"/>
  <c r="F584" i="5"/>
  <c r="E584" i="5"/>
  <c r="D584" i="5"/>
  <c r="K583" i="5"/>
  <c r="J583" i="5"/>
  <c r="I583" i="5"/>
  <c r="H583" i="5"/>
  <c r="G583" i="5"/>
  <c r="F583" i="5"/>
  <c r="E583" i="5"/>
  <c r="D583" i="5"/>
  <c r="K582" i="5"/>
  <c r="J582" i="5"/>
  <c r="I582" i="5"/>
  <c r="H582" i="5"/>
  <c r="G582" i="5"/>
  <c r="F582" i="5"/>
  <c r="E582" i="5"/>
  <c r="D582" i="5"/>
  <c r="K581" i="5"/>
  <c r="J581" i="5"/>
  <c r="I581" i="5"/>
  <c r="H581" i="5"/>
  <c r="G581" i="5"/>
  <c r="F581" i="5"/>
  <c r="E581" i="5"/>
  <c r="D581" i="5"/>
  <c r="K580" i="5"/>
  <c r="J580" i="5"/>
  <c r="I580" i="5"/>
  <c r="H580" i="5"/>
  <c r="G580" i="5"/>
  <c r="F580" i="5"/>
  <c r="E580" i="5"/>
  <c r="D580" i="5"/>
  <c r="K579" i="5"/>
  <c r="J579" i="5"/>
  <c r="I579" i="5"/>
  <c r="H579" i="5"/>
  <c r="G579" i="5"/>
  <c r="F579" i="5"/>
  <c r="E579" i="5"/>
  <c r="D579" i="5"/>
  <c r="K578" i="5"/>
  <c r="J578" i="5"/>
  <c r="I578" i="5"/>
  <c r="H578" i="5"/>
  <c r="G578" i="5"/>
  <c r="F578" i="5"/>
  <c r="E578" i="5"/>
  <c r="D578" i="5"/>
  <c r="K577" i="5"/>
  <c r="J577" i="5"/>
  <c r="I577" i="5"/>
  <c r="H577" i="5"/>
  <c r="G577" i="5"/>
  <c r="F577" i="5"/>
  <c r="E577" i="5"/>
  <c r="D577" i="5"/>
  <c r="K576" i="5"/>
  <c r="J576" i="5"/>
  <c r="I576" i="5"/>
  <c r="H576" i="5"/>
  <c r="G576" i="5"/>
  <c r="F576" i="5"/>
  <c r="E576" i="5"/>
  <c r="D576" i="5"/>
  <c r="K575" i="5"/>
  <c r="J575" i="5"/>
  <c r="I575" i="5"/>
  <c r="H575" i="5"/>
  <c r="G575" i="5"/>
  <c r="F575" i="5"/>
  <c r="E575" i="5"/>
  <c r="D575" i="5"/>
  <c r="K574" i="5"/>
  <c r="J574" i="5"/>
  <c r="I574" i="5"/>
  <c r="H574" i="5"/>
  <c r="G574" i="5"/>
  <c r="F574" i="5"/>
  <c r="E574" i="5"/>
  <c r="D574" i="5"/>
  <c r="K573" i="5"/>
  <c r="J573" i="5"/>
  <c r="I573" i="5"/>
  <c r="H573" i="5"/>
  <c r="G573" i="5"/>
  <c r="F573" i="5"/>
  <c r="E573" i="5"/>
  <c r="D573" i="5"/>
  <c r="K572" i="5"/>
  <c r="J572" i="5"/>
  <c r="I572" i="5"/>
  <c r="H572" i="5"/>
  <c r="G572" i="5"/>
  <c r="F572" i="5"/>
  <c r="E572" i="5"/>
  <c r="D572" i="5"/>
  <c r="K571" i="5"/>
  <c r="J571" i="5"/>
  <c r="I571" i="5"/>
  <c r="H571" i="5"/>
  <c r="G571" i="5"/>
  <c r="F571" i="5"/>
  <c r="E571" i="5"/>
  <c r="D571" i="5"/>
  <c r="K570" i="5"/>
  <c r="J570" i="5"/>
  <c r="I570" i="5"/>
  <c r="H570" i="5"/>
  <c r="G570" i="5"/>
  <c r="F570" i="5"/>
  <c r="E570" i="5"/>
  <c r="D570" i="5"/>
  <c r="K569" i="5"/>
  <c r="J569" i="5"/>
  <c r="I569" i="5"/>
  <c r="H569" i="5"/>
  <c r="G569" i="5"/>
  <c r="F569" i="5"/>
  <c r="E569" i="5"/>
  <c r="D569" i="5"/>
  <c r="K568" i="5"/>
  <c r="J568" i="5"/>
  <c r="I568" i="5"/>
  <c r="H568" i="5"/>
  <c r="G568" i="5"/>
  <c r="F568" i="5"/>
  <c r="E568" i="5"/>
  <c r="D568" i="5"/>
  <c r="K567" i="5"/>
  <c r="J567" i="5"/>
  <c r="I567" i="5"/>
  <c r="H567" i="5"/>
  <c r="G567" i="5"/>
  <c r="F567" i="5"/>
  <c r="E567" i="5"/>
  <c r="D567" i="5"/>
  <c r="K566" i="5"/>
  <c r="J566" i="5"/>
  <c r="I566" i="5"/>
  <c r="H566" i="5"/>
  <c r="G566" i="5"/>
  <c r="F566" i="5"/>
  <c r="E566" i="5"/>
  <c r="D566" i="5"/>
  <c r="K565" i="5"/>
  <c r="J565" i="5"/>
  <c r="I565" i="5"/>
  <c r="H565" i="5"/>
  <c r="G565" i="5"/>
  <c r="F565" i="5"/>
  <c r="E565" i="5"/>
  <c r="D565" i="5"/>
  <c r="K564" i="5"/>
  <c r="J564" i="5"/>
  <c r="I564" i="5"/>
  <c r="H564" i="5"/>
  <c r="G564" i="5"/>
  <c r="F564" i="5"/>
  <c r="E564" i="5"/>
  <c r="D564" i="5"/>
  <c r="K563" i="5"/>
  <c r="J563" i="5"/>
  <c r="I563" i="5"/>
  <c r="H563" i="5"/>
  <c r="G563" i="5"/>
  <c r="F563" i="5"/>
  <c r="E563" i="5"/>
  <c r="D563" i="5"/>
  <c r="K562" i="5"/>
  <c r="J562" i="5"/>
  <c r="I562" i="5"/>
  <c r="H562" i="5"/>
  <c r="G562" i="5"/>
  <c r="F562" i="5"/>
  <c r="E562" i="5"/>
  <c r="D562" i="5"/>
  <c r="K561" i="5"/>
  <c r="J561" i="5"/>
  <c r="I561" i="5"/>
  <c r="H561" i="5"/>
  <c r="G561" i="5"/>
  <c r="F561" i="5"/>
  <c r="E561" i="5"/>
  <c r="D561" i="5"/>
  <c r="K560" i="5"/>
  <c r="J560" i="5"/>
  <c r="I560" i="5"/>
  <c r="H560" i="5"/>
  <c r="G560" i="5"/>
  <c r="F560" i="5"/>
  <c r="E560" i="5"/>
  <c r="D560" i="5"/>
  <c r="K559" i="5"/>
  <c r="J559" i="5"/>
  <c r="I559" i="5"/>
  <c r="H559" i="5"/>
  <c r="G559" i="5"/>
  <c r="F559" i="5"/>
  <c r="E559" i="5"/>
  <c r="D559" i="5"/>
  <c r="K558" i="5"/>
  <c r="J558" i="5"/>
  <c r="I558" i="5"/>
  <c r="H558" i="5"/>
  <c r="G558" i="5"/>
  <c r="F558" i="5"/>
  <c r="E558" i="5"/>
  <c r="D558" i="5"/>
  <c r="K557" i="5"/>
  <c r="J557" i="5"/>
  <c r="I557" i="5"/>
  <c r="H557" i="5"/>
  <c r="G557" i="5"/>
  <c r="F557" i="5"/>
  <c r="E557" i="5"/>
  <c r="D557" i="5"/>
  <c r="K556" i="5"/>
  <c r="J556" i="5"/>
  <c r="I556" i="5"/>
  <c r="H556" i="5"/>
  <c r="G556" i="5"/>
  <c r="F556" i="5"/>
  <c r="E556" i="5"/>
  <c r="D556" i="5"/>
  <c r="K555" i="5"/>
  <c r="J555" i="5"/>
  <c r="I555" i="5"/>
  <c r="H555" i="5"/>
  <c r="G555" i="5"/>
  <c r="F555" i="5"/>
  <c r="E555" i="5"/>
  <c r="D555" i="5"/>
  <c r="K554" i="5"/>
  <c r="J554" i="5"/>
  <c r="I554" i="5"/>
  <c r="H554" i="5"/>
  <c r="G554" i="5"/>
  <c r="F554" i="5"/>
  <c r="E554" i="5"/>
  <c r="D554" i="5"/>
  <c r="K553" i="5"/>
  <c r="J553" i="5"/>
  <c r="I553" i="5"/>
  <c r="H553" i="5"/>
  <c r="G553" i="5"/>
  <c r="F553" i="5"/>
  <c r="E553" i="5"/>
  <c r="D553" i="5"/>
  <c r="K552" i="5"/>
  <c r="J552" i="5"/>
  <c r="I552" i="5"/>
  <c r="H552" i="5"/>
  <c r="G552" i="5"/>
  <c r="F552" i="5"/>
  <c r="E552" i="5"/>
  <c r="D552" i="5"/>
  <c r="K551" i="5"/>
  <c r="J551" i="5"/>
  <c r="I551" i="5"/>
  <c r="H551" i="5"/>
  <c r="G551" i="5"/>
  <c r="F551" i="5"/>
  <c r="E551" i="5"/>
  <c r="D551" i="5"/>
  <c r="K550" i="5"/>
  <c r="J550" i="5"/>
  <c r="I550" i="5"/>
  <c r="H550" i="5"/>
  <c r="G550" i="5"/>
  <c r="F550" i="5"/>
  <c r="E550" i="5"/>
  <c r="D550" i="5"/>
  <c r="K549" i="5"/>
  <c r="J549" i="5"/>
  <c r="I549" i="5"/>
  <c r="H549" i="5"/>
  <c r="G549" i="5"/>
  <c r="F549" i="5"/>
  <c r="E549" i="5"/>
  <c r="D549" i="5"/>
  <c r="K548" i="5"/>
  <c r="J548" i="5"/>
  <c r="I548" i="5"/>
  <c r="H548" i="5"/>
  <c r="G548" i="5"/>
  <c r="F548" i="5"/>
  <c r="E548" i="5"/>
  <c r="D548" i="5"/>
  <c r="K547" i="5"/>
  <c r="J547" i="5"/>
  <c r="I547" i="5"/>
  <c r="H547" i="5"/>
  <c r="G547" i="5"/>
  <c r="F547" i="5"/>
  <c r="E547" i="5"/>
  <c r="D547" i="5"/>
  <c r="K546" i="5"/>
  <c r="J546" i="5"/>
  <c r="I546" i="5"/>
  <c r="H546" i="5"/>
  <c r="G546" i="5"/>
  <c r="F546" i="5"/>
  <c r="E546" i="5"/>
  <c r="D546" i="5"/>
  <c r="K545" i="5"/>
  <c r="J545" i="5"/>
  <c r="I545" i="5"/>
  <c r="H545" i="5"/>
  <c r="G545" i="5"/>
  <c r="F545" i="5"/>
  <c r="E545" i="5"/>
  <c r="D545" i="5"/>
  <c r="K544" i="5"/>
  <c r="J544" i="5"/>
  <c r="I544" i="5"/>
  <c r="H544" i="5"/>
  <c r="G544" i="5"/>
  <c r="F544" i="5"/>
  <c r="E544" i="5"/>
  <c r="D544" i="5"/>
  <c r="K543" i="5"/>
  <c r="J543" i="5"/>
  <c r="I543" i="5"/>
  <c r="H543" i="5"/>
  <c r="G543" i="5"/>
  <c r="F543" i="5"/>
  <c r="E543" i="5"/>
  <c r="D543" i="5"/>
  <c r="K542" i="5"/>
  <c r="J542" i="5"/>
  <c r="I542" i="5"/>
  <c r="H542" i="5"/>
  <c r="G542" i="5"/>
  <c r="F542" i="5"/>
  <c r="E542" i="5"/>
  <c r="D542" i="5"/>
  <c r="K541" i="5"/>
  <c r="J541" i="5"/>
  <c r="I541" i="5"/>
  <c r="H541" i="5"/>
  <c r="G541" i="5"/>
  <c r="F541" i="5"/>
  <c r="E541" i="5"/>
  <c r="D541" i="5"/>
  <c r="K540" i="5"/>
  <c r="J540" i="5"/>
  <c r="I540" i="5"/>
  <c r="H540" i="5"/>
  <c r="G540" i="5"/>
  <c r="F540" i="5"/>
  <c r="E540" i="5"/>
  <c r="D540" i="5"/>
  <c r="K539" i="5"/>
  <c r="J539" i="5"/>
  <c r="I539" i="5"/>
  <c r="H539" i="5"/>
  <c r="G539" i="5"/>
  <c r="F539" i="5"/>
  <c r="E539" i="5"/>
  <c r="D539" i="5"/>
  <c r="K538" i="5"/>
  <c r="J538" i="5"/>
  <c r="I538" i="5"/>
  <c r="H538" i="5"/>
  <c r="G538" i="5"/>
  <c r="F538" i="5"/>
  <c r="E538" i="5"/>
  <c r="D538" i="5"/>
  <c r="K537" i="5"/>
  <c r="J537" i="5"/>
  <c r="I537" i="5"/>
  <c r="H537" i="5"/>
  <c r="G537" i="5"/>
  <c r="F537" i="5"/>
  <c r="E537" i="5"/>
  <c r="D537" i="5"/>
  <c r="K536" i="5"/>
  <c r="J536" i="5"/>
  <c r="I536" i="5"/>
  <c r="H536" i="5"/>
  <c r="G536" i="5"/>
  <c r="F536" i="5"/>
  <c r="E536" i="5"/>
  <c r="D536" i="5"/>
  <c r="K535" i="5"/>
  <c r="J535" i="5"/>
  <c r="I535" i="5"/>
  <c r="H535" i="5"/>
  <c r="G535" i="5"/>
  <c r="F535" i="5"/>
  <c r="E535" i="5"/>
  <c r="D535" i="5"/>
  <c r="K534" i="5"/>
  <c r="J534" i="5"/>
  <c r="I534" i="5"/>
  <c r="H534" i="5"/>
  <c r="G534" i="5"/>
  <c r="F534" i="5"/>
  <c r="E534" i="5"/>
  <c r="D534" i="5"/>
  <c r="K533" i="5"/>
  <c r="J533" i="5"/>
  <c r="I533" i="5"/>
  <c r="H533" i="5"/>
  <c r="G533" i="5"/>
  <c r="F533" i="5"/>
  <c r="E533" i="5"/>
  <c r="D533" i="5"/>
  <c r="K532" i="5"/>
  <c r="J532" i="5"/>
  <c r="I532" i="5"/>
  <c r="H532" i="5"/>
  <c r="G532" i="5"/>
  <c r="F532" i="5"/>
  <c r="E532" i="5"/>
  <c r="D532" i="5"/>
  <c r="K531" i="5"/>
  <c r="J531" i="5"/>
  <c r="I531" i="5"/>
  <c r="H531" i="5"/>
  <c r="G531" i="5"/>
  <c r="F531" i="5"/>
  <c r="E531" i="5"/>
  <c r="D531" i="5"/>
  <c r="K530" i="5"/>
  <c r="J530" i="5"/>
  <c r="I530" i="5"/>
  <c r="H530" i="5"/>
  <c r="G530" i="5"/>
  <c r="F530" i="5"/>
  <c r="E530" i="5"/>
  <c r="D530" i="5"/>
  <c r="K529" i="5"/>
  <c r="J529" i="5"/>
  <c r="I529" i="5"/>
  <c r="H529" i="5"/>
  <c r="G529" i="5"/>
  <c r="F529" i="5"/>
  <c r="E529" i="5"/>
  <c r="D529" i="5"/>
  <c r="K528" i="5"/>
  <c r="J528" i="5"/>
  <c r="I528" i="5"/>
  <c r="H528" i="5"/>
  <c r="G528" i="5"/>
  <c r="F528" i="5"/>
  <c r="E528" i="5"/>
  <c r="D528" i="5"/>
  <c r="K527" i="5"/>
  <c r="J527" i="5"/>
  <c r="I527" i="5"/>
  <c r="H527" i="5"/>
  <c r="G527" i="5"/>
  <c r="F527" i="5"/>
  <c r="E527" i="5"/>
  <c r="D527" i="5"/>
  <c r="K526" i="5"/>
  <c r="J526" i="5"/>
  <c r="I526" i="5"/>
  <c r="H526" i="5"/>
  <c r="G526" i="5"/>
  <c r="F526" i="5"/>
  <c r="E526" i="5"/>
  <c r="D526" i="5"/>
  <c r="K525" i="5"/>
  <c r="J525" i="5"/>
  <c r="I525" i="5"/>
  <c r="H525" i="5"/>
  <c r="G525" i="5"/>
  <c r="F525" i="5"/>
  <c r="E525" i="5"/>
  <c r="D525" i="5"/>
  <c r="K524" i="5"/>
  <c r="J524" i="5"/>
  <c r="I524" i="5"/>
  <c r="H524" i="5"/>
  <c r="G524" i="5"/>
  <c r="F524" i="5"/>
  <c r="E524" i="5"/>
  <c r="D524" i="5"/>
  <c r="K523" i="5"/>
  <c r="J523" i="5"/>
  <c r="I523" i="5"/>
  <c r="H523" i="5"/>
  <c r="G523" i="5"/>
  <c r="F523" i="5"/>
  <c r="E523" i="5"/>
  <c r="D523" i="5"/>
  <c r="K522" i="5"/>
  <c r="J522" i="5"/>
  <c r="I522" i="5"/>
  <c r="H522" i="5"/>
  <c r="G522" i="5"/>
  <c r="F522" i="5"/>
  <c r="E522" i="5"/>
  <c r="D522" i="5"/>
  <c r="K521" i="5"/>
  <c r="J521" i="5"/>
  <c r="I521" i="5"/>
  <c r="H521" i="5"/>
  <c r="G521" i="5"/>
  <c r="F521" i="5"/>
  <c r="E521" i="5"/>
  <c r="D521" i="5"/>
  <c r="K520" i="5"/>
  <c r="J520" i="5"/>
  <c r="I520" i="5"/>
  <c r="H520" i="5"/>
  <c r="G520" i="5"/>
  <c r="F520" i="5"/>
  <c r="E520" i="5"/>
  <c r="D520" i="5"/>
  <c r="K519" i="5"/>
  <c r="J519" i="5"/>
  <c r="I519" i="5"/>
  <c r="H519" i="5"/>
  <c r="G519" i="5"/>
  <c r="F519" i="5"/>
  <c r="E519" i="5"/>
  <c r="D519" i="5"/>
  <c r="K518" i="5"/>
  <c r="J518" i="5"/>
  <c r="I518" i="5"/>
  <c r="H518" i="5"/>
  <c r="G518" i="5"/>
  <c r="F518" i="5"/>
  <c r="E518" i="5"/>
  <c r="D518" i="5"/>
  <c r="K517" i="5"/>
  <c r="J517" i="5"/>
  <c r="I517" i="5"/>
  <c r="H517" i="5"/>
  <c r="G517" i="5"/>
  <c r="F517" i="5"/>
  <c r="E517" i="5"/>
  <c r="D517" i="5"/>
  <c r="K516" i="5"/>
  <c r="J516" i="5"/>
  <c r="I516" i="5"/>
  <c r="H516" i="5"/>
  <c r="G516" i="5"/>
  <c r="F516" i="5"/>
  <c r="E516" i="5"/>
  <c r="D516" i="5"/>
  <c r="K515" i="5"/>
  <c r="J515" i="5"/>
  <c r="I515" i="5"/>
  <c r="H515" i="5"/>
  <c r="G515" i="5"/>
  <c r="F515" i="5"/>
  <c r="E515" i="5"/>
  <c r="D515" i="5"/>
  <c r="K514" i="5"/>
  <c r="J514" i="5"/>
  <c r="I514" i="5"/>
  <c r="H514" i="5"/>
  <c r="G514" i="5"/>
  <c r="F514" i="5"/>
  <c r="E514" i="5"/>
  <c r="D514" i="5"/>
  <c r="K513" i="5"/>
  <c r="J513" i="5"/>
  <c r="I513" i="5"/>
  <c r="H513" i="5"/>
  <c r="G513" i="5"/>
  <c r="F513" i="5"/>
  <c r="E513" i="5"/>
  <c r="D513" i="5"/>
  <c r="K512" i="5"/>
  <c r="J512" i="5"/>
  <c r="I512" i="5"/>
  <c r="H512" i="5"/>
  <c r="G512" i="5"/>
  <c r="F512" i="5"/>
  <c r="E512" i="5"/>
  <c r="D512" i="5"/>
  <c r="K511" i="5"/>
  <c r="J511" i="5"/>
  <c r="I511" i="5"/>
  <c r="H511" i="5"/>
  <c r="G511" i="5"/>
  <c r="F511" i="5"/>
  <c r="E511" i="5"/>
  <c r="D511" i="5"/>
  <c r="K510" i="5"/>
  <c r="J510" i="5"/>
  <c r="I510" i="5"/>
  <c r="H510" i="5"/>
  <c r="G510" i="5"/>
  <c r="F510" i="5"/>
  <c r="E510" i="5"/>
  <c r="D510" i="5"/>
  <c r="K509" i="5"/>
  <c r="J509" i="5"/>
  <c r="I509" i="5"/>
  <c r="H509" i="5"/>
  <c r="G509" i="5"/>
  <c r="F509" i="5"/>
  <c r="E509" i="5"/>
  <c r="D509" i="5"/>
  <c r="K508" i="5"/>
  <c r="J508" i="5"/>
  <c r="I508" i="5"/>
  <c r="H508" i="5"/>
  <c r="G508" i="5"/>
  <c r="F508" i="5"/>
  <c r="E508" i="5"/>
  <c r="D508" i="5"/>
  <c r="K507" i="5"/>
  <c r="J507" i="5"/>
  <c r="I507" i="5"/>
  <c r="H507" i="5"/>
  <c r="G507" i="5"/>
  <c r="F507" i="5"/>
  <c r="E507" i="5"/>
  <c r="D507" i="5"/>
  <c r="K506" i="5"/>
  <c r="J506" i="5"/>
  <c r="I506" i="5"/>
  <c r="H506" i="5"/>
  <c r="G506" i="5"/>
  <c r="F506" i="5"/>
  <c r="E506" i="5"/>
  <c r="D506" i="5"/>
  <c r="K505" i="5"/>
  <c r="J505" i="5"/>
  <c r="I505" i="5"/>
  <c r="H505" i="5"/>
  <c r="G505" i="5"/>
  <c r="F505" i="5"/>
  <c r="E505" i="5"/>
  <c r="D505" i="5"/>
  <c r="K504" i="5"/>
  <c r="J504" i="5"/>
  <c r="I504" i="5"/>
  <c r="H504" i="5"/>
  <c r="G504" i="5"/>
  <c r="F504" i="5"/>
  <c r="E504" i="5"/>
  <c r="D504" i="5"/>
  <c r="K503" i="5"/>
  <c r="J503" i="5"/>
  <c r="I503" i="5"/>
  <c r="H503" i="5"/>
  <c r="G503" i="5"/>
  <c r="F503" i="5"/>
  <c r="E503" i="5"/>
  <c r="D503" i="5"/>
  <c r="K502" i="5"/>
  <c r="J502" i="5"/>
  <c r="I502" i="5"/>
  <c r="H502" i="5"/>
  <c r="G502" i="5"/>
  <c r="F502" i="5"/>
  <c r="E502" i="5"/>
  <c r="D502" i="5"/>
  <c r="K501" i="5"/>
  <c r="J501" i="5"/>
  <c r="I501" i="5"/>
  <c r="H501" i="5"/>
  <c r="G501" i="5"/>
  <c r="F501" i="5"/>
  <c r="E501" i="5"/>
  <c r="D501" i="5"/>
  <c r="K500" i="5"/>
  <c r="J500" i="5"/>
  <c r="I500" i="5"/>
  <c r="H500" i="5"/>
  <c r="G500" i="5"/>
  <c r="F500" i="5"/>
  <c r="E500" i="5"/>
  <c r="D500" i="5"/>
  <c r="K499" i="5"/>
  <c r="J499" i="5"/>
  <c r="I499" i="5"/>
  <c r="H499" i="5"/>
  <c r="G499" i="5"/>
  <c r="F499" i="5"/>
  <c r="E499" i="5"/>
  <c r="D499" i="5"/>
  <c r="K498" i="5"/>
  <c r="J498" i="5"/>
  <c r="I498" i="5"/>
  <c r="H498" i="5"/>
  <c r="G498" i="5"/>
  <c r="F498" i="5"/>
  <c r="E498" i="5"/>
  <c r="D498" i="5"/>
  <c r="K497" i="5"/>
  <c r="J497" i="5"/>
  <c r="I497" i="5"/>
  <c r="H497" i="5"/>
  <c r="G497" i="5"/>
  <c r="F497" i="5"/>
  <c r="E497" i="5"/>
  <c r="D497" i="5"/>
  <c r="K496" i="5"/>
  <c r="J496" i="5"/>
  <c r="I496" i="5"/>
  <c r="H496" i="5"/>
  <c r="G496" i="5"/>
  <c r="F496" i="5"/>
  <c r="E496" i="5"/>
  <c r="D496" i="5"/>
  <c r="K495" i="5"/>
  <c r="J495" i="5"/>
  <c r="I495" i="5"/>
  <c r="H495" i="5"/>
  <c r="G495" i="5"/>
  <c r="F495" i="5"/>
  <c r="E495" i="5"/>
  <c r="D495" i="5"/>
  <c r="K494" i="5"/>
  <c r="J494" i="5"/>
  <c r="I494" i="5"/>
  <c r="H494" i="5"/>
  <c r="G494" i="5"/>
  <c r="F494" i="5"/>
  <c r="E494" i="5"/>
  <c r="D494" i="5"/>
  <c r="K493" i="5"/>
  <c r="J493" i="5"/>
  <c r="I493" i="5"/>
  <c r="H493" i="5"/>
  <c r="G493" i="5"/>
  <c r="F493" i="5"/>
  <c r="E493" i="5"/>
  <c r="D493" i="5"/>
  <c r="K492" i="5"/>
  <c r="J492" i="5"/>
  <c r="I492" i="5"/>
  <c r="H492" i="5"/>
  <c r="G492" i="5"/>
  <c r="F492" i="5"/>
  <c r="E492" i="5"/>
  <c r="D492" i="5"/>
  <c r="K491" i="5"/>
  <c r="J491" i="5"/>
  <c r="I491" i="5"/>
  <c r="H491" i="5"/>
  <c r="G491" i="5"/>
  <c r="F491" i="5"/>
  <c r="E491" i="5"/>
  <c r="D491" i="5"/>
  <c r="K490" i="5"/>
  <c r="J490" i="5"/>
  <c r="I490" i="5"/>
  <c r="H490" i="5"/>
  <c r="G490" i="5"/>
  <c r="F490" i="5"/>
  <c r="E490" i="5"/>
  <c r="D490" i="5"/>
  <c r="K489" i="5"/>
  <c r="J489" i="5"/>
  <c r="I489" i="5"/>
  <c r="H489" i="5"/>
  <c r="G489" i="5"/>
  <c r="F489" i="5"/>
  <c r="E489" i="5"/>
  <c r="D489" i="5"/>
  <c r="K488" i="5"/>
  <c r="J488" i="5"/>
  <c r="I488" i="5"/>
  <c r="H488" i="5"/>
  <c r="G488" i="5"/>
  <c r="F488" i="5"/>
  <c r="E488" i="5"/>
  <c r="D488" i="5"/>
  <c r="K487" i="5"/>
  <c r="J487" i="5"/>
  <c r="I487" i="5"/>
  <c r="H487" i="5"/>
  <c r="G487" i="5"/>
  <c r="F487" i="5"/>
  <c r="E487" i="5"/>
  <c r="D487" i="5"/>
  <c r="K486" i="5"/>
  <c r="J486" i="5"/>
  <c r="I486" i="5"/>
  <c r="H486" i="5"/>
  <c r="G486" i="5"/>
  <c r="F486" i="5"/>
  <c r="E486" i="5"/>
  <c r="D486" i="5"/>
  <c r="K485" i="5"/>
  <c r="J485" i="5"/>
  <c r="I485" i="5"/>
  <c r="H485" i="5"/>
  <c r="G485" i="5"/>
  <c r="F485" i="5"/>
  <c r="E485" i="5"/>
  <c r="D485" i="5"/>
  <c r="K484" i="5"/>
  <c r="J484" i="5"/>
  <c r="I484" i="5"/>
  <c r="H484" i="5"/>
  <c r="G484" i="5"/>
  <c r="F484" i="5"/>
  <c r="E484" i="5"/>
  <c r="D484" i="5"/>
  <c r="K483" i="5"/>
  <c r="J483" i="5"/>
  <c r="I483" i="5"/>
  <c r="H483" i="5"/>
  <c r="G483" i="5"/>
  <c r="F483" i="5"/>
  <c r="E483" i="5"/>
  <c r="D483" i="5"/>
  <c r="K482" i="5"/>
  <c r="J482" i="5"/>
  <c r="I482" i="5"/>
  <c r="H482" i="5"/>
  <c r="G482" i="5"/>
  <c r="F482" i="5"/>
  <c r="E482" i="5"/>
  <c r="D482" i="5"/>
  <c r="K481" i="5"/>
  <c r="J481" i="5"/>
  <c r="I481" i="5"/>
  <c r="H481" i="5"/>
  <c r="G481" i="5"/>
  <c r="F481" i="5"/>
  <c r="E481" i="5"/>
  <c r="D481" i="5"/>
  <c r="K480" i="5"/>
  <c r="J480" i="5"/>
  <c r="I480" i="5"/>
  <c r="H480" i="5"/>
  <c r="G480" i="5"/>
  <c r="F480" i="5"/>
  <c r="E480" i="5"/>
  <c r="D480" i="5"/>
  <c r="K479" i="5"/>
  <c r="J479" i="5"/>
  <c r="I479" i="5"/>
  <c r="H479" i="5"/>
  <c r="G479" i="5"/>
  <c r="F479" i="5"/>
  <c r="E479" i="5"/>
  <c r="D479" i="5"/>
  <c r="K478" i="5"/>
  <c r="J478" i="5"/>
  <c r="I478" i="5"/>
  <c r="H478" i="5"/>
  <c r="G478" i="5"/>
  <c r="F478" i="5"/>
  <c r="E478" i="5"/>
  <c r="D478" i="5"/>
  <c r="K477" i="5"/>
  <c r="J477" i="5"/>
  <c r="I477" i="5"/>
  <c r="H477" i="5"/>
  <c r="G477" i="5"/>
  <c r="F477" i="5"/>
  <c r="E477" i="5"/>
  <c r="D477" i="5"/>
  <c r="K476" i="5"/>
  <c r="J476" i="5"/>
  <c r="I476" i="5"/>
  <c r="H476" i="5"/>
  <c r="G476" i="5"/>
  <c r="F476" i="5"/>
  <c r="E476" i="5"/>
  <c r="D476" i="5"/>
  <c r="K475" i="5"/>
  <c r="J475" i="5"/>
  <c r="I475" i="5"/>
  <c r="H475" i="5"/>
  <c r="G475" i="5"/>
  <c r="F475" i="5"/>
  <c r="E475" i="5"/>
  <c r="D475" i="5"/>
  <c r="K474" i="5"/>
  <c r="J474" i="5"/>
  <c r="I474" i="5"/>
  <c r="H474" i="5"/>
  <c r="G474" i="5"/>
  <c r="F474" i="5"/>
  <c r="E474" i="5"/>
  <c r="D474" i="5"/>
  <c r="K473" i="5"/>
  <c r="J473" i="5"/>
  <c r="I473" i="5"/>
  <c r="H473" i="5"/>
  <c r="G473" i="5"/>
  <c r="F473" i="5"/>
  <c r="E473" i="5"/>
  <c r="D473" i="5"/>
  <c r="K472" i="5"/>
  <c r="J472" i="5"/>
  <c r="I472" i="5"/>
  <c r="H472" i="5"/>
  <c r="G472" i="5"/>
  <c r="F472" i="5"/>
  <c r="E472" i="5"/>
  <c r="D472" i="5"/>
  <c r="K471" i="5"/>
  <c r="J471" i="5"/>
  <c r="I471" i="5"/>
  <c r="H471" i="5"/>
  <c r="G471" i="5"/>
  <c r="F471" i="5"/>
  <c r="E471" i="5"/>
  <c r="D471" i="5"/>
  <c r="K470" i="5"/>
  <c r="J470" i="5"/>
  <c r="I470" i="5"/>
  <c r="H470" i="5"/>
  <c r="G470" i="5"/>
  <c r="F470" i="5"/>
  <c r="E470" i="5"/>
  <c r="D470" i="5"/>
  <c r="K469" i="5"/>
  <c r="J469" i="5"/>
  <c r="I469" i="5"/>
  <c r="H469" i="5"/>
  <c r="G469" i="5"/>
  <c r="F469" i="5"/>
  <c r="E469" i="5"/>
  <c r="D469" i="5"/>
  <c r="K468" i="5"/>
  <c r="J468" i="5"/>
  <c r="I468" i="5"/>
  <c r="H468" i="5"/>
  <c r="G468" i="5"/>
  <c r="F468" i="5"/>
  <c r="E468" i="5"/>
  <c r="D468" i="5"/>
  <c r="K467" i="5"/>
  <c r="J467" i="5"/>
  <c r="I467" i="5"/>
  <c r="H467" i="5"/>
  <c r="G467" i="5"/>
  <c r="F467" i="5"/>
  <c r="E467" i="5"/>
  <c r="D467" i="5"/>
  <c r="K466" i="5"/>
  <c r="J466" i="5"/>
  <c r="I466" i="5"/>
  <c r="H466" i="5"/>
  <c r="G466" i="5"/>
  <c r="F466" i="5"/>
  <c r="E466" i="5"/>
  <c r="D466" i="5"/>
  <c r="K465" i="5"/>
  <c r="J465" i="5"/>
  <c r="I465" i="5"/>
  <c r="H465" i="5"/>
  <c r="G465" i="5"/>
  <c r="F465" i="5"/>
  <c r="E465" i="5"/>
  <c r="D465" i="5"/>
  <c r="K464" i="5"/>
  <c r="J464" i="5"/>
  <c r="I464" i="5"/>
  <c r="H464" i="5"/>
  <c r="G464" i="5"/>
  <c r="F464" i="5"/>
  <c r="E464" i="5"/>
  <c r="D464" i="5"/>
  <c r="K463" i="5"/>
  <c r="J463" i="5"/>
  <c r="I463" i="5"/>
  <c r="H463" i="5"/>
  <c r="G463" i="5"/>
  <c r="F463" i="5"/>
  <c r="E463" i="5"/>
  <c r="D463" i="5"/>
  <c r="K462" i="5"/>
  <c r="J462" i="5"/>
  <c r="I462" i="5"/>
  <c r="H462" i="5"/>
  <c r="G462" i="5"/>
  <c r="F462" i="5"/>
  <c r="E462" i="5"/>
  <c r="D462" i="5"/>
  <c r="K461" i="5"/>
  <c r="J461" i="5"/>
  <c r="I461" i="5"/>
  <c r="H461" i="5"/>
  <c r="G461" i="5"/>
  <c r="F461" i="5"/>
  <c r="E461" i="5"/>
  <c r="D461" i="5"/>
  <c r="K460" i="5"/>
  <c r="J460" i="5"/>
  <c r="I460" i="5"/>
  <c r="H460" i="5"/>
  <c r="G460" i="5"/>
  <c r="F460" i="5"/>
  <c r="E460" i="5"/>
  <c r="D460" i="5"/>
  <c r="K459" i="5"/>
  <c r="J459" i="5"/>
  <c r="I459" i="5"/>
  <c r="H459" i="5"/>
  <c r="G459" i="5"/>
  <c r="F459" i="5"/>
  <c r="E459" i="5"/>
  <c r="D459" i="5"/>
  <c r="K458" i="5"/>
  <c r="J458" i="5"/>
  <c r="I458" i="5"/>
  <c r="H458" i="5"/>
  <c r="G458" i="5"/>
  <c r="F458" i="5"/>
  <c r="E458" i="5"/>
  <c r="D458" i="5"/>
  <c r="K457" i="5"/>
  <c r="J457" i="5"/>
  <c r="I457" i="5"/>
  <c r="H457" i="5"/>
  <c r="G457" i="5"/>
  <c r="F457" i="5"/>
  <c r="E457" i="5"/>
  <c r="D457" i="5"/>
  <c r="K456" i="5"/>
  <c r="J456" i="5"/>
  <c r="I456" i="5"/>
  <c r="H456" i="5"/>
  <c r="G456" i="5"/>
  <c r="F456" i="5"/>
  <c r="E456" i="5"/>
  <c r="D456" i="5"/>
  <c r="K455" i="5"/>
  <c r="J455" i="5"/>
  <c r="I455" i="5"/>
  <c r="H455" i="5"/>
  <c r="G455" i="5"/>
  <c r="F455" i="5"/>
  <c r="E455" i="5"/>
  <c r="D455" i="5"/>
  <c r="K454" i="5"/>
  <c r="J454" i="5"/>
  <c r="I454" i="5"/>
  <c r="H454" i="5"/>
  <c r="G454" i="5"/>
  <c r="F454" i="5"/>
  <c r="E454" i="5"/>
  <c r="D454" i="5"/>
  <c r="K453" i="5"/>
  <c r="J453" i="5"/>
  <c r="I453" i="5"/>
  <c r="H453" i="5"/>
  <c r="G453" i="5"/>
  <c r="F453" i="5"/>
  <c r="E453" i="5"/>
  <c r="D453" i="5"/>
  <c r="K452" i="5"/>
  <c r="J452" i="5"/>
  <c r="I452" i="5"/>
  <c r="H452" i="5"/>
  <c r="G452" i="5"/>
  <c r="F452" i="5"/>
  <c r="E452" i="5"/>
  <c r="D452" i="5"/>
  <c r="K451" i="5"/>
  <c r="J451" i="5"/>
  <c r="I451" i="5"/>
  <c r="H451" i="5"/>
  <c r="G451" i="5"/>
  <c r="F451" i="5"/>
  <c r="E451" i="5"/>
  <c r="D451" i="5"/>
  <c r="K450" i="5"/>
  <c r="J450" i="5"/>
  <c r="I450" i="5"/>
  <c r="H450" i="5"/>
  <c r="G450" i="5"/>
  <c r="F450" i="5"/>
  <c r="E450" i="5"/>
  <c r="D450" i="5"/>
  <c r="K449" i="5"/>
  <c r="J449" i="5"/>
  <c r="I449" i="5"/>
  <c r="H449" i="5"/>
  <c r="G449" i="5"/>
  <c r="F449" i="5"/>
  <c r="E449" i="5"/>
  <c r="D449" i="5"/>
  <c r="K448" i="5"/>
  <c r="J448" i="5"/>
  <c r="I448" i="5"/>
  <c r="H448" i="5"/>
  <c r="G448" i="5"/>
  <c r="F448" i="5"/>
  <c r="E448" i="5"/>
  <c r="D448" i="5"/>
  <c r="K447" i="5"/>
  <c r="J447" i="5"/>
  <c r="I447" i="5"/>
  <c r="H447" i="5"/>
  <c r="G447" i="5"/>
  <c r="F447" i="5"/>
  <c r="E447" i="5"/>
  <c r="D447" i="5"/>
  <c r="K446" i="5"/>
  <c r="J446" i="5"/>
  <c r="I446" i="5"/>
  <c r="H446" i="5"/>
  <c r="G446" i="5"/>
  <c r="F446" i="5"/>
  <c r="E446" i="5"/>
  <c r="D446" i="5"/>
  <c r="K445" i="5"/>
  <c r="J445" i="5"/>
  <c r="I445" i="5"/>
  <c r="H445" i="5"/>
  <c r="G445" i="5"/>
  <c r="F445" i="5"/>
  <c r="E445" i="5"/>
  <c r="D445" i="5"/>
  <c r="K444" i="5"/>
  <c r="J444" i="5"/>
  <c r="I444" i="5"/>
  <c r="H444" i="5"/>
  <c r="G444" i="5"/>
  <c r="F444" i="5"/>
  <c r="E444" i="5"/>
  <c r="D444" i="5"/>
  <c r="K443" i="5"/>
  <c r="J443" i="5"/>
  <c r="I443" i="5"/>
  <c r="H443" i="5"/>
  <c r="G443" i="5"/>
  <c r="F443" i="5"/>
  <c r="E443" i="5"/>
  <c r="D443" i="5"/>
  <c r="K442" i="5"/>
  <c r="J442" i="5"/>
  <c r="I442" i="5"/>
  <c r="H442" i="5"/>
  <c r="G442" i="5"/>
  <c r="F442" i="5"/>
  <c r="E442" i="5"/>
  <c r="D442" i="5"/>
  <c r="K441" i="5"/>
  <c r="J441" i="5"/>
  <c r="I441" i="5"/>
  <c r="H441" i="5"/>
  <c r="G441" i="5"/>
  <c r="F441" i="5"/>
  <c r="E441" i="5"/>
  <c r="D441" i="5"/>
  <c r="K440" i="5"/>
  <c r="J440" i="5"/>
  <c r="I440" i="5"/>
  <c r="H440" i="5"/>
  <c r="G440" i="5"/>
  <c r="F440" i="5"/>
  <c r="E440" i="5"/>
  <c r="D440" i="5"/>
  <c r="K439" i="5"/>
  <c r="J439" i="5"/>
  <c r="I439" i="5"/>
  <c r="H439" i="5"/>
  <c r="G439" i="5"/>
  <c r="F439" i="5"/>
  <c r="E439" i="5"/>
  <c r="D439" i="5"/>
  <c r="K438" i="5"/>
  <c r="J438" i="5"/>
  <c r="I438" i="5"/>
  <c r="H438" i="5"/>
  <c r="G438" i="5"/>
  <c r="F438" i="5"/>
  <c r="E438" i="5"/>
  <c r="D438" i="5"/>
  <c r="K437" i="5"/>
  <c r="J437" i="5"/>
  <c r="I437" i="5"/>
  <c r="H437" i="5"/>
  <c r="G437" i="5"/>
  <c r="F437" i="5"/>
  <c r="E437" i="5"/>
  <c r="D437" i="5"/>
  <c r="K436" i="5"/>
  <c r="J436" i="5"/>
  <c r="I436" i="5"/>
  <c r="H436" i="5"/>
  <c r="G436" i="5"/>
  <c r="F436" i="5"/>
  <c r="E436" i="5"/>
  <c r="D436" i="5"/>
  <c r="K435" i="5"/>
  <c r="J435" i="5"/>
  <c r="I435" i="5"/>
  <c r="H435" i="5"/>
  <c r="G435" i="5"/>
  <c r="F435" i="5"/>
  <c r="E435" i="5"/>
  <c r="D435" i="5"/>
  <c r="K434" i="5"/>
  <c r="J434" i="5"/>
  <c r="I434" i="5"/>
  <c r="H434" i="5"/>
  <c r="G434" i="5"/>
  <c r="F434" i="5"/>
  <c r="E434" i="5"/>
  <c r="D434" i="5"/>
  <c r="K433" i="5"/>
  <c r="J433" i="5"/>
  <c r="I433" i="5"/>
  <c r="H433" i="5"/>
  <c r="G433" i="5"/>
  <c r="F433" i="5"/>
  <c r="E433" i="5"/>
  <c r="D433" i="5"/>
  <c r="K432" i="5"/>
  <c r="J432" i="5"/>
  <c r="I432" i="5"/>
  <c r="H432" i="5"/>
  <c r="G432" i="5"/>
  <c r="F432" i="5"/>
  <c r="E432" i="5"/>
  <c r="D432" i="5"/>
  <c r="K431" i="5"/>
  <c r="J431" i="5"/>
  <c r="I431" i="5"/>
  <c r="H431" i="5"/>
  <c r="G431" i="5"/>
  <c r="F431" i="5"/>
  <c r="E431" i="5"/>
  <c r="D431" i="5"/>
  <c r="K430" i="5"/>
  <c r="J430" i="5"/>
  <c r="I430" i="5"/>
  <c r="H430" i="5"/>
  <c r="G430" i="5"/>
  <c r="F430" i="5"/>
  <c r="E430" i="5"/>
  <c r="D430" i="5"/>
  <c r="K429" i="5"/>
  <c r="J429" i="5"/>
  <c r="I429" i="5"/>
  <c r="H429" i="5"/>
  <c r="G429" i="5"/>
  <c r="F429" i="5"/>
  <c r="E429" i="5"/>
  <c r="D429" i="5"/>
  <c r="K428" i="5"/>
  <c r="J428" i="5"/>
  <c r="I428" i="5"/>
  <c r="H428" i="5"/>
  <c r="G428" i="5"/>
  <c r="F428" i="5"/>
  <c r="E428" i="5"/>
  <c r="D428" i="5"/>
  <c r="K427" i="5"/>
  <c r="J427" i="5"/>
  <c r="I427" i="5"/>
  <c r="H427" i="5"/>
  <c r="G427" i="5"/>
  <c r="F427" i="5"/>
  <c r="E427" i="5"/>
  <c r="D427" i="5"/>
  <c r="K426" i="5"/>
  <c r="J426" i="5"/>
  <c r="I426" i="5"/>
  <c r="H426" i="5"/>
  <c r="G426" i="5"/>
  <c r="F426" i="5"/>
  <c r="E426" i="5"/>
  <c r="D426" i="5"/>
  <c r="K425" i="5"/>
  <c r="J425" i="5"/>
  <c r="I425" i="5"/>
  <c r="H425" i="5"/>
  <c r="G425" i="5"/>
  <c r="F425" i="5"/>
  <c r="E425" i="5"/>
  <c r="D425" i="5"/>
  <c r="K424" i="5"/>
  <c r="J424" i="5"/>
  <c r="I424" i="5"/>
  <c r="H424" i="5"/>
  <c r="G424" i="5"/>
  <c r="F424" i="5"/>
  <c r="E424" i="5"/>
  <c r="D424" i="5"/>
  <c r="K423" i="5"/>
  <c r="J423" i="5"/>
  <c r="I423" i="5"/>
  <c r="H423" i="5"/>
  <c r="G423" i="5"/>
  <c r="F423" i="5"/>
  <c r="E423" i="5"/>
  <c r="D423" i="5"/>
  <c r="K422" i="5"/>
  <c r="J422" i="5"/>
  <c r="I422" i="5"/>
  <c r="H422" i="5"/>
  <c r="G422" i="5"/>
  <c r="F422" i="5"/>
  <c r="E422" i="5"/>
  <c r="D422" i="5"/>
  <c r="K421" i="5"/>
  <c r="J421" i="5"/>
  <c r="I421" i="5"/>
  <c r="H421" i="5"/>
  <c r="G421" i="5"/>
  <c r="F421" i="5"/>
  <c r="E421" i="5"/>
  <c r="D421" i="5"/>
  <c r="K420" i="5"/>
  <c r="J420" i="5"/>
  <c r="I420" i="5"/>
  <c r="H420" i="5"/>
  <c r="G420" i="5"/>
  <c r="F420" i="5"/>
  <c r="E420" i="5"/>
  <c r="D420" i="5"/>
  <c r="K419" i="5"/>
  <c r="J419" i="5"/>
  <c r="I419" i="5"/>
  <c r="H419" i="5"/>
  <c r="G419" i="5"/>
  <c r="F419" i="5"/>
  <c r="E419" i="5"/>
  <c r="D419" i="5"/>
  <c r="K418" i="5"/>
  <c r="J418" i="5"/>
  <c r="I418" i="5"/>
  <c r="H418" i="5"/>
  <c r="G418" i="5"/>
  <c r="F418" i="5"/>
  <c r="E418" i="5"/>
  <c r="D418" i="5"/>
  <c r="K417" i="5"/>
  <c r="J417" i="5"/>
  <c r="I417" i="5"/>
  <c r="H417" i="5"/>
  <c r="G417" i="5"/>
  <c r="F417" i="5"/>
  <c r="E417" i="5"/>
  <c r="D417" i="5"/>
  <c r="K416" i="5"/>
  <c r="J416" i="5"/>
  <c r="I416" i="5"/>
  <c r="H416" i="5"/>
  <c r="G416" i="5"/>
  <c r="F416" i="5"/>
  <c r="E416" i="5"/>
  <c r="D416" i="5"/>
  <c r="K415" i="5"/>
  <c r="J415" i="5"/>
  <c r="I415" i="5"/>
  <c r="H415" i="5"/>
  <c r="G415" i="5"/>
  <c r="F415" i="5"/>
  <c r="E415" i="5"/>
  <c r="D415" i="5"/>
  <c r="K414" i="5"/>
  <c r="J414" i="5"/>
  <c r="I414" i="5"/>
  <c r="H414" i="5"/>
  <c r="G414" i="5"/>
  <c r="F414" i="5"/>
  <c r="E414" i="5"/>
  <c r="D414" i="5"/>
  <c r="K413" i="5"/>
  <c r="J413" i="5"/>
  <c r="I413" i="5"/>
  <c r="H413" i="5"/>
  <c r="G413" i="5"/>
  <c r="F413" i="5"/>
  <c r="E413" i="5"/>
  <c r="D413" i="5"/>
  <c r="K412" i="5"/>
  <c r="J412" i="5"/>
  <c r="I412" i="5"/>
  <c r="H412" i="5"/>
  <c r="G412" i="5"/>
  <c r="F412" i="5"/>
  <c r="E412" i="5"/>
  <c r="D412" i="5"/>
  <c r="K411" i="5"/>
  <c r="J411" i="5"/>
  <c r="I411" i="5"/>
  <c r="H411" i="5"/>
  <c r="G411" i="5"/>
  <c r="F411" i="5"/>
  <c r="E411" i="5"/>
  <c r="D411" i="5"/>
  <c r="K410" i="5"/>
  <c r="J410" i="5"/>
  <c r="I410" i="5"/>
  <c r="H410" i="5"/>
  <c r="G410" i="5"/>
  <c r="F410" i="5"/>
  <c r="E410" i="5"/>
  <c r="D410" i="5"/>
  <c r="K409" i="5"/>
  <c r="J409" i="5"/>
  <c r="I409" i="5"/>
  <c r="H409" i="5"/>
  <c r="G409" i="5"/>
  <c r="F409" i="5"/>
  <c r="E409" i="5"/>
  <c r="D409" i="5"/>
  <c r="K408" i="5"/>
  <c r="J408" i="5"/>
  <c r="I408" i="5"/>
  <c r="H408" i="5"/>
  <c r="G408" i="5"/>
  <c r="F408" i="5"/>
  <c r="E408" i="5"/>
  <c r="D408" i="5"/>
  <c r="K407" i="5"/>
  <c r="J407" i="5"/>
  <c r="I407" i="5"/>
  <c r="H407" i="5"/>
  <c r="G407" i="5"/>
  <c r="F407" i="5"/>
  <c r="E407" i="5"/>
  <c r="D407" i="5"/>
  <c r="K406" i="5"/>
  <c r="J406" i="5"/>
  <c r="I406" i="5"/>
  <c r="H406" i="5"/>
  <c r="G406" i="5"/>
  <c r="F406" i="5"/>
  <c r="E406" i="5"/>
  <c r="D406" i="5"/>
  <c r="K405" i="5"/>
  <c r="J405" i="5"/>
  <c r="I405" i="5"/>
  <c r="H405" i="5"/>
  <c r="G405" i="5"/>
  <c r="F405" i="5"/>
  <c r="E405" i="5"/>
  <c r="D405" i="5"/>
  <c r="K404" i="5"/>
  <c r="J404" i="5"/>
  <c r="I404" i="5"/>
  <c r="H404" i="5"/>
  <c r="G404" i="5"/>
  <c r="F404" i="5"/>
  <c r="E404" i="5"/>
  <c r="D404" i="5"/>
  <c r="K403" i="5"/>
  <c r="J403" i="5"/>
  <c r="I403" i="5"/>
  <c r="H403" i="5"/>
  <c r="G403" i="5"/>
  <c r="F403" i="5"/>
  <c r="E403" i="5"/>
  <c r="D403" i="5"/>
  <c r="K402" i="5"/>
  <c r="J402" i="5"/>
  <c r="I402" i="5"/>
  <c r="H402" i="5"/>
  <c r="G402" i="5"/>
  <c r="F402" i="5"/>
  <c r="E402" i="5"/>
  <c r="D402" i="5"/>
  <c r="K401" i="5"/>
  <c r="J401" i="5"/>
  <c r="I401" i="5"/>
  <c r="H401" i="5"/>
  <c r="G401" i="5"/>
  <c r="F401" i="5"/>
  <c r="E401" i="5"/>
  <c r="D401" i="5"/>
  <c r="K400" i="5"/>
  <c r="J400" i="5"/>
  <c r="I400" i="5"/>
  <c r="H400" i="5"/>
  <c r="G400" i="5"/>
  <c r="F400" i="5"/>
  <c r="E400" i="5"/>
  <c r="D400" i="5"/>
  <c r="K399" i="5"/>
  <c r="J399" i="5"/>
  <c r="I399" i="5"/>
  <c r="H399" i="5"/>
  <c r="G399" i="5"/>
  <c r="F399" i="5"/>
  <c r="E399" i="5"/>
  <c r="D399" i="5"/>
  <c r="K398" i="5"/>
  <c r="J398" i="5"/>
  <c r="I398" i="5"/>
  <c r="H398" i="5"/>
  <c r="G398" i="5"/>
  <c r="F398" i="5"/>
  <c r="E398" i="5"/>
  <c r="D398" i="5"/>
  <c r="K397" i="5"/>
  <c r="J397" i="5"/>
  <c r="I397" i="5"/>
  <c r="H397" i="5"/>
  <c r="G397" i="5"/>
  <c r="F397" i="5"/>
  <c r="E397" i="5"/>
  <c r="D397" i="5"/>
  <c r="K396" i="5"/>
  <c r="J396" i="5"/>
  <c r="I396" i="5"/>
  <c r="H396" i="5"/>
  <c r="G396" i="5"/>
  <c r="F396" i="5"/>
  <c r="E396" i="5"/>
  <c r="D396" i="5"/>
  <c r="K395" i="5"/>
  <c r="J395" i="5"/>
  <c r="I395" i="5"/>
  <c r="H395" i="5"/>
  <c r="G395" i="5"/>
  <c r="F395" i="5"/>
  <c r="E395" i="5"/>
  <c r="D395" i="5"/>
  <c r="K394" i="5"/>
  <c r="J394" i="5"/>
  <c r="I394" i="5"/>
  <c r="H394" i="5"/>
  <c r="G394" i="5"/>
  <c r="F394" i="5"/>
  <c r="E394" i="5"/>
  <c r="D394" i="5"/>
  <c r="K393" i="5"/>
  <c r="J393" i="5"/>
  <c r="I393" i="5"/>
  <c r="H393" i="5"/>
  <c r="G393" i="5"/>
  <c r="F393" i="5"/>
  <c r="E393" i="5"/>
  <c r="D393" i="5"/>
  <c r="K392" i="5"/>
  <c r="J392" i="5"/>
  <c r="I392" i="5"/>
  <c r="H392" i="5"/>
  <c r="G392" i="5"/>
  <c r="F392" i="5"/>
  <c r="E392" i="5"/>
  <c r="D392" i="5"/>
  <c r="K391" i="5"/>
  <c r="J391" i="5"/>
  <c r="I391" i="5"/>
  <c r="H391" i="5"/>
  <c r="G391" i="5"/>
  <c r="F391" i="5"/>
  <c r="E391" i="5"/>
  <c r="D391" i="5"/>
  <c r="K390" i="5"/>
  <c r="J390" i="5"/>
  <c r="I390" i="5"/>
  <c r="H390" i="5"/>
  <c r="G390" i="5"/>
  <c r="F390" i="5"/>
  <c r="E390" i="5"/>
  <c r="D390" i="5"/>
  <c r="K389" i="5"/>
  <c r="J389" i="5"/>
  <c r="I389" i="5"/>
  <c r="H389" i="5"/>
  <c r="G389" i="5"/>
  <c r="F389" i="5"/>
  <c r="E389" i="5"/>
  <c r="D389" i="5"/>
  <c r="K388" i="5"/>
  <c r="J388" i="5"/>
  <c r="I388" i="5"/>
  <c r="H388" i="5"/>
  <c r="G388" i="5"/>
  <c r="F388" i="5"/>
  <c r="E388" i="5"/>
  <c r="D388" i="5"/>
  <c r="K387" i="5"/>
  <c r="J387" i="5"/>
  <c r="I387" i="5"/>
  <c r="H387" i="5"/>
  <c r="G387" i="5"/>
  <c r="F387" i="5"/>
  <c r="E387" i="5"/>
  <c r="D387" i="5"/>
  <c r="K386" i="5"/>
  <c r="J386" i="5"/>
  <c r="I386" i="5"/>
  <c r="H386" i="5"/>
  <c r="G386" i="5"/>
  <c r="F386" i="5"/>
  <c r="E386" i="5"/>
  <c r="D386" i="5"/>
  <c r="K385" i="5"/>
  <c r="J385" i="5"/>
  <c r="I385" i="5"/>
  <c r="H385" i="5"/>
  <c r="G385" i="5"/>
  <c r="F385" i="5"/>
  <c r="E385" i="5"/>
  <c r="D385" i="5"/>
  <c r="K384" i="5"/>
  <c r="J384" i="5"/>
  <c r="I384" i="5"/>
  <c r="H384" i="5"/>
  <c r="G384" i="5"/>
  <c r="F384" i="5"/>
  <c r="E384" i="5"/>
  <c r="D384" i="5"/>
  <c r="K383" i="5"/>
  <c r="J383" i="5"/>
  <c r="I383" i="5"/>
  <c r="H383" i="5"/>
  <c r="G383" i="5"/>
  <c r="F383" i="5"/>
  <c r="E383" i="5"/>
  <c r="D383" i="5"/>
  <c r="K382" i="5"/>
  <c r="J382" i="5"/>
  <c r="I382" i="5"/>
  <c r="H382" i="5"/>
  <c r="G382" i="5"/>
  <c r="F382" i="5"/>
  <c r="E382" i="5"/>
  <c r="D382" i="5"/>
  <c r="K381" i="5"/>
  <c r="J381" i="5"/>
  <c r="I381" i="5"/>
  <c r="H381" i="5"/>
  <c r="G381" i="5"/>
  <c r="F381" i="5"/>
  <c r="E381" i="5"/>
  <c r="D381" i="5"/>
  <c r="K380" i="5"/>
  <c r="J380" i="5"/>
  <c r="I380" i="5"/>
  <c r="H380" i="5"/>
  <c r="G380" i="5"/>
  <c r="F380" i="5"/>
  <c r="E380" i="5"/>
  <c r="D380" i="5"/>
  <c r="K379" i="5"/>
  <c r="J379" i="5"/>
  <c r="I379" i="5"/>
  <c r="H379" i="5"/>
  <c r="G379" i="5"/>
  <c r="F379" i="5"/>
  <c r="E379" i="5"/>
  <c r="D379" i="5"/>
  <c r="K378" i="5"/>
  <c r="J378" i="5"/>
  <c r="I378" i="5"/>
  <c r="H378" i="5"/>
  <c r="G378" i="5"/>
  <c r="F378" i="5"/>
  <c r="E378" i="5"/>
  <c r="D378" i="5"/>
  <c r="K377" i="5"/>
  <c r="J377" i="5"/>
  <c r="I377" i="5"/>
  <c r="H377" i="5"/>
  <c r="G377" i="5"/>
  <c r="F377" i="5"/>
  <c r="E377" i="5"/>
  <c r="D377" i="5"/>
  <c r="K376" i="5"/>
  <c r="J376" i="5"/>
  <c r="I376" i="5"/>
  <c r="H376" i="5"/>
  <c r="G376" i="5"/>
  <c r="F376" i="5"/>
  <c r="E376" i="5"/>
  <c r="D376" i="5"/>
  <c r="K375" i="5"/>
  <c r="J375" i="5"/>
  <c r="I375" i="5"/>
  <c r="H375" i="5"/>
  <c r="G375" i="5"/>
  <c r="F375" i="5"/>
  <c r="E375" i="5"/>
  <c r="D375" i="5"/>
  <c r="K374" i="5"/>
  <c r="J374" i="5"/>
  <c r="I374" i="5"/>
  <c r="H374" i="5"/>
  <c r="G374" i="5"/>
  <c r="F374" i="5"/>
  <c r="E374" i="5"/>
  <c r="D374" i="5"/>
  <c r="K373" i="5"/>
  <c r="J373" i="5"/>
  <c r="I373" i="5"/>
  <c r="H373" i="5"/>
  <c r="G373" i="5"/>
  <c r="F373" i="5"/>
  <c r="E373" i="5"/>
  <c r="D373" i="5"/>
  <c r="K372" i="5"/>
  <c r="J372" i="5"/>
  <c r="I372" i="5"/>
  <c r="H372" i="5"/>
  <c r="G372" i="5"/>
  <c r="F372" i="5"/>
  <c r="E372" i="5"/>
  <c r="D372" i="5"/>
  <c r="K371" i="5"/>
  <c r="J371" i="5"/>
  <c r="I371" i="5"/>
  <c r="H371" i="5"/>
  <c r="G371" i="5"/>
  <c r="F371" i="5"/>
  <c r="E371" i="5"/>
  <c r="D371" i="5"/>
  <c r="K370" i="5"/>
  <c r="J370" i="5"/>
  <c r="I370" i="5"/>
  <c r="H370" i="5"/>
  <c r="G370" i="5"/>
  <c r="F370" i="5"/>
  <c r="E370" i="5"/>
  <c r="D370" i="5"/>
  <c r="K369" i="5"/>
  <c r="J369" i="5"/>
  <c r="I369" i="5"/>
  <c r="H369" i="5"/>
  <c r="G369" i="5"/>
  <c r="F369" i="5"/>
  <c r="E369" i="5"/>
  <c r="D369" i="5"/>
  <c r="K368" i="5"/>
  <c r="J368" i="5"/>
  <c r="I368" i="5"/>
  <c r="H368" i="5"/>
  <c r="G368" i="5"/>
  <c r="F368" i="5"/>
  <c r="E368" i="5"/>
  <c r="D368" i="5"/>
  <c r="K367" i="5"/>
  <c r="J367" i="5"/>
  <c r="I367" i="5"/>
  <c r="H367" i="5"/>
  <c r="G367" i="5"/>
  <c r="F367" i="5"/>
  <c r="E367" i="5"/>
  <c r="D367" i="5"/>
  <c r="K366" i="5"/>
  <c r="J366" i="5"/>
  <c r="I366" i="5"/>
  <c r="H366" i="5"/>
  <c r="G366" i="5"/>
  <c r="F366" i="5"/>
  <c r="E366" i="5"/>
  <c r="D366" i="5"/>
  <c r="K365" i="5"/>
  <c r="J365" i="5"/>
  <c r="I365" i="5"/>
  <c r="H365" i="5"/>
  <c r="G365" i="5"/>
  <c r="F365" i="5"/>
  <c r="E365" i="5"/>
  <c r="D365" i="5"/>
  <c r="K364" i="5"/>
  <c r="J364" i="5"/>
  <c r="I364" i="5"/>
  <c r="H364" i="5"/>
  <c r="G364" i="5"/>
  <c r="F364" i="5"/>
  <c r="E364" i="5"/>
  <c r="D364" i="5"/>
  <c r="K363" i="5"/>
  <c r="J363" i="5"/>
  <c r="I363" i="5"/>
  <c r="H363" i="5"/>
  <c r="G363" i="5"/>
  <c r="F363" i="5"/>
  <c r="E363" i="5"/>
  <c r="D363" i="5"/>
  <c r="K362" i="5"/>
  <c r="J362" i="5"/>
  <c r="I362" i="5"/>
  <c r="H362" i="5"/>
  <c r="G362" i="5"/>
  <c r="F362" i="5"/>
  <c r="E362" i="5"/>
  <c r="D362" i="5"/>
  <c r="K361" i="5"/>
  <c r="J361" i="5"/>
  <c r="I361" i="5"/>
  <c r="H361" i="5"/>
  <c r="G361" i="5"/>
  <c r="F361" i="5"/>
  <c r="E361" i="5"/>
  <c r="D361" i="5"/>
  <c r="K360" i="5"/>
  <c r="J360" i="5"/>
  <c r="I360" i="5"/>
  <c r="H360" i="5"/>
  <c r="G360" i="5"/>
  <c r="F360" i="5"/>
  <c r="E360" i="5"/>
  <c r="D360" i="5"/>
  <c r="K359" i="5"/>
  <c r="J359" i="5"/>
  <c r="I359" i="5"/>
  <c r="H359" i="5"/>
  <c r="G359" i="5"/>
  <c r="F359" i="5"/>
  <c r="E359" i="5"/>
  <c r="D359" i="5"/>
  <c r="K358" i="5"/>
  <c r="J358" i="5"/>
  <c r="I358" i="5"/>
  <c r="H358" i="5"/>
  <c r="G358" i="5"/>
  <c r="F358" i="5"/>
  <c r="E358" i="5"/>
  <c r="D358" i="5"/>
  <c r="K357" i="5"/>
  <c r="J357" i="5"/>
  <c r="I357" i="5"/>
  <c r="H357" i="5"/>
  <c r="G357" i="5"/>
  <c r="F357" i="5"/>
  <c r="E357" i="5"/>
  <c r="D357" i="5"/>
  <c r="K356" i="5"/>
  <c r="J356" i="5"/>
  <c r="I356" i="5"/>
  <c r="H356" i="5"/>
  <c r="G356" i="5"/>
  <c r="F356" i="5"/>
  <c r="E356" i="5"/>
  <c r="D356" i="5"/>
  <c r="K355" i="5"/>
  <c r="J355" i="5"/>
  <c r="I355" i="5"/>
  <c r="H355" i="5"/>
  <c r="G355" i="5"/>
  <c r="F355" i="5"/>
  <c r="E355" i="5"/>
  <c r="D355" i="5"/>
  <c r="K354" i="5"/>
  <c r="J354" i="5"/>
  <c r="I354" i="5"/>
  <c r="H354" i="5"/>
  <c r="G354" i="5"/>
  <c r="F354" i="5"/>
  <c r="E354" i="5"/>
  <c r="D354" i="5"/>
  <c r="K353" i="5"/>
  <c r="J353" i="5"/>
  <c r="I353" i="5"/>
  <c r="H353" i="5"/>
  <c r="G353" i="5"/>
  <c r="F353" i="5"/>
  <c r="E353" i="5"/>
  <c r="D353" i="5"/>
  <c r="K352" i="5"/>
  <c r="J352" i="5"/>
  <c r="I352" i="5"/>
  <c r="H352" i="5"/>
  <c r="G352" i="5"/>
  <c r="F352" i="5"/>
  <c r="E352" i="5"/>
  <c r="D352" i="5"/>
  <c r="K351" i="5"/>
  <c r="J351" i="5"/>
  <c r="I351" i="5"/>
  <c r="H351" i="5"/>
  <c r="G351" i="5"/>
  <c r="F351" i="5"/>
  <c r="E351" i="5"/>
  <c r="D351" i="5"/>
  <c r="K350" i="5"/>
  <c r="J350" i="5"/>
  <c r="I350" i="5"/>
  <c r="H350" i="5"/>
  <c r="G350" i="5"/>
  <c r="F350" i="5"/>
  <c r="E350" i="5"/>
  <c r="D350" i="5"/>
  <c r="K349" i="5"/>
  <c r="J349" i="5"/>
  <c r="I349" i="5"/>
  <c r="H349" i="5"/>
  <c r="G349" i="5"/>
  <c r="F349" i="5"/>
  <c r="E349" i="5"/>
  <c r="D349" i="5"/>
  <c r="K348" i="5"/>
  <c r="J348" i="5"/>
  <c r="I348" i="5"/>
  <c r="H348" i="5"/>
  <c r="G348" i="5"/>
  <c r="F348" i="5"/>
  <c r="E348" i="5"/>
  <c r="D348" i="5"/>
  <c r="K347" i="5"/>
  <c r="J347" i="5"/>
  <c r="I347" i="5"/>
  <c r="H347" i="5"/>
  <c r="G347" i="5"/>
  <c r="F347" i="5"/>
  <c r="E347" i="5"/>
  <c r="D347" i="5"/>
  <c r="K346" i="5"/>
  <c r="J346" i="5"/>
  <c r="I346" i="5"/>
  <c r="H346" i="5"/>
  <c r="G346" i="5"/>
  <c r="F346" i="5"/>
  <c r="E346" i="5"/>
  <c r="D346" i="5"/>
  <c r="K345" i="5"/>
  <c r="J345" i="5"/>
  <c r="I345" i="5"/>
  <c r="H345" i="5"/>
  <c r="G345" i="5"/>
  <c r="F345" i="5"/>
  <c r="E345" i="5"/>
  <c r="D345" i="5"/>
  <c r="K344" i="5"/>
  <c r="J344" i="5"/>
  <c r="I344" i="5"/>
  <c r="H344" i="5"/>
  <c r="G344" i="5"/>
  <c r="F344" i="5"/>
  <c r="E344" i="5"/>
  <c r="D344" i="5"/>
  <c r="K343" i="5"/>
  <c r="J343" i="5"/>
  <c r="I343" i="5"/>
  <c r="H343" i="5"/>
  <c r="G343" i="5"/>
  <c r="F343" i="5"/>
  <c r="E343" i="5"/>
  <c r="D343" i="5"/>
  <c r="K342" i="5"/>
  <c r="J342" i="5"/>
  <c r="I342" i="5"/>
  <c r="H342" i="5"/>
  <c r="G342" i="5"/>
  <c r="F342" i="5"/>
  <c r="E342" i="5"/>
  <c r="D342" i="5"/>
  <c r="K341" i="5"/>
  <c r="J341" i="5"/>
  <c r="I341" i="5"/>
  <c r="H341" i="5"/>
  <c r="G341" i="5"/>
  <c r="F341" i="5"/>
  <c r="E341" i="5"/>
  <c r="D341" i="5"/>
  <c r="K340" i="5"/>
  <c r="J340" i="5"/>
  <c r="I340" i="5"/>
  <c r="H340" i="5"/>
  <c r="G340" i="5"/>
  <c r="F340" i="5"/>
  <c r="E340" i="5"/>
  <c r="D340" i="5"/>
  <c r="K339" i="5"/>
  <c r="J339" i="5"/>
  <c r="I339" i="5"/>
  <c r="H339" i="5"/>
  <c r="G339" i="5"/>
  <c r="F339" i="5"/>
  <c r="E339" i="5"/>
  <c r="D339" i="5"/>
  <c r="K338" i="5"/>
  <c r="J338" i="5"/>
  <c r="I338" i="5"/>
  <c r="H338" i="5"/>
  <c r="G338" i="5"/>
  <c r="F338" i="5"/>
  <c r="E338" i="5"/>
  <c r="D338" i="5"/>
  <c r="K337" i="5"/>
  <c r="J337" i="5"/>
  <c r="I337" i="5"/>
  <c r="H337" i="5"/>
  <c r="G337" i="5"/>
  <c r="F337" i="5"/>
  <c r="E337" i="5"/>
  <c r="D337" i="5"/>
  <c r="K336" i="5"/>
  <c r="J336" i="5"/>
  <c r="I336" i="5"/>
  <c r="H336" i="5"/>
  <c r="G336" i="5"/>
  <c r="F336" i="5"/>
  <c r="E336" i="5"/>
  <c r="D336" i="5"/>
  <c r="K335" i="5"/>
  <c r="J335" i="5"/>
  <c r="I335" i="5"/>
  <c r="H335" i="5"/>
  <c r="G335" i="5"/>
  <c r="F335" i="5"/>
  <c r="E335" i="5"/>
  <c r="D335" i="5"/>
  <c r="K334" i="5"/>
  <c r="J334" i="5"/>
  <c r="I334" i="5"/>
  <c r="H334" i="5"/>
  <c r="G334" i="5"/>
  <c r="F334" i="5"/>
  <c r="E334" i="5"/>
  <c r="D334" i="5"/>
  <c r="K333" i="5"/>
  <c r="J333" i="5"/>
  <c r="I333" i="5"/>
  <c r="H333" i="5"/>
  <c r="G333" i="5"/>
  <c r="F333" i="5"/>
  <c r="E333" i="5"/>
  <c r="D333" i="5"/>
  <c r="K332" i="5"/>
  <c r="J332" i="5"/>
  <c r="I332" i="5"/>
  <c r="H332" i="5"/>
  <c r="G332" i="5"/>
  <c r="F332" i="5"/>
  <c r="E332" i="5"/>
  <c r="D332" i="5"/>
  <c r="K331" i="5"/>
  <c r="J331" i="5"/>
  <c r="I331" i="5"/>
  <c r="H331" i="5"/>
  <c r="G331" i="5"/>
  <c r="F331" i="5"/>
  <c r="E331" i="5"/>
  <c r="D331" i="5"/>
  <c r="K330" i="5"/>
  <c r="J330" i="5"/>
  <c r="I330" i="5"/>
  <c r="H330" i="5"/>
  <c r="G330" i="5"/>
  <c r="F330" i="5"/>
  <c r="E330" i="5"/>
  <c r="D330" i="5"/>
  <c r="K329" i="5"/>
  <c r="J329" i="5"/>
  <c r="I329" i="5"/>
  <c r="H329" i="5"/>
  <c r="G329" i="5"/>
  <c r="F329" i="5"/>
  <c r="E329" i="5"/>
  <c r="D329" i="5"/>
  <c r="K328" i="5"/>
  <c r="J328" i="5"/>
  <c r="I328" i="5"/>
  <c r="H328" i="5"/>
  <c r="G328" i="5"/>
  <c r="F328" i="5"/>
  <c r="E328" i="5"/>
  <c r="D328" i="5"/>
  <c r="K327" i="5"/>
  <c r="J327" i="5"/>
  <c r="I327" i="5"/>
  <c r="H327" i="5"/>
  <c r="G327" i="5"/>
  <c r="F327" i="5"/>
  <c r="E327" i="5"/>
  <c r="D327" i="5"/>
  <c r="K326" i="5"/>
  <c r="J326" i="5"/>
  <c r="I326" i="5"/>
  <c r="H326" i="5"/>
  <c r="G326" i="5"/>
  <c r="F326" i="5"/>
  <c r="E326" i="5"/>
  <c r="D326" i="5"/>
  <c r="K325" i="5"/>
  <c r="J325" i="5"/>
  <c r="I325" i="5"/>
  <c r="H325" i="5"/>
  <c r="G325" i="5"/>
  <c r="F325" i="5"/>
  <c r="E325" i="5"/>
  <c r="D325" i="5"/>
  <c r="K324" i="5"/>
  <c r="J324" i="5"/>
  <c r="I324" i="5"/>
  <c r="H324" i="5"/>
  <c r="G324" i="5"/>
  <c r="F324" i="5"/>
  <c r="E324" i="5"/>
  <c r="D324" i="5"/>
  <c r="K323" i="5"/>
  <c r="J323" i="5"/>
  <c r="I323" i="5"/>
  <c r="H323" i="5"/>
  <c r="G323" i="5"/>
  <c r="F323" i="5"/>
  <c r="E323" i="5"/>
  <c r="D323" i="5"/>
  <c r="K322" i="5"/>
  <c r="J322" i="5"/>
  <c r="I322" i="5"/>
  <c r="H322" i="5"/>
  <c r="G322" i="5"/>
  <c r="F322" i="5"/>
  <c r="E322" i="5"/>
  <c r="D322" i="5"/>
  <c r="K321" i="5"/>
  <c r="J321" i="5"/>
  <c r="I321" i="5"/>
  <c r="H321" i="5"/>
  <c r="G321" i="5"/>
  <c r="F321" i="5"/>
  <c r="E321" i="5"/>
  <c r="D321" i="5"/>
  <c r="K320" i="5"/>
  <c r="J320" i="5"/>
  <c r="I320" i="5"/>
  <c r="H320" i="5"/>
  <c r="G320" i="5"/>
  <c r="F320" i="5"/>
  <c r="E320" i="5"/>
  <c r="D320" i="5"/>
  <c r="K319" i="5"/>
  <c r="J319" i="5"/>
  <c r="I319" i="5"/>
  <c r="H319" i="5"/>
  <c r="G319" i="5"/>
  <c r="F319" i="5"/>
  <c r="E319" i="5"/>
  <c r="D319" i="5"/>
  <c r="K318" i="5"/>
  <c r="J318" i="5"/>
  <c r="I318" i="5"/>
  <c r="H318" i="5"/>
  <c r="G318" i="5"/>
  <c r="F318" i="5"/>
  <c r="E318" i="5"/>
  <c r="D318" i="5"/>
  <c r="K317" i="5"/>
  <c r="J317" i="5"/>
  <c r="I317" i="5"/>
  <c r="H317" i="5"/>
  <c r="G317" i="5"/>
  <c r="F317" i="5"/>
  <c r="E317" i="5"/>
  <c r="D317" i="5"/>
  <c r="K316" i="5"/>
  <c r="J316" i="5"/>
  <c r="I316" i="5"/>
  <c r="H316" i="5"/>
  <c r="G316" i="5"/>
  <c r="F316" i="5"/>
  <c r="E316" i="5"/>
  <c r="D316" i="5"/>
  <c r="K315" i="5"/>
  <c r="J315" i="5"/>
  <c r="I315" i="5"/>
  <c r="H315" i="5"/>
  <c r="G315" i="5"/>
  <c r="F315" i="5"/>
  <c r="E315" i="5"/>
  <c r="D315" i="5"/>
  <c r="K314" i="5"/>
  <c r="J314" i="5"/>
  <c r="I314" i="5"/>
  <c r="H314" i="5"/>
  <c r="G314" i="5"/>
  <c r="F314" i="5"/>
  <c r="E314" i="5"/>
  <c r="D314" i="5"/>
  <c r="K313" i="5"/>
  <c r="J313" i="5"/>
  <c r="I313" i="5"/>
  <c r="H313" i="5"/>
  <c r="G313" i="5"/>
  <c r="F313" i="5"/>
  <c r="E313" i="5"/>
  <c r="D313" i="5"/>
  <c r="K312" i="5"/>
  <c r="J312" i="5"/>
  <c r="I312" i="5"/>
  <c r="H312" i="5"/>
  <c r="G312" i="5"/>
  <c r="F312" i="5"/>
  <c r="E312" i="5"/>
  <c r="D312" i="5"/>
  <c r="K311" i="5"/>
  <c r="J311" i="5"/>
  <c r="I311" i="5"/>
  <c r="H311" i="5"/>
  <c r="G311" i="5"/>
  <c r="F311" i="5"/>
  <c r="E311" i="5"/>
  <c r="D311" i="5"/>
  <c r="K310" i="5"/>
  <c r="J310" i="5"/>
  <c r="I310" i="5"/>
  <c r="H310" i="5"/>
  <c r="G310" i="5"/>
  <c r="F310" i="5"/>
  <c r="E310" i="5"/>
  <c r="D310" i="5"/>
  <c r="K309" i="5"/>
  <c r="J309" i="5"/>
  <c r="I309" i="5"/>
  <c r="H309" i="5"/>
  <c r="G309" i="5"/>
  <c r="F309" i="5"/>
  <c r="E309" i="5"/>
  <c r="D309" i="5"/>
  <c r="K308" i="5"/>
  <c r="J308" i="5"/>
  <c r="I308" i="5"/>
  <c r="H308" i="5"/>
  <c r="G308" i="5"/>
  <c r="F308" i="5"/>
  <c r="E308" i="5"/>
  <c r="D308" i="5"/>
  <c r="K307" i="5"/>
  <c r="J307" i="5"/>
  <c r="I307" i="5"/>
  <c r="H307" i="5"/>
  <c r="G307" i="5"/>
  <c r="F307" i="5"/>
  <c r="E307" i="5"/>
  <c r="D307" i="5"/>
  <c r="K306" i="5"/>
  <c r="J306" i="5"/>
  <c r="I306" i="5"/>
  <c r="H306" i="5"/>
  <c r="G306" i="5"/>
  <c r="F306" i="5"/>
  <c r="E306" i="5"/>
  <c r="D306" i="5"/>
  <c r="K305" i="5"/>
  <c r="J305" i="5"/>
  <c r="I305" i="5"/>
  <c r="H305" i="5"/>
  <c r="G305" i="5"/>
  <c r="F305" i="5"/>
  <c r="E305" i="5"/>
  <c r="D305" i="5"/>
  <c r="K304" i="5"/>
  <c r="J304" i="5"/>
  <c r="I304" i="5"/>
  <c r="H304" i="5"/>
  <c r="G304" i="5"/>
  <c r="F304" i="5"/>
  <c r="E304" i="5"/>
  <c r="D304" i="5"/>
  <c r="K303" i="5"/>
  <c r="J303" i="5"/>
  <c r="I303" i="5"/>
  <c r="H303" i="5"/>
  <c r="G303" i="5"/>
  <c r="F303" i="5"/>
  <c r="E303" i="5"/>
  <c r="D303" i="5"/>
  <c r="K302" i="5"/>
  <c r="J302" i="5"/>
  <c r="I302" i="5"/>
  <c r="H302" i="5"/>
  <c r="G302" i="5"/>
  <c r="F302" i="5"/>
  <c r="E302" i="5"/>
  <c r="D302" i="5"/>
  <c r="K301" i="5"/>
  <c r="J301" i="5"/>
  <c r="I301" i="5"/>
  <c r="H301" i="5"/>
  <c r="G301" i="5"/>
  <c r="F301" i="5"/>
  <c r="E301" i="5"/>
  <c r="D301" i="5"/>
  <c r="K300" i="5"/>
  <c r="J300" i="5"/>
  <c r="I300" i="5"/>
  <c r="H300" i="5"/>
  <c r="G300" i="5"/>
  <c r="F300" i="5"/>
  <c r="E300" i="5"/>
  <c r="D300" i="5"/>
  <c r="K299" i="5"/>
  <c r="J299" i="5"/>
  <c r="I299" i="5"/>
  <c r="H299" i="5"/>
  <c r="G299" i="5"/>
  <c r="F299" i="5"/>
  <c r="E299" i="5"/>
  <c r="D299" i="5"/>
  <c r="K298" i="5"/>
  <c r="J298" i="5"/>
  <c r="I298" i="5"/>
  <c r="H298" i="5"/>
  <c r="G298" i="5"/>
  <c r="F298" i="5"/>
  <c r="E298" i="5"/>
  <c r="D298" i="5"/>
  <c r="K297" i="5"/>
  <c r="J297" i="5"/>
  <c r="I297" i="5"/>
  <c r="H297" i="5"/>
  <c r="G297" i="5"/>
  <c r="F297" i="5"/>
  <c r="E297" i="5"/>
  <c r="D297" i="5"/>
  <c r="K296" i="5"/>
  <c r="J296" i="5"/>
  <c r="I296" i="5"/>
  <c r="H296" i="5"/>
  <c r="G296" i="5"/>
  <c r="F296" i="5"/>
  <c r="E296" i="5"/>
  <c r="D296" i="5"/>
  <c r="K295" i="5"/>
  <c r="J295" i="5"/>
  <c r="I295" i="5"/>
  <c r="H295" i="5"/>
  <c r="G295" i="5"/>
  <c r="F295" i="5"/>
  <c r="E295" i="5"/>
  <c r="D295" i="5"/>
  <c r="K294" i="5"/>
  <c r="J294" i="5"/>
  <c r="I294" i="5"/>
  <c r="H294" i="5"/>
  <c r="G294" i="5"/>
  <c r="F294" i="5"/>
  <c r="E294" i="5"/>
  <c r="D294" i="5"/>
  <c r="K293" i="5"/>
  <c r="J293" i="5"/>
  <c r="I293" i="5"/>
  <c r="H293" i="5"/>
  <c r="G293" i="5"/>
  <c r="F293" i="5"/>
  <c r="E293" i="5"/>
  <c r="D293" i="5"/>
  <c r="K292" i="5"/>
  <c r="J292" i="5"/>
  <c r="I292" i="5"/>
  <c r="H292" i="5"/>
  <c r="G292" i="5"/>
  <c r="F292" i="5"/>
  <c r="E292" i="5"/>
  <c r="D292" i="5"/>
  <c r="K291" i="5"/>
  <c r="J291" i="5"/>
  <c r="I291" i="5"/>
  <c r="H291" i="5"/>
  <c r="G291" i="5"/>
  <c r="F291" i="5"/>
  <c r="E291" i="5"/>
  <c r="D291" i="5"/>
  <c r="K290" i="5"/>
  <c r="J290" i="5"/>
  <c r="I290" i="5"/>
  <c r="H290" i="5"/>
  <c r="G290" i="5"/>
  <c r="F290" i="5"/>
  <c r="E290" i="5"/>
  <c r="D290" i="5"/>
  <c r="K289" i="5"/>
  <c r="J289" i="5"/>
  <c r="I289" i="5"/>
  <c r="H289" i="5"/>
  <c r="G289" i="5"/>
  <c r="F289" i="5"/>
  <c r="E289" i="5"/>
  <c r="D289" i="5"/>
  <c r="K288" i="5"/>
  <c r="J288" i="5"/>
  <c r="I288" i="5"/>
  <c r="H288" i="5"/>
  <c r="G288" i="5"/>
  <c r="F288" i="5"/>
  <c r="E288" i="5"/>
  <c r="D288" i="5"/>
  <c r="K287" i="5"/>
  <c r="J287" i="5"/>
  <c r="I287" i="5"/>
  <c r="H287" i="5"/>
  <c r="G287" i="5"/>
  <c r="F287" i="5"/>
  <c r="E287" i="5"/>
  <c r="D287" i="5"/>
  <c r="K286" i="5"/>
  <c r="J286" i="5"/>
  <c r="I286" i="5"/>
  <c r="H286" i="5"/>
  <c r="G286" i="5"/>
  <c r="F286" i="5"/>
  <c r="E286" i="5"/>
  <c r="D286" i="5"/>
  <c r="K285" i="5"/>
  <c r="J285" i="5"/>
  <c r="I285" i="5"/>
  <c r="H285" i="5"/>
  <c r="G285" i="5"/>
  <c r="F285" i="5"/>
  <c r="E285" i="5"/>
  <c r="D285" i="5"/>
  <c r="K284" i="5"/>
  <c r="J284" i="5"/>
  <c r="I284" i="5"/>
  <c r="H284" i="5"/>
  <c r="G284" i="5"/>
  <c r="F284" i="5"/>
  <c r="E284" i="5"/>
  <c r="D284" i="5"/>
  <c r="K283" i="5"/>
  <c r="J283" i="5"/>
  <c r="I283" i="5"/>
  <c r="H283" i="5"/>
  <c r="G283" i="5"/>
  <c r="F283" i="5"/>
  <c r="E283" i="5"/>
  <c r="D283" i="5"/>
  <c r="K282" i="5"/>
  <c r="J282" i="5"/>
  <c r="I282" i="5"/>
  <c r="H282" i="5"/>
  <c r="G282" i="5"/>
  <c r="F282" i="5"/>
  <c r="E282" i="5"/>
  <c r="D282" i="5"/>
  <c r="K281" i="5"/>
  <c r="J281" i="5"/>
  <c r="I281" i="5"/>
  <c r="H281" i="5"/>
  <c r="G281" i="5"/>
  <c r="F281" i="5"/>
  <c r="E281" i="5"/>
  <c r="D281" i="5"/>
  <c r="K280" i="5"/>
  <c r="J280" i="5"/>
  <c r="I280" i="5"/>
  <c r="H280" i="5"/>
  <c r="G280" i="5"/>
  <c r="F280" i="5"/>
  <c r="E280" i="5"/>
  <c r="D280" i="5"/>
  <c r="K279" i="5"/>
  <c r="J279" i="5"/>
  <c r="I279" i="5"/>
  <c r="H279" i="5"/>
  <c r="G279" i="5"/>
  <c r="F279" i="5"/>
  <c r="E279" i="5"/>
  <c r="D279" i="5"/>
  <c r="K278" i="5"/>
  <c r="J278" i="5"/>
  <c r="I278" i="5"/>
  <c r="H278" i="5"/>
  <c r="G278" i="5"/>
  <c r="F278" i="5"/>
  <c r="E278" i="5"/>
  <c r="D278" i="5"/>
  <c r="K277" i="5"/>
  <c r="J277" i="5"/>
  <c r="I277" i="5"/>
  <c r="H277" i="5"/>
  <c r="G277" i="5"/>
  <c r="F277" i="5"/>
  <c r="E277" i="5"/>
  <c r="D277" i="5"/>
  <c r="K276" i="5"/>
  <c r="J276" i="5"/>
  <c r="I276" i="5"/>
  <c r="H276" i="5"/>
  <c r="G276" i="5"/>
  <c r="F276" i="5"/>
  <c r="E276" i="5"/>
  <c r="D276" i="5"/>
  <c r="K275" i="5"/>
  <c r="J275" i="5"/>
  <c r="I275" i="5"/>
  <c r="H275" i="5"/>
  <c r="G275" i="5"/>
  <c r="F275" i="5"/>
  <c r="E275" i="5"/>
  <c r="D275" i="5"/>
  <c r="K274" i="5"/>
  <c r="J274" i="5"/>
  <c r="I274" i="5"/>
  <c r="H274" i="5"/>
  <c r="G274" i="5"/>
  <c r="F274" i="5"/>
  <c r="E274" i="5"/>
  <c r="D274" i="5"/>
  <c r="K273" i="5"/>
  <c r="J273" i="5"/>
  <c r="I273" i="5"/>
  <c r="H273" i="5"/>
  <c r="G273" i="5"/>
  <c r="F273" i="5"/>
  <c r="E273" i="5"/>
  <c r="D273" i="5"/>
  <c r="K272" i="5"/>
  <c r="J272" i="5"/>
  <c r="I272" i="5"/>
  <c r="H272" i="5"/>
  <c r="G272" i="5"/>
  <c r="F272" i="5"/>
  <c r="E272" i="5"/>
  <c r="D272" i="5"/>
  <c r="K271" i="5"/>
  <c r="J271" i="5"/>
  <c r="I271" i="5"/>
  <c r="H271" i="5"/>
  <c r="G271" i="5"/>
  <c r="F271" i="5"/>
  <c r="E271" i="5"/>
  <c r="D271" i="5"/>
  <c r="K270" i="5"/>
  <c r="J270" i="5"/>
  <c r="I270" i="5"/>
  <c r="H270" i="5"/>
  <c r="G270" i="5"/>
  <c r="F270" i="5"/>
  <c r="E270" i="5"/>
  <c r="D270" i="5"/>
  <c r="K269" i="5"/>
  <c r="J269" i="5"/>
  <c r="I269" i="5"/>
  <c r="H269" i="5"/>
  <c r="G269" i="5"/>
  <c r="F269" i="5"/>
  <c r="E269" i="5"/>
  <c r="D269" i="5"/>
  <c r="K268" i="5"/>
  <c r="J268" i="5"/>
  <c r="I268" i="5"/>
  <c r="H268" i="5"/>
  <c r="G268" i="5"/>
  <c r="F268" i="5"/>
  <c r="E268" i="5"/>
  <c r="D268" i="5"/>
  <c r="K267" i="5"/>
  <c r="J267" i="5"/>
  <c r="I267" i="5"/>
  <c r="H267" i="5"/>
  <c r="G267" i="5"/>
  <c r="F267" i="5"/>
  <c r="E267" i="5"/>
  <c r="D267" i="5"/>
  <c r="K266" i="5"/>
  <c r="J266" i="5"/>
  <c r="I266" i="5"/>
  <c r="H266" i="5"/>
  <c r="G266" i="5"/>
  <c r="F266" i="5"/>
  <c r="E266" i="5"/>
  <c r="D266" i="5"/>
  <c r="K265" i="5"/>
  <c r="J265" i="5"/>
  <c r="I265" i="5"/>
  <c r="H265" i="5"/>
  <c r="G265" i="5"/>
  <c r="F265" i="5"/>
  <c r="E265" i="5"/>
  <c r="D265" i="5"/>
  <c r="K264" i="5"/>
  <c r="J264" i="5"/>
  <c r="I264" i="5"/>
  <c r="H264" i="5"/>
  <c r="G264" i="5"/>
  <c r="F264" i="5"/>
  <c r="E264" i="5"/>
  <c r="D264" i="5"/>
  <c r="K263" i="5"/>
  <c r="J263" i="5"/>
  <c r="I263" i="5"/>
  <c r="H263" i="5"/>
  <c r="G263" i="5"/>
  <c r="F263" i="5"/>
  <c r="E263" i="5"/>
  <c r="D263" i="5"/>
  <c r="K262" i="5"/>
  <c r="J262" i="5"/>
  <c r="I262" i="5"/>
  <c r="H262" i="5"/>
  <c r="G262" i="5"/>
  <c r="F262" i="5"/>
  <c r="E262" i="5"/>
  <c r="D262" i="5"/>
  <c r="K261" i="5"/>
  <c r="J261" i="5"/>
  <c r="I261" i="5"/>
  <c r="H261" i="5"/>
  <c r="G261" i="5"/>
  <c r="F261" i="5"/>
  <c r="E261" i="5"/>
  <c r="D261" i="5"/>
  <c r="K260" i="5"/>
  <c r="J260" i="5"/>
  <c r="I260" i="5"/>
  <c r="H260" i="5"/>
  <c r="G260" i="5"/>
  <c r="F260" i="5"/>
  <c r="E260" i="5"/>
  <c r="D260" i="5"/>
  <c r="K259" i="5"/>
  <c r="J259" i="5"/>
  <c r="I259" i="5"/>
  <c r="H259" i="5"/>
  <c r="G259" i="5"/>
  <c r="F259" i="5"/>
  <c r="E259" i="5"/>
  <c r="D259" i="5"/>
  <c r="K258" i="5"/>
  <c r="J258" i="5"/>
  <c r="I258" i="5"/>
  <c r="H258" i="5"/>
  <c r="G258" i="5"/>
  <c r="F258" i="5"/>
  <c r="E258" i="5"/>
  <c r="D258" i="5"/>
  <c r="K257" i="5"/>
  <c r="J257" i="5"/>
  <c r="I257" i="5"/>
  <c r="H257" i="5"/>
  <c r="G257" i="5"/>
  <c r="F257" i="5"/>
  <c r="E257" i="5"/>
  <c r="D257" i="5"/>
  <c r="K256" i="5"/>
  <c r="J256" i="5"/>
  <c r="I256" i="5"/>
  <c r="H256" i="5"/>
  <c r="G256" i="5"/>
  <c r="F256" i="5"/>
  <c r="E256" i="5"/>
  <c r="D256" i="5"/>
  <c r="K255" i="5"/>
  <c r="J255" i="5"/>
  <c r="I255" i="5"/>
  <c r="H255" i="5"/>
  <c r="G255" i="5"/>
  <c r="F255" i="5"/>
  <c r="E255" i="5"/>
  <c r="D255" i="5"/>
  <c r="K254" i="5"/>
  <c r="J254" i="5"/>
  <c r="I254" i="5"/>
  <c r="H254" i="5"/>
  <c r="G254" i="5"/>
  <c r="F254" i="5"/>
  <c r="E254" i="5"/>
  <c r="D254" i="5"/>
  <c r="K253" i="5"/>
  <c r="J253" i="5"/>
  <c r="I253" i="5"/>
  <c r="H253" i="5"/>
  <c r="G253" i="5"/>
  <c r="F253" i="5"/>
  <c r="E253" i="5"/>
  <c r="D253" i="5"/>
  <c r="K252" i="5"/>
  <c r="J252" i="5"/>
  <c r="I252" i="5"/>
  <c r="H252" i="5"/>
  <c r="G252" i="5"/>
  <c r="F252" i="5"/>
  <c r="E252" i="5"/>
  <c r="D252" i="5"/>
  <c r="K251" i="5"/>
  <c r="J251" i="5"/>
  <c r="I251" i="5"/>
  <c r="H251" i="5"/>
  <c r="G251" i="5"/>
  <c r="F251" i="5"/>
  <c r="E251" i="5"/>
  <c r="D251" i="5"/>
  <c r="K250" i="5"/>
  <c r="J250" i="5"/>
  <c r="I250" i="5"/>
  <c r="H250" i="5"/>
  <c r="G250" i="5"/>
  <c r="F250" i="5"/>
  <c r="E250" i="5"/>
  <c r="D250" i="5"/>
  <c r="K249" i="5"/>
  <c r="J249" i="5"/>
  <c r="I249" i="5"/>
  <c r="H249" i="5"/>
  <c r="G249" i="5"/>
  <c r="F249" i="5"/>
  <c r="E249" i="5"/>
  <c r="D249" i="5"/>
  <c r="K248" i="5"/>
  <c r="J248" i="5"/>
  <c r="I248" i="5"/>
  <c r="H248" i="5"/>
  <c r="G248" i="5"/>
  <c r="F248" i="5"/>
  <c r="E248" i="5"/>
  <c r="D248" i="5"/>
  <c r="K247" i="5"/>
  <c r="J247" i="5"/>
  <c r="I247" i="5"/>
  <c r="H247" i="5"/>
  <c r="G247" i="5"/>
  <c r="F247" i="5"/>
  <c r="E247" i="5"/>
  <c r="D247" i="5"/>
  <c r="K246" i="5"/>
  <c r="J246" i="5"/>
  <c r="I246" i="5"/>
  <c r="H246" i="5"/>
  <c r="G246" i="5"/>
  <c r="F246" i="5"/>
  <c r="E246" i="5"/>
  <c r="D246" i="5"/>
  <c r="K245" i="5"/>
  <c r="J245" i="5"/>
  <c r="I245" i="5"/>
  <c r="H245" i="5"/>
  <c r="G245" i="5"/>
  <c r="F245" i="5"/>
  <c r="E245" i="5"/>
  <c r="D245" i="5"/>
  <c r="K244" i="5"/>
  <c r="J244" i="5"/>
  <c r="I244" i="5"/>
  <c r="H244" i="5"/>
  <c r="G244" i="5"/>
  <c r="F244" i="5"/>
  <c r="E244" i="5"/>
  <c r="D244" i="5"/>
  <c r="K243" i="5"/>
  <c r="J243" i="5"/>
  <c r="I243" i="5"/>
  <c r="H243" i="5"/>
  <c r="G243" i="5"/>
  <c r="F243" i="5"/>
  <c r="E243" i="5"/>
  <c r="D243" i="5"/>
  <c r="K242" i="5"/>
  <c r="J242" i="5"/>
  <c r="I242" i="5"/>
  <c r="H242" i="5"/>
  <c r="G242" i="5"/>
  <c r="F242" i="5"/>
  <c r="E242" i="5"/>
  <c r="D242" i="5"/>
  <c r="K241" i="5"/>
  <c r="J241" i="5"/>
  <c r="I241" i="5"/>
  <c r="H241" i="5"/>
  <c r="G241" i="5"/>
  <c r="F241" i="5"/>
  <c r="E241" i="5"/>
  <c r="D241" i="5"/>
  <c r="K240" i="5"/>
  <c r="J240" i="5"/>
  <c r="I240" i="5"/>
  <c r="H240" i="5"/>
  <c r="G240" i="5"/>
  <c r="F240" i="5"/>
  <c r="E240" i="5"/>
  <c r="D240" i="5"/>
  <c r="K239" i="5"/>
  <c r="J239" i="5"/>
  <c r="I239" i="5"/>
  <c r="H239" i="5"/>
  <c r="G239" i="5"/>
  <c r="F239" i="5"/>
  <c r="E239" i="5"/>
  <c r="D239" i="5"/>
  <c r="K238" i="5"/>
  <c r="J238" i="5"/>
  <c r="I238" i="5"/>
  <c r="H238" i="5"/>
  <c r="G238" i="5"/>
  <c r="F238" i="5"/>
  <c r="E238" i="5"/>
  <c r="D238" i="5"/>
  <c r="K237" i="5"/>
  <c r="J237" i="5"/>
  <c r="I237" i="5"/>
  <c r="H237" i="5"/>
  <c r="G237" i="5"/>
  <c r="F237" i="5"/>
  <c r="E237" i="5"/>
  <c r="D237" i="5"/>
  <c r="K236" i="5"/>
  <c r="J236" i="5"/>
  <c r="I236" i="5"/>
  <c r="H236" i="5"/>
  <c r="G236" i="5"/>
  <c r="F236" i="5"/>
  <c r="E236" i="5"/>
  <c r="D236" i="5"/>
  <c r="K235" i="5"/>
  <c r="J235" i="5"/>
  <c r="I235" i="5"/>
  <c r="H235" i="5"/>
  <c r="G235" i="5"/>
  <c r="F235" i="5"/>
  <c r="E235" i="5"/>
  <c r="D235" i="5"/>
  <c r="K234" i="5"/>
  <c r="J234" i="5"/>
  <c r="I234" i="5"/>
  <c r="H234" i="5"/>
  <c r="G234" i="5"/>
  <c r="F234" i="5"/>
  <c r="E234" i="5"/>
  <c r="D234" i="5"/>
  <c r="K233" i="5"/>
  <c r="J233" i="5"/>
  <c r="I233" i="5"/>
  <c r="H233" i="5"/>
  <c r="G233" i="5"/>
  <c r="F233" i="5"/>
  <c r="E233" i="5"/>
  <c r="D233" i="5"/>
  <c r="K232" i="5"/>
  <c r="J232" i="5"/>
  <c r="I232" i="5"/>
  <c r="H232" i="5"/>
  <c r="G232" i="5"/>
  <c r="F232" i="5"/>
  <c r="E232" i="5"/>
  <c r="D232" i="5"/>
  <c r="K231" i="5"/>
  <c r="J231" i="5"/>
  <c r="I231" i="5"/>
  <c r="H231" i="5"/>
  <c r="G231" i="5"/>
  <c r="F231" i="5"/>
  <c r="E231" i="5"/>
  <c r="D231" i="5"/>
  <c r="K230" i="5"/>
  <c r="J230" i="5"/>
  <c r="I230" i="5"/>
  <c r="H230" i="5"/>
  <c r="G230" i="5"/>
  <c r="F230" i="5"/>
  <c r="E230" i="5"/>
  <c r="D230" i="5"/>
  <c r="K229" i="5"/>
  <c r="J229" i="5"/>
  <c r="I229" i="5"/>
  <c r="H229" i="5"/>
  <c r="G229" i="5"/>
  <c r="F229" i="5"/>
  <c r="E229" i="5"/>
  <c r="D229" i="5"/>
  <c r="K228" i="5"/>
  <c r="J228" i="5"/>
  <c r="I228" i="5"/>
  <c r="H228" i="5"/>
  <c r="G228" i="5"/>
  <c r="F228" i="5"/>
  <c r="E228" i="5"/>
  <c r="D228" i="5"/>
  <c r="K227" i="5"/>
  <c r="J227" i="5"/>
  <c r="I227" i="5"/>
  <c r="H227" i="5"/>
  <c r="G227" i="5"/>
  <c r="F227" i="5"/>
  <c r="E227" i="5"/>
  <c r="D227" i="5"/>
  <c r="K226" i="5"/>
  <c r="J226" i="5"/>
  <c r="I226" i="5"/>
  <c r="H226" i="5"/>
  <c r="G226" i="5"/>
  <c r="F226" i="5"/>
  <c r="E226" i="5"/>
  <c r="D226" i="5"/>
  <c r="K225" i="5"/>
  <c r="J225" i="5"/>
  <c r="I225" i="5"/>
  <c r="H225" i="5"/>
  <c r="G225" i="5"/>
  <c r="F225" i="5"/>
  <c r="E225" i="5"/>
  <c r="D225" i="5"/>
  <c r="K224" i="5"/>
  <c r="J224" i="5"/>
  <c r="I224" i="5"/>
  <c r="H224" i="5"/>
  <c r="G224" i="5"/>
  <c r="F224" i="5"/>
  <c r="E224" i="5"/>
  <c r="D224" i="5"/>
  <c r="K223" i="5"/>
  <c r="J223" i="5"/>
  <c r="I223" i="5"/>
  <c r="H223" i="5"/>
  <c r="G223" i="5"/>
  <c r="F223" i="5"/>
  <c r="E223" i="5"/>
  <c r="D223" i="5"/>
  <c r="K222" i="5"/>
  <c r="J222" i="5"/>
  <c r="I222" i="5"/>
  <c r="H222" i="5"/>
  <c r="G222" i="5"/>
  <c r="F222" i="5"/>
  <c r="E222" i="5"/>
  <c r="D222" i="5"/>
  <c r="K221" i="5"/>
  <c r="J221" i="5"/>
  <c r="I221" i="5"/>
  <c r="H221" i="5"/>
  <c r="G221" i="5"/>
  <c r="F221" i="5"/>
  <c r="E221" i="5"/>
  <c r="D221" i="5"/>
  <c r="K220" i="5"/>
  <c r="J220" i="5"/>
  <c r="I220" i="5"/>
  <c r="H220" i="5"/>
  <c r="G220" i="5"/>
  <c r="F220" i="5"/>
  <c r="E220" i="5"/>
  <c r="D220" i="5"/>
  <c r="K219" i="5"/>
  <c r="J219" i="5"/>
  <c r="I219" i="5"/>
  <c r="H219" i="5"/>
  <c r="G219" i="5"/>
  <c r="F219" i="5"/>
  <c r="E219" i="5"/>
  <c r="D219" i="5"/>
  <c r="K218" i="5"/>
  <c r="J218" i="5"/>
  <c r="I218" i="5"/>
  <c r="H218" i="5"/>
  <c r="G218" i="5"/>
  <c r="F218" i="5"/>
  <c r="E218" i="5"/>
  <c r="D218" i="5"/>
  <c r="K217" i="5"/>
  <c r="J217" i="5"/>
  <c r="I217" i="5"/>
  <c r="H217" i="5"/>
  <c r="G217" i="5"/>
  <c r="F217" i="5"/>
  <c r="E217" i="5"/>
  <c r="D217" i="5"/>
  <c r="K216" i="5"/>
  <c r="J216" i="5"/>
  <c r="I216" i="5"/>
  <c r="H216" i="5"/>
  <c r="G216" i="5"/>
  <c r="F216" i="5"/>
  <c r="E216" i="5"/>
  <c r="D216" i="5"/>
  <c r="K215" i="5"/>
  <c r="J215" i="5"/>
  <c r="I215" i="5"/>
  <c r="H215" i="5"/>
  <c r="G215" i="5"/>
  <c r="F215" i="5"/>
  <c r="E215" i="5"/>
  <c r="D215" i="5"/>
  <c r="K214" i="5"/>
  <c r="J214" i="5"/>
  <c r="I214" i="5"/>
  <c r="H214" i="5"/>
  <c r="G214" i="5"/>
  <c r="F214" i="5"/>
  <c r="E214" i="5"/>
  <c r="D214" i="5"/>
  <c r="K213" i="5"/>
  <c r="J213" i="5"/>
  <c r="I213" i="5"/>
  <c r="H213" i="5"/>
  <c r="G213" i="5"/>
  <c r="F213" i="5"/>
  <c r="E213" i="5"/>
  <c r="D213" i="5"/>
  <c r="K212" i="5"/>
  <c r="J212" i="5"/>
  <c r="I212" i="5"/>
  <c r="H212" i="5"/>
  <c r="G212" i="5"/>
  <c r="F212" i="5"/>
  <c r="E212" i="5"/>
  <c r="D212" i="5"/>
  <c r="K211" i="5"/>
  <c r="J211" i="5"/>
  <c r="I211" i="5"/>
  <c r="H211" i="5"/>
  <c r="G211" i="5"/>
  <c r="F211" i="5"/>
  <c r="E211" i="5"/>
  <c r="D211" i="5"/>
  <c r="K210" i="5"/>
  <c r="J210" i="5"/>
  <c r="I210" i="5"/>
  <c r="H210" i="5"/>
  <c r="G210" i="5"/>
  <c r="F210" i="5"/>
  <c r="E210" i="5"/>
  <c r="D210" i="5"/>
  <c r="K209" i="5"/>
  <c r="J209" i="5"/>
  <c r="I209" i="5"/>
  <c r="H209" i="5"/>
  <c r="G209" i="5"/>
  <c r="F209" i="5"/>
  <c r="E209" i="5"/>
  <c r="D209" i="5"/>
  <c r="K208" i="5"/>
  <c r="J208" i="5"/>
  <c r="I208" i="5"/>
  <c r="H208" i="5"/>
  <c r="G208" i="5"/>
  <c r="F208" i="5"/>
  <c r="E208" i="5"/>
  <c r="D208" i="5"/>
  <c r="K207" i="5"/>
  <c r="J207" i="5"/>
  <c r="I207" i="5"/>
  <c r="H207" i="5"/>
  <c r="G207" i="5"/>
  <c r="F207" i="5"/>
  <c r="E207" i="5"/>
  <c r="D207" i="5"/>
  <c r="K206" i="5"/>
  <c r="J206" i="5"/>
  <c r="I206" i="5"/>
  <c r="H206" i="5"/>
  <c r="G206" i="5"/>
  <c r="F206" i="5"/>
  <c r="E206" i="5"/>
  <c r="D206" i="5"/>
  <c r="K205" i="5"/>
  <c r="J205" i="5"/>
  <c r="I205" i="5"/>
  <c r="H205" i="5"/>
  <c r="G205" i="5"/>
  <c r="F205" i="5"/>
  <c r="E205" i="5"/>
  <c r="D205" i="5"/>
  <c r="K204" i="5"/>
  <c r="J204" i="5"/>
  <c r="I204" i="5"/>
  <c r="H204" i="5"/>
  <c r="G204" i="5"/>
  <c r="F204" i="5"/>
  <c r="E204" i="5"/>
  <c r="D204" i="5"/>
  <c r="K203" i="5"/>
  <c r="J203" i="5"/>
  <c r="I203" i="5"/>
  <c r="H203" i="5"/>
  <c r="G203" i="5"/>
  <c r="F203" i="5"/>
  <c r="E203" i="5"/>
  <c r="D203" i="5"/>
  <c r="K202" i="5"/>
  <c r="J202" i="5"/>
  <c r="I202" i="5"/>
  <c r="H202" i="5"/>
  <c r="G202" i="5"/>
  <c r="F202" i="5"/>
  <c r="E202" i="5"/>
  <c r="D202" i="5"/>
  <c r="K201" i="5"/>
  <c r="J201" i="5"/>
  <c r="I201" i="5"/>
  <c r="H201" i="5"/>
  <c r="G201" i="5"/>
  <c r="F201" i="5"/>
  <c r="E201" i="5"/>
  <c r="D201" i="5"/>
  <c r="K200" i="5"/>
  <c r="J200" i="5"/>
  <c r="I200" i="5"/>
  <c r="H200" i="5"/>
  <c r="G200" i="5"/>
  <c r="F200" i="5"/>
  <c r="E200" i="5"/>
  <c r="D200" i="5"/>
  <c r="K199" i="5"/>
  <c r="J199" i="5"/>
  <c r="I199" i="5"/>
  <c r="H199" i="5"/>
  <c r="G199" i="5"/>
  <c r="F199" i="5"/>
  <c r="E199" i="5"/>
  <c r="D199" i="5"/>
  <c r="K198" i="5"/>
  <c r="J198" i="5"/>
  <c r="I198" i="5"/>
  <c r="H198" i="5"/>
  <c r="G198" i="5"/>
  <c r="F198" i="5"/>
  <c r="E198" i="5"/>
  <c r="D198" i="5"/>
  <c r="K197" i="5"/>
  <c r="J197" i="5"/>
  <c r="I197" i="5"/>
  <c r="H197" i="5"/>
  <c r="G197" i="5"/>
  <c r="F197" i="5"/>
  <c r="E197" i="5"/>
  <c r="D197" i="5"/>
  <c r="K196" i="5"/>
  <c r="J196" i="5"/>
  <c r="I196" i="5"/>
  <c r="H196" i="5"/>
  <c r="G196" i="5"/>
  <c r="F196" i="5"/>
  <c r="E196" i="5"/>
  <c r="D196" i="5"/>
  <c r="K195" i="5"/>
  <c r="J195" i="5"/>
  <c r="I195" i="5"/>
  <c r="H195" i="5"/>
  <c r="G195" i="5"/>
  <c r="F195" i="5"/>
  <c r="E195" i="5"/>
  <c r="D195" i="5"/>
  <c r="K194" i="5"/>
  <c r="J194" i="5"/>
  <c r="I194" i="5"/>
  <c r="H194" i="5"/>
  <c r="G194" i="5"/>
  <c r="F194" i="5"/>
  <c r="E194" i="5"/>
  <c r="D194" i="5"/>
  <c r="K193" i="5"/>
  <c r="J193" i="5"/>
  <c r="I193" i="5"/>
  <c r="H193" i="5"/>
  <c r="G193" i="5"/>
  <c r="F193" i="5"/>
  <c r="E193" i="5"/>
  <c r="D193" i="5"/>
  <c r="K192" i="5"/>
  <c r="J192" i="5"/>
  <c r="I192" i="5"/>
  <c r="H192" i="5"/>
  <c r="G192" i="5"/>
  <c r="F192" i="5"/>
  <c r="E192" i="5"/>
  <c r="D192" i="5"/>
  <c r="K191" i="5"/>
  <c r="J191" i="5"/>
  <c r="I191" i="5"/>
  <c r="H191" i="5"/>
  <c r="G191" i="5"/>
  <c r="F191" i="5"/>
  <c r="E191" i="5"/>
  <c r="D191" i="5"/>
  <c r="K190" i="5"/>
  <c r="J190" i="5"/>
  <c r="I190" i="5"/>
  <c r="H190" i="5"/>
  <c r="G190" i="5"/>
  <c r="F190" i="5"/>
  <c r="E190" i="5"/>
  <c r="D190" i="5"/>
  <c r="K189" i="5"/>
  <c r="J189" i="5"/>
  <c r="I189" i="5"/>
  <c r="H189" i="5"/>
  <c r="G189" i="5"/>
  <c r="F189" i="5"/>
  <c r="E189" i="5"/>
  <c r="D189" i="5"/>
  <c r="K188" i="5"/>
  <c r="J188" i="5"/>
  <c r="I188" i="5"/>
  <c r="H188" i="5"/>
  <c r="G188" i="5"/>
  <c r="F188" i="5"/>
  <c r="E188" i="5"/>
  <c r="D188" i="5"/>
  <c r="K187" i="5"/>
  <c r="J187" i="5"/>
  <c r="I187" i="5"/>
  <c r="H187" i="5"/>
  <c r="G187" i="5"/>
  <c r="F187" i="5"/>
  <c r="E187" i="5"/>
  <c r="D187" i="5"/>
  <c r="K186" i="5"/>
  <c r="J186" i="5"/>
  <c r="I186" i="5"/>
  <c r="H186" i="5"/>
  <c r="G186" i="5"/>
  <c r="F186" i="5"/>
  <c r="E186" i="5"/>
  <c r="D186" i="5"/>
  <c r="K185" i="5"/>
  <c r="J185" i="5"/>
  <c r="I185" i="5"/>
  <c r="H185" i="5"/>
  <c r="G185" i="5"/>
  <c r="F185" i="5"/>
  <c r="E185" i="5"/>
  <c r="D185" i="5"/>
  <c r="K184" i="5"/>
  <c r="J184" i="5"/>
  <c r="I184" i="5"/>
  <c r="H184" i="5"/>
  <c r="G184" i="5"/>
  <c r="F184" i="5"/>
  <c r="E184" i="5"/>
  <c r="D184" i="5"/>
  <c r="K183" i="5"/>
  <c r="J183" i="5"/>
  <c r="I183" i="5"/>
  <c r="H183" i="5"/>
  <c r="G183" i="5"/>
  <c r="F183" i="5"/>
  <c r="E183" i="5"/>
  <c r="D183" i="5"/>
  <c r="K182" i="5"/>
  <c r="J182" i="5"/>
  <c r="I182" i="5"/>
  <c r="H182" i="5"/>
  <c r="G182" i="5"/>
  <c r="F182" i="5"/>
  <c r="E182" i="5"/>
  <c r="D182" i="5"/>
  <c r="K181" i="5"/>
  <c r="J181" i="5"/>
  <c r="I181" i="5"/>
  <c r="H181" i="5"/>
  <c r="G181" i="5"/>
  <c r="F181" i="5"/>
  <c r="E181" i="5"/>
  <c r="D181" i="5"/>
  <c r="K180" i="5"/>
  <c r="J180" i="5"/>
  <c r="I180" i="5"/>
  <c r="H180" i="5"/>
  <c r="G180" i="5"/>
  <c r="F180" i="5"/>
  <c r="E180" i="5"/>
  <c r="D180" i="5"/>
  <c r="K179" i="5"/>
  <c r="J179" i="5"/>
  <c r="I179" i="5"/>
  <c r="H179" i="5"/>
  <c r="G179" i="5"/>
  <c r="F179" i="5"/>
  <c r="E179" i="5"/>
  <c r="D179" i="5"/>
  <c r="K178" i="5"/>
  <c r="J178" i="5"/>
  <c r="I178" i="5"/>
  <c r="H178" i="5"/>
  <c r="G178" i="5"/>
  <c r="F178" i="5"/>
  <c r="E178" i="5"/>
  <c r="D178" i="5"/>
  <c r="K177" i="5"/>
  <c r="J177" i="5"/>
  <c r="I177" i="5"/>
  <c r="H177" i="5"/>
  <c r="G177" i="5"/>
  <c r="F177" i="5"/>
  <c r="E177" i="5"/>
  <c r="D177" i="5"/>
  <c r="K176" i="5"/>
  <c r="J176" i="5"/>
  <c r="I176" i="5"/>
  <c r="H176" i="5"/>
  <c r="G176" i="5"/>
  <c r="F176" i="5"/>
  <c r="E176" i="5"/>
  <c r="D176" i="5"/>
  <c r="K175" i="5"/>
  <c r="J175" i="5"/>
  <c r="I175" i="5"/>
  <c r="H175" i="5"/>
  <c r="G175" i="5"/>
  <c r="F175" i="5"/>
  <c r="E175" i="5"/>
  <c r="D175" i="5"/>
  <c r="K174" i="5"/>
  <c r="J174" i="5"/>
  <c r="I174" i="5"/>
  <c r="H174" i="5"/>
  <c r="G174" i="5"/>
  <c r="F174" i="5"/>
  <c r="E174" i="5"/>
  <c r="D174" i="5"/>
  <c r="K173" i="5"/>
  <c r="J173" i="5"/>
  <c r="I173" i="5"/>
  <c r="H173" i="5"/>
  <c r="G173" i="5"/>
  <c r="F173" i="5"/>
  <c r="E173" i="5"/>
  <c r="D173" i="5"/>
  <c r="K172" i="5"/>
  <c r="J172" i="5"/>
  <c r="I172" i="5"/>
  <c r="H172" i="5"/>
  <c r="G172" i="5"/>
  <c r="F172" i="5"/>
  <c r="E172" i="5"/>
  <c r="D172" i="5"/>
  <c r="K171" i="5"/>
  <c r="J171" i="5"/>
  <c r="I171" i="5"/>
  <c r="H171" i="5"/>
  <c r="G171" i="5"/>
  <c r="F171" i="5"/>
  <c r="E171" i="5"/>
  <c r="D171" i="5"/>
  <c r="K170" i="5"/>
  <c r="J170" i="5"/>
  <c r="I170" i="5"/>
  <c r="H170" i="5"/>
  <c r="G170" i="5"/>
  <c r="F170" i="5"/>
  <c r="E170" i="5"/>
  <c r="D170" i="5"/>
  <c r="K169" i="5"/>
  <c r="J169" i="5"/>
  <c r="I169" i="5"/>
  <c r="H169" i="5"/>
  <c r="G169" i="5"/>
  <c r="F169" i="5"/>
  <c r="E169" i="5"/>
  <c r="D169" i="5"/>
  <c r="K168" i="5"/>
  <c r="J168" i="5"/>
  <c r="I168" i="5"/>
  <c r="H168" i="5"/>
  <c r="G168" i="5"/>
  <c r="F168" i="5"/>
  <c r="E168" i="5"/>
  <c r="D168" i="5"/>
  <c r="K167" i="5"/>
  <c r="J167" i="5"/>
  <c r="I167" i="5"/>
  <c r="H167" i="5"/>
  <c r="G167" i="5"/>
  <c r="F167" i="5"/>
  <c r="E167" i="5"/>
  <c r="D167" i="5"/>
  <c r="K166" i="5"/>
  <c r="J166" i="5"/>
  <c r="I166" i="5"/>
  <c r="H166" i="5"/>
  <c r="G166" i="5"/>
  <c r="F166" i="5"/>
  <c r="E166" i="5"/>
  <c r="D166" i="5"/>
  <c r="K165" i="5"/>
  <c r="J165" i="5"/>
  <c r="I165" i="5"/>
  <c r="H165" i="5"/>
  <c r="G165" i="5"/>
  <c r="F165" i="5"/>
  <c r="E165" i="5"/>
  <c r="D165" i="5"/>
  <c r="K164" i="5"/>
  <c r="J164" i="5"/>
  <c r="I164" i="5"/>
  <c r="H164" i="5"/>
  <c r="G164" i="5"/>
  <c r="F164" i="5"/>
  <c r="E164" i="5"/>
  <c r="D164" i="5"/>
  <c r="K163" i="5"/>
  <c r="J163" i="5"/>
  <c r="I163" i="5"/>
  <c r="H163" i="5"/>
  <c r="G163" i="5"/>
  <c r="F163" i="5"/>
  <c r="E163" i="5"/>
  <c r="D163" i="5"/>
  <c r="K162" i="5"/>
  <c r="J162" i="5"/>
  <c r="I162" i="5"/>
  <c r="H162" i="5"/>
  <c r="G162" i="5"/>
  <c r="F162" i="5"/>
  <c r="E162" i="5"/>
  <c r="D162" i="5"/>
  <c r="K161" i="5"/>
  <c r="J161" i="5"/>
  <c r="I161" i="5"/>
  <c r="H161" i="5"/>
  <c r="G161" i="5"/>
  <c r="F161" i="5"/>
  <c r="E161" i="5"/>
  <c r="D161" i="5"/>
  <c r="K160" i="5"/>
  <c r="J160" i="5"/>
  <c r="I160" i="5"/>
  <c r="H160" i="5"/>
  <c r="G160" i="5"/>
  <c r="F160" i="5"/>
  <c r="E160" i="5"/>
  <c r="D160" i="5"/>
  <c r="K159" i="5"/>
  <c r="J159" i="5"/>
  <c r="I159" i="5"/>
  <c r="H159" i="5"/>
  <c r="G159" i="5"/>
  <c r="F159" i="5"/>
  <c r="E159" i="5"/>
  <c r="D159" i="5"/>
  <c r="K158" i="5"/>
  <c r="J158" i="5"/>
  <c r="I158" i="5"/>
  <c r="H158" i="5"/>
  <c r="G158" i="5"/>
  <c r="F158" i="5"/>
  <c r="E158" i="5"/>
  <c r="D158" i="5"/>
  <c r="K157" i="5"/>
  <c r="J157" i="5"/>
  <c r="I157" i="5"/>
  <c r="H157" i="5"/>
  <c r="G157" i="5"/>
  <c r="F157" i="5"/>
  <c r="E157" i="5"/>
  <c r="D157" i="5"/>
  <c r="K156" i="5"/>
  <c r="J156" i="5"/>
  <c r="I156" i="5"/>
  <c r="H156" i="5"/>
  <c r="G156" i="5"/>
  <c r="F156" i="5"/>
  <c r="E156" i="5"/>
  <c r="D156" i="5"/>
  <c r="K155" i="5"/>
  <c r="J155" i="5"/>
  <c r="I155" i="5"/>
  <c r="H155" i="5"/>
  <c r="G155" i="5"/>
  <c r="F155" i="5"/>
  <c r="E155" i="5"/>
  <c r="D155" i="5"/>
  <c r="K154" i="5"/>
  <c r="J154" i="5"/>
  <c r="I154" i="5"/>
  <c r="H154" i="5"/>
  <c r="G154" i="5"/>
  <c r="F154" i="5"/>
  <c r="E154" i="5"/>
  <c r="D154" i="5"/>
  <c r="K153" i="5"/>
  <c r="J153" i="5"/>
  <c r="I153" i="5"/>
  <c r="H153" i="5"/>
  <c r="G153" i="5"/>
  <c r="F153" i="5"/>
  <c r="E153" i="5"/>
  <c r="D153" i="5"/>
  <c r="K152" i="5"/>
  <c r="J152" i="5"/>
  <c r="I152" i="5"/>
  <c r="H152" i="5"/>
  <c r="G152" i="5"/>
  <c r="F152" i="5"/>
  <c r="E152" i="5"/>
  <c r="D152" i="5"/>
  <c r="K151" i="5"/>
  <c r="J151" i="5"/>
  <c r="I151" i="5"/>
  <c r="H151" i="5"/>
  <c r="G151" i="5"/>
  <c r="F151" i="5"/>
  <c r="E151" i="5"/>
  <c r="D151" i="5"/>
  <c r="K150" i="5"/>
  <c r="J150" i="5"/>
  <c r="I150" i="5"/>
  <c r="H150" i="5"/>
  <c r="G150" i="5"/>
  <c r="F150" i="5"/>
  <c r="E150" i="5"/>
  <c r="D150" i="5"/>
  <c r="K149" i="5"/>
  <c r="J149" i="5"/>
  <c r="I149" i="5"/>
  <c r="H149" i="5"/>
  <c r="G149" i="5"/>
  <c r="F149" i="5"/>
  <c r="E149" i="5"/>
  <c r="D149" i="5"/>
  <c r="K148" i="5"/>
  <c r="J148" i="5"/>
  <c r="I148" i="5"/>
  <c r="H148" i="5"/>
  <c r="G148" i="5"/>
  <c r="F148" i="5"/>
  <c r="E148" i="5"/>
  <c r="D148" i="5"/>
  <c r="K147" i="5"/>
  <c r="J147" i="5"/>
  <c r="I147" i="5"/>
  <c r="H147" i="5"/>
  <c r="G147" i="5"/>
  <c r="F147" i="5"/>
  <c r="E147" i="5"/>
  <c r="D147" i="5"/>
  <c r="K146" i="5"/>
  <c r="J146" i="5"/>
  <c r="I146" i="5"/>
  <c r="H146" i="5"/>
  <c r="G146" i="5"/>
  <c r="F146" i="5"/>
  <c r="E146" i="5"/>
  <c r="D146" i="5"/>
  <c r="K145" i="5"/>
  <c r="J145" i="5"/>
  <c r="I145" i="5"/>
  <c r="H145" i="5"/>
  <c r="G145" i="5"/>
  <c r="F145" i="5"/>
  <c r="E145" i="5"/>
  <c r="D145" i="5"/>
  <c r="K144" i="5"/>
  <c r="J144" i="5"/>
  <c r="I144" i="5"/>
  <c r="H144" i="5"/>
  <c r="G144" i="5"/>
  <c r="F144" i="5"/>
  <c r="E144" i="5"/>
  <c r="D144" i="5"/>
  <c r="K143" i="5"/>
  <c r="J143" i="5"/>
  <c r="I143" i="5"/>
  <c r="H143" i="5"/>
  <c r="G143" i="5"/>
  <c r="F143" i="5"/>
  <c r="E143" i="5"/>
  <c r="D143" i="5"/>
  <c r="K142" i="5"/>
  <c r="J142" i="5"/>
  <c r="I142" i="5"/>
  <c r="H142" i="5"/>
  <c r="G142" i="5"/>
  <c r="F142" i="5"/>
  <c r="E142" i="5"/>
  <c r="D142" i="5"/>
  <c r="K141" i="5"/>
  <c r="J141" i="5"/>
  <c r="I141" i="5"/>
  <c r="H141" i="5"/>
  <c r="G141" i="5"/>
  <c r="F141" i="5"/>
  <c r="E141" i="5"/>
  <c r="D141" i="5"/>
  <c r="K140" i="5"/>
  <c r="J140" i="5"/>
  <c r="I140" i="5"/>
  <c r="H140" i="5"/>
  <c r="G140" i="5"/>
  <c r="F140" i="5"/>
  <c r="E140" i="5"/>
  <c r="D140" i="5"/>
  <c r="K139" i="5"/>
  <c r="J139" i="5"/>
  <c r="I139" i="5"/>
  <c r="H139" i="5"/>
  <c r="G139" i="5"/>
  <c r="F139" i="5"/>
  <c r="E139" i="5"/>
  <c r="D139" i="5"/>
  <c r="K138" i="5"/>
  <c r="J138" i="5"/>
  <c r="I138" i="5"/>
  <c r="H138" i="5"/>
  <c r="G138" i="5"/>
  <c r="F138" i="5"/>
  <c r="E138" i="5"/>
  <c r="D138" i="5"/>
  <c r="K137" i="5"/>
  <c r="J137" i="5"/>
  <c r="I137" i="5"/>
  <c r="H137" i="5"/>
  <c r="G137" i="5"/>
  <c r="F137" i="5"/>
  <c r="E137" i="5"/>
  <c r="D137" i="5"/>
  <c r="K136" i="5"/>
  <c r="J136" i="5"/>
  <c r="I136" i="5"/>
  <c r="H136" i="5"/>
  <c r="G136" i="5"/>
  <c r="F136" i="5"/>
  <c r="E136" i="5"/>
  <c r="D136" i="5"/>
  <c r="K135" i="5"/>
  <c r="J135" i="5"/>
  <c r="I135" i="5"/>
  <c r="H135" i="5"/>
  <c r="G135" i="5"/>
  <c r="F135" i="5"/>
  <c r="E135" i="5"/>
  <c r="D135" i="5"/>
  <c r="K134" i="5"/>
  <c r="J134" i="5"/>
  <c r="I134" i="5"/>
  <c r="H134" i="5"/>
  <c r="G134" i="5"/>
  <c r="F134" i="5"/>
  <c r="E134" i="5"/>
  <c r="D134" i="5"/>
  <c r="K133" i="5"/>
  <c r="J133" i="5"/>
  <c r="I133" i="5"/>
  <c r="H133" i="5"/>
  <c r="G133" i="5"/>
  <c r="F133" i="5"/>
  <c r="E133" i="5"/>
  <c r="D133" i="5"/>
  <c r="K132" i="5"/>
  <c r="J132" i="5"/>
  <c r="I132" i="5"/>
  <c r="H132" i="5"/>
  <c r="G132" i="5"/>
  <c r="F132" i="5"/>
  <c r="E132" i="5"/>
  <c r="D132" i="5"/>
  <c r="K131" i="5"/>
  <c r="J131" i="5"/>
  <c r="I131" i="5"/>
  <c r="H131" i="5"/>
  <c r="G131" i="5"/>
  <c r="F131" i="5"/>
  <c r="E131" i="5"/>
  <c r="D131" i="5"/>
  <c r="K130" i="5"/>
  <c r="J130" i="5"/>
  <c r="I130" i="5"/>
  <c r="H130" i="5"/>
  <c r="G130" i="5"/>
  <c r="F130" i="5"/>
  <c r="E130" i="5"/>
  <c r="D130" i="5"/>
  <c r="K129" i="5"/>
  <c r="J129" i="5"/>
  <c r="I129" i="5"/>
  <c r="H129" i="5"/>
  <c r="G129" i="5"/>
  <c r="F129" i="5"/>
  <c r="E129" i="5"/>
  <c r="D129" i="5"/>
  <c r="K128" i="5"/>
  <c r="J128" i="5"/>
  <c r="I128" i="5"/>
  <c r="H128" i="5"/>
  <c r="G128" i="5"/>
  <c r="F128" i="5"/>
  <c r="E128" i="5"/>
  <c r="D128" i="5"/>
  <c r="K127" i="5"/>
  <c r="J127" i="5"/>
  <c r="I127" i="5"/>
  <c r="H127" i="5"/>
  <c r="G127" i="5"/>
  <c r="F127" i="5"/>
  <c r="E127" i="5"/>
  <c r="D127" i="5"/>
  <c r="K126" i="5"/>
  <c r="J126" i="5"/>
  <c r="I126" i="5"/>
  <c r="H126" i="5"/>
  <c r="G126" i="5"/>
  <c r="F126" i="5"/>
  <c r="E126" i="5"/>
  <c r="D126" i="5"/>
  <c r="K125" i="5"/>
  <c r="J125" i="5"/>
  <c r="I125" i="5"/>
  <c r="H125" i="5"/>
  <c r="G125" i="5"/>
  <c r="F125" i="5"/>
  <c r="E125" i="5"/>
  <c r="D125" i="5"/>
  <c r="K124" i="5"/>
  <c r="J124" i="5"/>
  <c r="I124" i="5"/>
  <c r="H124" i="5"/>
  <c r="G124" i="5"/>
  <c r="F124" i="5"/>
  <c r="E124" i="5"/>
  <c r="D124" i="5"/>
  <c r="K123" i="5"/>
  <c r="J123" i="5"/>
  <c r="I123" i="5"/>
  <c r="H123" i="5"/>
  <c r="G123" i="5"/>
  <c r="F123" i="5"/>
  <c r="E123" i="5"/>
  <c r="D123" i="5"/>
  <c r="K122" i="5"/>
  <c r="J122" i="5"/>
  <c r="I122" i="5"/>
  <c r="H122" i="5"/>
  <c r="G122" i="5"/>
  <c r="F122" i="5"/>
  <c r="E122" i="5"/>
  <c r="D122" i="5"/>
  <c r="K121" i="5"/>
  <c r="J121" i="5"/>
  <c r="I121" i="5"/>
  <c r="H121" i="5"/>
  <c r="G121" i="5"/>
  <c r="F121" i="5"/>
  <c r="E121" i="5"/>
  <c r="D121" i="5"/>
  <c r="K120" i="5"/>
  <c r="J120" i="5"/>
  <c r="I120" i="5"/>
  <c r="H120" i="5"/>
  <c r="G120" i="5"/>
  <c r="F120" i="5"/>
  <c r="E120" i="5"/>
  <c r="D120" i="5"/>
  <c r="K119" i="5"/>
  <c r="J119" i="5"/>
  <c r="I119" i="5"/>
  <c r="H119" i="5"/>
  <c r="G119" i="5"/>
  <c r="F119" i="5"/>
  <c r="E119" i="5"/>
  <c r="D119" i="5"/>
  <c r="K118" i="5"/>
  <c r="J118" i="5"/>
  <c r="I118" i="5"/>
  <c r="H118" i="5"/>
  <c r="G118" i="5"/>
  <c r="F118" i="5"/>
  <c r="E118" i="5"/>
  <c r="D118" i="5"/>
  <c r="K117" i="5"/>
  <c r="J117" i="5"/>
  <c r="I117" i="5"/>
  <c r="H117" i="5"/>
  <c r="G117" i="5"/>
  <c r="F117" i="5"/>
  <c r="E117" i="5"/>
  <c r="D117" i="5"/>
  <c r="K116" i="5"/>
  <c r="J116" i="5"/>
  <c r="I116" i="5"/>
  <c r="H116" i="5"/>
  <c r="G116" i="5"/>
  <c r="F116" i="5"/>
  <c r="E116" i="5"/>
  <c r="D116" i="5"/>
  <c r="K115" i="5"/>
  <c r="J115" i="5"/>
  <c r="I115" i="5"/>
  <c r="H115" i="5"/>
  <c r="G115" i="5"/>
  <c r="F115" i="5"/>
  <c r="E115" i="5"/>
  <c r="D115" i="5"/>
  <c r="K114" i="5"/>
  <c r="J114" i="5"/>
  <c r="I114" i="5"/>
  <c r="H114" i="5"/>
  <c r="G114" i="5"/>
  <c r="F114" i="5"/>
  <c r="E114" i="5"/>
  <c r="D114" i="5"/>
  <c r="K113" i="5"/>
  <c r="J113" i="5"/>
  <c r="I113" i="5"/>
  <c r="H113" i="5"/>
  <c r="G113" i="5"/>
  <c r="F113" i="5"/>
  <c r="E113" i="5"/>
  <c r="D113" i="5"/>
  <c r="K112" i="5"/>
  <c r="J112" i="5"/>
  <c r="I112" i="5"/>
  <c r="H112" i="5"/>
  <c r="G112" i="5"/>
  <c r="F112" i="5"/>
  <c r="E112" i="5"/>
  <c r="D112" i="5"/>
  <c r="K111" i="5"/>
  <c r="J111" i="5"/>
  <c r="I111" i="5"/>
  <c r="H111" i="5"/>
  <c r="G111" i="5"/>
  <c r="F111" i="5"/>
  <c r="E111" i="5"/>
  <c r="D111" i="5"/>
  <c r="K110" i="5"/>
  <c r="J110" i="5"/>
  <c r="I110" i="5"/>
  <c r="H110" i="5"/>
  <c r="G110" i="5"/>
  <c r="F110" i="5"/>
  <c r="E110" i="5"/>
  <c r="D110" i="5"/>
  <c r="K109" i="5"/>
  <c r="J109" i="5"/>
  <c r="I109" i="5"/>
  <c r="H109" i="5"/>
  <c r="G109" i="5"/>
  <c r="F109" i="5"/>
  <c r="E109" i="5"/>
  <c r="D109" i="5"/>
  <c r="K108" i="5"/>
  <c r="J108" i="5"/>
  <c r="I108" i="5"/>
  <c r="H108" i="5"/>
  <c r="G108" i="5"/>
  <c r="F108" i="5"/>
  <c r="E108" i="5"/>
  <c r="D108" i="5"/>
  <c r="K107" i="5"/>
  <c r="J107" i="5"/>
  <c r="I107" i="5"/>
  <c r="H107" i="5"/>
  <c r="G107" i="5"/>
  <c r="F107" i="5"/>
  <c r="E107" i="5"/>
  <c r="D107" i="5"/>
  <c r="K106" i="5"/>
  <c r="J106" i="5"/>
  <c r="I106" i="5"/>
  <c r="H106" i="5"/>
  <c r="G106" i="5"/>
  <c r="F106" i="5"/>
  <c r="E106" i="5"/>
  <c r="D106" i="5"/>
  <c r="K105" i="5"/>
  <c r="J105" i="5"/>
  <c r="I105" i="5"/>
  <c r="H105" i="5"/>
  <c r="G105" i="5"/>
  <c r="F105" i="5"/>
  <c r="E105" i="5"/>
  <c r="D105" i="5"/>
  <c r="K104" i="5"/>
  <c r="J104" i="5"/>
  <c r="I104" i="5"/>
  <c r="H104" i="5"/>
  <c r="G104" i="5"/>
  <c r="F104" i="5"/>
  <c r="E104" i="5"/>
  <c r="D104" i="5"/>
  <c r="K103" i="5"/>
  <c r="J103" i="5"/>
  <c r="I103" i="5"/>
  <c r="H103" i="5"/>
  <c r="G103" i="5"/>
  <c r="F103" i="5"/>
  <c r="E103" i="5"/>
  <c r="D103" i="5"/>
  <c r="K102" i="5"/>
  <c r="J102" i="5"/>
  <c r="I102" i="5"/>
  <c r="H102" i="5"/>
  <c r="G102" i="5"/>
  <c r="F102" i="5"/>
  <c r="E102" i="5"/>
  <c r="D102" i="5"/>
  <c r="K101" i="5"/>
  <c r="J101" i="5"/>
  <c r="I101" i="5"/>
  <c r="H101" i="5"/>
  <c r="G101" i="5"/>
  <c r="F101" i="5"/>
  <c r="E101" i="5"/>
  <c r="D101" i="5"/>
  <c r="K100" i="5"/>
  <c r="J100" i="5"/>
  <c r="I100" i="5"/>
  <c r="H100" i="5"/>
  <c r="G100" i="5"/>
  <c r="F100" i="5"/>
  <c r="E100" i="5"/>
  <c r="D100" i="5"/>
  <c r="K99" i="5"/>
  <c r="J99" i="5"/>
  <c r="I99" i="5"/>
  <c r="H99" i="5"/>
  <c r="G99" i="5"/>
  <c r="F99" i="5"/>
  <c r="E99" i="5"/>
  <c r="D99" i="5"/>
  <c r="K98" i="5"/>
  <c r="J98" i="5"/>
  <c r="I98" i="5"/>
  <c r="H98" i="5"/>
  <c r="G98" i="5"/>
  <c r="F98" i="5"/>
  <c r="E98" i="5"/>
  <c r="D98" i="5"/>
  <c r="K97" i="5"/>
  <c r="J97" i="5"/>
  <c r="I97" i="5"/>
  <c r="H97" i="5"/>
  <c r="G97" i="5"/>
  <c r="F97" i="5"/>
  <c r="E97" i="5"/>
  <c r="D97" i="5"/>
  <c r="K96" i="5"/>
  <c r="J96" i="5"/>
  <c r="I96" i="5"/>
  <c r="H96" i="5"/>
  <c r="G96" i="5"/>
  <c r="F96" i="5"/>
  <c r="E96" i="5"/>
  <c r="D96" i="5"/>
  <c r="K95" i="5"/>
  <c r="J95" i="5"/>
  <c r="I95" i="5"/>
  <c r="H95" i="5"/>
  <c r="G95" i="5"/>
  <c r="F95" i="5"/>
  <c r="E95" i="5"/>
  <c r="D95" i="5"/>
  <c r="K94" i="5"/>
  <c r="J94" i="5"/>
  <c r="I94" i="5"/>
  <c r="H94" i="5"/>
  <c r="G94" i="5"/>
  <c r="F94" i="5"/>
  <c r="E94" i="5"/>
  <c r="D94" i="5"/>
  <c r="K93" i="5"/>
  <c r="J93" i="5"/>
  <c r="I93" i="5"/>
  <c r="H93" i="5"/>
  <c r="G93" i="5"/>
  <c r="F93" i="5"/>
  <c r="E93" i="5"/>
  <c r="D93" i="5"/>
  <c r="K92" i="5"/>
  <c r="J92" i="5"/>
  <c r="I92" i="5"/>
  <c r="H92" i="5"/>
  <c r="G92" i="5"/>
  <c r="F92" i="5"/>
  <c r="E92" i="5"/>
  <c r="D92" i="5"/>
  <c r="K91" i="5"/>
  <c r="J91" i="5"/>
  <c r="I91" i="5"/>
  <c r="H91" i="5"/>
  <c r="G91" i="5"/>
  <c r="F91" i="5"/>
  <c r="E91" i="5"/>
  <c r="D91" i="5"/>
  <c r="K90" i="5"/>
  <c r="J90" i="5"/>
  <c r="I90" i="5"/>
  <c r="H90" i="5"/>
  <c r="G90" i="5"/>
  <c r="F90" i="5"/>
  <c r="E90" i="5"/>
  <c r="D90" i="5"/>
  <c r="K89" i="5"/>
  <c r="J89" i="5"/>
  <c r="I89" i="5"/>
  <c r="H89" i="5"/>
  <c r="G89" i="5"/>
  <c r="F89" i="5"/>
  <c r="E89" i="5"/>
  <c r="D89" i="5"/>
  <c r="K88" i="5"/>
  <c r="J88" i="5"/>
  <c r="I88" i="5"/>
  <c r="H88" i="5"/>
  <c r="G88" i="5"/>
  <c r="F88" i="5"/>
  <c r="E88" i="5"/>
  <c r="D88" i="5"/>
  <c r="K87" i="5"/>
  <c r="J87" i="5"/>
  <c r="I87" i="5"/>
  <c r="H87" i="5"/>
  <c r="G87" i="5"/>
  <c r="F87" i="5"/>
  <c r="E87" i="5"/>
  <c r="D87" i="5"/>
  <c r="K86" i="5"/>
  <c r="J86" i="5"/>
  <c r="I86" i="5"/>
  <c r="H86" i="5"/>
  <c r="G86" i="5"/>
  <c r="F86" i="5"/>
  <c r="E86" i="5"/>
  <c r="D86" i="5"/>
  <c r="K85" i="5"/>
  <c r="J85" i="5"/>
  <c r="I85" i="5"/>
  <c r="H85" i="5"/>
  <c r="G85" i="5"/>
  <c r="F85" i="5"/>
  <c r="E85" i="5"/>
  <c r="D85" i="5"/>
  <c r="K84" i="5"/>
  <c r="J84" i="5"/>
  <c r="I84" i="5"/>
  <c r="H84" i="5"/>
  <c r="G84" i="5"/>
  <c r="F84" i="5"/>
  <c r="E84" i="5"/>
  <c r="D84" i="5"/>
  <c r="K83" i="5"/>
  <c r="J83" i="5"/>
  <c r="I83" i="5"/>
  <c r="H83" i="5"/>
  <c r="G83" i="5"/>
  <c r="F83" i="5"/>
  <c r="E83" i="5"/>
  <c r="D83" i="5"/>
  <c r="K82" i="5"/>
  <c r="J82" i="5"/>
  <c r="I82" i="5"/>
  <c r="H82" i="5"/>
  <c r="G82" i="5"/>
  <c r="F82" i="5"/>
  <c r="E82" i="5"/>
  <c r="D82" i="5"/>
  <c r="K81" i="5"/>
  <c r="J81" i="5"/>
  <c r="I81" i="5"/>
  <c r="H81" i="5"/>
  <c r="G81" i="5"/>
  <c r="F81" i="5"/>
  <c r="E81" i="5"/>
  <c r="D81" i="5"/>
  <c r="K80" i="5"/>
  <c r="J80" i="5"/>
  <c r="I80" i="5"/>
  <c r="H80" i="5"/>
  <c r="G80" i="5"/>
  <c r="F80" i="5"/>
  <c r="E80" i="5"/>
  <c r="D80" i="5"/>
  <c r="K79" i="5"/>
  <c r="J79" i="5"/>
  <c r="I79" i="5"/>
  <c r="H79" i="5"/>
  <c r="G79" i="5"/>
  <c r="F79" i="5"/>
  <c r="E79" i="5"/>
  <c r="D79" i="5"/>
  <c r="K78" i="5"/>
  <c r="J78" i="5"/>
  <c r="I78" i="5"/>
  <c r="H78" i="5"/>
  <c r="G78" i="5"/>
  <c r="F78" i="5"/>
  <c r="E78" i="5"/>
  <c r="D78" i="5"/>
  <c r="K77" i="5"/>
  <c r="J77" i="5"/>
  <c r="I77" i="5"/>
  <c r="H77" i="5"/>
  <c r="G77" i="5"/>
  <c r="F77" i="5"/>
  <c r="E77" i="5"/>
  <c r="D77" i="5"/>
  <c r="K76" i="5"/>
  <c r="J76" i="5"/>
  <c r="I76" i="5"/>
  <c r="H76" i="5"/>
  <c r="G76" i="5"/>
  <c r="F76" i="5"/>
  <c r="E76" i="5"/>
  <c r="D76" i="5"/>
  <c r="K75" i="5"/>
  <c r="J75" i="5"/>
  <c r="I75" i="5"/>
  <c r="H75" i="5"/>
  <c r="G75" i="5"/>
  <c r="F75" i="5"/>
  <c r="E75" i="5"/>
  <c r="D75" i="5"/>
  <c r="K74" i="5"/>
  <c r="J74" i="5"/>
  <c r="I74" i="5"/>
  <c r="H74" i="5"/>
  <c r="G74" i="5"/>
  <c r="F74" i="5"/>
  <c r="E74" i="5"/>
  <c r="D74" i="5"/>
  <c r="K73" i="5"/>
  <c r="J73" i="5"/>
  <c r="I73" i="5"/>
  <c r="H73" i="5"/>
  <c r="G73" i="5"/>
  <c r="F73" i="5"/>
  <c r="E73" i="5"/>
  <c r="D73" i="5"/>
  <c r="K72" i="5"/>
  <c r="J72" i="5"/>
  <c r="I72" i="5"/>
  <c r="H72" i="5"/>
  <c r="G72" i="5"/>
  <c r="F72" i="5"/>
  <c r="E72" i="5"/>
  <c r="D72" i="5"/>
  <c r="K71" i="5"/>
  <c r="J71" i="5"/>
  <c r="I71" i="5"/>
  <c r="H71" i="5"/>
  <c r="G71" i="5"/>
  <c r="F71" i="5"/>
  <c r="E71" i="5"/>
  <c r="D71" i="5"/>
  <c r="K70" i="5"/>
  <c r="J70" i="5"/>
  <c r="I70" i="5"/>
  <c r="H70" i="5"/>
  <c r="G70" i="5"/>
  <c r="F70" i="5"/>
  <c r="E70" i="5"/>
  <c r="D70" i="5"/>
  <c r="K69" i="5"/>
  <c r="J69" i="5"/>
  <c r="I69" i="5"/>
  <c r="H69" i="5"/>
  <c r="G69" i="5"/>
  <c r="F69" i="5"/>
  <c r="E69" i="5"/>
  <c r="D69" i="5"/>
  <c r="K68" i="5"/>
  <c r="J68" i="5"/>
  <c r="I68" i="5"/>
  <c r="H68" i="5"/>
  <c r="G68" i="5"/>
  <c r="F68" i="5"/>
  <c r="E68" i="5"/>
  <c r="D68" i="5"/>
  <c r="K67" i="5"/>
  <c r="J67" i="5"/>
  <c r="I67" i="5"/>
  <c r="H67" i="5"/>
  <c r="G67" i="5"/>
  <c r="F67" i="5"/>
  <c r="E67" i="5"/>
  <c r="D67" i="5"/>
  <c r="K66" i="5"/>
  <c r="J66" i="5"/>
  <c r="I66" i="5"/>
  <c r="H66" i="5"/>
  <c r="G66" i="5"/>
  <c r="F66" i="5"/>
  <c r="E66" i="5"/>
  <c r="D66" i="5"/>
  <c r="K65" i="5"/>
  <c r="J65" i="5"/>
  <c r="I65" i="5"/>
  <c r="H65" i="5"/>
  <c r="G65" i="5"/>
  <c r="F65" i="5"/>
  <c r="E65" i="5"/>
  <c r="D65" i="5"/>
  <c r="K64" i="5"/>
  <c r="J64" i="5"/>
  <c r="I64" i="5"/>
  <c r="H64" i="5"/>
  <c r="G64" i="5"/>
  <c r="F64" i="5"/>
  <c r="E64" i="5"/>
  <c r="D64" i="5"/>
  <c r="K63" i="5"/>
  <c r="J63" i="5"/>
  <c r="I63" i="5"/>
  <c r="H63" i="5"/>
  <c r="G63" i="5"/>
  <c r="F63" i="5"/>
  <c r="E63" i="5"/>
  <c r="D63" i="5"/>
  <c r="K62" i="5"/>
  <c r="J62" i="5"/>
  <c r="I62" i="5"/>
  <c r="H62" i="5"/>
  <c r="G62" i="5"/>
  <c r="F62" i="5"/>
  <c r="E62" i="5"/>
  <c r="D62" i="5"/>
  <c r="K61" i="5"/>
  <c r="J61" i="5"/>
  <c r="I61" i="5"/>
  <c r="H61" i="5"/>
  <c r="G61" i="5"/>
  <c r="F61" i="5"/>
  <c r="E61" i="5"/>
  <c r="D61" i="5"/>
  <c r="K60" i="5"/>
  <c r="J60" i="5"/>
  <c r="I60" i="5"/>
  <c r="H60" i="5"/>
  <c r="G60" i="5"/>
  <c r="F60" i="5"/>
  <c r="E60" i="5"/>
  <c r="D60" i="5"/>
  <c r="K59" i="5"/>
  <c r="J59" i="5"/>
  <c r="I59" i="5"/>
  <c r="H59" i="5"/>
  <c r="G59" i="5"/>
  <c r="F59" i="5"/>
  <c r="E59" i="5"/>
  <c r="D59" i="5"/>
  <c r="K58" i="5"/>
  <c r="J58" i="5"/>
  <c r="I58" i="5"/>
  <c r="H58" i="5"/>
  <c r="G58" i="5"/>
  <c r="F58" i="5"/>
  <c r="E58" i="5"/>
  <c r="D58" i="5"/>
  <c r="K57" i="5"/>
  <c r="J57" i="5"/>
  <c r="I57" i="5"/>
  <c r="H57" i="5"/>
  <c r="G57" i="5"/>
  <c r="F57" i="5"/>
  <c r="E57" i="5"/>
  <c r="D57" i="5"/>
  <c r="K56" i="5"/>
  <c r="J56" i="5"/>
  <c r="I56" i="5"/>
  <c r="H56" i="5"/>
  <c r="G56" i="5"/>
  <c r="F56" i="5"/>
  <c r="E56" i="5"/>
  <c r="D56" i="5"/>
  <c r="K55" i="5"/>
  <c r="J55" i="5"/>
  <c r="I55" i="5"/>
  <c r="H55" i="5"/>
  <c r="G55" i="5"/>
  <c r="F55" i="5"/>
  <c r="E55" i="5"/>
  <c r="D55" i="5"/>
  <c r="K54" i="5"/>
  <c r="J54" i="5"/>
  <c r="I54" i="5"/>
  <c r="H54" i="5"/>
  <c r="G54" i="5"/>
  <c r="F54" i="5"/>
  <c r="E54" i="5"/>
  <c r="D54" i="5"/>
  <c r="K53" i="5"/>
  <c r="J53" i="5"/>
  <c r="I53" i="5"/>
  <c r="H53" i="5"/>
  <c r="G53" i="5"/>
  <c r="F53" i="5"/>
  <c r="E53" i="5"/>
  <c r="D53" i="5"/>
  <c r="K52" i="5"/>
  <c r="J52" i="5"/>
  <c r="I52" i="5"/>
  <c r="H52" i="5"/>
  <c r="G52" i="5"/>
  <c r="F52" i="5"/>
  <c r="E52" i="5"/>
  <c r="D52" i="5"/>
  <c r="K51" i="5"/>
  <c r="J51" i="5"/>
  <c r="I51" i="5"/>
  <c r="H51" i="5"/>
  <c r="G51" i="5"/>
  <c r="F51" i="5"/>
  <c r="E51" i="5"/>
  <c r="D51" i="5"/>
  <c r="K50" i="5"/>
  <c r="J50" i="5"/>
  <c r="I50" i="5"/>
  <c r="H50" i="5"/>
  <c r="G50" i="5"/>
  <c r="F50" i="5"/>
  <c r="E50" i="5"/>
  <c r="D50" i="5"/>
  <c r="K49" i="5"/>
  <c r="J49" i="5"/>
  <c r="I49" i="5"/>
  <c r="H49" i="5"/>
  <c r="G49" i="5"/>
  <c r="F49" i="5"/>
  <c r="E49" i="5"/>
  <c r="D49" i="5"/>
  <c r="K48" i="5"/>
  <c r="J48" i="5"/>
  <c r="I48" i="5"/>
  <c r="H48" i="5"/>
  <c r="G48" i="5"/>
  <c r="F48" i="5"/>
  <c r="E48" i="5"/>
  <c r="D48" i="5"/>
  <c r="K47" i="5"/>
  <c r="J47" i="5"/>
  <c r="I47" i="5"/>
  <c r="H47" i="5"/>
  <c r="G47" i="5"/>
  <c r="F47" i="5"/>
  <c r="E47" i="5"/>
  <c r="D47" i="5"/>
  <c r="K46" i="5"/>
  <c r="J46" i="5"/>
  <c r="I46" i="5"/>
  <c r="H46" i="5"/>
  <c r="G46" i="5"/>
  <c r="F46" i="5"/>
  <c r="E46" i="5"/>
  <c r="D46" i="5"/>
  <c r="K45" i="5"/>
  <c r="J45" i="5"/>
  <c r="I45" i="5"/>
  <c r="H45" i="5"/>
  <c r="G45" i="5"/>
  <c r="F45" i="5"/>
  <c r="E45" i="5"/>
  <c r="D45" i="5"/>
  <c r="K44" i="5"/>
  <c r="J44" i="5"/>
  <c r="I44" i="5"/>
  <c r="H44" i="5"/>
  <c r="G44" i="5"/>
  <c r="F44" i="5"/>
  <c r="E44" i="5"/>
  <c r="D44" i="5"/>
  <c r="K43" i="5"/>
  <c r="J43" i="5"/>
  <c r="I43" i="5"/>
  <c r="H43" i="5"/>
  <c r="G43" i="5"/>
  <c r="F43" i="5"/>
  <c r="E43" i="5"/>
  <c r="D43" i="5"/>
  <c r="K42" i="5"/>
  <c r="J42" i="5"/>
  <c r="I42" i="5"/>
  <c r="H42" i="5"/>
  <c r="G42" i="5"/>
  <c r="F42" i="5"/>
  <c r="E42" i="5"/>
  <c r="D42" i="5"/>
  <c r="K41" i="5"/>
  <c r="J41" i="5"/>
  <c r="I41" i="5"/>
  <c r="H41" i="5"/>
  <c r="G41" i="5"/>
  <c r="F41" i="5"/>
  <c r="E41" i="5"/>
  <c r="D41" i="5"/>
  <c r="K40" i="5"/>
  <c r="J40" i="5"/>
  <c r="I40" i="5"/>
  <c r="H40" i="5"/>
  <c r="G40" i="5"/>
  <c r="F40" i="5"/>
  <c r="E40" i="5"/>
  <c r="D40" i="5"/>
  <c r="K39" i="5"/>
  <c r="J39" i="5"/>
  <c r="I39" i="5"/>
  <c r="H39" i="5"/>
  <c r="G39" i="5"/>
  <c r="F39" i="5"/>
  <c r="E39" i="5"/>
  <c r="D39" i="5"/>
  <c r="K38" i="5"/>
  <c r="J38" i="5"/>
  <c r="I38" i="5"/>
  <c r="H38" i="5"/>
  <c r="G38" i="5"/>
  <c r="F38" i="5"/>
  <c r="E38" i="5"/>
  <c r="D38" i="5"/>
  <c r="K37" i="5"/>
  <c r="J37" i="5"/>
  <c r="I37" i="5"/>
  <c r="H37" i="5"/>
  <c r="G37" i="5"/>
  <c r="F37" i="5"/>
  <c r="E37" i="5"/>
  <c r="D37" i="5"/>
  <c r="K36" i="5"/>
  <c r="J36" i="5"/>
  <c r="I36" i="5"/>
  <c r="H36" i="5"/>
  <c r="G36" i="5"/>
  <c r="F36" i="5"/>
  <c r="E36" i="5"/>
  <c r="D36" i="5"/>
  <c r="K35" i="5"/>
  <c r="J35" i="5"/>
  <c r="I35" i="5"/>
  <c r="H35" i="5"/>
  <c r="G35" i="5"/>
  <c r="F35" i="5"/>
  <c r="E35" i="5"/>
  <c r="D35" i="5"/>
  <c r="K34" i="5"/>
  <c r="J34" i="5"/>
  <c r="I34" i="5"/>
  <c r="H34" i="5"/>
  <c r="G34" i="5"/>
  <c r="F34" i="5"/>
  <c r="E34" i="5"/>
  <c r="D34" i="5"/>
  <c r="K33" i="5"/>
  <c r="J33" i="5"/>
  <c r="I33" i="5"/>
  <c r="H33" i="5"/>
  <c r="G33" i="5"/>
  <c r="F33" i="5"/>
  <c r="E33" i="5"/>
  <c r="D33" i="5"/>
  <c r="K32" i="5"/>
  <c r="J32" i="5"/>
  <c r="I32" i="5"/>
  <c r="H32" i="5"/>
  <c r="G32" i="5"/>
  <c r="F32" i="5"/>
  <c r="E32" i="5"/>
  <c r="D32" i="5"/>
  <c r="K31" i="5"/>
  <c r="J31" i="5"/>
  <c r="I31" i="5"/>
  <c r="H31" i="5"/>
  <c r="G31" i="5"/>
  <c r="F31" i="5"/>
  <c r="E31" i="5"/>
  <c r="D31" i="5"/>
  <c r="K30" i="5"/>
  <c r="J30" i="5"/>
  <c r="I30" i="5"/>
  <c r="H30" i="5"/>
  <c r="G30" i="5"/>
  <c r="F30" i="5"/>
  <c r="E30" i="5"/>
  <c r="D30" i="5"/>
  <c r="K29" i="5"/>
  <c r="J29" i="5"/>
  <c r="I29" i="5"/>
  <c r="H29" i="5"/>
  <c r="G29" i="5"/>
  <c r="F29" i="5"/>
  <c r="E29" i="5"/>
  <c r="D29" i="5"/>
  <c r="K28" i="5"/>
  <c r="J28" i="5"/>
  <c r="I28" i="5"/>
  <c r="H28" i="5"/>
  <c r="G28" i="5"/>
  <c r="F28" i="5"/>
  <c r="E28" i="5"/>
  <c r="D28" i="5"/>
  <c r="K27" i="5"/>
  <c r="J27" i="5"/>
  <c r="I27" i="5"/>
  <c r="H27" i="5"/>
  <c r="G27" i="5"/>
  <c r="F27" i="5"/>
  <c r="E27" i="5"/>
  <c r="D27" i="5"/>
  <c r="K26" i="5"/>
  <c r="J26" i="5"/>
  <c r="I26" i="5"/>
  <c r="H26" i="5"/>
  <c r="G26" i="5"/>
  <c r="F26" i="5"/>
  <c r="E26" i="5"/>
  <c r="D26" i="5"/>
  <c r="K25" i="5"/>
  <c r="J25" i="5"/>
  <c r="I25" i="5"/>
  <c r="H25" i="5"/>
  <c r="G25" i="5"/>
  <c r="F25" i="5"/>
  <c r="E25" i="5"/>
  <c r="D25" i="5"/>
  <c r="K24" i="5"/>
  <c r="J24" i="5"/>
  <c r="I24" i="5"/>
  <c r="H24" i="5"/>
  <c r="G24" i="5"/>
  <c r="F24" i="5"/>
  <c r="E24" i="5"/>
  <c r="D24" i="5"/>
  <c r="K23" i="5"/>
  <c r="J23" i="5"/>
  <c r="I23" i="5"/>
  <c r="H23" i="5"/>
  <c r="G23" i="5"/>
  <c r="F23" i="5"/>
  <c r="E23" i="5"/>
  <c r="D23" i="5"/>
  <c r="K22" i="5"/>
  <c r="J22" i="5"/>
  <c r="I22" i="5"/>
  <c r="H22" i="5"/>
  <c r="G22" i="5"/>
  <c r="F22" i="5"/>
  <c r="E22" i="5"/>
  <c r="D22" i="5"/>
  <c r="K21" i="5"/>
  <c r="J21" i="5"/>
  <c r="I21" i="5"/>
  <c r="H21" i="5"/>
  <c r="G21" i="5"/>
  <c r="F21" i="5"/>
  <c r="E21" i="5"/>
  <c r="D21" i="5"/>
  <c r="K20" i="5"/>
  <c r="J20" i="5"/>
  <c r="I20" i="5"/>
  <c r="H20" i="5"/>
  <c r="G20" i="5"/>
  <c r="F20" i="5"/>
  <c r="E20" i="5"/>
  <c r="D20" i="5"/>
  <c r="K19" i="5"/>
  <c r="J19" i="5"/>
  <c r="I19" i="5"/>
  <c r="H19" i="5"/>
  <c r="G19" i="5"/>
  <c r="F19" i="5"/>
  <c r="E19" i="5"/>
  <c r="D19" i="5"/>
  <c r="K18" i="5"/>
  <c r="J18" i="5"/>
  <c r="I18" i="5"/>
  <c r="H18" i="5"/>
  <c r="G18" i="5"/>
  <c r="F18" i="5"/>
  <c r="E18" i="5"/>
  <c r="D18" i="5"/>
  <c r="K17" i="5"/>
  <c r="J17" i="5"/>
  <c r="I17" i="5"/>
  <c r="H17" i="5"/>
  <c r="G17" i="5"/>
  <c r="F17" i="5"/>
  <c r="E17" i="5"/>
  <c r="D17" i="5"/>
  <c r="K16" i="5"/>
  <c r="J16" i="5"/>
  <c r="I16" i="5"/>
  <c r="H16" i="5"/>
  <c r="G16" i="5"/>
  <c r="F16" i="5"/>
  <c r="E16" i="5"/>
  <c r="D16" i="5"/>
  <c r="K15" i="5"/>
  <c r="J15" i="5"/>
  <c r="I15" i="5"/>
  <c r="H15" i="5"/>
  <c r="G15" i="5"/>
  <c r="F15" i="5"/>
  <c r="E15" i="5"/>
  <c r="D15" i="5"/>
  <c r="K14" i="5"/>
  <c r="J14" i="5"/>
  <c r="I14" i="5"/>
  <c r="H14" i="5"/>
  <c r="G14" i="5"/>
  <c r="F14" i="5"/>
  <c r="E14" i="5"/>
  <c r="D14" i="5"/>
  <c r="K13" i="5"/>
  <c r="J13" i="5"/>
  <c r="I13" i="5"/>
  <c r="H13" i="5"/>
  <c r="G13" i="5"/>
  <c r="F13" i="5"/>
  <c r="E13" i="5"/>
  <c r="D13" i="5"/>
  <c r="K12" i="5"/>
  <c r="J12" i="5"/>
  <c r="I12" i="5"/>
  <c r="H12" i="5"/>
  <c r="G12" i="5"/>
  <c r="F12" i="5"/>
  <c r="E12" i="5"/>
  <c r="D12" i="5"/>
  <c r="K11" i="5"/>
  <c r="J11" i="5"/>
  <c r="I11" i="5"/>
  <c r="H11" i="5"/>
  <c r="G11" i="5"/>
  <c r="F11" i="5"/>
  <c r="E11" i="5"/>
  <c r="D11" i="5"/>
  <c r="K10" i="5"/>
  <c r="J10" i="5"/>
  <c r="I10" i="5"/>
  <c r="H10" i="5"/>
  <c r="G10" i="5"/>
  <c r="F10" i="5"/>
  <c r="E10" i="5"/>
  <c r="D10" i="5"/>
  <c r="K9" i="5"/>
  <c r="J9" i="5"/>
  <c r="I9" i="5"/>
  <c r="H9" i="5"/>
  <c r="G9" i="5"/>
  <c r="F9" i="5"/>
  <c r="E9" i="5"/>
  <c r="D9" i="5"/>
  <c r="K8" i="5"/>
  <c r="J8" i="5"/>
  <c r="I8" i="5"/>
  <c r="H8" i="5"/>
  <c r="G8" i="5"/>
  <c r="F8" i="5"/>
  <c r="E8" i="5"/>
  <c r="D8" i="5"/>
  <c r="K7" i="5"/>
  <c r="J7" i="5"/>
  <c r="I7" i="5"/>
  <c r="H7" i="5"/>
  <c r="G7" i="5"/>
  <c r="F7" i="5"/>
  <c r="E7" i="5"/>
  <c r="D7" i="5"/>
  <c r="K6" i="5"/>
  <c r="J6" i="5"/>
  <c r="I6" i="5"/>
  <c r="H6" i="5"/>
  <c r="G6" i="5"/>
  <c r="F6" i="5"/>
  <c r="E6" i="5"/>
  <c r="D6" i="5"/>
  <c r="K5" i="5"/>
  <c r="J5" i="5"/>
  <c r="I5" i="5"/>
  <c r="H5" i="5"/>
  <c r="G5" i="5"/>
  <c r="F5" i="5"/>
  <c r="E5" i="5"/>
  <c r="D5" i="5"/>
  <c r="K4" i="5"/>
  <c r="J4" i="5"/>
  <c r="I4" i="5"/>
  <c r="H4" i="5"/>
  <c r="G4" i="5"/>
  <c r="F4" i="5"/>
  <c r="E4" i="5"/>
  <c r="D4" i="5"/>
  <c r="K3" i="5"/>
  <c r="J3" i="5"/>
  <c r="I3" i="5"/>
  <c r="H3" i="5"/>
  <c r="G3" i="5"/>
  <c r="F3" i="5"/>
  <c r="E3" i="5"/>
  <c r="D3" i="5"/>
  <c r="K2" i="5"/>
  <c r="J2" i="5"/>
  <c r="I2" i="5"/>
  <c r="H2" i="5"/>
  <c r="G2" i="5"/>
  <c r="F2" i="5"/>
  <c r="E2" i="5"/>
  <c r="D2" i="5"/>
  <c r="N24" i="4"/>
  <c r="B24" i="4"/>
  <c r="N23" i="4"/>
  <c r="B23" i="4"/>
  <c r="N22" i="4"/>
  <c r="B22" i="4"/>
  <c r="N21" i="4"/>
  <c r="B21" i="4"/>
  <c r="N20" i="4"/>
  <c r="B20" i="4"/>
  <c r="N19" i="4"/>
  <c r="B19" i="4"/>
  <c r="N18" i="4"/>
  <c r="B18" i="4"/>
  <c r="N17" i="4"/>
  <c r="B17" i="4"/>
  <c r="N16" i="4"/>
  <c r="B16" i="4"/>
  <c r="N15" i="4"/>
  <c r="B15" i="4"/>
  <c r="N14" i="4"/>
  <c r="B14" i="4"/>
  <c r="N13" i="4"/>
  <c r="B13" i="4"/>
  <c r="N12" i="4"/>
  <c r="B12" i="4"/>
  <c r="N11" i="4"/>
  <c r="B11" i="4"/>
  <c r="N10" i="4"/>
  <c r="B10" i="4"/>
  <c r="N9" i="4"/>
  <c r="B9" i="4"/>
  <c r="N8" i="4"/>
  <c r="B8" i="4"/>
  <c r="N7" i="4"/>
  <c r="B7" i="4"/>
  <c r="N6" i="4"/>
  <c r="B6" i="4"/>
  <c r="N5" i="4"/>
  <c r="B5" i="4"/>
  <c r="N4" i="4"/>
  <c r="B4" i="4"/>
  <c r="N3" i="4"/>
  <c r="B3" i="4"/>
  <c r="N2" i="4"/>
  <c r="B2" i="4"/>
  <c r="O49" i="5" l="1"/>
  <c r="M51" i="5"/>
  <c r="P219" i="5"/>
  <c r="T223" i="5"/>
  <c r="M224" i="5"/>
  <c r="L237" i="5"/>
  <c r="L242" i="5"/>
  <c r="M248" i="5"/>
  <c r="L249" i="5"/>
  <c r="L250" i="5"/>
  <c r="M251" i="5"/>
  <c r="M252" i="5"/>
  <c r="L253" i="5"/>
  <c r="L254" i="5"/>
  <c r="T255" i="5"/>
  <c r="M256" i="5"/>
  <c r="L257" i="5"/>
  <c r="L258" i="5"/>
  <c r="M259" i="5"/>
  <c r="M260" i="5"/>
  <c r="L261" i="5"/>
  <c r="L262" i="5"/>
  <c r="M263" i="5"/>
  <c r="M264" i="5"/>
  <c r="L265" i="5"/>
  <c r="L266" i="5"/>
  <c r="M267" i="5"/>
  <c r="M268" i="5"/>
  <c r="L269" i="5"/>
  <c r="L270" i="5"/>
  <c r="M271" i="5"/>
  <c r="M272" i="5"/>
  <c r="L273" i="5"/>
  <c r="L274" i="5"/>
  <c r="Q275" i="5"/>
  <c r="L277" i="5"/>
  <c r="L278" i="5"/>
  <c r="T279" i="5"/>
  <c r="L281" i="5"/>
  <c r="L282" i="5"/>
  <c r="M283" i="5"/>
  <c r="M770" i="5"/>
  <c r="M771" i="5"/>
  <c r="T774" i="5"/>
  <c r="L775" i="5"/>
  <c r="M776" i="5"/>
  <c r="L777" i="5"/>
  <c r="M778" i="5"/>
  <c r="L779" i="5"/>
  <c r="L781" i="5"/>
  <c r="M782" i="5"/>
  <c r="L783" i="5"/>
  <c r="M784" i="5"/>
  <c r="L785" i="5"/>
  <c r="M788" i="5"/>
  <c r="L789" i="5"/>
  <c r="M790" i="5"/>
  <c r="L791" i="5"/>
  <c r="M792" i="5"/>
  <c r="L793" i="5"/>
  <c r="M794" i="5"/>
  <c r="L795" i="5"/>
  <c r="L797" i="5"/>
  <c r="M798" i="5"/>
  <c r="L799" i="5"/>
  <c r="M800" i="5"/>
  <c r="L801" i="5"/>
  <c r="M802" i="5"/>
  <c r="L803" i="5"/>
  <c r="Q804" i="5"/>
  <c r="T805" i="5"/>
  <c r="M807" i="5"/>
  <c r="L810" i="5"/>
  <c r="M823" i="5"/>
  <c r="R827" i="5"/>
  <c r="P839" i="5"/>
  <c r="L846" i="5"/>
  <c r="M847" i="5"/>
  <c r="L848" i="5"/>
  <c r="M849" i="5"/>
  <c r="L850" i="5"/>
  <c r="M851" i="5"/>
  <c r="L852" i="5"/>
  <c r="M853" i="5"/>
  <c r="L854" i="5"/>
  <c r="M855" i="5"/>
  <c r="M845" i="5"/>
  <c r="M786" i="5"/>
  <c r="L787" i="5"/>
  <c r="M780" i="5"/>
  <c r="M796" i="5"/>
  <c r="L826" i="5"/>
  <c r="N177" i="5"/>
  <c r="N232" i="5"/>
  <c r="N407" i="5"/>
  <c r="N409" i="5"/>
  <c r="N412" i="5"/>
  <c r="Q419" i="5"/>
  <c r="N420" i="5"/>
  <c r="N428" i="5"/>
  <c r="N483" i="5"/>
  <c r="S485" i="5"/>
  <c r="N487" i="5"/>
  <c r="S489" i="5"/>
  <c r="N491" i="5"/>
  <c r="S493" i="5"/>
  <c r="N495" i="5"/>
  <c r="S497" i="5"/>
  <c r="N499" i="5"/>
  <c r="N501" i="5"/>
  <c r="N503" i="5"/>
  <c r="N505" i="5"/>
  <c r="N507" i="5"/>
  <c r="N509" i="5"/>
  <c r="N511" i="5"/>
  <c r="N513" i="5"/>
  <c r="N515" i="5"/>
  <c r="N517" i="5"/>
  <c r="N519" i="5"/>
  <c r="N520" i="5"/>
  <c r="N524" i="5"/>
  <c r="N594" i="5"/>
  <c r="N599" i="5"/>
  <c r="N601" i="5"/>
  <c r="N610" i="5"/>
  <c r="N612" i="5"/>
  <c r="N617" i="5"/>
  <c r="N633" i="5"/>
  <c r="N634" i="5"/>
  <c r="N645" i="5"/>
  <c r="N649" i="5"/>
  <c r="Q656" i="5"/>
  <c r="Q657" i="5"/>
  <c r="N658" i="5"/>
  <c r="Q660" i="5"/>
  <c r="Q661" i="5"/>
  <c r="N662" i="5"/>
  <c r="Q664" i="5"/>
  <c r="Q665" i="5"/>
  <c r="N666" i="5"/>
  <c r="Q668" i="5"/>
  <c r="Q669" i="5"/>
  <c r="N671" i="5"/>
  <c r="N677" i="5"/>
  <c r="N692" i="5"/>
  <c r="N695" i="5"/>
  <c r="N696" i="5"/>
  <c r="N698" i="5"/>
  <c r="S707" i="5"/>
  <c r="M993" i="5"/>
  <c r="N996" i="5"/>
  <c r="N1001" i="5"/>
  <c r="N1005" i="5"/>
  <c r="N1020" i="5"/>
  <c r="N1024" i="5"/>
  <c r="O868" i="5"/>
  <c r="O870" i="5"/>
  <c r="O876" i="5"/>
  <c r="O878" i="5"/>
  <c r="O888" i="5"/>
  <c r="O894" i="5"/>
  <c r="O895" i="5"/>
  <c r="O904" i="5"/>
  <c r="O959" i="5"/>
  <c r="O960" i="5"/>
  <c r="M276" i="5"/>
  <c r="Q219" i="5"/>
  <c r="Q243" i="5"/>
  <c r="M280" i="5"/>
  <c r="M284" i="5"/>
  <c r="L285" i="5"/>
  <c r="L286" i="5"/>
  <c r="M287" i="5"/>
  <c r="M288" i="5"/>
  <c r="L289" i="5"/>
  <c r="L290" i="5"/>
  <c r="M291" i="5"/>
  <c r="M292" i="5"/>
  <c r="L293" i="5"/>
  <c r="L294" i="5"/>
  <c r="M295" i="5"/>
  <c r="M296" i="5"/>
  <c r="L297" i="5"/>
  <c r="L298" i="5"/>
  <c r="M299" i="5"/>
  <c r="M300" i="5"/>
  <c r="L301" i="5"/>
  <c r="L302" i="5"/>
  <c r="M303" i="5"/>
  <c r="M304" i="5"/>
  <c r="L305" i="5"/>
  <c r="L306" i="5"/>
  <c r="M307" i="5"/>
  <c r="M308" i="5"/>
  <c r="L309" i="5"/>
  <c r="L310" i="5"/>
  <c r="M311" i="5"/>
  <c r="M312" i="5"/>
  <c r="L313" i="5"/>
  <c r="L314" i="5"/>
  <c r="M315" i="5"/>
  <c r="M316" i="5"/>
  <c r="L317" i="5"/>
  <c r="L318" i="5"/>
  <c r="M319" i="5"/>
  <c r="M320" i="5"/>
  <c r="L321" i="5"/>
  <c r="L322" i="5"/>
  <c r="M323" i="5"/>
  <c r="M324" i="5"/>
  <c r="L325" i="5"/>
  <c r="L326" i="5"/>
  <c r="M327" i="5"/>
  <c r="M328" i="5"/>
  <c r="L329" i="5"/>
  <c r="L330" i="5"/>
  <c r="M331" i="5"/>
  <c r="M332" i="5"/>
  <c r="L333" i="5"/>
  <c r="L334" i="5"/>
  <c r="M335" i="5"/>
  <c r="M336" i="5"/>
  <c r="L337" i="5"/>
  <c r="L338" i="5"/>
  <c r="M339" i="5"/>
  <c r="M340" i="5"/>
  <c r="L341" i="5"/>
  <c r="L342" i="5"/>
  <c r="M343" i="5"/>
  <c r="M344" i="5"/>
  <c r="L345" i="5"/>
  <c r="L346" i="5"/>
  <c r="M347" i="5"/>
  <c r="M348" i="5"/>
  <c r="L349" i="5"/>
  <c r="L350" i="5"/>
  <c r="M351" i="5"/>
  <c r="M352" i="5"/>
  <c r="L353" i="5"/>
  <c r="L354" i="5"/>
  <c r="M355" i="5"/>
  <c r="M356" i="5"/>
  <c r="L357" i="5"/>
  <c r="T358" i="5"/>
  <c r="N44" i="5"/>
  <c r="N47" i="5"/>
  <c r="N59" i="5"/>
  <c r="Q64" i="5"/>
  <c r="N66" i="5"/>
  <c r="N69" i="5"/>
  <c r="Q72" i="5"/>
  <c r="N74" i="5"/>
  <c r="N78" i="5"/>
  <c r="N81" i="5"/>
  <c r="Q84" i="5"/>
  <c r="N86" i="5"/>
  <c r="N89" i="5"/>
  <c r="N94" i="5"/>
  <c r="Q96" i="5"/>
  <c r="Q100" i="5"/>
  <c r="Q104" i="5"/>
  <c r="Q107" i="5"/>
  <c r="Q108" i="5"/>
  <c r="N118" i="5"/>
  <c r="Q120" i="5"/>
  <c r="N122" i="5"/>
  <c r="N126" i="5"/>
  <c r="N130" i="5"/>
  <c r="N133" i="5"/>
  <c r="Q136" i="5"/>
  <c r="N138" i="5"/>
  <c r="N141" i="5"/>
  <c r="N145" i="5"/>
  <c r="N149" i="5"/>
  <c r="N153" i="5"/>
  <c r="Q156" i="5"/>
  <c r="N157" i="5"/>
  <c r="N158" i="5"/>
  <c r="N165" i="5"/>
  <c r="N166" i="5"/>
  <c r="N169" i="5"/>
  <c r="N173" i="5"/>
  <c r="N181" i="5"/>
  <c r="N185" i="5"/>
  <c r="Q192" i="5"/>
  <c r="N193" i="5"/>
  <c r="Q196" i="5"/>
  <c r="Q200" i="5"/>
  <c r="N205" i="5"/>
  <c r="N210" i="5"/>
  <c r="Q218" i="5"/>
  <c r="N229" i="5"/>
  <c r="N39" i="5"/>
  <c r="N40" i="5"/>
  <c r="R44" i="5"/>
  <c r="N55" i="5"/>
  <c r="N60" i="5"/>
  <c r="N62" i="5"/>
  <c r="N65" i="5"/>
  <c r="N73" i="5"/>
  <c r="Q76" i="5"/>
  <c r="N77" i="5"/>
  <c r="N85" i="5"/>
  <c r="Q88" i="5"/>
  <c r="Q92" i="5"/>
  <c r="Q95" i="5"/>
  <c r="N101" i="5"/>
  <c r="N105" i="5"/>
  <c r="N110" i="5"/>
  <c r="N114" i="5"/>
  <c r="N117" i="5"/>
  <c r="N121" i="5"/>
  <c r="Q124" i="5"/>
  <c r="N125" i="5"/>
  <c r="Q128" i="5"/>
  <c r="N134" i="5"/>
  <c r="N137" i="5"/>
  <c r="Q144" i="5"/>
  <c r="N146" i="5"/>
  <c r="Q148" i="5"/>
  <c r="N150" i="5"/>
  <c r="N161" i="5"/>
  <c r="R40" i="5"/>
  <c r="N46" i="5"/>
  <c r="Q68" i="5"/>
  <c r="N70" i="5"/>
  <c r="Q80" i="5"/>
  <c r="N82" i="5"/>
  <c r="N90" i="5"/>
  <c r="N93" i="5"/>
  <c r="N97" i="5"/>
  <c r="Q99" i="5"/>
  <c r="Q103" i="5"/>
  <c r="N109" i="5"/>
  <c r="Q112" i="5"/>
  <c r="N113" i="5"/>
  <c r="Q116" i="5"/>
  <c r="N129" i="5"/>
  <c r="Q132" i="5"/>
  <c r="Q140" i="5"/>
  <c r="N142" i="5"/>
  <c r="Q152" i="5"/>
  <c r="N154" i="5"/>
  <c r="Q160" i="5"/>
  <c r="N162" i="5"/>
  <c r="Q164" i="5"/>
  <c r="Q167" i="5"/>
  <c r="Q168" i="5"/>
  <c r="Q171" i="5"/>
  <c r="Q172" i="5"/>
  <c r="Q175" i="5"/>
  <c r="Q176" i="5"/>
  <c r="Q180" i="5"/>
  <c r="N182" i="5"/>
  <c r="Q184" i="5"/>
  <c r="N186" i="5"/>
  <c r="Q188" i="5"/>
  <c r="N189" i="5"/>
  <c r="N190" i="5"/>
  <c r="N194" i="5"/>
  <c r="N197" i="5"/>
  <c r="N198" i="5"/>
  <c r="N201" i="5"/>
  <c r="N202" i="5"/>
  <c r="Q204" i="5"/>
  <c r="N206" i="5"/>
  <c r="Q208" i="5"/>
  <c r="N209" i="5"/>
  <c r="Q212" i="5"/>
  <c r="N213" i="5"/>
  <c r="N214" i="5"/>
  <c r="N221" i="5"/>
  <c r="Q227" i="5"/>
  <c r="N230" i="5"/>
  <c r="N245" i="5"/>
  <c r="R416" i="5"/>
  <c r="M359" i="5"/>
  <c r="M360" i="5"/>
  <c r="L361" i="5"/>
  <c r="T362" i="5"/>
  <c r="M363" i="5"/>
  <c r="M364" i="5"/>
  <c r="L365" i="5"/>
  <c r="T366" i="5"/>
  <c r="M367" i="5"/>
  <c r="M368" i="5"/>
  <c r="L369" i="5"/>
  <c r="T370" i="5"/>
  <c r="M371" i="5"/>
  <c r="M372" i="5"/>
  <c r="L373" i="5"/>
  <c r="L374" i="5"/>
  <c r="M375" i="5"/>
  <c r="M376" i="5"/>
  <c r="L377" i="5"/>
  <c r="L378" i="5"/>
  <c r="M379" i="5"/>
  <c r="M380" i="5"/>
  <c r="L381" i="5"/>
  <c r="L382" i="5"/>
  <c r="M383" i="5"/>
  <c r="M384" i="5"/>
  <c r="L385" i="5"/>
  <c r="L386" i="5"/>
  <c r="M387" i="5"/>
  <c r="M388" i="5"/>
  <c r="L389" i="5"/>
  <c r="L390" i="5"/>
  <c r="M391" i="5"/>
  <c r="M392" i="5"/>
  <c r="L393" i="5"/>
  <c r="L394" i="5"/>
  <c r="M395" i="5"/>
  <c r="M396" i="5"/>
  <c r="L397" i="5"/>
  <c r="L398" i="5"/>
  <c r="M399" i="5"/>
  <c r="M400" i="5"/>
  <c r="N402" i="5"/>
  <c r="L403" i="5"/>
  <c r="Q405" i="5"/>
  <c r="N410" i="5"/>
  <c r="Q413" i="5"/>
  <c r="Q421" i="5"/>
  <c r="Q521" i="5"/>
  <c r="L525" i="5"/>
  <c r="Q525" i="5"/>
  <c r="L529" i="5"/>
  <c r="Q529" i="5"/>
  <c r="L533" i="5"/>
  <c r="Q533" i="5"/>
  <c r="L537" i="5"/>
  <c r="Q537" i="5"/>
  <c r="M595" i="5"/>
  <c r="M601" i="5"/>
  <c r="L606" i="5"/>
  <c r="M613" i="5"/>
  <c r="T619" i="5"/>
  <c r="P623" i="5"/>
  <c r="S624" i="5"/>
  <c r="L630" i="5"/>
  <c r="T635" i="5"/>
  <c r="L636" i="5"/>
  <c r="P639" i="5"/>
  <c r="S640" i="5"/>
  <c r="L646" i="5"/>
  <c r="T651" i="5"/>
  <c r="P673" i="5"/>
  <c r="S674" i="5"/>
  <c r="L679" i="5"/>
  <c r="T685" i="5"/>
  <c r="L700" i="5"/>
  <c r="P704" i="5"/>
  <c r="Q820" i="5"/>
  <c r="Q822" i="5"/>
  <c r="Q828" i="5"/>
  <c r="M1002" i="5"/>
  <c r="T1013" i="5"/>
  <c r="Q1016" i="5"/>
  <c r="T1017" i="5"/>
  <c r="M1021" i="5"/>
  <c r="R520" i="5"/>
  <c r="R528" i="5"/>
  <c r="R532" i="5"/>
  <c r="R536" i="5"/>
  <c r="R605" i="5"/>
  <c r="R621" i="5"/>
  <c r="R629" i="5"/>
  <c r="R645" i="5"/>
  <c r="R653" i="5"/>
  <c r="R676" i="5"/>
  <c r="R684" i="5"/>
  <c r="R692" i="5"/>
  <c r="R700" i="5"/>
  <c r="R1011" i="5"/>
  <c r="R1027" i="5"/>
  <c r="M1028" i="5"/>
  <c r="O2" i="5"/>
  <c r="O3" i="5"/>
  <c r="O27" i="5"/>
  <c r="R221" i="5"/>
  <c r="R225" i="5"/>
  <c r="O229" i="5"/>
  <c r="O235" i="5"/>
  <c r="O238" i="5"/>
  <c r="O240" i="5"/>
  <c r="O430" i="5"/>
  <c r="O432" i="5"/>
  <c r="O434" i="5"/>
  <c r="O436" i="5"/>
  <c r="O438" i="5"/>
  <c r="O440" i="5"/>
  <c r="O442" i="5"/>
  <c r="O444" i="5"/>
  <c r="O446" i="5"/>
  <c r="O448" i="5"/>
  <c r="O450" i="5"/>
  <c r="O452" i="5"/>
  <c r="O454" i="5"/>
  <c r="O456" i="5"/>
  <c r="O458" i="5"/>
  <c r="O460" i="5"/>
  <c r="O462" i="5"/>
  <c r="O464" i="5"/>
  <c r="O466" i="5"/>
  <c r="O468" i="5"/>
  <c r="O470" i="5"/>
  <c r="O472" i="5"/>
  <c r="O474" i="5"/>
  <c r="O476" i="5"/>
  <c r="O478" i="5"/>
  <c r="O480" i="5"/>
  <c r="O490" i="5"/>
  <c r="O502" i="5"/>
  <c r="O504" i="5"/>
  <c r="O506" i="5"/>
  <c r="O508" i="5"/>
  <c r="O510" i="5"/>
  <c r="O530" i="5"/>
  <c r="O532" i="5"/>
  <c r="O538" i="5"/>
  <c r="O542" i="5"/>
  <c r="O544" i="5"/>
  <c r="O546" i="5"/>
  <c r="O548" i="5"/>
  <c r="O550" i="5"/>
  <c r="O552" i="5"/>
  <c r="O554" i="5"/>
  <c r="O556" i="5"/>
  <c r="O558" i="5"/>
  <c r="O560" i="5"/>
  <c r="O562" i="5"/>
  <c r="O564" i="5"/>
  <c r="O566" i="5"/>
  <c r="O568" i="5"/>
  <c r="O570" i="5"/>
  <c r="O572" i="5"/>
  <c r="O574" i="5"/>
  <c r="O576" i="5"/>
  <c r="O578" i="5"/>
  <c r="O580" i="5"/>
  <c r="O582" i="5"/>
  <c r="O584" i="5"/>
  <c r="O586" i="5"/>
  <c r="O588" i="5"/>
  <c r="O590" i="5"/>
  <c r="O592" i="5"/>
  <c r="O598" i="5"/>
  <c r="O604" i="5"/>
  <c r="S608" i="5"/>
  <c r="O612" i="5"/>
  <c r="O621" i="5"/>
  <c r="O625" i="5"/>
  <c r="O628" i="5"/>
  <c r="O633" i="5"/>
  <c r="O645" i="5"/>
  <c r="O653" i="5"/>
  <c r="R683" i="5"/>
  <c r="O684" i="5"/>
  <c r="O688" i="5"/>
  <c r="O690" i="5"/>
  <c r="O695" i="5"/>
  <c r="O698" i="5"/>
  <c r="R711" i="5"/>
  <c r="O712" i="5"/>
  <c r="R715" i="5"/>
  <c r="O716" i="5"/>
  <c r="R719" i="5"/>
  <c r="O720" i="5"/>
  <c r="R723" i="5"/>
  <c r="O724" i="5"/>
  <c r="R727" i="5"/>
  <c r="O728" i="5"/>
  <c r="R731" i="5"/>
  <c r="O732" i="5"/>
  <c r="O733" i="5"/>
  <c r="R735" i="5"/>
  <c r="O736" i="5"/>
  <c r="O737" i="5"/>
  <c r="R739" i="5"/>
  <c r="O740" i="5"/>
  <c r="O741" i="5"/>
  <c r="R743" i="5"/>
  <c r="O744" i="5"/>
  <c r="O745" i="5"/>
  <c r="R747" i="5"/>
  <c r="O748" i="5"/>
  <c r="O749" i="5"/>
  <c r="R751" i="5"/>
  <c r="O752" i="5"/>
  <c r="R755" i="5"/>
  <c r="O756" i="5"/>
  <c r="R759" i="5"/>
  <c r="O760" i="5"/>
  <c r="R763" i="5"/>
  <c r="O764" i="5"/>
  <c r="O765" i="5"/>
  <c r="O766" i="5"/>
  <c r="O819" i="5"/>
  <c r="O843" i="5"/>
  <c r="S882" i="5"/>
  <c r="O996" i="5"/>
  <c r="O6" i="5"/>
  <c r="O7" i="5"/>
  <c r="R10" i="5"/>
  <c r="S10" i="5"/>
  <c r="O11" i="5"/>
  <c r="S11" i="5"/>
  <c r="N14" i="5"/>
  <c r="S14" i="5"/>
  <c r="O15" i="5"/>
  <c r="S15" i="5"/>
  <c r="R18" i="5"/>
  <c r="S18" i="5"/>
  <c r="O19" i="5"/>
  <c r="S19" i="5"/>
  <c r="N22" i="5"/>
  <c r="S22" i="5"/>
  <c r="O23" i="5"/>
  <c r="S23" i="5"/>
  <c r="O25" i="5"/>
  <c r="S25" i="5"/>
  <c r="S27" i="5"/>
  <c r="O29" i="5"/>
  <c r="S29" i="5"/>
  <c r="O31" i="5"/>
  <c r="S32" i="5"/>
  <c r="R35" i="5"/>
  <c r="O36" i="5"/>
  <c r="O39" i="5"/>
  <c r="S39" i="5"/>
  <c r="O56" i="5"/>
  <c r="R59" i="5"/>
  <c r="S54" i="5"/>
  <c r="P224" i="5"/>
  <c r="S228" i="5"/>
  <c r="P229" i="5"/>
  <c r="P243" i="5"/>
  <c r="P405" i="5"/>
  <c r="P427" i="5"/>
  <c r="S596" i="5"/>
  <c r="T603" i="5"/>
  <c r="P607" i="5"/>
  <c r="P615" i="5"/>
  <c r="P620" i="5"/>
  <c r="P624" i="5"/>
  <c r="P631" i="5"/>
  <c r="P642" i="5"/>
  <c r="P644" i="5"/>
  <c r="P647" i="5"/>
  <c r="T647" i="5"/>
  <c r="P652" i="5"/>
  <c r="P677" i="5"/>
  <c r="P682" i="5"/>
  <c r="S686" i="5"/>
  <c r="P687" i="5"/>
  <c r="P693" i="5"/>
  <c r="P702" i="5"/>
  <c r="T702" i="5"/>
  <c r="P706" i="5"/>
  <c r="T706" i="5"/>
  <c r="P708" i="5"/>
  <c r="P766" i="5"/>
  <c r="P773" i="5"/>
  <c r="P812" i="5"/>
  <c r="P818" i="5"/>
  <c r="P834" i="5"/>
  <c r="P836" i="5"/>
  <c r="P840" i="5"/>
  <c r="P843" i="5"/>
  <c r="T843" i="5"/>
  <c r="S866" i="5"/>
  <c r="S874" i="5"/>
  <c r="T877" i="5"/>
  <c r="P880" i="5"/>
  <c r="P881" i="5"/>
  <c r="P887" i="5"/>
  <c r="P889" i="5"/>
  <c r="P894" i="5"/>
  <c r="P898" i="5"/>
  <c r="P903" i="5"/>
  <c r="P912" i="5"/>
  <c r="P913" i="5"/>
  <c r="P916" i="5"/>
  <c r="P957" i="5"/>
  <c r="P980" i="5"/>
  <c r="T987" i="5"/>
  <c r="L856" i="5"/>
  <c r="M857" i="5"/>
  <c r="L858" i="5"/>
  <c r="M859" i="5"/>
  <c r="L860" i="5"/>
  <c r="M861" i="5"/>
  <c r="L862" i="5"/>
  <c r="M863" i="5"/>
  <c r="L864" i="5"/>
  <c r="P865" i="5"/>
  <c r="P873" i="5"/>
  <c r="R879" i="5"/>
  <c r="T885" i="5"/>
  <c r="L886" i="5"/>
  <c r="M891" i="5"/>
  <c r="T893" i="5"/>
  <c r="P897" i="5"/>
  <c r="T901" i="5"/>
  <c r="L902" i="5"/>
  <c r="L906" i="5"/>
  <c r="L907" i="5"/>
  <c r="P908" i="5"/>
  <c r="T911" i="5"/>
  <c r="Q911" i="5"/>
  <c r="R914" i="5"/>
  <c r="L918" i="5"/>
  <c r="M919" i="5"/>
  <c r="M920" i="5"/>
  <c r="L921" i="5"/>
  <c r="T922" i="5"/>
  <c r="M923" i="5"/>
  <c r="M924" i="5"/>
  <c r="L925" i="5"/>
  <c r="T926" i="5"/>
  <c r="M927" i="5"/>
  <c r="M928" i="5"/>
  <c r="L929" i="5"/>
  <c r="T930" i="5"/>
  <c r="M931" i="5"/>
  <c r="M932" i="5"/>
  <c r="L933" i="5"/>
  <c r="T934" i="5"/>
  <c r="M935" i="5"/>
  <c r="M936" i="5"/>
  <c r="L937" i="5"/>
  <c r="T938" i="5"/>
  <c r="M939" i="5"/>
  <c r="M940" i="5"/>
  <c r="L941" i="5"/>
  <c r="T942" i="5"/>
  <c r="M943" i="5"/>
  <c r="M944" i="5"/>
  <c r="L945" i="5"/>
  <c r="T946" i="5"/>
  <c r="M947" i="5"/>
  <c r="M948" i="5"/>
  <c r="L949" i="5"/>
  <c r="T950" i="5"/>
  <c r="M951" i="5"/>
  <c r="M952" i="5"/>
  <c r="L953" i="5"/>
  <c r="L954" i="5"/>
  <c r="L956" i="5"/>
  <c r="S962" i="5"/>
  <c r="L963" i="5"/>
  <c r="T964" i="5"/>
  <c r="M965" i="5"/>
  <c r="M966" i="5"/>
  <c r="L967" i="5"/>
  <c r="T968" i="5"/>
  <c r="M969" i="5"/>
  <c r="M970" i="5"/>
  <c r="L971" i="5"/>
  <c r="T972" i="5"/>
  <c r="M973" i="5"/>
  <c r="M974" i="5"/>
  <c r="L975" i="5"/>
  <c r="T976" i="5"/>
  <c r="M977" i="5"/>
  <c r="L979" i="5"/>
  <c r="P988" i="5"/>
  <c r="P991" i="5"/>
  <c r="P992" i="5"/>
  <c r="O1011" i="5"/>
  <c r="N768" i="5"/>
  <c r="R773" i="5"/>
  <c r="N774" i="5"/>
  <c r="N822" i="5"/>
  <c r="R837" i="5"/>
  <c r="M838" i="5"/>
  <c r="T839" i="5"/>
  <c r="N872" i="5"/>
  <c r="N878" i="5"/>
  <c r="N882" i="5"/>
  <c r="N889" i="5"/>
  <c r="N891" i="5"/>
  <c r="N896" i="5"/>
  <c r="N915" i="5"/>
  <c r="R979" i="5"/>
  <c r="Q983" i="5"/>
  <c r="N984" i="5"/>
  <c r="N985" i="5"/>
  <c r="N986" i="5"/>
  <c r="P1006" i="5"/>
  <c r="P1010" i="5"/>
  <c r="P1015" i="5"/>
  <c r="P1022" i="5"/>
  <c r="T1029" i="5"/>
  <c r="S35" i="5"/>
  <c r="P2" i="5"/>
  <c r="T2" i="5"/>
  <c r="P5" i="5"/>
  <c r="T5" i="5"/>
  <c r="P6" i="5"/>
  <c r="T6" i="5"/>
  <c r="P9" i="5"/>
  <c r="T9" i="5"/>
  <c r="P10" i="5"/>
  <c r="T10" i="5"/>
  <c r="P13" i="5"/>
  <c r="T13" i="5"/>
  <c r="P14" i="5"/>
  <c r="T14" i="5"/>
  <c r="P17" i="5"/>
  <c r="T17" i="5"/>
  <c r="P18" i="5"/>
  <c r="T18" i="5"/>
  <c r="S21" i="5"/>
  <c r="T21" i="5"/>
  <c r="P22" i="5"/>
  <c r="T22" i="5"/>
  <c r="P25" i="5"/>
  <c r="P26" i="5"/>
  <c r="T26" i="5"/>
  <c r="P28" i="5"/>
  <c r="T28" i="5"/>
  <c r="P30" i="5"/>
  <c r="T30" i="5"/>
  <c r="P32" i="5"/>
  <c r="P34" i="5"/>
  <c r="T34" i="5"/>
  <c r="S38" i="5"/>
  <c r="T38" i="5"/>
  <c r="O40" i="5"/>
  <c r="R43" i="5"/>
  <c r="S43" i="5"/>
  <c r="O44" i="5"/>
  <c r="O47" i="5"/>
  <c r="S47" i="5"/>
  <c r="N48" i="5"/>
  <c r="R48" i="5"/>
  <c r="N50" i="5"/>
  <c r="Q53" i="5"/>
  <c r="M55" i="5"/>
  <c r="Q55" i="5"/>
  <c r="P58" i="5"/>
  <c r="T58" i="5"/>
  <c r="O60" i="5"/>
  <c r="R63" i="5"/>
  <c r="S63" i="5"/>
  <c r="O64" i="5"/>
  <c r="S64" i="5"/>
  <c r="R67" i="5"/>
  <c r="O68" i="5"/>
  <c r="S68" i="5"/>
  <c r="O69" i="5"/>
  <c r="S69" i="5"/>
  <c r="R71" i="5"/>
  <c r="O72" i="5"/>
  <c r="S72" i="5"/>
  <c r="O73" i="5"/>
  <c r="S73" i="5"/>
  <c r="R75" i="5"/>
  <c r="O76" i="5"/>
  <c r="S76" i="5"/>
  <c r="O77" i="5"/>
  <c r="S77" i="5"/>
  <c r="R79" i="5"/>
  <c r="S79" i="5"/>
  <c r="O80" i="5"/>
  <c r="S80" i="5"/>
  <c r="R83" i="5"/>
  <c r="S83" i="5"/>
  <c r="O84" i="5"/>
  <c r="S84" i="5"/>
  <c r="R87" i="5"/>
  <c r="S87" i="5"/>
  <c r="O88" i="5"/>
  <c r="S88" i="5"/>
  <c r="O89" i="5"/>
  <c r="S89" i="5"/>
  <c r="R91" i="5"/>
  <c r="S91" i="5"/>
  <c r="O92" i="5"/>
  <c r="S92" i="5"/>
  <c r="R95" i="5"/>
  <c r="S95" i="5"/>
  <c r="O96" i="5"/>
  <c r="S96" i="5"/>
  <c r="R99" i="5"/>
  <c r="S99" i="5"/>
  <c r="O100" i="5"/>
  <c r="S100" i="5"/>
  <c r="R103" i="5"/>
  <c r="S103" i="5"/>
  <c r="O104" i="5"/>
  <c r="S104" i="5"/>
  <c r="R107" i="5"/>
  <c r="S107" i="5"/>
  <c r="O108" i="5"/>
  <c r="S108" i="5"/>
  <c r="R111" i="5"/>
  <c r="S111" i="5"/>
  <c r="O112" i="5"/>
  <c r="S112" i="5"/>
  <c r="R115" i="5"/>
  <c r="S115" i="5"/>
  <c r="O116" i="5"/>
  <c r="S116" i="5"/>
  <c r="O117" i="5"/>
  <c r="S117" i="5"/>
  <c r="R119" i="5"/>
  <c r="S119" i="5"/>
  <c r="O120" i="5"/>
  <c r="S120" i="5"/>
  <c r="O121" i="5"/>
  <c r="S121" i="5"/>
  <c r="R123" i="5"/>
  <c r="S123" i="5"/>
  <c r="O124" i="5"/>
  <c r="S124" i="5"/>
  <c r="R127" i="5"/>
  <c r="S127" i="5"/>
  <c r="O128" i="5"/>
  <c r="S128" i="5"/>
  <c r="O129" i="5"/>
  <c r="S129" i="5"/>
  <c r="R131" i="5"/>
  <c r="S131" i="5"/>
  <c r="L2" i="5"/>
  <c r="T3" i="5"/>
  <c r="M4" i="5"/>
  <c r="Q4" i="5"/>
  <c r="M5" i="5"/>
  <c r="Q5" i="5"/>
  <c r="L6" i="5"/>
  <c r="T7" i="5"/>
  <c r="M8" i="5"/>
  <c r="Q8" i="5"/>
  <c r="M9" i="5"/>
  <c r="Q9" i="5"/>
  <c r="L10" i="5"/>
  <c r="T11" i="5"/>
  <c r="L12" i="5"/>
  <c r="Q12" i="5"/>
  <c r="M13" i="5"/>
  <c r="Q13" i="5"/>
  <c r="L14" i="5"/>
  <c r="T15" i="5"/>
  <c r="P16" i="5"/>
  <c r="Q16" i="5"/>
  <c r="M17" i="5"/>
  <c r="Q17" i="5"/>
  <c r="L18" i="5"/>
  <c r="T19" i="5"/>
  <c r="T20" i="5"/>
  <c r="Q20" i="5"/>
  <c r="M21" i="5"/>
  <c r="Q21" i="5"/>
  <c r="L22" i="5"/>
  <c r="T23" i="5"/>
  <c r="M24" i="5"/>
  <c r="Q24" i="5"/>
  <c r="M25" i="5"/>
  <c r="Q25" i="5"/>
  <c r="L26" i="5"/>
  <c r="R27" i="5"/>
  <c r="Q27" i="5"/>
  <c r="L28" i="5"/>
  <c r="M29" i="5"/>
  <c r="Q29" i="5"/>
  <c r="L30" i="5"/>
  <c r="R31" i="5"/>
  <c r="Q31" i="5"/>
  <c r="L32" i="5"/>
  <c r="Q32" i="5"/>
  <c r="M33" i="5"/>
  <c r="Q33" i="5"/>
  <c r="M35" i="5"/>
  <c r="Q35" i="5"/>
  <c r="O37" i="5"/>
  <c r="Q37" i="5"/>
  <c r="M39" i="5"/>
  <c r="Q39" i="5"/>
  <c r="P42" i="5"/>
  <c r="T42" i="5"/>
  <c r="S46" i="5"/>
  <c r="T46" i="5"/>
  <c r="O48" i="5"/>
  <c r="R51" i="5"/>
  <c r="S51" i="5"/>
  <c r="N52" i="5"/>
  <c r="N54" i="5"/>
  <c r="P57" i="5"/>
  <c r="Q57" i="5"/>
  <c r="M59" i="5"/>
  <c r="Q59" i="5"/>
  <c r="S62" i="5"/>
  <c r="T62" i="5"/>
  <c r="P63" i="5"/>
  <c r="P64" i="5"/>
  <c r="T64" i="5"/>
  <c r="P67" i="5"/>
  <c r="T67" i="5"/>
  <c r="P68" i="5"/>
  <c r="T68" i="5"/>
  <c r="P71" i="5"/>
  <c r="T71" i="5"/>
  <c r="P72" i="5"/>
  <c r="T72" i="5"/>
  <c r="P75" i="5"/>
  <c r="T75" i="5"/>
  <c r="P76" i="5"/>
  <c r="T76" i="5"/>
  <c r="O78" i="5"/>
  <c r="T78" i="5"/>
  <c r="P79" i="5"/>
  <c r="T79" i="5"/>
  <c r="P80" i="5"/>
  <c r="T80" i="5"/>
  <c r="P82" i="5"/>
  <c r="T82" i="5"/>
  <c r="P83" i="5"/>
  <c r="T83" i="5"/>
  <c r="P84" i="5"/>
  <c r="T84" i="5"/>
  <c r="P86" i="5"/>
  <c r="T86" i="5"/>
  <c r="P87" i="5"/>
  <c r="T87" i="5"/>
  <c r="P88" i="5"/>
  <c r="T88" i="5"/>
  <c r="P90" i="5"/>
  <c r="T90" i="5"/>
  <c r="P91" i="5"/>
  <c r="T91" i="5"/>
  <c r="P92" i="5"/>
  <c r="T92" i="5"/>
  <c r="S94" i="5"/>
  <c r="T94" i="5"/>
  <c r="P95" i="5"/>
  <c r="T95" i="5"/>
  <c r="S98" i="5"/>
  <c r="T98" i="5"/>
  <c r="P99" i="5"/>
  <c r="T99" i="5"/>
  <c r="S102" i="5"/>
  <c r="T102" i="5"/>
  <c r="P103" i="5"/>
  <c r="T103" i="5"/>
  <c r="S106" i="5"/>
  <c r="T106" i="5"/>
  <c r="P107" i="5"/>
  <c r="T107" i="5"/>
  <c r="O110" i="5"/>
  <c r="T110" i="5"/>
  <c r="P111" i="5"/>
  <c r="T111" i="5"/>
  <c r="P112" i="5"/>
  <c r="T112" i="5"/>
  <c r="S114" i="5"/>
  <c r="T114" i="5"/>
  <c r="P115" i="5"/>
  <c r="T115" i="5"/>
  <c r="P116" i="5"/>
  <c r="T116" i="5"/>
  <c r="P118" i="5"/>
  <c r="T118" i="5"/>
  <c r="P119" i="5"/>
  <c r="T119" i="5"/>
  <c r="P120" i="5"/>
  <c r="T120" i="5"/>
  <c r="O122" i="5"/>
  <c r="T122" i="5"/>
  <c r="P123" i="5"/>
  <c r="T123" i="5"/>
  <c r="P124" i="5"/>
  <c r="T124" i="5"/>
  <c r="O126" i="5"/>
  <c r="T126" i="5"/>
  <c r="P127" i="5"/>
  <c r="T127" i="5"/>
  <c r="P128" i="5"/>
  <c r="T128" i="5"/>
  <c r="O130" i="5"/>
  <c r="T130" i="5"/>
  <c r="P131" i="5"/>
  <c r="T131" i="5"/>
  <c r="P132" i="5"/>
  <c r="T132" i="5"/>
  <c r="S134" i="5"/>
  <c r="T134" i="5"/>
  <c r="P135" i="5"/>
  <c r="T135" i="5"/>
  <c r="P136" i="5"/>
  <c r="T136" i="5"/>
  <c r="S138" i="5"/>
  <c r="T138" i="5"/>
  <c r="P139" i="5"/>
  <c r="T139" i="5"/>
  <c r="P140" i="5"/>
  <c r="T140" i="5"/>
  <c r="P142" i="5"/>
  <c r="T142" i="5"/>
  <c r="P143" i="5"/>
  <c r="T143" i="5"/>
  <c r="P144" i="5"/>
  <c r="T144" i="5"/>
  <c r="O146" i="5"/>
  <c r="T146" i="5"/>
  <c r="P147" i="5"/>
  <c r="Q2" i="5"/>
  <c r="N3" i="5"/>
  <c r="R3" i="5"/>
  <c r="N4" i="5"/>
  <c r="R4" i="5"/>
  <c r="Q6" i="5"/>
  <c r="N7" i="5"/>
  <c r="R7" i="5"/>
  <c r="N8" i="5"/>
  <c r="R8" i="5"/>
  <c r="Q10" i="5"/>
  <c r="N11" i="5"/>
  <c r="R11" i="5"/>
  <c r="N12" i="5"/>
  <c r="R12" i="5"/>
  <c r="Q14" i="5"/>
  <c r="M15" i="5"/>
  <c r="R15" i="5"/>
  <c r="N16" i="5"/>
  <c r="R16" i="5"/>
  <c r="Q18" i="5"/>
  <c r="M19" i="5"/>
  <c r="R19" i="5"/>
  <c r="N20" i="5"/>
  <c r="R20" i="5"/>
  <c r="Q22" i="5"/>
  <c r="M23" i="5"/>
  <c r="R23" i="5"/>
  <c r="N24" i="5"/>
  <c r="R24" i="5"/>
  <c r="S26" i="5"/>
  <c r="R26" i="5"/>
  <c r="N28" i="5"/>
  <c r="R28" i="5"/>
  <c r="S30" i="5"/>
  <c r="R30" i="5"/>
  <c r="N32" i="5"/>
  <c r="R32" i="5"/>
  <c r="N34" i="5"/>
  <c r="N36" i="5"/>
  <c r="P41" i="5"/>
  <c r="Q41" i="5"/>
  <c r="M43" i="5"/>
  <c r="Q43" i="5"/>
  <c r="P45" i="5"/>
  <c r="Q45" i="5"/>
  <c r="M47" i="5"/>
  <c r="Q47" i="5"/>
  <c r="P50" i="5"/>
  <c r="T50" i="5"/>
  <c r="O52" i="5"/>
  <c r="O55" i="5"/>
  <c r="S55" i="5"/>
  <c r="N56" i="5"/>
  <c r="R56" i="5"/>
  <c r="N58" i="5"/>
  <c r="Q61" i="5"/>
  <c r="M63" i="5"/>
  <c r="Q63" i="5"/>
  <c r="L64" i="5"/>
  <c r="T65" i="5"/>
  <c r="S66" i="5"/>
  <c r="Q66" i="5"/>
  <c r="M67" i="5"/>
  <c r="Q67" i="5"/>
  <c r="L68" i="5"/>
  <c r="T69" i="5"/>
  <c r="S70" i="5"/>
  <c r="Q70" i="5"/>
  <c r="M71" i="5"/>
  <c r="Q71" i="5"/>
  <c r="L72" i="5"/>
  <c r="T73" i="5"/>
  <c r="S74" i="5"/>
  <c r="Q74" i="5"/>
  <c r="M75" i="5"/>
  <c r="Q75" i="5"/>
  <c r="L76" i="5"/>
  <c r="T77" i="5"/>
  <c r="Q77" i="5"/>
  <c r="S78" i="5"/>
  <c r="Q78" i="5"/>
  <c r="M79" i="5"/>
  <c r="Q79" i="5"/>
  <c r="L80" i="5"/>
  <c r="T81" i="5"/>
  <c r="Q81" i="5"/>
  <c r="S82" i="5"/>
  <c r="Q82" i="5"/>
  <c r="M83" i="5"/>
  <c r="Q83" i="5"/>
  <c r="L84" i="5"/>
  <c r="T85" i="5"/>
  <c r="Q85" i="5"/>
  <c r="S86" i="5"/>
  <c r="Q86" i="5"/>
  <c r="M87" i="5"/>
  <c r="Q87" i="5"/>
  <c r="L88" i="5"/>
  <c r="T89" i="5"/>
  <c r="Q89" i="5"/>
  <c r="S90" i="5"/>
  <c r="Q90" i="5"/>
  <c r="M91" i="5"/>
  <c r="Q91" i="5"/>
  <c r="L92" i="5"/>
  <c r="T93" i="5"/>
  <c r="Q93" i="5"/>
  <c r="M94" i="5"/>
  <c r="Q94" i="5"/>
  <c r="L95" i="5"/>
  <c r="T96" i="5"/>
  <c r="T97" i="5"/>
  <c r="Q97" i="5"/>
  <c r="R98" i="5"/>
  <c r="Q98" i="5"/>
  <c r="L99" i="5"/>
  <c r="T100" i="5"/>
  <c r="T101" i="5"/>
  <c r="Q101" i="5"/>
  <c r="R102" i="5"/>
  <c r="Q102" i="5"/>
  <c r="L103" i="5"/>
  <c r="T104" i="5"/>
  <c r="T105" i="5"/>
  <c r="Q105" i="5"/>
  <c r="R106" i="5"/>
  <c r="Q106" i="5"/>
  <c r="L107" i="5"/>
  <c r="T108" i="5"/>
  <c r="T109" i="5"/>
  <c r="Q109" i="5"/>
  <c r="S110" i="5"/>
  <c r="Q110" i="5"/>
  <c r="M111" i="5"/>
  <c r="Q111" i="5"/>
  <c r="L112" i="5"/>
  <c r="T113" i="5"/>
  <c r="Q113" i="5"/>
  <c r="M114" i="5"/>
  <c r="Q114" i="5"/>
  <c r="M115" i="5"/>
  <c r="Q115" i="5"/>
  <c r="L116" i="5"/>
  <c r="T117" i="5"/>
  <c r="Q117" i="5"/>
  <c r="S118" i="5"/>
  <c r="Q118" i="5"/>
  <c r="M119" i="5"/>
  <c r="Q119" i="5"/>
  <c r="L120" i="5"/>
  <c r="T121" i="5"/>
  <c r="Q121" i="5"/>
  <c r="S122" i="5"/>
  <c r="Q122" i="5"/>
  <c r="M123" i="5"/>
  <c r="Q123" i="5"/>
  <c r="L124" i="5"/>
  <c r="T125" i="5"/>
  <c r="Q125" i="5"/>
  <c r="S126" i="5"/>
  <c r="Q126" i="5"/>
  <c r="M127" i="5"/>
  <c r="Q127" i="5"/>
  <c r="L128" i="5"/>
  <c r="T129" i="5"/>
  <c r="Q129" i="5"/>
  <c r="S130" i="5"/>
  <c r="Q130" i="5"/>
  <c r="M131" i="5"/>
  <c r="Q131" i="5"/>
  <c r="L132" i="5"/>
  <c r="T133" i="5"/>
  <c r="Q133" i="5"/>
  <c r="M134" i="5"/>
  <c r="Q134" i="5"/>
  <c r="M135" i="5"/>
  <c r="Q135" i="5"/>
  <c r="L136" i="5"/>
  <c r="T137" i="5"/>
  <c r="Q137" i="5"/>
  <c r="M138" i="5"/>
  <c r="Q138" i="5"/>
  <c r="M139" i="5"/>
  <c r="Q139" i="5"/>
  <c r="L140" i="5"/>
  <c r="T141" i="5"/>
  <c r="Q141" i="5"/>
  <c r="S142" i="5"/>
  <c r="Q142" i="5"/>
  <c r="M143" i="5"/>
  <c r="Q143" i="5"/>
  <c r="L144" i="5"/>
  <c r="T145" i="5"/>
  <c r="Q145" i="5"/>
  <c r="S146" i="5"/>
  <c r="Q146" i="5"/>
  <c r="M147" i="5"/>
  <c r="Q147" i="5"/>
  <c r="L148" i="5"/>
  <c r="T149" i="5"/>
  <c r="Q149" i="5"/>
  <c r="S150" i="5"/>
  <c r="Q150" i="5"/>
  <c r="M151" i="5"/>
  <c r="Q151" i="5"/>
  <c r="L152" i="5"/>
  <c r="T153" i="5"/>
  <c r="Q153" i="5"/>
  <c r="M154" i="5"/>
  <c r="Q154" i="5"/>
  <c r="M155" i="5"/>
  <c r="Q155" i="5"/>
  <c r="L156" i="5"/>
  <c r="T157" i="5"/>
  <c r="Q157" i="5"/>
  <c r="M158" i="5"/>
  <c r="Q158" i="5"/>
  <c r="M159" i="5"/>
  <c r="S2" i="5"/>
  <c r="S3" i="5"/>
  <c r="S6" i="5"/>
  <c r="S7" i="5"/>
  <c r="S31" i="5"/>
  <c r="Q49" i="5"/>
  <c r="Q51" i="5"/>
  <c r="N51" i="5"/>
  <c r="T54" i="5"/>
  <c r="S59" i="5"/>
  <c r="R64" i="5"/>
  <c r="R65" i="5"/>
  <c r="R66" i="5"/>
  <c r="R69" i="5"/>
  <c r="R70" i="5"/>
  <c r="R73" i="5"/>
  <c r="R74" i="5"/>
  <c r="R77" i="5"/>
  <c r="R78" i="5"/>
  <c r="R80" i="5"/>
  <c r="R81" i="5"/>
  <c r="R82" i="5"/>
  <c r="R84" i="5"/>
  <c r="R85" i="5"/>
  <c r="R86" i="5"/>
  <c r="R88" i="5"/>
  <c r="R89" i="5"/>
  <c r="R90" i="5"/>
  <c r="R92" i="5"/>
  <c r="R93" i="5"/>
  <c r="R94" i="5"/>
  <c r="R96" i="5"/>
  <c r="R97" i="5"/>
  <c r="R100" i="5"/>
  <c r="R101" i="5"/>
  <c r="R104" i="5"/>
  <c r="R105" i="5"/>
  <c r="R108" i="5"/>
  <c r="R109" i="5"/>
  <c r="R110" i="5"/>
  <c r="R112" i="5"/>
  <c r="R113" i="5"/>
  <c r="R114" i="5"/>
  <c r="R116" i="5"/>
  <c r="R117" i="5"/>
  <c r="R118" i="5"/>
  <c r="R120" i="5"/>
  <c r="R121" i="5"/>
  <c r="R122" i="5"/>
  <c r="R124" i="5"/>
  <c r="R125" i="5"/>
  <c r="R126" i="5"/>
  <c r="R128" i="5"/>
  <c r="R129" i="5"/>
  <c r="R130" i="5"/>
  <c r="R132" i="5"/>
  <c r="R133" i="5"/>
  <c r="R134" i="5"/>
  <c r="R136" i="5"/>
  <c r="R137" i="5"/>
  <c r="R138" i="5"/>
  <c r="R140" i="5"/>
  <c r="R141" i="5"/>
  <c r="R142" i="5"/>
  <c r="R144" i="5"/>
  <c r="R145" i="5"/>
  <c r="R146" i="5"/>
  <c r="R148" i="5"/>
  <c r="R149" i="5"/>
  <c r="R150" i="5"/>
  <c r="R152" i="5"/>
  <c r="R153" i="5"/>
  <c r="R154" i="5"/>
  <c r="R156" i="5"/>
  <c r="R157" i="5"/>
  <c r="R158" i="5"/>
  <c r="R160" i="5"/>
  <c r="R161" i="5"/>
  <c r="R162" i="5"/>
  <c r="R164" i="5"/>
  <c r="R165" i="5"/>
  <c r="R166" i="5"/>
  <c r="R168" i="5"/>
  <c r="R169" i="5"/>
  <c r="R172" i="5"/>
  <c r="R173" i="5"/>
  <c r="R176" i="5"/>
  <c r="T147" i="5"/>
  <c r="P148" i="5"/>
  <c r="T148" i="5"/>
  <c r="O150" i="5"/>
  <c r="T150" i="5"/>
  <c r="P151" i="5"/>
  <c r="T151" i="5"/>
  <c r="P152" i="5"/>
  <c r="T152" i="5"/>
  <c r="S154" i="5"/>
  <c r="T154" i="5"/>
  <c r="P155" i="5"/>
  <c r="T155" i="5"/>
  <c r="P156" i="5"/>
  <c r="T156" i="5"/>
  <c r="S158" i="5"/>
  <c r="T158" i="5"/>
  <c r="P159" i="5"/>
  <c r="T159" i="5"/>
  <c r="P160" i="5"/>
  <c r="T160" i="5"/>
  <c r="S162" i="5"/>
  <c r="T162" i="5"/>
  <c r="P163" i="5"/>
  <c r="T163" i="5"/>
  <c r="P164" i="5"/>
  <c r="T164" i="5"/>
  <c r="S166" i="5"/>
  <c r="T166" i="5"/>
  <c r="P167" i="5"/>
  <c r="T167" i="5"/>
  <c r="O170" i="5"/>
  <c r="T170" i="5"/>
  <c r="P171" i="5"/>
  <c r="T171" i="5"/>
  <c r="S174" i="5"/>
  <c r="T174" i="5"/>
  <c r="P175" i="5"/>
  <c r="T175" i="5"/>
  <c r="S178" i="5"/>
  <c r="T178" i="5"/>
  <c r="P179" i="5"/>
  <c r="T179" i="5"/>
  <c r="P180" i="5"/>
  <c r="T180" i="5"/>
  <c r="S182" i="5"/>
  <c r="T182" i="5"/>
  <c r="P183" i="5"/>
  <c r="T183" i="5"/>
  <c r="P184" i="5"/>
  <c r="T184" i="5"/>
  <c r="S186" i="5"/>
  <c r="T186" i="5"/>
  <c r="P187" i="5"/>
  <c r="T187" i="5"/>
  <c r="P188" i="5"/>
  <c r="T188" i="5"/>
  <c r="S190" i="5"/>
  <c r="T190" i="5"/>
  <c r="P191" i="5"/>
  <c r="T191" i="5"/>
  <c r="P192" i="5"/>
  <c r="T192" i="5"/>
  <c r="S194" i="5"/>
  <c r="T194" i="5"/>
  <c r="P195" i="5"/>
  <c r="T195" i="5"/>
  <c r="P196" i="5"/>
  <c r="T196" i="5"/>
  <c r="S198" i="5"/>
  <c r="T198" i="5"/>
  <c r="P199" i="5"/>
  <c r="T199" i="5"/>
  <c r="P200" i="5"/>
  <c r="T200" i="5"/>
  <c r="S202" i="5"/>
  <c r="T202" i="5"/>
  <c r="P203" i="5"/>
  <c r="T203" i="5"/>
  <c r="P204" i="5"/>
  <c r="T204" i="5"/>
  <c r="P206" i="5"/>
  <c r="T206" i="5"/>
  <c r="P207" i="5"/>
  <c r="T207" i="5"/>
  <c r="P208" i="5"/>
  <c r="T208" i="5"/>
  <c r="P210" i="5"/>
  <c r="T210" i="5"/>
  <c r="P211" i="5"/>
  <c r="T211" i="5"/>
  <c r="P212" i="5"/>
  <c r="T212" i="5"/>
  <c r="P214" i="5"/>
  <c r="T214" i="5"/>
  <c r="P215" i="5"/>
  <c r="P216" i="5"/>
  <c r="T216" i="5"/>
  <c r="L221" i="5"/>
  <c r="Q221" i="5"/>
  <c r="O222" i="5"/>
  <c r="L226" i="5"/>
  <c r="M226" i="5"/>
  <c r="T232" i="5"/>
  <c r="Q234" i="5"/>
  <c r="R234" i="5"/>
  <c r="M235" i="5"/>
  <c r="P235" i="5"/>
  <c r="R237" i="5"/>
  <c r="S237" i="5"/>
  <c r="T239" i="5"/>
  <c r="Q239" i="5"/>
  <c r="M240" i="5"/>
  <c r="R241" i="5"/>
  <c r="S241" i="5"/>
  <c r="P244" i="5"/>
  <c r="Q159" i="5"/>
  <c r="L160" i="5"/>
  <c r="T161" i="5"/>
  <c r="Q161" i="5"/>
  <c r="M162" i="5"/>
  <c r="Q162" i="5"/>
  <c r="M163" i="5"/>
  <c r="Q163" i="5"/>
  <c r="L164" i="5"/>
  <c r="T165" i="5"/>
  <c r="Q165" i="5"/>
  <c r="M166" i="5"/>
  <c r="Q166" i="5"/>
  <c r="L167" i="5"/>
  <c r="T168" i="5"/>
  <c r="T169" i="5"/>
  <c r="Q169" i="5"/>
  <c r="S170" i="5"/>
  <c r="Q170" i="5"/>
  <c r="L171" i="5"/>
  <c r="T172" i="5"/>
  <c r="T173" i="5"/>
  <c r="Q173" i="5"/>
  <c r="R174" i="5"/>
  <c r="Q174" i="5"/>
  <c r="L175" i="5"/>
  <c r="T176" i="5"/>
  <c r="T177" i="5"/>
  <c r="Q177" i="5"/>
  <c r="R178" i="5"/>
  <c r="Q178" i="5"/>
  <c r="M179" i="5"/>
  <c r="Q179" i="5"/>
  <c r="L180" i="5"/>
  <c r="T181" i="5"/>
  <c r="Q181" i="5"/>
  <c r="M182" i="5"/>
  <c r="Q182" i="5"/>
  <c r="M183" i="5"/>
  <c r="Q183" i="5"/>
  <c r="L184" i="5"/>
  <c r="T185" i="5"/>
  <c r="Q185" i="5"/>
  <c r="M186" i="5"/>
  <c r="Q186" i="5"/>
  <c r="M187" i="5"/>
  <c r="Q187" i="5"/>
  <c r="L188" i="5"/>
  <c r="T189" i="5"/>
  <c r="Q189" i="5"/>
  <c r="M190" i="5"/>
  <c r="Q190" i="5"/>
  <c r="M191" i="5"/>
  <c r="Q191" i="5"/>
  <c r="L192" i="5"/>
  <c r="T193" i="5"/>
  <c r="Q193" i="5"/>
  <c r="M194" i="5"/>
  <c r="Q194" i="5"/>
  <c r="M195" i="5"/>
  <c r="Q195" i="5"/>
  <c r="L196" i="5"/>
  <c r="T197" i="5"/>
  <c r="Q197" i="5"/>
  <c r="M198" i="5"/>
  <c r="Q198" i="5"/>
  <c r="M199" i="5"/>
  <c r="Q199" i="5"/>
  <c r="L200" i="5"/>
  <c r="T201" i="5"/>
  <c r="Q201" i="5"/>
  <c r="M202" i="5"/>
  <c r="Q202" i="5"/>
  <c r="M203" i="5"/>
  <c r="Q203" i="5"/>
  <c r="L204" i="5"/>
  <c r="T205" i="5"/>
  <c r="Q205" i="5"/>
  <c r="S206" i="5"/>
  <c r="Q206" i="5"/>
  <c r="M207" i="5"/>
  <c r="Q207" i="5"/>
  <c r="L208" i="5"/>
  <c r="T209" i="5"/>
  <c r="Q209" i="5"/>
  <c r="S210" i="5"/>
  <c r="Q210" i="5"/>
  <c r="M211" i="5"/>
  <c r="Q211" i="5"/>
  <c r="L212" i="5"/>
  <c r="T213" i="5"/>
  <c r="Q213" i="5"/>
  <c r="O214" i="5"/>
  <c r="Q214" i="5"/>
  <c r="L215" i="5"/>
  <c r="Q215" i="5"/>
  <c r="L218" i="5"/>
  <c r="M218" i="5"/>
  <c r="O221" i="5"/>
  <c r="T224" i="5"/>
  <c r="Q226" i="5"/>
  <c r="R226" i="5"/>
  <c r="M227" i="5"/>
  <c r="P227" i="5"/>
  <c r="R229" i="5"/>
  <c r="S229" i="5"/>
  <c r="T231" i="5"/>
  <c r="Q231" i="5"/>
  <c r="M232" i="5"/>
  <c r="O232" i="5"/>
  <c r="R233" i="5"/>
  <c r="S233" i="5"/>
  <c r="N235" i="5"/>
  <c r="Q235" i="5"/>
  <c r="S236" i="5"/>
  <c r="T236" i="5"/>
  <c r="P237" i="5"/>
  <c r="N238" i="5"/>
  <c r="N240" i="5"/>
  <c r="R240" i="5"/>
  <c r="P240" i="5"/>
  <c r="O245" i="5"/>
  <c r="P248" i="5"/>
  <c r="T248" i="5"/>
  <c r="P249" i="5"/>
  <c r="T249" i="5"/>
  <c r="P250" i="5"/>
  <c r="T250" i="5"/>
  <c r="P252" i="5"/>
  <c r="T252" i="5"/>
  <c r="P253" i="5"/>
  <c r="T253" i="5"/>
  <c r="P254" i="5"/>
  <c r="T254" i="5"/>
  <c r="P257" i="5"/>
  <c r="T257" i="5"/>
  <c r="P258" i="5"/>
  <c r="T258" i="5"/>
  <c r="P260" i="5"/>
  <c r="T260" i="5"/>
  <c r="P261" i="5"/>
  <c r="T261" i="5"/>
  <c r="P262" i="5"/>
  <c r="T262" i="5"/>
  <c r="P264" i="5"/>
  <c r="T264" i="5"/>
  <c r="P265" i="5"/>
  <c r="T265" i="5"/>
  <c r="P266" i="5"/>
  <c r="T266" i="5"/>
  <c r="P268" i="5"/>
  <c r="T268" i="5"/>
  <c r="P269" i="5"/>
  <c r="T269" i="5"/>
  <c r="P270" i="5"/>
  <c r="T270" i="5"/>
  <c r="P272" i="5"/>
  <c r="T272" i="5"/>
  <c r="P273" i="5"/>
  <c r="T273" i="5"/>
  <c r="P274" i="5"/>
  <c r="T274" i="5"/>
  <c r="P277" i="5"/>
  <c r="T277" i="5"/>
  <c r="P278" i="5"/>
  <c r="T278" i="5"/>
  <c r="P281" i="5"/>
  <c r="T281" i="5"/>
  <c r="P282" i="5"/>
  <c r="T282" i="5"/>
  <c r="R177" i="5"/>
  <c r="R180" i="5"/>
  <c r="R181" i="5"/>
  <c r="R182" i="5"/>
  <c r="R184" i="5"/>
  <c r="R185" i="5"/>
  <c r="R186" i="5"/>
  <c r="R188" i="5"/>
  <c r="R189" i="5"/>
  <c r="R190" i="5"/>
  <c r="R192" i="5"/>
  <c r="R193" i="5"/>
  <c r="R194" i="5"/>
  <c r="R196" i="5"/>
  <c r="R197" i="5"/>
  <c r="R198" i="5"/>
  <c r="R200" i="5"/>
  <c r="R201" i="5"/>
  <c r="R202" i="5"/>
  <c r="R204" i="5"/>
  <c r="R205" i="5"/>
  <c r="R206" i="5"/>
  <c r="R208" i="5"/>
  <c r="R209" i="5"/>
  <c r="R210" i="5"/>
  <c r="R212" i="5"/>
  <c r="R213" i="5"/>
  <c r="R214" i="5"/>
  <c r="R218" i="5"/>
  <c r="S221" i="5"/>
  <c r="Q223" i="5"/>
  <c r="O224" i="5"/>
  <c r="S225" i="5"/>
  <c r="T228" i="5"/>
  <c r="R232" i="5"/>
  <c r="P232" i="5"/>
  <c r="S235" i="5"/>
  <c r="Q237" i="5"/>
  <c r="N237" i="5"/>
  <c r="M242" i="5"/>
  <c r="Q248" i="5"/>
  <c r="Q249" i="5"/>
  <c r="Q251" i="5"/>
  <c r="Q252" i="5"/>
  <c r="Q253" i="5"/>
  <c r="Q256" i="5"/>
  <c r="Q257" i="5"/>
  <c r="Q259" i="5"/>
  <c r="Q260" i="5"/>
  <c r="Q261" i="5"/>
  <c r="Q263" i="5"/>
  <c r="Q264" i="5"/>
  <c r="Q265" i="5"/>
  <c r="Q267" i="5"/>
  <c r="Q268" i="5"/>
  <c r="Q269" i="5"/>
  <c r="Q271" i="5"/>
  <c r="Q272" i="5"/>
  <c r="Q273" i="5"/>
  <c r="Q276" i="5"/>
  <c r="Q277" i="5"/>
  <c r="Q280" i="5"/>
  <c r="Q281" i="5"/>
  <c r="Q283" i="5"/>
  <c r="Q284" i="5"/>
  <c r="Q285" i="5"/>
  <c r="O132" i="5"/>
  <c r="S132" i="5"/>
  <c r="O133" i="5"/>
  <c r="S133" i="5"/>
  <c r="R135" i="5"/>
  <c r="S135" i="5"/>
  <c r="O136" i="5"/>
  <c r="S136" i="5"/>
  <c r="R139" i="5"/>
  <c r="S139" i="5"/>
  <c r="O140" i="5"/>
  <c r="S140" i="5"/>
  <c r="R143" i="5"/>
  <c r="S143" i="5"/>
  <c r="O144" i="5"/>
  <c r="S144" i="5"/>
  <c r="R147" i="5"/>
  <c r="S147" i="5"/>
  <c r="O148" i="5"/>
  <c r="S148" i="5"/>
  <c r="R151" i="5"/>
  <c r="S151" i="5"/>
  <c r="O152" i="5"/>
  <c r="S152" i="5"/>
  <c r="O153" i="5"/>
  <c r="S153" i="5"/>
  <c r="R155" i="5"/>
  <c r="S155" i="5"/>
  <c r="O156" i="5"/>
  <c r="S156" i="5"/>
  <c r="O157" i="5"/>
  <c r="S157" i="5"/>
  <c r="R159" i="5"/>
  <c r="S159" i="5"/>
  <c r="O160" i="5"/>
  <c r="S160" i="5"/>
  <c r="S161" i="5"/>
  <c r="R163" i="5"/>
  <c r="S163" i="5"/>
  <c r="O164" i="5"/>
  <c r="S164" i="5"/>
  <c r="R167" i="5"/>
  <c r="S167" i="5"/>
  <c r="O168" i="5"/>
  <c r="S168" i="5"/>
  <c r="R171" i="5"/>
  <c r="S171" i="5"/>
  <c r="O172" i="5"/>
  <c r="S172" i="5"/>
  <c r="R175" i="5"/>
  <c r="S175" i="5"/>
  <c r="O176" i="5"/>
  <c r="S176" i="5"/>
  <c r="R179" i="5"/>
  <c r="S179" i="5"/>
  <c r="O180" i="5"/>
  <c r="S180" i="5"/>
  <c r="S181" i="5"/>
  <c r="R183" i="5"/>
  <c r="S183" i="5"/>
  <c r="O184" i="5"/>
  <c r="S184" i="5"/>
  <c r="O185" i="5"/>
  <c r="S185" i="5"/>
  <c r="R187" i="5"/>
  <c r="S187" i="5"/>
  <c r="O188" i="5"/>
  <c r="S188" i="5"/>
  <c r="O189" i="5"/>
  <c r="S189" i="5"/>
  <c r="R191" i="5"/>
  <c r="S191" i="5"/>
  <c r="O192" i="5"/>
  <c r="S192" i="5"/>
  <c r="O193" i="5"/>
  <c r="S193" i="5"/>
  <c r="R195" i="5"/>
  <c r="S195" i="5"/>
  <c r="O196" i="5"/>
  <c r="S196" i="5"/>
  <c r="S197" i="5"/>
  <c r="R199" i="5"/>
  <c r="S199" i="5"/>
  <c r="O200" i="5"/>
  <c r="S200" i="5"/>
  <c r="R203" i="5"/>
  <c r="S203" i="5"/>
  <c r="O204" i="5"/>
  <c r="S204" i="5"/>
  <c r="R207" i="5"/>
  <c r="S207" i="5"/>
  <c r="O208" i="5"/>
  <c r="S208" i="5"/>
  <c r="R211" i="5"/>
  <c r="S211" i="5"/>
  <c r="O212" i="5"/>
  <c r="S212" i="5"/>
  <c r="O216" i="5"/>
  <c r="S216" i="5"/>
  <c r="R217" i="5"/>
  <c r="S217" i="5"/>
  <c r="S220" i="5"/>
  <c r="T220" i="5"/>
  <c r="P221" i="5"/>
  <c r="N222" i="5"/>
  <c r="N224" i="5"/>
  <c r="R224" i="5"/>
  <c r="O227" i="5"/>
  <c r="S227" i="5"/>
  <c r="L229" i="5"/>
  <c r="Q229" i="5"/>
  <c r="O230" i="5"/>
  <c r="L234" i="5"/>
  <c r="M234" i="5"/>
  <c r="O237" i="5"/>
  <c r="T240" i="5"/>
  <c r="Q242" i="5"/>
  <c r="R242" i="5"/>
  <c r="M243" i="5"/>
  <c r="R245" i="5"/>
  <c r="S245" i="5"/>
  <c r="P284" i="5"/>
  <c r="T284" i="5"/>
  <c r="P285" i="5"/>
  <c r="T285" i="5"/>
  <c r="P286" i="5"/>
  <c r="T286" i="5"/>
  <c r="P288" i="5"/>
  <c r="T288" i="5"/>
  <c r="P289" i="5"/>
  <c r="T289" i="5"/>
  <c r="P290" i="5"/>
  <c r="T290" i="5"/>
  <c r="P292" i="5"/>
  <c r="T292" i="5"/>
  <c r="P293" i="5"/>
  <c r="T293" i="5"/>
  <c r="P294" i="5"/>
  <c r="T294" i="5"/>
  <c r="P296" i="5"/>
  <c r="T296" i="5"/>
  <c r="P297" i="5"/>
  <c r="T297" i="5"/>
  <c r="P298" i="5"/>
  <c r="T298" i="5"/>
  <c r="P300" i="5"/>
  <c r="T300" i="5"/>
  <c r="P301" i="5"/>
  <c r="T301" i="5"/>
  <c r="P302" i="5"/>
  <c r="T302" i="5"/>
  <c r="P304" i="5"/>
  <c r="T304" i="5"/>
  <c r="P305" i="5"/>
  <c r="T305" i="5"/>
  <c r="P306" i="5"/>
  <c r="T306" i="5"/>
  <c r="P308" i="5"/>
  <c r="T308" i="5"/>
  <c r="P309" i="5"/>
  <c r="T309" i="5"/>
  <c r="P310" i="5"/>
  <c r="T310" i="5"/>
  <c r="P312" i="5"/>
  <c r="T312" i="5"/>
  <c r="P313" i="5"/>
  <c r="T313" i="5"/>
  <c r="P314" i="5"/>
  <c r="T314" i="5"/>
  <c r="P316" i="5"/>
  <c r="T316" i="5"/>
  <c r="P317" i="5"/>
  <c r="T317" i="5"/>
  <c r="P318" i="5"/>
  <c r="T318" i="5"/>
  <c r="P320" i="5"/>
  <c r="T320" i="5"/>
  <c r="P321" i="5"/>
  <c r="T321" i="5"/>
  <c r="P322" i="5"/>
  <c r="T322" i="5"/>
  <c r="P324" i="5"/>
  <c r="T324" i="5"/>
  <c r="P325" i="5"/>
  <c r="T325" i="5"/>
  <c r="P326" i="5"/>
  <c r="T326" i="5"/>
  <c r="P328" i="5"/>
  <c r="T328" i="5"/>
  <c r="P329" i="5"/>
  <c r="T329" i="5"/>
  <c r="P330" i="5"/>
  <c r="T330" i="5"/>
  <c r="P332" i="5"/>
  <c r="T332" i="5"/>
  <c r="P333" i="5"/>
  <c r="T333" i="5"/>
  <c r="P334" i="5"/>
  <c r="T334" i="5"/>
  <c r="P336" i="5"/>
  <c r="T336" i="5"/>
  <c r="P337" i="5"/>
  <c r="T337" i="5"/>
  <c r="P338" i="5"/>
  <c r="T338" i="5"/>
  <c r="P340" i="5"/>
  <c r="T340" i="5"/>
  <c r="P341" i="5"/>
  <c r="T341" i="5"/>
  <c r="P342" i="5"/>
  <c r="T342" i="5"/>
  <c r="P344" i="5"/>
  <c r="T344" i="5"/>
  <c r="P345" i="5"/>
  <c r="T345" i="5"/>
  <c r="P346" i="5"/>
  <c r="T346" i="5"/>
  <c r="P348" i="5"/>
  <c r="T348" i="5"/>
  <c r="P349" i="5"/>
  <c r="T349" i="5"/>
  <c r="P350" i="5"/>
  <c r="T350" i="5"/>
  <c r="P352" i="5"/>
  <c r="T352" i="5"/>
  <c r="P353" i="5"/>
  <c r="T353" i="5"/>
  <c r="P354" i="5"/>
  <c r="T354" i="5"/>
  <c r="P356" i="5"/>
  <c r="T356" i="5"/>
  <c r="P357" i="5"/>
  <c r="T357" i="5"/>
  <c r="P360" i="5"/>
  <c r="T360" i="5"/>
  <c r="P361" i="5"/>
  <c r="T361" i="5"/>
  <c r="P364" i="5"/>
  <c r="T364" i="5"/>
  <c r="P365" i="5"/>
  <c r="T365" i="5"/>
  <c r="P368" i="5"/>
  <c r="T368" i="5"/>
  <c r="P369" i="5"/>
  <c r="T369" i="5"/>
  <c r="P372" i="5"/>
  <c r="T372" i="5"/>
  <c r="P373" i="5"/>
  <c r="T373" i="5"/>
  <c r="P374" i="5"/>
  <c r="T374" i="5"/>
  <c r="P376" i="5"/>
  <c r="T376" i="5"/>
  <c r="P377" i="5"/>
  <c r="T377" i="5"/>
  <c r="P378" i="5"/>
  <c r="T378" i="5"/>
  <c r="P380" i="5"/>
  <c r="T380" i="5"/>
  <c r="P381" i="5"/>
  <c r="T381" i="5"/>
  <c r="P382" i="5"/>
  <c r="T382" i="5"/>
  <c r="P384" i="5"/>
  <c r="T384" i="5"/>
  <c r="P385" i="5"/>
  <c r="T385" i="5"/>
  <c r="P386" i="5"/>
  <c r="T386" i="5"/>
  <c r="P388" i="5"/>
  <c r="T388" i="5"/>
  <c r="P389" i="5"/>
  <c r="T389" i="5"/>
  <c r="P390" i="5"/>
  <c r="T390" i="5"/>
  <c r="P392" i="5"/>
  <c r="T392" i="5"/>
  <c r="P393" i="5"/>
  <c r="T393" i="5"/>
  <c r="P394" i="5"/>
  <c r="T394" i="5"/>
  <c r="P396" i="5"/>
  <c r="T396" i="5"/>
  <c r="P397" i="5"/>
  <c r="T397" i="5"/>
  <c r="P398" i="5"/>
  <c r="T398" i="5"/>
  <c r="P400" i="5"/>
  <c r="T400" i="5"/>
  <c r="P403" i="5"/>
  <c r="O404" i="5"/>
  <c r="Q287" i="5"/>
  <c r="Q288" i="5"/>
  <c r="Q289" i="5"/>
  <c r="Q291" i="5"/>
  <c r="Q292" i="5"/>
  <c r="Q293" i="5"/>
  <c r="Q295" i="5"/>
  <c r="Q296" i="5"/>
  <c r="Q297" i="5"/>
  <c r="Q299" i="5"/>
  <c r="Q300" i="5"/>
  <c r="Q301" i="5"/>
  <c r="Q303" i="5"/>
  <c r="Q304" i="5"/>
  <c r="Q305" i="5"/>
  <c r="Q307" i="5"/>
  <c r="Q308" i="5"/>
  <c r="Q309" i="5"/>
  <c r="Q311" i="5"/>
  <c r="Q312" i="5"/>
  <c r="Q313" i="5"/>
  <c r="Q315" i="5"/>
  <c r="Q316" i="5"/>
  <c r="Q317" i="5"/>
  <c r="Q319" i="5"/>
  <c r="Q320" i="5"/>
  <c r="Q321" i="5"/>
  <c r="Q323" i="5"/>
  <c r="Q324" i="5"/>
  <c r="Q325" i="5"/>
  <c r="Q327" i="5"/>
  <c r="Q328" i="5"/>
  <c r="Q329" i="5"/>
  <c r="Q331" i="5"/>
  <c r="Q332" i="5"/>
  <c r="Q333" i="5"/>
  <c r="Q335" i="5"/>
  <c r="Q336" i="5"/>
  <c r="Q337" i="5"/>
  <c r="Q339" i="5"/>
  <c r="Q340" i="5"/>
  <c r="Q341" i="5"/>
  <c r="Q343" i="5"/>
  <c r="Q344" i="5"/>
  <c r="Q345" i="5"/>
  <c r="Q347" i="5"/>
  <c r="Q348" i="5"/>
  <c r="Q349" i="5"/>
  <c r="Q351" i="5"/>
  <c r="Q352" i="5"/>
  <c r="Q353" i="5"/>
  <c r="Q355" i="5"/>
  <c r="Q356" i="5"/>
  <c r="Q357" i="5"/>
  <c r="Q359" i="5"/>
  <c r="Q360" i="5"/>
  <c r="Q363" i="5"/>
  <c r="Q364" i="5"/>
  <c r="Q367" i="5"/>
  <c r="Q368" i="5"/>
  <c r="Q371" i="5"/>
  <c r="Q372" i="5"/>
  <c r="Q373" i="5"/>
  <c r="Q375" i="5"/>
  <c r="Q376" i="5"/>
  <c r="Q377" i="5"/>
  <c r="Q379" i="5"/>
  <c r="Q380" i="5"/>
  <c r="Q381" i="5"/>
  <c r="Q383" i="5"/>
  <c r="Q384" i="5"/>
  <c r="Q385" i="5"/>
  <c r="Q387" i="5"/>
  <c r="Q388" i="5"/>
  <c r="Q389" i="5"/>
  <c r="Q391" i="5"/>
  <c r="Q392" i="5"/>
  <c r="Q393" i="5"/>
  <c r="Q395" i="5"/>
  <c r="Q396" i="5"/>
  <c r="Q397" i="5"/>
  <c r="Q399" i="5"/>
  <c r="Q400" i="5"/>
  <c r="M403" i="5"/>
  <c r="T244" i="5"/>
  <c r="N246" i="5"/>
  <c r="N248" i="5"/>
  <c r="R248" i="5"/>
  <c r="N250" i="5"/>
  <c r="R250" i="5"/>
  <c r="N251" i="5"/>
  <c r="R251" i="5"/>
  <c r="N252" i="5"/>
  <c r="R252" i="5"/>
  <c r="Q254" i="5"/>
  <c r="N255" i="5"/>
  <c r="R255" i="5"/>
  <c r="N256" i="5"/>
  <c r="R256" i="5"/>
  <c r="N258" i="5"/>
  <c r="R258" i="5"/>
  <c r="N259" i="5"/>
  <c r="R259" i="5"/>
  <c r="N260" i="5"/>
  <c r="R260" i="5"/>
  <c r="N262" i="5"/>
  <c r="R262" i="5"/>
  <c r="N263" i="5"/>
  <c r="R263" i="5"/>
  <c r="N264" i="5"/>
  <c r="R264" i="5"/>
  <c r="N266" i="5"/>
  <c r="R266" i="5"/>
  <c r="N267" i="5"/>
  <c r="R267" i="5"/>
  <c r="N268" i="5"/>
  <c r="R268" i="5"/>
  <c r="N270" i="5"/>
  <c r="R270" i="5"/>
  <c r="N271" i="5"/>
  <c r="R271" i="5"/>
  <c r="N272" i="5"/>
  <c r="R272" i="5"/>
  <c r="N274" i="5"/>
  <c r="R274" i="5"/>
  <c r="N275" i="5"/>
  <c r="R275" i="5"/>
  <c r="N276" i="5"/>
  <c r="R276" i="5"/>
  <c r="Q278" i="5"/>
  <c r="N279" i="5"/>
  <c r="R279" i="5"/>
  <c r="N280" i="5"/>
  <c r="R280" i="5"/>
  <c r="N282" i="5"/>
  <c r="R282" i="5"/>
  <c r="N283" i="5"/>
  <c r="R283" i="5"/>
  <c r="N284" i="5"/>
  <c r="R284" i="5"/>
  <c r="N286" i="5"/>
  <c r="R286" i="5"/>
  <c r="N287" i="5"/>
  <c r="R287" i="5"/>
  <c r="N288" i="5"/>
  <c r="R288" i="5"/>
  <c r="N290" i="5"/>
  <c r="R290" i="5"/>
  <c r="N291" i="5"/>
  <c r="R291" i="5"/>
  <c r="N292" i="5"/>
  <c r="R292" i="5"/>
  <c r="N294" i="5"/>
  <c r="R294" i="5"/>
  <c r="N295" i="5"/>
  <c r="R295" i="5"/>
  <c r="N296" i="5"/>
  <c r="R296" i="5"/>
  <c r="N298" i="5"/>
  <c r="R298" i="5"/>
  <c r="N299" i="5"/>
  <c r="R299" i="5"/>
  <c r="N300" i="5"/>
  <c r="R300" i="5"/>
  <c r="N302" i="5"/>
  <c r="R302" i="5"/>
  <c r="N303" i="5"/>
  <c r="R303" i="5"/>
  <c r="N304" i="5"/>
  <c r="R304" i="5"/>
  <c r="N306" i="5"/>
  <c r="R306" i="5"/>
  <c r="N307" i="5"/>
  <c r="R307" i="5"/>
  <c r="N308" i="5"/>
  <c r="R308" i="5"/>
  <c r="N310" i="5"/>
  <c r="R310" i="5"/>
  <c r="N311" i="5"/>
  <c r="R311" i="5"/>
  <c r="N312" i="5"/>
  <c r="R312" i="5"/>
  <c r="N314" i="5"/>
  <c r="R314" i="5"/>
  <c r="N315" i="5"/>
  <c r="R315" i="5"/>
  <c r="N316" i="5"/>
  <c r="R316" i="5"/>
  <c r="N318" i="5"/>
  <c r="R318" i="5"/>
  <c r="N319" i="5"/>
  <c r="R319" i="5"/>
  <c r="N320" i="5"/>
  <c r="R320" i="5"/>
  <c r="N322" i="5"/>
  <c r="R322" i="5"/>
  <c r="N323" i="5"/>
  <c r="R323" i="5"/>
  <c r="N324" i="5"/>
  <c r="R324" i="5"/>
  <c r="N326" i="5"/>
  <c r="R326" i="5"/>
  <c r="N327" i="5"/>
  <c r="R327" i="5"/>
  <c r="N328" i="5"/>
  <c r="R328" i="5"/>
  <c r="N330" i="5"/>
  <c r="R330" i="5"/>
  <c r="N331" i="5"/>
  <c r="R331" i="5"/>
  <c r="N332" i="5"/>
  <c r="R332" i="5"/>
  <c r="N334" i="5"/>
  <c r="R334" i="5"/>
  <c r="N335" i="5"/>
  <c r="R335" i="5"/>
  <c r="N336" i="5"/>
  <c r="R336" i="5"/>
  <c r="N338" i="5"/>
  <c r="R338" i="5"/>
  <c r="N339" i="5"/>
  <c r="R339" i="5"/>
  <c r="N340" i="5"/>
  <c r="R340" i="5"/>
  <c r="N342" i="5"/>
  <c r="R342" i="5"/>
  <c r="N343" i="5"/>
  <c r="R343" i="5"/>
  <c r="N344" i="5"/>
  <c r="R344" i="5"/>
  <c r="N346" i="5"/>
  <c r="R346" i="5"/>
  <c r="N347" i="5"/>
  <c r="R347" i="5"/>
  <c r="N348" i="5"/>
  <c r="R348" i="5"/>
  <c r="N350" i="5"/>
  <c r="R350" i="5"/>
  <c r="N351" i="5"/>
  <c r="R351" i="5"/>
  <c r="N352" i="5"/>
  <c r="R352" i="5"/>
  <c r="M353" i="5"/>
  <c r="N354" i="5"/>
  <c r="R354" i="5"/>
  <c r="N355" i="5"/>
  <c r="R355" i="5"/>
  <c r="M357" i="5"/>
  <c r="N358" i="5"/>
  <c r="R358" i="5"/>
  <c r="N359" i="5"/>
  <c r="R359" i="5"/>
  <c r="Q361" i="5"/>
  <c r="N362" i="5"/>
  <c r="R362" i="5"/>
  <c r="N363" i="5"/>
  <c r="R363" i="5"/>
  <c r="Q365" i="5"/>
  <c r="N366" i="5"/>
  <c r="R366" i="5"/>
  <c r="N367" i="5"/>
  <c r="R367" i="5"/>
  <c r="Q369" i="5"/>
  <c r="N370" i="5"/>
  <c r="R370" i="5"/>
  <c r="N371" i="5"/>
  <c r="R371" i="5"/>
  <c r="N374" i="5"/>
  <c r="R374" i="5"/>
  <c r="N375" i="5"/>
  <c r="R375" i="5"/>
  <c r="N376" i="5"/>
  <c r="O243" i="5"/>
  <c r="S243" i="5"/>
  <c r="L245" i="5"/>
  <c r="Q245" i="5"/>
  <c r="O246" i="5"/>
  <c r="O249" i="5"/>
  <c r="S249" i="5"/>
  <c r="O250" i="5"/>
  <c r="S250" i="5"/>
  <c r="R253" i="5"/>
  <c r="O254" i="5"/>
  <c r="S254" i="5"/>
  <c r="S255" i="5"/>
  <c r="R257" i="5"/>
  <c r="O258" i="5"/>
  <c r="S258" i="5"/>
  <c r="O261" i="5"/>
  <c r="S261" i="5"/>
  <c r="O262" i="5"/>
  <c r="S262" i="5"/>
  <c r="O263" i="5"/>
  <c r="S263" i="5"/>
  <c r="O265" i="5"/>
  <c r="S265" i="5"/>
  <c r="O266" i="5"/>
  <c r="S266" i="5"/>
  <c r="O269" i="5"/>
  <c r="S269" i="5"/>
  <c r="O270" i="5"/>
  <c r="S270" i="5"/>
  <c r="O271" i="5"/>
  <c r="S271" i="5"/>
  <c r="O273" i="5"/>
  <c r="S273" i="5"/>
  <c r="O274" i="5"/>
  <c r="S274" i="5"/>
  <c r="R277" i="5"/>
  <c r="O278" i="5"/>
  <c r="S278" i="5"/>
  <c r="O279" i="5"/>
  <c r="S279" i="5"/>
  <c r="R281" i="5"/>
  <c r="O282" i="5"/>
  <c r="S282" i="5"/>
  <c r="O285" i="5"/>
  <c r="S285" i="5"/>
  <c r="O286" i="5"/>
  <c r="S286" i="5"/>
  <c r="O287" i="5"/>
  <c r="S287" i="5"/>
  <c r="O289" i="5"/>
  <c r="S289" i="5"/>
  <c r="O290" i="5"/>
  <c r="S290" i="5"/>
  <c r="O291" i="5"/>
  <c r="S291" i="5"/>
  <c r="O293" i="5"/>
  <c r="S293" i="5"/>
  <c r="O294" i="5"/>
  <c r="S294" i="5"/>
  <c r="S295" i="5"/>
  <c r="O297" i="5"/>
  <c r="S297" i="5"/>
  <c r="O298" i="5"/>
  <c r="S298" i="5"/>
  <c r="O299" i="5"/>
  <c r="S299" i="5"/>
  <c r="O301" i="5"/>
  <c r="S301" i="5"/>
  <c r="O302" i="5"/>
  <c r="S302" i="5"/>
  <c r="O303" i="5"/>
  <c r="S303" i="5"/>
  <c r="O305" i="5"/>
  <c r="S305" i="5"/>
  <c r="O306" i="5"/>
  <c r="S306" i="5"/>
  <c r="O309" i="5"/>
  <c r="S309" i="5"/>
  <c r="O310" i="5"/>
  <c r="S310" i="5"/>
  <c r="O311" i="5"/>
  <c r="S311" i="5"/>
  <c r="O313" i="5"/>
  <c r="S313" i="5"/>
  <c r="O314" i="5"/>
  <c r="S314" i="5"/>
  <c r="O315" i="5"/>
  <c r="S315" i="5"/>
  <c r="O317" i="5"/>
  <c r="S317" i="5"/>
  <c r="O318" i="5"/>
  <c r="S318" i="5"/>
  <c r="O321" i="5"/>
  <c r="S321" i="5"/>
  <c r="O322" i="5"/>
  <c r="S322" i="5"/>
  <c r="O323" i="5"/>
  <c r="S323" i="5"/>
  <c r="O325" i="5"/>
  <c r="S325" i="5"/>
  <c r="O326" i="5"/>
  <c r="S326" i="5"/>
  <c r="O327" i="5"/>
  <c r="S327" i="5"/>
  <c r="O329" i="5"/>
  <c r="S329" i="5"/>
  <c r="O330" i="5"/>
  <c r="S330" i="5"/>
  <c r="O331" i="5"/>
  <c r="S331" i="5"/>
  <c r="O333" i="5"/>
  <c r="S333" i="5"/>
  <c r="O334" i="5"/>
  <c r="S334" i="5"/>
  <c r="O335" i="5"/>
  <c r="S335" i="5"/>
  <c r="O337" i="5"/>
  <c r="S337" i="5"/>
  <c r="O338" i="5"/>
  <c r="S338" i="5"/>
  <c r="O339" i="5"/>
  <c r="S339" i="5"/>
  <c r="O341" i="5"/>
  <c r="S341" i="5"/>
  <c r="O342" i="5"/>
  <c r="S342" i="5"/>
  <c r="O345" i="5"/>
  <c r="S345" i="5"/>
  <c r="O346" i="5"/>
  <c r="S346" i="5"/>
  <c r="O349" i="5"/>
  <c r="S349" i="5"/>
  <c r="O350" i="5"/>
  <c r="S350" i="5"/>
  <c r="O353" i="5"/>
  <c r="S353" i="5"/>
  <c r="O354" i="5"/>
  <c r="S354" i="5"/>
  <c r="O357" i="5"/>
  <c r="S357" i="5"/>
  <c r="O358" i="5"/>
  <c r="S358" i="5"/>
  <c r="O361" i="5"/>
  <c r="S361" i="5"/>
  <c r="O362" i="5"/>
  <c r="S362" i="5"/>
  <c r="O365" i="5"/>
  <c r="S365" i="5"/>
  <c r="O366" i="5"/>
  <c r="S366" i="5"/>
  <c r="O369" i="5"/>
  <c r="S369" i="5"/>
  <c r="O370" i="5"/>
  <c r="S370" i="5"/>
  <c r="O373" i="5"/>
  <c r="S373" i="5"/>
  <c r="O374" i="5"/>
  <c r="P413" i="5"/>
  <c r="N417" i="5"/>
  <c r="N418" i="5"/>
  <c r="P421" i="5"/>
  <c r="O428" i="5"/>
  <c r="S429" i="5"/>
  <c r="R429" i="5"/>
  <c r="N431" i="5"/>
  <c r="R431" i="5"/>
  <c r="S433" i="5"/>
  <c r="R433" i="5"/>
  <c r="N435" i="5"/>
  <c r="R435" i="5"/>
  <c r="N437" i="5"/>
  <c r="R437" i="5"/>
  <c r="N439" i="5"/>
  <c r="R439" i="5"/>
  <c r="N441" i="5"/>
  <c r="R441" i="5"/>
  <c r="N443" i="5"/>
  <c r="R443" i="5"/>
  <c r="N445" i="5"/>
  <c r="R445" i="5"/>
  <c r="N447" i="5"/>
  <c r="R447" i="5"/>
  <c r="S449" i="5"/>
  <c r="R449" i="5"/>
  <c r="N451" i="5"/>
  <c r="R451" i="5"/>
  <c r="S453" i="5"/>
  <c r="R453" i="5"/>
  <c r="N455" i="5"/>
  <c r="R455" i="5"/>
  <c r="S457" i="5"/>
  <c r="R457" i="5"/>
  <c r="N459" i="5"/>
  <c r="R459" i="5"/>
  <c r="S461" i="5"/>
  <c r="R461" i="5"/>
  <c r="N463" i="5"/>
  <c r="R463" i="5"/>
  <c r="S465" i="5"/>
  <c r="R465" i="5"/>
  <c r="N467" i="5"/>
  <c r="R467" i="5"/>
  <c r="S469" i="5"/>
  <c r="R469" i="5"/>
  <c r="N471" i="5"/>
  <c r="R471" i="5"/>
  <c r="S473" i="5"/>
  <c r="R473" i="5"/>
  <c r="N475" i="5"/>
  <c r="R475" i="5"/>
  <c r="S477" i="5"/>
  <c r="R477" i="5"/>
  <c r="N479" i="5"/>
  <c r="R479" i="5"/>
  <c r="S481" i="5"/>
  <c r="R481" i="5"/>
  <c r="R483" i="5"/>
  <c r="R485" i="5"/>
  <c r="R487" i="5"/>
  <c r="R489" i="5"/>
  <c r="R491" i="5"/>
  <c r="R493" i="5"/>
  <c r="R495" i="5"/>
  <c r="R497" i="5"/>
  <c r="R499" i="5"/>
  <c r="R501" i="5"/>
  <c r="R503" i="5"/>
  <c r="R505" i="5"/>
  <c r="R507" i="5"/>
  <c r="R509" i="5"/>
  <c r="R511" i="5"/>
  <c r="R513" i="5"/>
  <c r="R515" i="5"/>
  <c r="R517" i="5"/>
  <c r="M525" i="5"/>
  <c r="M529" i="5"/>
  <c r="M533" i="5"/>
  <c r="M537" i="5"/>
  <c r="S542" i="5"/>
  <c r="S544" i="5"/>
  <c r="S546" i="5"/>
  <c r="S548" i="5"/>
  <c r="S550" i="5"/>
  <c r="S552" i="5"/>
  <c r="S554" i="5"/>
  <c r="S556" i="5"/>
  <c r="S558" i="5"/>
  <c r="S560" i="5"/>
  <c r="S562" i="5"/>
  <c r="S564" i="5"/>
  <c r="S566" i="5"/>
  <c r="S568" i="5"/>
  <c r="S570" i="5"/>
  <c r="S572" i="5"/>
  <c r="S574" i="5"/>
  <c r="S576" i="5"/>
  <c r="Q411" i="5"/>
  <c r="S430" i="5"/>
  <c r="S432" i="5"/>
  <c r="S434" i="5"/>
  <c r="S436" i="5"/>
  <c r="S438" i="5"/>
  <c r="S440" i="5"/>
  <c r="S442" i="5"/>
  <c r="S444" i="5"/>
  <c r="S446" i="5"/>
  <c r="S448" i="5"/>
  <c r="S450" i="5"/>
  <c r="S452" i="5"/>
  <c r="S454" i="5"/>
  <c r="S456" i="5"/>
  <c r="S458" i="5"/>
  <c r="S460" i="5"/>
  <c r="S462" i="5"/>
  <c r="S464" i="5"/>
  <c r="S466" i="5"/>
  <c r="S468" i="5"/>
  <c r="S470" i="5"/>
  <c r="S472" i="5"/>
  <c r="S474" i="5"/>
  <c r="S476" i="5"/>
  <c r="S478" i="5"/>
  <c r="S480" i="5"/>
  <c r="O482" i="5"/>
  <c r="S482" i="5"/>
  <c r="O484" i="5"/>
  <c r="S484" i="5"/>
  <c r="O486" i="5"/>
  <c r="S486" i="5"/>
  <c r="O488" i="5"/>
  <c r="S488" i="5"/>
  <c r="S490" i="5"/>
  <c r="O492" i="5"/>
  <c r="S492" i="5"/>
  <c r="O494" i="5"/>
  <c r="S494" i="5"/>
  <c r="O496" i="5"/>
  <c r="S496" i="5"/>
  <c r="O498" i="5"/>
  <c r="S498" i="5"/>
  <c r="O500" i="5"/>
  <c r="S500" i="5"/>
  <c r="S502" i="5"/>
  <c r="S504" i="5"/>
  <c r="S506" i="5"/>
  <c r="S508" i="5"/>
  <c r="S510" i="5"/>
  <c r="O512" i="5"/>
  <c r="S512" i="5"/>
  <c r="O514" i="5"/>
  <c r="S514" i="5"/>
  <c r="O516" i="5"/>
  <c r="S516" i="5"/>
  <c r="O518" i="5"/>
  <c r="S518" i="5"/>
  <c r="S519" i="5"/>
  <c r="L521" i="5"/>
  <c r="M521" i="5"/>
  <c r="O522" i="5"/>
  <c r="N525" i="5"/>
  <c r="N529" i="5"/>
  <c r="P531" i="5"/>
  <c r="N533" i="5"/>
  <c r="N537" i="5"/>
  <c r="P539" i="5"/>
  <c r="P541" i="5"/>
  <c r="T541" i="5"/>
  <c r="P543" i="5"/>
  <c r="T543" i="5"/>
  <c r="P545" i="5"/>
  <c r="T545" i="5"/>
  <c r="P547" i="5"/>
  <c r="T547" i="5"/>
  <c r="P549" i="5"/>
  <c r="T549" i="5"/>
  <c r="P551" i="5"/>
  <c r="T551" i="5"/>
  <c r="P553" i="5"/>
  <c r="T553" i="5"/>
  <c r="P555" i="5"/>
  <c r="T555" i="5"/>
  <c r="P557" i="5"/>
  <c r="T557" i="5"/>
  <c r="P559" i="5"/>
  <c r="T559" i="5"/>
  <c r="P561" i="5"/>
  <c r="T561" i="5"/>
  <c r="P563" i="5"/>
  <c r="T563" i="5"/>
  <c r="P565" i="5"/>
  <c r="T565" i="5"/>
  <c r="P567" i="5"/>
  <c r="T567" i="5"/>
  <c r="P569" i="5"/>
  <c r="T569" i="5"/>
  <c r="P571" i="5"/>
  <c r="T571" i="5"/>
  <c r="P573" i="5"/>
  <c r="T573" i="5"/>
  <c r="P575" i="5"/>
  <c r="T575" i="5"/>
  <c r="R376" i="5"/>
  <c r="N378" i="5"/>
  <c r="R378" i="5"/>
  <c r="N379" i="5"/>
  <c r="R379" i="5"/>
  <c r="N380" i="5"/>
  <c r="R380" i="5"/>
  <c r="N382" i="5"/>
  <c r="R382" i="5"/>
  <c r="N383" i="5"/>
  <c r="R383" i="5"/>
  <c r="N384" i="5"/>
  <c r="R384" i="5"/>
  <c r="N386" i="5"/>
  <c r="R386" i="5"/>
  <c r="N387" i="5"/>
  <c r="R387" i="5"/>
  <c r="N388" i="5"/>
  <c r="R388" i="5"/>
  <c r="N390" i="5"/>
  <c r="R390" i="5"/>
  <c r="N391" i="5"/>
  <c r="R391" i="5"/>
  <c r="N392" i="5"/>
  <c r="R392" i="5"/>
  <c r="N394" i="5"/>
  <c r="R394" i="5"/>
  <c r="N395" i="5"/>
  <c r="R395" i="5"/>
  <c r="N396" i="5"/>
  <c r="R396" i="5"/>
  <c r="N398" i="5"/>
  <c r="R398" i="5"/>
  <c r="N399" i="5"/>
  <c r="R399" i="5"/>
  <c r="N400" i="5"/>
  <c r="R400" i="5"/>
  <c r="N401" i="5"/>
  <c r="Q403" i="5"/>
  <c r="O410" i="5"/>
  <c r="O412" i="5"/>
  <c r="M414" i="5"/>
  <c r="M416" i="5"/>
  <c r="O418" i="5"/>
  <c r="O420" i="5"/>
  <c r="M422" i="5"/>
  <c r="M424" i="5"/>
  <c r="T426" i="5"/>
  <c r="M428" i="5"/>
  <c r="Q428" i="5"/>
  <c r="P429" i="5"/>
  <c r="T429" i="5"/>
  <c r="P431" i="5"/>
  <c r="T431" i="5"/>
  <c r="P433" i="5"/>
  <c r="T433" i="5"/>
  <c r="P435" i="5"/>
  <c r="T435" i="5"/>
  <c r="P437" i="5"/>
  <c r="T437" i="5"/>
  <c r="P439" i="5"/>
  <c r="T439" i="5"/>
  <c r="P441" i="5"/>
  <c r="T441" i="5"/>
  <c r="P443" i="5"/>
  <c r="T443" i="5"/>
  <c r="P445" i="5"/>
  <c r="T445" i="5"/>
  <c r="P447" i="5"/>
  <c r="T447" i="5"/>
  <c r="P449" i="5"/>
  <c r="T449" i="5"/>
  <c r="P451" i="5"/>
  <c r="T451" i="5"/>
  <c r="P453" i="5"/>
  <c r="T453" i="5"/>
  <c r="P455" i="5"/>
  <c r="T455" i="5"/>
  <c r="P457" i="5"/>
  <c r="T457" i="5"/>
  <c r="P459" i="5"/>
  <c r="T459" i="5"/>
  <c r="P461" i="5"/>
  <c r="T461" i="5"/>
  <c r="P463" i="5"/>
  <c r="T463" i="5"/>
  <c r="P465" i="5"/>
  <c r="T465" i="5"/>
  <c r="P467" i="5"/>
  <c r="T467" i="5"/>
  <c r="P469" i="5"/>
  <c r="T469" i="5"/>
  <c r="P471" i="5"/>
  <c r="T471" i="5"/>
  <c r="P473" i="5"/>
  <c r="T473" i="5"/>
  <c r="P475" i="5"/>
  <c r="T475" i="5"/>
  <c r="P477" i="5"/>
  <c r="T477" i="5"/>
  <c r="P479" i="5"/>
  <c r="T479" i="5"/>
  <c r="P481" i="5"/>
  <c r="T481" i="5"/>
  <c r="P483" i="5"/>
  <c r="T483" i="5"/>
  <c r="P485" i="5"/>
  <c r="T485" i="5"/>
  <c r="P487" i="5"/>
  <c r="T487" i="5"/>
  <c r="P489" i="5"/>
  <c r="T489" i="5"/>
  <c r="P491" i="5"/>
  <c r="T491" i="5"/>
  <c r="P493" i="5"/>
  <c r="T493" i="5"/>
  <c r="P495" i="5"/>
  <c r="T495" i="5"/>
  <c r="P497" i="5"/>
  <c r="T497" i="5"/>
  <c r="P499" i="5"/>
  <c r="T499" i="5"/>
  <c r="P501" i="5"/>
  <c r="T501" i="5"/>
  <c r="P503" i="5"/>
  <c r="T503" i="5"/>
  <c r="P505" i="5"/>
  <c r="T505" i="5"/>
  <c r="P507" i="5"/>
  <c r="T507" i="5"/>
  <c r="P509" i="5"/>
  <c r="T509" i="5"/>
  <c r="P511" i="5"/>
  <c r="T511" i="5"/>
  <c r="P513" i="5"/>
  <c r="T513" i="5"/>
  <c r="P515" i="5"/>
  <c r="T515" i="5"/>
  <c r="P517" i="5"/>
  <c r="T517" i="5"/>
  <c r="P518" i="5"/>
  <c r="T518" i="5"/>
  <c r="N521" i="5"/>
  <c r="P523" i="5"/>
  <c r="M526" i="5"/>
  <c r="M528" i="5"/>
  <c r="N528" i="5"/>
  <c r="M532" i="5"/>
  <c r="N532" i="5"/>
  <c r="M534" i="5"/>
  <c r="M536" i="5"/>
  <c r="N536" i="5"/>
  <c r="L541" i="5"/>
  <c r="M542" i="5"/>
  <c r="Q542" i="5"/>
  <c r="L543" i="5"/>
  <c r="R544" i="5"/>
  <c r="Q544" i="5"/>
  <c r="L545" i="5"/>
  <c r="M546" i="5"/>
  <c r="Q546" i="5"/>
  <c r="L547" i="5"/>
  <c r="R548" i="5"/>
  <c r="Q548" i="5"/>
  <c r="L549" i="5"/>
  <c r="M550" i="5"/>
  <c r="S374" i="5"/>
  <c r="O375" i="5"/>
  <c r="S375" i="5"/>
  <c r="O377" i="5"/>
  <c r="S377" i="5"/>
  <c r="O378" i="5"/>
  <c r="S378" i="5"/>
  <c r="O379" i="5"/>
  <c r="S379" i="5"/>
  <c r="O381" i="5"/>
  <c r="S381" i="5"/>
  <c r="O382" i="5"/>
  <c r="S382" i="5"/>
  <c r="O383" i="5"/>
  <c r="S383" i="5"/>
  <c r="O385" i="5"/>
  <c r="S385" i="5"/>
  <c r="O386" i="5"/>
  <c r="S386" i="5"/>
  <c r="O389" i="5"/>
  <c r="S389" i="5"/>
  <c r="O390" i="5"/>
  <c r="S390" i="5"/>
  <c r="O393" i="5"/>
  <c r="S393" i="5"/>
  <c r="O394" i="5"/>
  <c r="S394" i="5"/>
  <c r="O395" i="5"/>
  <c r="S395" i="5"/>
  <c r="O397" i="5"/>
  <c r="S397" i="5"/>
  <c r="O398" i="5"/>
  <c r="S398" i="5"/>
  <c r="O399" i="5"/>
  <c r="S399" i="5"/>
  <c r="O402" i="5"/>
  <c r="M406" i="5"/>
  <c r="M408" i="5"/>
  <c r="L409" i="5"/>
  <c r="M409" i="5"/>
  <c r="P411" i="5"/>
  <c r="N415" i="5"/>
  <c r="L417" i="5"/>
  <c r="M417" i="5"/>
  <c r="P419" i="5"/>
  <c r="N423" i="5"/>
  <c r="N425" i="5"/>
  <c r="L429" i="5"/>
  <c r="R430" i="5"/>
  <c r="Q430" i="5"/>
  <c r="L431" i="5"/>
  <c r="M432" i="5"/>
  <c r="Q432" i="5"/>
  <c r="L433" i="5"/>
  <c r="R434" i="5"/>
  <c r="Q434" i="5"/>
  <c r="L435" i="5"/>
  <c r="M436" i="5"/>
  <c r="Q436" i="5"/>
  <c r="L437" i="5"/>
  <c r="M438" i="5"/>
  <c r="Q438" i="5"/>
  <c r="L439" i="5"/>
  <c r="M440" i="5"/>
  <c r="Q440" i="5"/>
  <c r="L441" i="5"/>
  <c r="M442" i="5"/>
  <c r="Q442" i="5"/>
  <c r="L443" i="5"/>
  <c r="M444" i="5"/>
  <c r="Q444" i="5"/>
  <c r="L445" i="5"/>
  <c r="M446" i="5"/>
  <c r="Q446" i="5"/>
  <c r="L447" i="5"/>
  <c r="M448" i="5"/>
  <c r="Q448" i="5"/>
  <c r="L449" i="5"/>
  <c r="R450" i="5"/>
  <c r="Q450" i="5"/>
  <c r="L451" i="5"/>
  <c r="M452" i="5"/>
  <c r="Q452" i="5"/>
  <c r="L453" i="5"/>
  <c r="R454" i="5"/>
  <c r="Q454" i="5"/>
  <c r="L455" i="5"/>
  <c r="M456" i="5"/>
  <c r="Q456" i="5"/>
  <c r="L457" i="5"/>
  <c r="R458" i="5"/>
  <c r="Q458" i="5"/>
  <c r="L459" i="5"/>
  <c r="M460" i="5"/>
  <c r="Q460" i="5"/>
  <c r="L461" i="5"/>
  <c r="R462" i="5"/>
  <c r="Q462" i="5"/>
  <c r="L463" i="5"/>
  <c r="M464" i="5"/>
  <c r="Q464" i="5"/>
  <c r="L465" i="5"/>
  <c r="R466" i="5"/>
  <c r="Q466" i="5"/>
  <c r="L467" i="5"/>
  <c r="M468" i="5"/>
  <c r="Q468" i="5"/>
  <c r="L469" i="5"/>
  <c r="R470" i="5"/>
  <c r="Q470" i="5"/>
  <c r="L471" i="5"/>
  <c r="M472" i="5"/>
  <c r="Q472" i="5"/>
  <c r="L473" i="5"/>
  <c r="R474" i="5"/>
  <c r="Q474" i="5"/>
  <c r="L475" i="5"/>
  <c r="M476" i="5"/>
  <c r="Q476" i="5"/>
  <c r="L477" i="5"/>
  <c r="R478" i="5"/>
  <c r="Q478" i="5"/>
  <c r="L479" i="5"/>
  <c r="M480" i="5"/>
  <c r="Q480" i="5"/>
  <c r="L481" i="5"/>
  <c r="R482" i="5"/>
  <c r="Q482" i="5"/>
  <c r="L483" i="5"/>
  <c r="M484" i="5"/>
  <c r="Q484" i="5"/>
  <c r="L485" i="5"/>
  <c r="R486" i="5"/>
  <c r="Q486" i="5"/>
  <c r="L487" i="5"/>
  <c r="M488" i="5"/>
  <c r="Q488" i="5"/>
  <c r="L489" i="5"/>
  <c r="R490" i="5"/>
  <c r="Q490" i="5"/>
  <c r="L491" i="5"/>
  <c r="M492" i="5"/>
  <c r="Q492" i="5"/>
  <c r="L493" i="5"/>
  <c r="R494" i="5"/>
  <c r="Q494" i="5"/>
  <c r="L495" i="5"/>
  <c r="M496" i="5"/>
  <c r="Q496" i="5"/>
  <c r="L497" i="5"/>
  <c r="R498" i="5"/>
  <c r="Q498" i="5"/>
  <c r="L499" i="5"/>
  <c r="M500" i="5"/>
  <c r="Q500" i="5"/>
  <c r="L501" i="5"/>
  <c r="M502" i="5"/>
  <c r="Q502" i="5"/>
  <c r="L503" i="5"/>
  <c r="M504" i="5"/>
  <c r="Q504" i="5"/>
  <c r="L505" i="5"/>
  <c r="M506" i="5"/>
  <c r="Q506" i="5"/>
  <c r="L507" i="5"/>
  <c r="M508" i="5"/>
  <c r="Q508" i="5"/>
  <c r="L509" i="5"/>
  <c r="M510" i="5"/>
  <c r="Q510" i="5"/>
  <c r="L511" i="5"/>
  <c r="M512" i="5"/>
  <c r="Q512" i="5"/>
  <c r="L513" i="5"/>
  <c r="M514" i="5"/>
  <c r="Q514" i="5"/>
  <c r="L515" i="5"/>
  <c r="M516" i="5"/>
  <c r="Q516" i="5"/>
  <c r="L517" i="5"/>
  <c r="Q517" i="5"/>
  <c r="M518" i="5"/>
  <c r="Q518" i="5"/>
  <c r="Q519" i="5"/>
  <c r="M520" i="5"/>
  <c r="M524" i="5"/>
  <c r="N527" i="5"/>
  <c r="N535" i="5"/>
  <c r="N541" i="5"/>
  <c r="R541" i="5"/>
  <c r="S578" i="5"/>
  <c r="S580" i="5"/>
  <c r="S582" i="5"/>
  <c r="S584" i="5"/>
  <c r="S586" i="5"/>
  <c r="S588" i="5"/>
  <c r="S590" i="5"/>
  <c r="S591" i="5"/>
  <c r="R594" i="5"/>
  <c r="Q595" i="5"/>
  <c r="P595" i="5"/>
  <c r="T596" i="5"/>
  <c r="S598" i="5"/>
  <c r="R599" i="5"/>
  <c r="Q601" i="5"/>
  <c r="M606" i="5"/>
  <c r="Q613" i="5"/>
  <c r="R613" i="5"/>
  <c r="M630" i="5"/>
  <c r="O636" i="5"/>
  <c r="T642" i="5"/>
  <c r="M646" i="5"/>
  <c r="R658" i="5"/>
  <c r="R662" i="5"/>
  <c r="R666" i="5"/>
  <c r="Q673" i="5"/>
  <c r="O674" i="5"/>
  <c r="Q679" i="5"/>
  <c r="N679" i="5"/>
  <c r="S683" i="5"/>
  <c r="Q685" i="5"/>
  <c r="P685" i="5"/>
  <c r="T686" i="5"/>
  <c r="R696" i="5"/>
  <c r="R698" i="5"/>
  <c r="M700" i="5"/>
  <c r="N704" i="5"/>
  <c r="T708" i="5"/>
  <c r="S712" i="5"/>
  <c r="S716" i="5"/>
  <c r="S717" i="5"/>
  <c r="S720" i="5"/>
  <c r="S724" i="5"/>
  <c r="S728" i="5"/>
  <c r="S732" i="5"/>
  <c r="S733" i="5"/>
  <c r="S736" i="5"/>
  <c r="S737" i="5"/>
  <c r="S740" i="5"/>
  <c r="S741" i="5"/>
  <c r="S744" i="5"/>
  <c r="P577" i="5"/>
  <c r="T577" i="5"/>
  <c r="P579" i="5"/>
  <c r="T579" i="5"/>
  <c r="P581" i="5"/>
  <c r="T581" i="5"/>
  <c r="P583" i="5"/>
  <c r="T583" i="5"/>
  <c r="P585" i="5"/>
  <c r="T585" i="5"/>
  <c r="P587" i="5"/>
  <c r="T587" i="5"/>
  <c r="P589" i="5"/>
  <c r="T589" i="5"/>
  <c r="P591" i="5"/>
  <c r="T591" i="5"/>
  <c r="P592" i="5"/>
  <c r="T592" i="5"/>
  <c r="R593" i="5"/>
  <c r="S593" i="5"/>
  <c r="O594" i="5"/>
  <c r="M597" i="5"/>
  <c r="Q597" i="5"/>
  <c r="N597" i="5"/>
  <c r="M603" i="5"/>
  <c r="P604" i="5"/>
  <c r="O605" i="5"/>
  <c r="N606" i="5"/>
  <c r="M607" i="5"/>
  <c r="P608" i="5"/>
  <c r="O609" i="5"/>
  <c r="L614" i="5"/>
  <c r="M614" i="5"/>
  <c r="O617" i="5"/>
  <c r="M618" i="5"/>
  <c r="L620" i="5"/>
  <c r="O620" i="5"/>
  <c r="P626" i="5"/>
  <c r="T626" i="5"/>
  <c r="P628" i="5"/>
  <c r="O629" i="5"/>
  <c r="T631" i="5"/>
  <c r="P632" i="5"/>
  <c r="O635" i="5"/>
  <c r="S635" i="5"/>
  <c r="N636" i="5"/>
  <c r="R636" i="5"/>
  <c r="M637" i="5"/>
  <c r="Q637" i="5"/>
  <c r="R637" i="5"/>
  <c r="N640" i="5"/>
  <c r="R640" i="5"/>
  <c r="T643" i="5"/>
  <c r="L644" i="5"/>
  <c r="O644" i="5"/>
  <c r="N646" i="5"/>
  <c r="O649" i="5"/>
  <c r="N650" i="5"/>
  <c r="L652" i="5"/>
  <c r="O652" i="5"/>
  <c r="R656" i="5"/>
  <c r="O657" i="5"/>
  <c r="S657" i="5"/>
  <c r="R660" i="5"/>
  <c r="O661" i="5"/>
  <c r="S661" i="5"/>
  <c r="R664" i="5"/>
  <c r="O665" i="5"/>
  <c r="S665" i="5"/>
  <c r="R668" i="5"/>
  <c r="O669" i="5"/>
  <c r="S669" i="5"/>
  <c r="T670" i="5"/>
  <c r="S670" i="5"/>
  <c r="O671" i="5"/>
  <c r="N672" i="5"/>
  <c r="R672" i="5"/>
  <c r="T676" i="5"/>
  <c r="M676" i="5"/>
  <c r="P681" i="5"/>
  <c r="Q681" i="5"/>
  <c r="M682" i="5"/>
  <c r="O682" i="5"/>
  <c r="P684" i="5"/>
  <c r="T684" i="5"/>
  <c r="N685" i="5"/>
  <c r="L687" i="5"/>
  <c r="Q687" i="5"/>
  <c r="N687" i="5"/>
  <c r="P690" i="5"/>
  <c r="R691" i="5"/>
  <c r="S691" i="5"/>
  <c r="O692" i="5"/>
  <c r="Q693" i="5"/>
  <c r="S694" i="5"/>
  <c r="T694" i="5"/>
  <c r="P695" i="5"/>
  <c r="O696" i="5"/>
  <c r="N700" i="5"/>
  <c r="R707" i="5"/>
  <c r="T709" i="5"/>
  <c r="M709" i="5"/>
  <c r="P711" i="5"/>
  <c r="T711" i="5"/>
  <c r="P712" i="5"/>
  <c r="T712" i="5"/>
  <c r="P715" i="5"/>
  <c r="T715" i="5"/>
  <c r="P716" i="5"/>
  <c r="T716" i="5"/>
  <c r="P719" i="5"/>
  <c r="T719" i="5"/>
  <c r="P720" i="5"/>
  <c r="T720" i="5"/>
  <c r="P723" i="5"/>
  <c r="T723" i="5"/>
  <c r="P724" i="5"/>
  <c r="T724" i="5"/>
  <c r="P727" i="5"/>
  <c r="T727" i="5"/>
  <c r="P728" i="5"/>
  <c r="T728" i="5"/>
  <c r="P731" i="5"/>
  <c r="T731" i="5"/>
  <c r="P732" i="5"/>
  <c r="T732" i="5"/>
  <c r="P735" i="5"/>
  <c r="T735" i="5"/>
  <c r="P736" i="5"/>
  <c r="T736" i="5"/>
  <c r="Q550" i="5"/>
  <c r="L551" i="5"/>
  <c r="R552" i="5"/>
  <c r="Q552" i="5"/>
  <c r="L553" i="5"/>
  <c r="M554" i="5"/>
  <c r="Q554" i="5"/>
  <c r="L555" i="5"/>
  <c r="R556" i="5"/>
  <c r="Q556" i="5"/>
  <c r="L557" i="5"/>
  <c r="M558" i="5"/>
  <c r="Q558" i="5"/>
  <c r="L559" i="5"/>
  <c r="R560" i="5"/>
  <c r="Q560" i="5"/>
  <c r="L561" i="5"/>
  <c r="M562" i="5"/>
  <c r="Q562" i="5"/>
  <c r="L563" i="5"/>
  <c r="R564" i="5"/>
  <c r="Q564" i="5"/>
  <c r="L565" i="5"/>
  <c r="M566" i="5"/>
  <c r="Q566" i="5"/>
  <c r="L567" i="5"/>
  <c r="R568" i="5"/>
  <c r="Q568" i="5"/>
  <c r="L569" i="5"/>
  <c r="M570" i="5"/>
  <c r="Q570" i="5"/>
  <c r="L571" i="5"/>
  <c r="R572" i="5"/>
  <c r="Q572" i="5"/>
  <c r="L573" i="5"/>
  <c r="M574" i="5"/>
  <c r="Q574" i="5"/>
  <c r="L575" i="5"/>
  <c r="R576" i="5"/>
  <c r="Q576" i="5"/>
  <c r="L577" i="5"/>
  <c r="M578" i="5"/>
  <c r="Q578" i="5"/>
  <c r="L579" i="5"/>
  <c r="M580" i="5"/>
  <c r="Q580" i="5"/>
  <c r="L581" i="5"/>
  <c r="M582" i="5"/>
  <c r="Q582" i="5"/>
  <c r="L583" i="5"/>
  <c r="M584" i="5"/>
  <c r="Q584" i="5"/>
  <c r="L585" i="5"/>
  <c r="M586" i="5"/>
  <c r="Q586" i="5"/>
  <c r="L587" i="5"/>
  <c r="M588" i="5"/>
  <c r="Q588" i="5"/>
  <c r="L589" i="5"/>
  <c r="M590" i="5"/>
  <c r="Q590" i="5"/>
  <c r="L591" i="5"/>
  <c r="O595" i="5"/>
  <c r="S595" i="5"/>
  <c r="L598" i="5"/>
  <c r="M598" i="5"/>
  <c r="O601" i="5"/>
  <c r="N602" i="5"/>
  <c r="L604" i="5"/>
  <c r="Q604" i="5"/>
  <c r="P605" i="5"/>
  <c r="T605" i="5"/>
  <c r="O606" i="5"/>
  <c r="S606" i="5"/>
  <c r="N607" i="5"/>
  <c r="R607" i="5"/>
  <c r="P610" i="5"/>
  <c r="T610" i="5"/>
  <c r="P612" i="5"/>
  <c r="O613" i="5"/>
  <c r="N614" i="5"/>
  <c r="T615" i="5"/>
  <c r="P616" i="5"/>
  <c r="O619" i="5"/>
  <c r="S619" i="5"/>
  <c r="N620" i="5"/>
  <c r="R620" i="5"/>
  <c r="M621" i="5"/>
  <c r="Q621" i="5"/>
  <c r="N624" i="5"/>
  <c r="R624" i="5"/>
  <c r="T627" i="5"/>
  <c r="L628" i="5"/>
  <c r="M633" i="5"/>
  <c r="Q633" i="5"/>
  <c r="L638" i="5"/>
  <c r="M638" i="5"/>
  <c r="N642" i="5"/>
  <c r="M645" i="5"/>
  <c r="Q645" i="5"/>
  <c r="P648" i="5"/>
  <c r="Q652" i="5"/>
  <c r="T653" i="5"/>
  <c r="P656" i="5"/>
  <c r="T656" i="5"/>
  <c r="P660" i="5"/>
  <c r="T660" i="5"/>
  <c r="P664" i="5"/>
  <c r="T664" i="5"/>
  <c r="P668" i="5"/>
  <c r="T668" i="5"/>
  <c r="P670" i="5"/>
  <c r="P671" i="5"/>
  <c r="O672" i="5"/>
  <c r="N676" i="5"/>
  <c r="O679" i="5"/>
  <c r="N680" i="5"/>
  <c r="R680" i="5"/>
  <c r="N682" i="5"/>
  <c r="R682" i="5"/>
  <c r="L684" i="5"/>
  <c r="M684" i="5"/>
  <c r="O685" i="5"/>
  <c r="S685" i="5"/>
  <c r="P689" i="5"/>
  <c r="Q689" i="5"/>
  <c r="M690" i="5"/>
  <c r="N693" i="5"/>
  <c r="L695" i="5"/>
  <c r="Q695" i="5"/>
  <c r="P698" i="5"/>
  <c r="R699" i="5"/>
  <c r="S699" i="5"/>
  <c r="O700" i="5"/>
  <c r="O704" i="5"/>
  <c r="N705" i="5"/>
  <c r="N706" i="5"/>
  <c r="R706" i="5"/>
  <c r="P707" i="5"/>
  <c r="N709" i="5"/>
  <c r="M710" i="5"/>
  <c r="Q710" i="5"/>
  <c r="L711" i="5"/>
  <c r="Q711" i="5"/>
  <c r="L712" i="5"/>
  <c r="T713" i="5"/>
  <c r="M714" i="5"/>
  <c r="Q714" i="5"/>
  <c r="L715" i="5"/>
  <c r="Q715" i="5"/>
  <c r="L716" i="5"/>
  <c r="T717" i="5"/>
  <c r="S543" i="5"/>
  <c r="R543" i="5"/>
  <c r="N545" i="5"/>
  <c r="R545" i="5"/>
  <c r="S547" i="5"/>
  <c r="R547" i="5"/>
  <c r="N549" i="5"/>
  <c r="R549" i="5"/>
  <c r="S551" i="5"/>
  <c r="R551" i="5"/>
  <c r="N553" i="5"/>
  <c r="R553" i="5"/>
  <c r="S555" i="5"/>
  <c r="R555" i="5"/>
  <c r="N557" i="5"/>
  <c r="R557" i="5"/>
  <c r="S559" i="5"/>
  <c r="R559" i="5"/>
  <c r="N561" i="5"/>
  <c r="R561" i="5"/>
  <c r="S563" i="5"/>
  <c r="R563" i="5"/>
  <c r="N565" i="5"/>
  <c r="R565" i="5"/>
  <c r="S567" i="5"/>
  <c r="R567" i="5"/>
  <c r="N569" i="5"/>
  <c r="R569" i="5"/>
  <c r="S571" i="5"/>
  <c r="R571" i="5"/>
  <c r="N573" i="5"/>
  <c r="R573" i="5"/>
  <c r="S575" i="5"/>
  <c r="R575" i="5"/>
  <c r="N577" i="5"/>
  <c r="R577" i="5"/>
  <c r="N579" i="5"/>
  <c r="R579" i="5"/>
  <c r="N581" i="5"/>
  <c r="R581" i="5"/>
  <c r="N583" i="5"/>
  <c r="R583" i="5"/>
  <c r="N585" i="5"/>
  <c r="R585" i="5"/>
  <c r="N587" i="5"/>
  <c r="R587" i="5"/>
  <c r="N589" i="5"/>
  <c r="R589" i="5"/>
  <c r="N591" i="5"/>
  <c r="N592" i="5"/>
  <c r="R592" i="5"/>
  <c r="L594" i="5"/>
  <c r="M594" i="5"/>
  <c r="O597" i="5"/>
  <c r="S597" i="5"/>
  <c r="N598" i="5"/>
  <c r="M599" i="5"/>
  <c r="P599" i="5"/>
  <c r="P600" i="5"/>
  <c r="O603" i="5"/>
  <c r="S603" i="5"/>
  <c r="N604" i="5"/>
  <c r="M605" i="5"/>
  <c r="Q605" i="5"/>
  <c r="N608" i="5"/>
  <c r="R608" i="5"/>
  <c r="M611" i="5"/>
  <c r="L612" i="5"/>
  <c r="Q612" i="5"/>
  <c r="P613" i="5"/>
  <c r="T613" i="5"/>
  <c r="O614" i="5"/>
  <c r="M617" i="5"/>
  <c r="Q617" i="5"/>
  <c r="L622" i="5"/>
  <c r="M622" i="5"/>
  <c r="N628" i="5"/>
  <c r="M629" i="5"/>
  <c r="Q629" i="5"/>
  <c r="P636" i="5"/>
  <c r="O637" i="5"/>
  <c r="N638" i="5"/>
  <c r="P640" i="5"/>
  <c r="O641" i="5"/>
  <c r="O647" i="5"/>
  <c r="S647" i="5"/>
  <c r="M649" i="5"/>
  <c r="Q649" i="5"/>
  <c r="R652" i="5"/>
  <c r="Q653" i="5"/>
  <c r="T654" i="5"/>
  <c r="M655" i="5"/>
  <c r="Q655" i="5"/>
  <c r="L656" i="5"/>
  <c r="T657" i="5"/>
  <c r="T658" i="5"/>
  <c r="M659" i="5"/>
  <c r="Q659" i="5"/>
  <c r="L660" i="5"/>
  <c r="T661" i="5"/>
  <c r="T662" i="5"/>
  <c r="M663" i="5"/>
  <c r="Q663" i="5"/>
  <c r="L664" i="5"/>
  <c r="T665" i="5"/>
  <c r="T666" i="5"/>
  <c r="M667" i="5"/>
  <c r="Q667" i="5"/>
  <c r="L668" i="5"/>
  <c r="T669" i="5"/>
  <c r="L671" i="5"/>
  <c r="P674" i="5"/>
  <c r="R675" i="5"/>
  <c r="S675" i="5"/>
  <c r="O676" i="5"/>
  <c r="Q677" i="5"/>
  <c r="S678" i="5"/>
  <c r="T678" i="5"/>
  <c r="P679" i="5"/>
  <c r="O680" i="5"/>
  <c r="N684" i="5"/>
  <c r="O687" i="5"/>
  <c r="N688" i="5"/>
  <c r="R688" i="5"/>
  <c r="N690" i="5"/>
  <c r="R690" i="5"/>
  <c r="T692" i="5"/>
  <c r="M692" i="5"/>
  <c r="P697" i="5"/>
  <c r="Q697" i="5"/>
  <c r="M698" i="5"/>
  <c r="P700" i="5"/>
  <c r="T700" i="5"/>
  <c r="N701" i="5"/>
  <c r="N702" i="5"/>
  <c r="R702" i="5"/>
  <c r="P703" i="5"/>
  <c r="T704" i="5"/>
  <c r="L707" i="5"/>
  <c r="Q707" i="5"/>
  <c r="O707" i="5"/>
  <c r="O708" i="5"/>
  <c r="N710" i="5"/>
  <c r="R710" i="5"/>
  <c r="Q712" i="5"/>
  <c r="N713" i="5"/>
  <c r="R713" i="5"/>
  <c r="N714" i="5"/>
  <c r="R714" i="5"/>
  <c r="Q716" i="5"/>
  <c r="N717" i="5"/>
  <c r="R717" i="5"/>
  <c r="N718" i="5"/>
  <c r="R718" i="5"/>
  <c r="Q720" i="5"/>
  <c r="N721" i="5"/>
  <c r="R721" i="5"/>
  <c r="M718" i="5"/>
  <c r="Q718" i="5"/>
  <c r="L719" i="5"/>
  <c r="Q719" i="5"/>
  <c r="L720" i="5"/>
  <c r="T721" i="5"/>
  <c r="M722" i="5"/>
  <c r="Q722" i="5"/>
  <c r="L723" i="5"/>
  <c r="Q723" i="5"/>
  <c r="L724" i="5"/>
  <c r="T725" i="5"/>
  <c r="M726" i="5"/>
  <c r="Q726" i="5"/>
  <c r="L727" i="5"/>
  <c r="Q727" i="5"/>
  <c r="L728" i="5"/>
  <c r="T729" i="5"/>
  <c r="M730" i="5"/>
  <c r="Q730" i="5"/>
  <c r="L731" i="5"/>
  <c r="Q731" i="5"/>
  <c r="L732" i="5"/>
  <c r="T733" i="5"/>
  <c r="M734" i="5"/>
  <c r="Q734" i="5"/>
  <c r="L735" i="5"/>
  <c r="Q735" i="5"/>
  <c r="L736" i="5"/>
  <c r="T737" i="5"/>
  <c r="M738" i="5"/>
  <c r="Q738" i="5"/>
  <c r="L739" i="5"/>
  <c r="Q739" i="5"/>
  <c r="L740" i="5"/>
  <c r="T741" i="5"/>
  <c r="M742" i="5"/>
  <c r="Q742" i="5"/>
  <c r="L743" i="5"/>
  <c r="Q743" i="5"/>
  <c r="L744" i="5"/>
  <c r="T745" i="5"/>
  <c r="M746" i="5"/>
  <c r="Q746" i="5"/>
  <c r="L747" i="5"/>
  <c r="Q747" i="5"/>
  <c r="L748" i="5"/>
  <c r="T749" i="5"/>
  <c r="M750" i="5"/>
  <c r="Q750" i="5"/>
  <c r="L751" i="5"/>
  <c r="Q751" i="5"/>
  <c r="L752" i="5"/>
  <c r="T753" i="5"/>
  <c r="M754" i="5"/>
  <c r="Q754" i="5"/>
  <c r="L755" i="5"/>
  <c r="Q755" i="5"/>
  <c r="L756" i="5"/>
  <c r="T757" i="5"/>
  <c r="M758" i="5"/>
  <c r="Q758" i="5"/>
  <c r="L759" i="5"/>
  <c r="T760" i="5"/>
  <c r="T761" i="5"/>
  <c r="M762" i="5"/>
  <c r="Q762" i="5"/>
  <c r="L763" i="5"/>
  <c r="T764" i="5"/>
  <c r="Q765" i="5"/>
  <c r="T766" i="5"/>
  <c r="Q766" i="5"/>
  <c r="S767" i="5"/>
  <c r="T767" i="5"/>
  <c r="P768" i="5"/>
  <c r="O769" i="5"/>
  <c r="N773" i="5"/>
  <c r="O776" i="5"/>
  <c r="S776" i="5"/>
  <c r="O777" i="5"/>
  <c r="S777" i="5"/>
  <c r="O778" i="5"/>
  <c r="S778" i="5"/>
  <c r="N722" i="5"/>
  <c r="R722" i="5"/>
  <c r="Q724" i="5"/>
  <c r="N725" i="5"/>
  <c r="R725" i="5"/>
  <c r="N726" i="5"/>
  <c r="R726" i="5"/>
  <c r="Q728" i="5"/>
  <c r="N729" i="5"/>
  <c r="R729" i="5"/>
  <c r="N730" i="5"/>
  <c r="R730" i="5"/>
  <c r="Q732" i="5"/>
  <c r="N733" i="5"/>
  <c r="R733" i="5"/>
  <c r="N734" i="5"/>
  <c r="R734" i="5"/>
  <c r="Q736" i="5"/>
  <c r="N737" i="5"/>
  <c r="R737" i="5"/>
  <c r="N738" i="5"/>
  <c r="R738" i="5"/>
  <c r="Q740" i="5"/>
  <c r="N741" i="5"/>
  <c r="R741" i="5"/>
  <c r="N742" i="5"/>
  <c r="R742" i="5"/>
  <c r="Q744" i="5"/>
  <c r="N745" i="5"/>
  <c r="R745" i="5"/>
  <c r="N746" i="5"/>
  <c r="R746" i="5"/>
  <c r="Q748" i="5"/>
  <c r="N749" i="5"/>
  <c r="R749" i="5"/>
  <c r="N750" i="5"/>
  <c r="R750" i="5"/>
  <c r="Q752" i="5"/>
  <c r="N753" i="5"/>
  <c r="R753" i="5"/>
  <c r="N754" i="5"/>
  <c r="R754" i="5"/>
  <c r="Q756" i="5"/>
  <c r="N757" i="5"/>
  <c r="R757" i="5"/>
  <c r="Q759" i="5"/>
  <c r="Q760" i="5"/>
  <c r="N761" i="5"/>
  <c r="R761" i="5"/>
  <c r="Q763" i="5"/>
  <c r="Q764" i="5"/>
  <c r="N765" i="5"/>
  <c r="R765" i="5"/>
  <c r="N766" i="5"/>
  <c r="M768" i="5"/>
  <c r="Q768" i="5"/>
  <c r="P771" i="5"/>
  <c r="R772" i="5"/>
  <c r="S772" i="5"/>
  <c r="O773" i="5"/>
  <c r="P775" i="5"/>
  <c r="T775" i="5"/>
  <c r="P776" i="5"/>
  <c r="T776" i="5"/>
  <c r="P777" i="5"/>
  <c r="T777" i="5"/>
  <c r="P779" i="5"/>
  <c r="T779" i="5"/>
  <c r="P780" i="5"/>
  <c r="T780" i="5"/>
  <c r="P781" i="5"/>
  <c r="T781" i="5"/>
  <c r="P783" i="5"/>
  <c r="T783" i="5"/>
  <c r="P784" i="5"/>
  <c r="T784" i="5"/>
  <c r="P785" i="5"/>
  <c r="T785" i="5"/>
  <c r="P787" i="5"/>
  <c r="S745" i="5"/>
  <c r="S748" i="5"/>
  <c r="S749" i="5"/>
  <c r="S752" i="5"/>
  <c r="S756" i="5"/>
  <c r="S760" i="5"/>
  <c r="S764" i="5"/>
  <c r="S766" i="5"/>
  <c r="Q770" i="5"/>
  <c r="O771" i="5"/>
  <c r="T773" i="5"/>
  <c r="Q775" i="5"/>
  <c r="Q776" i="5"/>
  <c r="Q778" i="5"/>
  <c r="Q779" i="5"/>
  <c r="Q780" i="5"/>
  <c r="Q782" i="5"/>
  <c r="Q783" i="5"/>
  <c r="Q784" i="5"/>
  <c r="Q786" i="5"/>
  <c r="Q787" i="5"/>
  <c r="Q788" i="5"/>
  <c r="Q790" i="5"/>
  <c r="Q791" i="5"/>
  <c r="Q792" i="5"/>
  <c r="Q794" i="5"/>
  <c r="Q795" i="5"/>
  <c r="Q796" i="5"/>
  <c r="Q798" i="5"/>
  <c r="Q799" i="5"/>
  <c r="Q800" i="5"/>
  <c r="P739" i="5"/>
  <c r="T739" i="5"/>
  <c r="P740" i="5"/>
  <c r="T740" i="5"/>
  <c r="P743" i="5"/>
  <c r="T743" i="5"/>
  <c r="P744" i="5"/>
  <c r="T744" i="5"/>
  <c r="P747" i="5"/>
  <c r="T747" i="5"/>
  <c r="P748" i="5"/>
  <c r="T748" i="5"/>
  <c r="P751" i="5"/>
  <c r="T751" i="5"/>
  <c r="P752" i="5"/>
  <c r="T752" i="5"/>
  <c r="P755" i="5"/>
  <c r="T755" i="5"/>
  <c r="P756" i="5"/>
  <c r="T756" i="5"/>
  <c r="P759" i="5"/>
  <c r="T759" i="5"/>
  <c r="P763" i="5"/>
  <c r="T763" i="5"/>
  <c r="O768" i="5"/>
  <c r="N769" i="5"/>
  <c r="R769" i="5"/>
  <c r="N771" i="5"/>
  <c r="R771" i="5"/>
  <c r="L773" i="5"/>
  <c r="M773" i="5"/>
  <c r="O774" i="5"/>
  <c r="S774" i="5"/>
  <c r="N775" i="5"/>
  <c r="R775" i="5"/>
  <c r="N777" i="5"/>
  <c r="R777" i="5"/>
  <c r="N778" i="5"/>
  <c r="R778" i="5"/>
  <c r="N779" i="5"/>
  <c r="R779" i="5"/>
  <c r="N781" i="5"/>
  <c r="R781" i="5"/>
  <c r="N782" i="5"/>
  <c r="R782" i="5"/>
  <c r="N783" i="5"/>
  <c r="R783" i="5"/>
  <c r="N785" i="5"/>
  <c r="R785" i="5"/>
  <c r="N786" i="5"/>
  <c r="R786" i="5"/>
  <c r="N787" i="5"/>
  <c r="R787" i="5"/>
  <c r="N789" i="5"/>
  <c r="R789" i="5"/>
  <c r="N790" i="5"/>
  <c r="R790" i="5"/>
  <c r="N791" i="5"/>
  <c r="R791" i="5"/>
  <c r="N793" i="5"/>
  <c r="Q802" i="5"/>
  <c r="Q803" i="5"/>
  <c r="M810" i="5"/>
  <c r="T834" i="5"/>
  <c r="S843" i="5"/>
  <c r="Q845" i="5"/>
  <c r="Q847" i="5"/>
  <c r="Q849" i="5"/>
  <c r="Q851" i="5"/>
  <c r="Q853" i="5"/>
  <c r="Q855" i="5"/>
  <c r="Q857" i="5"/>
  <c r="Q859" i="5"/>
  <c r="Q861" i="5"/>
  <c r="Q863" i="5"/>
  <c r="Q864" i="5"/>
  <c r="Q865" i="5"/>
  <c r="T866" i="5"/>
  <c r="R872" i="5"/>
  <c r="Q873" i="5"/>
  <c r="T874" i="5"/>
  <c r="R878" i="5"/>
  <c r="R882" i="5"/>
  <c r="Q886" i="5"/>
  <c r="O886" i="5"/>
  <c r="T887" i="5"/>
  <c r="S888" i="5"/>
  <c r="R889" i="5"/>
  <c r="Q891" i="5"/>
  <c r="S904" i="5"/>
  <c r="R793" i="5"/>
  <c r="N794" i="5"/>
  <c r="R794" i="5"/>
  <c r="N795" i="5"/>
  <c r="R795" i="5"/>
  <c r="N797" i="5"/>
  <c r="R797" i="5"/>
  <c r="N798" i="5"/>
  <c r="R798" i="5"/>
  <c r="N799" i="5"/>
  <c r="R799" i="5"/>
  <c r="N801" i="5"/>
  <c r="R801" i="5"/>
  <c r="N802" i="5"/>
  <c r="R802" i="5"/>
  <c r="N803" i="5"/>
  <c r="R803" i="5"/>
  <c r="M804" i="5"/>
  <c r="N805" i="5"/>
  <c r="R805" i="5"/>
  <c r="N806" i="5"/>
  <c r="N808" i="5"/>
  <c r="R811" i="5"/>
  <c r="M813" i="5"/>
  <c r="M815" i="5"/>
  <c r="L818" i="5"/>
  <c r="M818" i="5"/>
  <c r="P820" i="5"/>
  <c r="N824" i="5"/>
  <c r="M828" i="5"/>
  <c r="M829" i="5"/>
  <c r="M831" i="5"/>
  <c r="T835" i="5"/>
  <c r="M837" i="5"/>
  <c r="Q837" i="5"/>
  <c r="N837" i="5"/>
  <c r="O839" i="5"/>
  <c r="S839" i="5"/>
  <c r="M841" i="5"/>
  <c r="Q841" i="5"/>
  <c r="N841" i="5"/>
  <c r="N844" i="5"/>
  <c r="R844" i="5"/>
  <c r="N846" i="5"/>
  <c r="R846" i="5"/>
  <c r="N848" i="5"/>
  <c r="R848" i="5"/>
  <c r="N850" i="5"/>
  <c r="R850" i="5"/>
  <c r="N852" i="5"/>
  <c r="R852" i="5"/>
  <c r="N854" i="5"/>
  <c r="R854" i="5"/>
  <c r="N856" i="5"/>
  <c r="R856" i="5"/>
  <c r="N858" i="5"/>
  <c r="R858" i="5"/>
  <c r="N860" i="5"/>
  <c r="R860" i="5"/>
  <c r="N862" i="5"/>
  <c r="R862" i="5"/>
  <c r="N864" i="5"/>
  <c r="R864" i="5"/>
  <c r="M867" i="5"/>
  <c r="Q867" i="5"/>
  <c r="N867" i="5"/>
  <c r="P870" i="5"/>
  <c r="T870" i="5"/>
  <c r="R871" i="5"/>
  <c r="S871" i="5"/>
  <c r="O872" i="5"/>
  <c r="M875" i="5"/>
  <c r="Q875" i="5"/>
  <c r="N875" i="5"/>
  <c r="L880" i="5"/>
  <c r="M880" i="5"/>
  <c r="N884" i="5"/>
  <c r="N886" i="5"/>
  <c r="M887" i="5"/>
  <c r="Q887" i="5"/>
  <c r="R887" i="5"/>
  <c r="Q902" i="5"/>
  <c r="O902" i="5"/>
  <c r="T903" i="5"/>
  <c r="O780" i="5"/>
  <c r="S780" i="5"/>
  <c r="O781" i="5"/>
  <c r="S781" i="5"/>
  <c r="O782" i="5"/>
  <c r="S782" i="5"/>
  <c r="O784" i="5"/>
  <c r="S784" i="5"/>
  <c r="O785" i="5"/>
  <c r="S785" i="5"/>
  <c r="O788" i="5"/>
  <c r="S788" i="5"/>
  <c r="O789" i="5"/>
  <c r="S789" i="5"/>
  <c r="O792" i="5"/>
  <c r="S792" i="5"/>
  <c r="O793" i="5"/>
  <c r="S793" i="5"/>
  <c r="O796" i="5"/>
  <c r="S796" i="5"/>
  <c r="O797" i="5"/>
  <c r="S797" i="5"/>
  <c r="O800" i="5"/>
  <c r="S800" i="5"/>
  <c r="O801" i="5"/>
  <c r="S801" i="5"/>
  <c r="O804" i="5"/>
  <c r="S804" i="5"/>
  <c r="O805" i="5"/>
  <c r="S805" i="5"/>
  <c r="O809" i="5"/>
  <c r="M812" i="5"/>
  <c r="N814" i="5"/>
  <c r="N816" i="5"/>
  <c r="R819" i="5"/>
  <c r="O825" i="5"/>
  <c r="O827" i="5"/>
  <c r="N830" i="5"/>
  <c r="O832" i="5"/>
  <c r="M834" i="5"/>
  <c r="O845" i="5"/>
  <c r="S845" i="5"/>
  <c r="O847" i="5"/>
  <c r="S847" i="5"/>
  <c r="O849" i="5"/>
  <c r="S849" i="5"/>
  <c r="O851" i="5"/>
  <c r="S851" i="5"/>
  <c r="O853" i="5"/>
  <c r="S853" i="5"/>
  <c r="O855" i="5"/>
  <c r="S855" i="5"/>
  <c r="O857" i="5"/>
  <c r="S857" i="5"/>
  <c r="O859" i="5"/>
  <c r="S859" i="5"/>
  <c r="O861" i="5"/>
  <c r="S861" i="5"/>
  <c r="O863" i="5"/>
  <c r="S863" i="5"/>
  <c r="P869" i="5"/>
  <c r="Q869" i="5"/>
  <c r="P878" i="5"/>
  <c r="O879" i="5"/>
  <c r="N880" i="5"/>
  <c r="P882" i="5"/>
  <c r="O883" i="5"/>
  <c r="L888" i="5"/>
  <c r="M888" i="5"/>
  <c r="O891" i="5"/>
  <c r="N892" i="5"/>
  <c r="L894" i="5"/>
  <c r="M895" i="5"/>
  <c r="Q895" i="5"/>
  <c r="R895" i="5"/>
  <c r="N898" i="5"/>
  <c r="R898" i="5"/>
  <c r="T904" i="5"/>
  <c r="M905" i="5"/>
  <c r="Q905" i="5"/>
  <c r="Q906" i="5"/>
  <c r="T787" i="5"/>
  <c r="P788" i="5"/>
  <c r="T788" i="5"/>
  <c r="P789" i="5"/>
  <c r="T789" i="5"/>
  <c r="P791" i="5"/>
  <c r="T791" i="5"/>
  <c r="P792" i="5"/>
  <c r="T792" i="5"/>
  <c r="P793" i="5"/>
  <c r="T793" i="5"/>
  <c r="P795" i="5"/>
  <c r="T795" i="5"/>
  <c r="P796" i="5"/>
  <c r="T796" i="5"/>
  <c r="P797" i="5"/>
  <c r="T797" i="5"/>
  <c r="P799" i="5"/>
  <c r="T799" i="5"/>
  <c r="P800" i="5"/>
  <c r="T800" i="5"/>
  <c r="P801" i="5"/>
  <c r="T801" i="5"/>
  <c r="P803" i="5"/>
  <c r="T803" i="5"/>
  <c r="P804" i="5"/>
  <c r="T804" i="5"/>
  <c r="P810" i="5"/>
  <c r="O811" i="5"/>
  <c r="O817" i="5"/>
  <c r="M820" i="5"/>
  <c r="M821" i="5"/>
  <c r="P826" i="5"/>
  <c r="P828" i="5"/>
  <c r="O833" i="5"/>
  <c r="O837" i="5"/>
  <c r="O841" i="5"/>
  <c r="M842" i="5"/>
  <c r="P844" i="5"/>
  <c r="P846" i="5"/>
  <c r="T846" i="5"/>
  <c r="P848" i="5"/>
  <c r="T848" i="5"/>
  <c r="P850" i="5"/>
  <c r="T850" i="5"/>
  <c r="P852" i="5"/>
  <c r="T852" i="5"/>
  <c r="P854" i="5"/>
  <c r="T854" i="5"/>
  <c r="P856" i="5"/>
  <c r="T856" i="5"/>
  <c r="P858" i="5"/>
  <c r="T858" i="5"/>
  <c r="P860" i="5"/>
  <c r="T860" i="5"/>
  <c r="P862" i="5"/>
  <c r="T862" i="5"/>
  <c r="O867" i="5"/>
  <c r="S867" i="5"/>
  <c r="N868" i="5"/>
  <c r="R868" i="5"/>
  <c r="N870" i="5"/>
  <c r="R870" i="5"/>
  <c r="T872" i="5"/>
  <c r="M872" i="5"/>
  <c r="O875" i="5"/>
  <c r="S875" i="5"/>
  <c r="N876" i="5"/>
  <c r="L878" i="5"/>
  <c r="Q878" i="5"/>
  <c r="P879" i="5"/>
  <c r="T879" i="5"/>
  <c r="O880" i="5"/>
  <c r="S880" i="5"/>
  <c r="N881" i="5"/>
  <c r="R881" i="5"/>
  <c r="P884" i="5"/>
  <c r="T884" i="5"/>
  <c r="P886" i="5"/>
  <c r="O887" i="5"/>
  <c r="N888" i="5"/>
  <c r="T889" i="5"/>
  <c r="P890" i="5"/>
  <c r="N894" i="5"/>
  <c r="L896" i="5"/>
  <c r="M896" i="5"/>
  <c r="S898" i="5"/>
  <c r="O899" i="5"/>
  <c r="R903" i="5"/>
  <c r="O907" i="5"/>
  <c r="S907" i="5"/>
  <c r="O908" i="5"/>
  <c r="S908" i="5"/>
  <c r="R909" i="5"/>
  <c r="N917" i="5"/>
  <c r="O918" i="5"/>
  <c r="S918" i="5"/>
  <c r="O919" i="5"/>
  <c r="S919" i="5"/>
  <c r="O921" i="5"/>
  <c r="S921" i="5"/>
  <c r="O922" i="5"/>
  <c r="S922" i="5"/>
  <c r="O925" i="5"/>
  <c r="S925" i="5"/>
  <c r="O926" i="5"/>
  <c r="S926" i="5"/>
  <c r="O929" i="5"/>
  <c r="S929" i="5"/>
  <c r="O930" i="5"/>
  <c r="S930" i="5"/>
  <c r="O933" i="5"/>
  <c r="S933" i="5"/>
  <c r="O934" i="5"/>
  <c r="S934" i="5"/>
  <c r="O937" i="5"/>
  <c r="S937" i="5"/>
  <c r="O938" i="5"/>
  <c r="S938" i="5"/>
  <c r="O941" i="5"/>
  <c r="S941" i="5"/>
  <c r="O942" i="5"/>
  <c r="Q965" i="5"/>
  <c r="Q966" i="5"/>
  <c r="Q969" i="5"/>
  <c r="Q970" i="5"/>
  <c r="Q973" i="5"/>
  <c r="Q974" i="5"/>
  <c r="Q977" i="5"/>
  <c r="M979" i="5"/>
  <c r="R1001" i="5"/>
  <c r="P1005" i="5"/>
  <c r="M1026" i="5"/>
  <c r="O1026" i="5"/>
  <c r="Q1026" i="5"/>
  <c r="N900" i="5"/>
  <c r="N902" i="5"/>
  <c r="P906" i="5"/>
  <c r="T906" i="5"/>
  <c r="P907" i="5"/>
  <c r="T907" i="5"/>
  <c r="T908" i="5"/>
  <c r="P909" i="5"/>
  <c r="R913" i="5"/>
  <c r="M914" i="5"/>
  <c r="M916" i="5"/>
  <c r="P917" i="5"/>
  <c r="P920" i="5"/>
  <c r="T920" i="5"/>
  <c r="P921" i="5"/>
  <c r="T921" i="5"/>
  <c r="P924" i="5"/>
  <c r="T924" i="5"/>
  <c r="P925" i="5"/>
  <c r="T925" i="5"/>
  <c r="P928" i="5"/>
  <c r="T928" i="5"/>
  <c r="P929" i="5"/>
  <c r="T929" i="5"/>
  <c r="P932" i="5"/>
  <c r="T932" i="5"/>
  <c r="P933" i="5"/>
  <c r="T933" i="5"/>
  <c r="P936" i="5"/>
  <c r="T936" i="5"/>
  <c r="P937" i="5"/>
  <c r="T937" i="5"/>
  <c r="P940" i="5"/>
  <c r="T940" i="5"/>
  <c r="P941" i="5"/>
  <c r="T941" i="5"/>
  <c r="Q963" i="5"/>
  <c r="N964" i="5"/>
  <c r="R964" i="5"/>
  <c r="N965" i="5"/>
  <c r="R965" i="5"/>
  <c r="Q967" i="5"/>
  <c r="N968" i="5"/>
  <c r="R968" i="5"/>
  <c r="N969" i="5"/>
  <c r="T991" i="5"/>
  <c r="T992" i="5"/>
  <c r="R1005" i="5"/>
  <c r="T1015" i="5"/>
  <c r="S1018" i="5"/>
  <c r="Q919" i="5"/>
  <c r="Q920" i="5"/>
  <c r="Q921" i="5"/>
  <c r="Q923" i="5"/>
  <c r="Q924" i="5"/>
  <c r="Q927" i="5"/>
  <c r="Q928" i="5"/>
  <c r="Q931" i="5"/>
  <c r="Q932" i="5"/>
  <c r="Q935" i="5"/>
  <c r="Q936" i="5"/>
  <c r="Q939" i="5"/>
  <c r="Q940" i="5"/>
  <c r="Q943" i="5"/>
  <c r="Q944" i="5"/>
  <c r="Q947" i="5"/>
  <c r="Q948" i="5"/>
  <c r="Q951" i="5"/>
  <c r="Q952" i="5"/>
  <c r="M956" i="5"/>
  <c r="S959" i="5"/>
  <c r="R984" i="5"/>
  <c r="R985" i="5"/>
  <c r="R986" i="5"/>
  <c r="S992" i="5"/>
  <c r="S999" i="5"/>
  <c r="P999" i="5"/>
  <c r="T999" i="5"/>
  <c r="O1005" i="5"/>
  <c r="P1017" i="5"/>
  <c r="Q894" i="5"/>
  <c r="P895" i="5"/>
  <c r="T895" i="5"/>
  <c r="O896" i="5"/>
  <c r="S896" i="5"/>
  <c r="N897" i="5"/>
  <c r="R897" i="5"/>
  <c r="P900" i="5"/>
  <c r="T900" i="5"/>
  <c r="P902" i="5"/>
  <c r="O903" i="5"/>
  <c r="N904" i="5"/>
  <c r="R904" i="5"/>
  <c r="N905" i="5"/>
  <c r="R905" i="5"/>
  <c r="Q907" i="5"/>
  <c r="N908" i="5"/>
  <c r="Q910" i="5"/>
  <c r="R910" i="5"/>
  <c r="M912" i="5"/>
  <c r="L913" i="5"/>
  <c r="O913" i="5"/>
  <c r="P914" i="5"/>
  <c r="T914" i="5"/>
  <c r="N919" i="5"/>
  <c r="R919" i="5"/>
  <c r="N920" i="5"/>
  <c r="R920" i="5"/>
  <c r="N922" i="5"/>
  <c r="R922" i="5"/>
  <c r="N923" i="5"/>
  <c r="R923" i="5"/>
  <c r="Q925" i="5"/>
  <c r="N926" i="5"/>
  <c r="R926" i="5"/>
  <c r="N927" i="5"/>
  <c r="R927" i="5"/>
  <c r="Q929" i="5"/>
  <c r="N930" i="5"/>
  <c r="R930" i="5"/>
  <c r="N931" i="5"/>
  <c r="R931" i="5"/>
  <c r="Q933" i="5"/>
  <c r="N934" i="5"/>
  <c r="R934" i="5"/>
  <c r="N935" i="5"/>
  <c r="R935" i="5"/>
  <c r="Q937" i="5"/>
  <c r="N938" i="5"/>
  <c r="R938" i="5"/>
  <c r="N939" i="5"/>
  <c r="R939" i="5"/>
  <c r="Q941" i="5"/>
  <c r="N942" i="5"/>
  <c r="R942" i="5"/>
  <c r="N943" i="5"/>
  <c r="R943" i="5"/>
  <c r="Q945" i="5"/>
  <c r="N946" i="5"/>
  <c r="R946" i="5"/>
  <c r="N947" i="5"/>
  <c r="R947" i="5"/>
  <c r="Q949" i="5"/>
  <c r="N950" i="5"/>
  <c r="R950" i="5"/>
  <c r="N951" i="5"/>
  <c r="R951" i="5"/>
  <c r="Q953" i="5"/>
  <c r="N956" i="5"/>
  <c r="M957" i="5"/>
  <c r="Q957" i="5"/>
  <c r="S958" i="5"/>
  <c r="T958" i="5"/>
  <c r="P961" i="5"/>
  <c r="O987" i="5"/>
  <c r="R993" i="5"/>
  <c r="O999" i="5"/>
  <c r="Q1002" i="5"/>
  <c r="P1002" i="5"/>
  <c r="T1004" i="5"/>
  <c r="R1015" i="5"/>
  <c r="P1021" i="5"/>
  <c r="R969" i="5"/>
  <c r="Q971" i="5"/>
  <c r="N972" i="5"/>
  <c r="R972" i="5"/>
  <c r="N973" i="5"/>
  <c r="R973" i="5"/>
  <c r="Q975" i="5"/>
  <c r="N976" i="5"/>
  <c r="R976" i="5"/>
  <c r="N977" i="5"/>
  <c r="R977" i="5"/>
  <c r="N978" i="5"/>
  <c r="N979" i="5"/>
  <c r="R982" i="5"/>
  <c r="O983" i="5"/>
  <c r="S983" i="5"/>
  <c r="M988" i="5"/>
  <c r="T990" i="5"/>
  <c r="Q990" i="5"/>
  <c r="L991" i="5"/>
  <c r="Q991" i="5"/>
  <c r="N992" i="5"/>
  <c r="O993" i="5"/>
  <c r="O994" i="5"/>
  <c r="R996" i="5"/>
  <c r="S996" i="5"/>
  <c r="M998" i="5"/>
  <c r="Q998" i="5"/>
  <c r="R1000" i="5"/>
  <c r="S1000" i="5"/>
  <c r="P1003" i="5"/>
  <c r="T1003" i="5"/>
  <c r="M1010" i="5"/>
  <c r="Q1010" i="5"/>
  <c r="O1010" i="5"/>
  <c r="N1012" i="5"/>
  <c r="L1015" i="5"/>
  <c r="N1015" i="5"/>
  <c r="N1017" i="5"/>
  <c r="R1017" i="5"/>
  <c r="P1018" i="5"/>
  <c r="O1019" i="5"/>
  <c r="N1021" i="5"/>
  <c r="R1021" i="5"/>
  <c r="M1022" i="5"/>
  <c r="Q1022" i="5"/>
  <c r="O1022" i="5"/>
  <c r="M1027" i="5"/>
  <c r="Q1027" i="5"/>
  <c r="N1027" i="5"/>
  <c r="O1029" i="5"/>
  <c r="S1029" i="5"/>
  <c r="S942" i="5"/>
  <c r="O945" i="5"/>
  <c r="S945" i="5"/>
  <c r="O946" i="5"/>
  <c r="S946" i="5"/>
  <c r="O949" i="5"/>
  <c r="S949" i="5"/>
  <c r="O950" i="5"/>
  <c r="S950" i="5"/>
  <c r="O953" i="5"/>
  <c r="S953" i="5"/>
  <c r="O954" i="5"/>
  <c r="S954" i="5"/>
  <c r="R955" i="5"/>
  <c r="S955" i="5"/>
  <c r="O956" i="5"/>
  <c r="L959" i="5"/>
  <c r="Q959" i="5"/>
  <c r="T960" i="5"/>
  <c r="M960" i="5"/>
  <c r="O963" i="5"/>
  <c r="S963" i="5"/>
  <c r="O964" i="5"/>
  <c r="S964" i="5"/>
  <c r="O967" i="5"/>
  <c r="S967" i="5"/>
  <c r="O968" i="5"/>
  <c r="S968" i="5"/>
  <c r="O971" i="5"/>
  <c r="S971" i="5"/>
  <c r="O972" i="5"/>
  <c r="S972" i="5"/>
  <c r="O975" i="5"/>
  <c r="S975" i="5"/>
  <c r="O976" i="5"/>
  <c r="S976" i="5"/>
  <c r="O978" i="5"/>
  <c r="S978" i="5"/>
  <c r="O979" i="5"/>
  <c r="Q980" i="5"/>
  <c r="P981" i="5"/>
  <c r="P982" i="5"/>
  <c r="T982" i="5"/>
  <c r="P983" i="5"/>
  <c r="T983" i="5"/>
  <c r="P984" i="5"/>
  <c r="T984" i="5"/>
  <c r="P986" i="5"/>
  <c r="T986" i="5"/>
  <c r="P987" i="5"/>
  <c r="N989" i="5"/>
  <c r="N990" i="5"/>
  <c r="R990" i="5"/>
  <c r="P993" i="5"/>
  <c r="S995" i="5"/>
  <c r="T995" i="5"/>
  <c r="N997" i="5"/>
  <c r="N999" i="5"/>
  <c r="R999" i="5"/>
  <c r="O1002" i="5"/>
  <c r="S1002" i="5"/>
  <c r="S1003" i="5"/>
  <c r="P1004" i="5"/>
  <c r="S1005" i="5"/>
  <c r="T1005" i="5"/>
  <c r="Q1007" i="5"/>
  <c r="L1011" i="5"/>
  <c r="N1011" i="5"/>
  <c r="Q1015" i="5"/>
  <c r="P1019" i="5"/>
  <c r="T1019" i="5"/>
  <c r="P1020" i="5"/>
  <c r="T1020" i="5"/>
  <c r="N1022" i="5"/>
  <c r="R1022" i="5"/>
  <c r="S1022" i="5"/>
  <c r="P1024" i="5"/>
  <c r="T1024" i="5"/>
  <c r="P944" i="5"/>
  <c r="T944" i="5"/>
  <c r="P945" i="5"/>
  <c r="T945" i="5"/>
  <c r="P948" i="5"/>
  <c r="T948" i="5"/>
  <c r="P949" i="5"/>
  <c r="T949" i="5"/>
  <c r="P952" i="5"/>
  <c r="T952" i="5"/>
  <c r="P953" i="5"/>
  <c r="T953" i="5"/>
  <c r="P954" i="5"/>
  <c r="P956" i="5"/>
  <c r="T956" i="5"/>
  <c r="O957" i="5"/>
  <c r="S957" i="5"/>
  <c r="Q960" i="5"/>
  <c r="R960" i="5"/>
  <c r="Q961" i="5"/>
  <c r="P962" i="5"/>
  <c r="T962" i="5"/>
  <c r="P963" i="5"/>
  <c r="T963" i="5"/>
  <c r="P966" i="5"/>
  <c r="T966" i="5"/>
  <c r="P967" i="5"/>
  <c r="T967" i="5"/>
  <c r="P970" i="5"/>
  <c r="T970" i="5"/>
  <c r="P971" i="5"/>
  <c r="T971" i="5"/>
  <c r="P974" i="5"/>
  <c r="T974" i="5"/>
  <c r="P975" i="5"/>
  <c r="T975" i="5"/>
  <c r="P978" i="5"/>
  <c r="P979" i="5"/>
  <c r="T979" i="5"/>
  <c r="N980" i="5"/>
  <c r="L982" i="5"/>
  <c r="Q982" i="5"/>
  <c r="L983" i="5"/>
  <c r="L984" i="5"/>
  <c r="M985" i="5"/>
  <c r="Q985" i="5"/>
  <c r="L986" i="5"/>
  <c r="Q986" i="5"/>
  <c r="S987" i="5"/>
  <c r="Q987" i="5"/>
  <c r="O988" i="5"/>
  <c r="S988" i="5"/>
  <c r="Q989" i="5"/>
  <c r="S989" i="5"/>
  <c r="O992" i="5"/>
  <c r="M994" i="5"/>
  <c r="Q994" i="5"/>
  <c r="O995" i="5"/>
  <c r="M996" i="5"/>
  <c r="Q996" i="5"/>
  <c r="O997" i="5"/>
  <c r="L1001" i="5"/>
  <c r="M1001" i="5"/>
  <c r="S1006" i="5"/>
  <c r="O1008" i="5"/>
  <c r="S1008" i="5"/>
  <c r="Q1011" i="5"/>
  <c r="O1015" i="5"/>
  <c r="N1018" i="5"/>
  <c r="R1018" i="5"/>
  <c r="L1020" i="5"/>
  <c r="M1020" i="5"/>
  <c r="L1024" i="5"/>
  <c r="M1024" i="5"/>
  <c r="P1026" i="5"/>
  <c r="O1027" i="5"/>
  <c r="M1029" i="5"/>
  <c r="N2" i="5"/>
  <c r="Q3" i="5"/>
  <c r="L4" i="5"/>
  <c r="R6" i="5"/>
  <c r="M7" i="5"/>
  <c r="P8" i="5"/>
  <c r="T8" i="5"/>
  <c r="S9" i="5"/>
  <c r="M11" i="5"/>
  <c r="P12" i="5"/>
  <c r="S13" i="5"/>
  <c r="M2" i="5"/>
  <c r="L3" i="5"/>
  <c r="P3" i="5"/>
  <c r="O4" i="5"/>
  <c r="S4" i="5"/>
  <c r="N5" i="5"/>
  <c r="R5" i="5"/>
  <c r="M6" i="5"/>
  <c r="L7" i="5"/>
  <c r="P7" i="5"/>
  <c r="O8" i="5"/>
  <c r="S8" i="5"/>
  <c r="N9" i="5"/>
  <c r="R9" i="5"/>
  <c r="M10" i="5"/>
  <c r="L11" i="5"/>
  <c r="P11" i="5"/>
  <c r="O12" i="5"/>
  <c r="S12" i="5"/>
  <c r="N13" i="5"/>
  <c r="R13" i="5"/>
  <c r="M14" i="5"/>
  <c r="L15" i="5"/>
  <c r="P15" i="5"/>
  <c r="O16" i="5"/>
  <c r="S16" i="5"/>
  <c r="N17" i="5"/>
  <c r="R17" i="5"/>
  <c r="M18" i="5"/>
  <c r="L19" i="5"/>
  <c r="P19" i="5"/>
  <c r="O20" i="5"/>
  <c r="S20" i="5"/>
  <c r="N21" i="5"/>
  <c r="R21" i="5"/>
  <c r="M22" i="5"/>
  <c r="L23" i="5"/>
  <c r="P23" i="5"/>
  <c r="O24" i="5"/>
  <c r="S24" i="5"/>
  <c r="N25" i="5"/>
  <c r="R25" i="5"/>
  <c r="M26" i="5"/>
  <c r="Q26" i="5"/>
  <c r="L27" i="5"/>
  <c r="P27" i="5"/>
  <c r="T27" i="5"/>
  <c r="O28" i="5"/>
  <c r="S28" i="5"/>
  <c r="N29" i="5"/>
  <c r="R29" i="5"/>
  <c r="M30" i="5"/>
  <c r="Q30" i="5"/>
  <c r="L31" i="5"/>
  <c r="P31" i="5"/>
  <c r="T31" i="5"/>
  <c r="T32" i="5"/>
  <c r="O32" i="5"/>
  <c r="O33" i="5"/>
  <c r="S33" i="5"/>
  <c r="P33" i="5"/>
  <c r="S34" i="5"/>
  <c r="N35" i="5"/>
  <c r="S36" i="5"/>
  <c r="Q36" i="5"/>
  <c r="L37" i="5"/>
  <c r="T37" i="5"/>
  <c r="N38" i="5"/>
  <c r="R38" i="5"/>
  <c r="O38" i="5"/>
  <c r="R39" i="5"/>
  <c r="L40" i="5"/>
  <c r="M40" i="5"/>
  <c r="S42" i="5"/>
  <c r="N43" i="5"/>
  <c r="S44" i="5"/>
  <c r="Q44" i="5"/>
  <c r="L45" i="5"/>
  <c r="T45" i="5"/>
  <c r="R46" i="5"/>
  <c r="O46" i="5"/>
  <c r="R47" i="5"/>
  <c r="L48" i="5"/>
  <c r="M48" i="5"/>
  <c r="S49" i="5"/>
  <c r="P49" i="5"/>
  <c r="S50" i="5"/>
  <c r="S52" i="5"/>
  <c r="Q52" i="5"/>
  <c r="S53" i="5"/>
  <c r="O53" i="5"/>
  <c r="L53" i="5"/>
  <c r="T53" i="5"/>
  <c r="R54" i="5"/>
  <c r="O54" i="5"/>
  <c r="R55" i="5"/>
  <c r="L56" i="5"/>
  <c r="M56" i="5"/>
  <c r="S58" i="5"/>
  <c r="S60" i="5"/>
  <c r="Q60" i="5"/>
  <c r="S61" i="5"/>
  <c r="O61" i="5"/>
  <c r="L61" i="5"/>
  <c r="T61" i="5"/>
  <c r="R62" i="5"/>
  <c r="O62" i="5"/>
  <c r="N26" i="5"/>
  <c r="M27" i="5"/>
  <c r="N30" i="5"/>
  <c r="M31" i="5"/>
  <c r="M34" i="5"/>
  <c r="Q34" i="5"/>
  <c r="L34" i="5"/>
  <c r="O35" i="5"/>
  <c r="P36" i="5"/>
  <c r="T36" i="5"/>
  <c r="R36" i="5"/>
  <c r="N37" i="5"/>
  <c r="R37" i="5"/>
  <c r="M37" i="5"/>
  <c r="P38" i="5"/>
  <c r="P39" i="5"/>
  <c r="T39" i="5"/>
  <c r="M42" i="5"/>
  <c r="Q42" i="5"/>
  <c r="L42" i="5"/>
  <c r="O43" i="5"/>
  <c r="P44" i="5"/>
  <c r="T44" i="5"/>
  <c r="N45" i="5"/>
  <c r="R45" i="5"/>
  <c r="M45" i="5"/>
  <c r="P46" i="5"/>
  <c r="P47" i="5"/>
  <c r="T47" i="5"/>
  <c r="M50" i="5"/>
  <c r="Q50" i="5"/>
  <c r="L50" i="5"/>
  <c r="O51" i="5"/>
  <c r="P52" i="5"/>
  <c r="T52" i="5"/>
  <c r="R52" i="5"/>
  <c r="N53" i="5"/>
  <c r="R53" i="5"/>
  <c r="M53" i="5"/>
  <c r="P54" i="5"/>
  <c r="P55" i="5"/>
  <c r="T55" i="5"/>
  <c r="M58" i="5"/>
  <c r="Q58" i="5"/>
  <c r="L58" i="5"/>
  <c r="O59" i="5"/>
  <c r="P60" i="5"/>
  <c r="T60" i="5"/>
  <c r="R60" i="5"/>
  <c r="N61" i="5"/>
  <c r="R61" i="5"/>
  <c r="M61" i="5"/>
  <c r="P62" i="5"/>
  <c r="T63" i="5"/>
  <c r="R2" i="5"/>
  <c r="M3" i="5"/>
  <c r="P4" i="5"/>
  <c r="T4" i="5"/>
  <c r="O5" i="5"/>
  <c r="S5" i="5"/>
  <c r="N6" i="5"/>
  <c r="Q7" i="5"/>
  <c r="L8" i="5"/>
  <c r="O9" i="5"/>
  <c r="N10" i="5"/>
  <c r="Q11" i="5"/>
  <c r="T12" i="5"/>
  <c r="O13" i="5"/>
  <c r="R14" i="5"/>
  <c r="Q15" i="5"/>
  <c r="L16" i="5"/>
  <c r="T16" i="5"/>
  <c r="O17" i="5"/>
  <c r="S17" i="5"/>
  <c r="N18" i="5"/>
  <c r="Q19" i="5"/>
  <c r="P20" i="5"/>
  <c r="R22" i="5"/>
  <c r="Q23" i="5"/>
  <c r="L24" i="5"/>
  <c r="P24" i="5"/>
  <c r="T24" i="5"/>
  <c r="L9" i="5"/>
  <c r="O10" i="5"/>
  <c r="M12" i="5"/>
  <c r="L13" i="5"/>
  <c r="O14" i="5"/>
  <c r="N15" i="5"/>
  <c r="M16" i="5"/>
  <c r="L17" i="5"/>
  <c r="O18" i="5"/>
  <c r="N19" i="5"/>
  <c r="M20" i="5"/>
  <c r="L21" i="5"/>
  <c r="P21" i="5"/>
  <c r="O22" i="5"/>
  <c r="N23" i="5"/>
  <c r="L25" i="5"/>
  <c r="T25" i="5"/>
  <c r="O26" i="5"/>
  <c r="N27" i="5"/>
  <c r="M28" i="5"/>
  <c r="Q28" i="5"/>
  <c r="L29" i="5"/>
  <c r="P29" i="5"/>
  <c r="T29" i="5"/>
  <c r="O30" i="5"/>
  <c r="N31" i="5"/>
  <c r="M32" i="5"/>
  <c r="L33" i="5"/>
  <c r="T33" i="5"/>
  <c r="R34" i="5"/>
  <c r="O34" i="5"/>
  <c r="L36" i="5"/>
  <c r="M36" i="5"/>
  <c r="S37" i="5"/>
  <c r="P37" i="5"/>
  <c r="S40" i="5"/>
  <c r="Q40" i="5"/>
  <c r="S41" i="5"/>
  <c r="O41" i="5"/>
  <c r="L41" i="5"/>
  <c r="T41" i="5"/>
  <c r="N42" i="5"/>
  <c r="R42" i="5"/>
  <c r="O42" i="5"/>
  <c r="L44" i="5"/>
  <c r="M44" i="5"/>
  <c r="O45" i="5"/>
  <c r="S45" i="5"/>
  <c r="S48" i="5"/>
  <c r="Q48" i="5"/>
  <c r="L49" i="5"/>
  <c r="T49" i="5"/>
  <c r="R50" i="5"/>
  <c r="O50" i="5"/>
  <c r="L52" i="5"/>
  <c r="M52" i="5"/>
  <c r="P53" i="5"/>
  <c r="S56" i="5"/>
  <c r="Q56" i="5"/>
  <c r="S57" i="5"/>
  <c r="O57" i="5"/>
  <c r="L57" i="5"/>
  <c r="T57" i="5"/>
  <c r="R58" i="5"/>
  <c r="O58" i="5"/>
  <c r="L60" i="5"/>
  <c r="M60" i="5"/>
  <c r="P61" i="5"/>
  <c r="L20" i="5"/>
  <c r="O21" i="5"/>
  <c r="L5" i="5"/>
  <c r="N33" i="5"/>
  <c r="R33" i="5"/>
  <c r="P35" i="5"/>
  <c r="T35" i="5"/>
  <c r="M38" i="5"/>
  <c r="Q38" i="5"/>
  <c r="L38" i="5"/>
  <c r="P40" i="5"/>
  <c r="T40" i="5"/>
  <c r="N41" i="5"/>
  <c r="R41" i="5"/>
  <c r="M41" i="5"/>
  <c r="P43" i="5"/>
  <c r="T43" i="5"/>
  <c r="M46" i="5"/>
  <c r="Q46" i="5"/>
  <c r="L46" i="5"/>
  <c r="P48" i="5"/>
  <c r="T48" i="5"/>
  <c r="N49" i="5"/>
  <c r="R49" i="5"/>
  <c r="M49" i="5"/>
  <c r="P51" i="5"/>
  <c r="T51" i="5"/>
  <c r="M54" i="5"/>
  <c r="Q54" i="5"/>
  <c r="L54" i="5"/>
  <c r="P56" i="5"/>
  <c r="T56" i="5"/>
  <c r="N57" i="5"/>
  <c r="R57" i="5"/>
  <c r="M57" i="5"/>
  <c r="P59" i="5"/>
  <c r="T59" i="5"/>
  <c r="M62" i="5"/>
  <c r="Q62" i="5"/>
  <c r="L62" i="5"/>
  <c r="O63" i="5"/>
  <c r="N64" i="5"/>
  <c r="M65" i="5"/>
  <c r="Q65" i="5"/>
  <c r="L66" i="5"/>
  <c r="P66" i="5"/>
  <c r="T66" i="5"/>
  <c r="O67" i="5"/>
  <c r="S67" i="5"/>
  <c r="N68" i="5"/>
  <c r="R68" i="5"/>
  <c r="M69" i="5"/>
  <c r="Q69" i="5"/>
  <c r="L70" i="5"/>
  <c r="P70" i="5"/>
  <c r="T70" i="5"/>
  <c r="O71" i="5"/>
  <c r="S71" i="5"/>
  <c r="N72" i="5"/>
  <c r="R72" i="5"/>
  <c r="M73" i="5"/>
  <c r="Q73" i="5"/>
  <c r="L74" i="5"/>
  <c r="P74" i="5"/>
  <c r="T74" i="5"/>
  <c r="O75" i="5"/>
  <c r="S75" i="5"/>
  <c r="N76" i="5"/>
  <c r="R76" i="5"/>
  <c r="M77" i="5"/>
  <c r="L78" i="5"/>
  <c r="P78" i="5"/>
  <c r="O79" i="5"/>
  <c r="N80" i="5"/>
  <c r="M81" i="5"/>
  <c r="L82" i="5"/>
  <c r="O83" i="5"/>
  <c r="N84" i="5"/>
  <c r="M85" i="5"/>
  <c r="L86" i="5"/>
  <c r="O87" i="5"/>
  <c r="N88" i="5"/>
  <c r="M89" i="5"/>
  <c r="L90" i="5"/>
  <c r="O91" i="5"/>
  <c r="N92" i="5"/>
  <c r="M93" i="5"/>
  <c r="L94" i="5"/>
  <c r="P94" i="5"/>
  <c r="O95" i="5"/>
  <c r="N96" i="5"/>
  <c r="M97" i="5"/>
  <c r="L98" i="5"/>
  <c r="P98" i="5"/>
  <c r="O99" i="5"/>
  <c r="N100" i="5"/>
  <c r="M101" i="5"/>
  <c r="L102" i="5"/>
  <c r="P102" i="5"/>
  <c r="O103" i="5"/>
  <c r="N104" i="5"/>
  <c r="M105" i="5"/>
  <c r="L106" i="5"/>
  <c r="P106" i="5"/>
  <c r="O107" i="5"/>
  <c r="N108" i="5"/>
  <c r="M109" i="5"/>
  <c r="L110" i="5"/>
  <c r="P110" i="5"/>
  <c r="O111" i="5"/>
  <c r="N112" i="5"/>
  <c r="M113" i="5"/>
  <c r="L114" i="5"/>
  <c r="P114" i="5"/>
  <c r="O115" i="5"/>
  <c r="N116" i="5"/>
  <c r="M117" i="5"/>
  <c r="L118" i="5"/>
  <c r="O119" i="5"/>
  <c r="N120" i="5"/>
  <c r="M121" i="5"/>
  <c r="L122" i="5"/>
  <c r="P122" i="5"/>
  <c r="O123" i="5"/>
  <c r="N124" i="5"/>
  <c r="M125" i="5"/>
  <c r="L126" i="5"/>
  <c r="P126" i="5"/>
  <c r="O127" i="5"/>
  <c r="N128" i="5"/>
  <c r="M129" i="5"/>
  <c r="L130" i="5"/>
  <c r="P130" i="5"/>
  <c r="O131" i="5"/>
  <c r="N132" i="5"/>
  <c r="M133" i="5"/>
  <c r="L134" i="5"/>
  <c r="P134" i="5"/>
  <c r="O135" i="5"/>
  <c r="N136" i="5"/>
  <c r="M137" i="5"/>
  <c r="L138" i="5"/>
  <c r="P138" i="5"/>
  <c r="O139" i="5"/>
  <c r="N140" i="5"/>
  <c r="M141" i="5"/>
  <c r="L142" i="5"/>
  <c r="O143" i="5"/>
  <c r="N144" i="5"/>
  <c r="M145" i="5"/>
  <c r="L146" i="5"/>
  <c r="P146" i="5"/>
  <c r="O147" i="5"/>
  <c r="N148" i="5"/>
  <c r="M149" i="5"/>
  <c r="L150" i="5"/>
  <c r="P150" i="5"/>
  <c r="O151" i="5"/>
  <c r="N152" i="5"/>
  <c r="M153" i="5"/>
  <c r="L154" i="5"/>
  <c r="P154" i="5"/>
  <c r="O155" i="5"/>
  <c r="N156" i="5"/>
  <c r="M157" i="5"/>
  <c r="L158" i="5"/>
  <c r="P158" i="5"/>
  <c r="O159" i="5"/>
  <c r="N160" i="5"/>
  <c r="M161" i="5"/>
  <c r="L162" i="5"/>
  <c r="P162" i="5"/>
  <c r="O163" i="5"/>
  <c r="N164" i="5"/>
  <c r="M165" i="5"/>
  <c r="L166" i="5"/>
  <c r="P166" i="5"/>
  <c r="O167" i="5"/>
  <c r="N168" i="5"/>
  <c r="M169" i="5"/>
  <c r="L170" i="5"/>
  <c r="P170" i="5"/>
  <c r="O171" i="5"/>
  <c r="N172" i="5"/>
  <c r="M173" i="5"/>
  <c r="L174" i="5"/>
  <c r="P174" i="5"/>
  <c r="O175" i="5"/>
  <c r="N176" i="5"/>
  <c r="M177" i="5"/>
  <c r="L178" i="5"/>
  <c r="P178" i="5"/>
  <c r="O179" i="5"/>
  <c r="N180" i="5"/>
  <c r="M181" i="5"/>
  <c r="L182" i="5"/>
  <c r="P182" i="5"/>
  <c r="O183" i="5"/>
  <c r="N184" i="5"/>
  <c r="M185" i="5"/>
  <c r="L186" i="5"/>
  <c r="P186" i="5"/>
  <c r="O187" i="5"/>
  <c r="N188" i="5"/>
  <c r="M189" i="5"/>
  <c r="L190" i="5"/>
  <c r="P190" i="5"/>
  <c r="O191" i="5"/>
  <c r="N192" i="5"/>
  <c r="M193" i="5"/>
  <c r="L194" i="5"/>
  <c r="P194" i="5"/>
  <c r="O195" i="5"/>
  <c r="N196" i="5"/>
  <c r="M197" i="5"/>
  <c r="L198" i="5"/>
  <c r="P198" i="5"/>
  <c r="O199" i="5"/>
  <c r="N200" i="5"/>
  <c r="M201" i="5"/>
  <c r="L202" i="5"/>
  <c r="P202" i="5"/>
  <c r="O203" i="5"/>
  <c r="N204" i="5"/>
  <c r="M205" i="5"/>
  <c r="L206" i="5"/>
  <c r="O207" i="5"/>
  <c r="N208" i="5"/>
  <c r="M209" i="5"/>
  <c r="L210" i="5"/>
  <c r="O211" i="5"/>
  <c r="N212" i="5"/>
  <c r="M213" i="5"/>
  <c r="L214" i="5"/>
  <c r="N215" i="5"/>
  <c r="R215" i="5"/>
  <c r="M215" i="5"/>
  <c r="S215" i="5"/>
  <c r="P217" i="5"/>
  <c r="T217" i="5"/>
  <c r="N218" i="5"/>
  <c r="M220" i="5"/>
  <c r="Q220" i="5"/>
  <c r="L220" i="5"/>
  <c r="P222" i="5"/>
  <c r="T222" i="5"/>
  <c r="R222" i="5"/>
  <c r="N223" i="5"/>
  <c r="R223" i="5"/>
  <c r="M223" i="5"/>
  <c r="P225" i="5"/>
  <c r="T225" i="5"/>
  <c r="N226" i="5"/>
  <c r="M228" i="5"/>
  <c r="Q228" i="5"/>
  <c r="L228" i="5"/>
  <c r="P230" i="5"/>
  <c r="T230" i="5"/>
  <c r="R230" i="5"/>
  <c r="N231" i="5"/>
  <c r="R231" i="5"/>
  <c r="M231" i="5"/>
  <c r="P233" i="5"/>
  <c r="T233" i="5"/>
  <c r="N234" i="5"/>
  <c r="M236" i="5"/>
  <c r="Q236" i="5"/>
  <c r="L236" i="5"/>
  <c r="P238" i="5"/>
  <c r="T238" i="5"/>
  <c r="R238" i="5"/>
  <c r="N239" i="5"/>
  <c r="R239" i="5"/>
  <c r="M239" i="5"/>
  <c r="P241" i="5"/>
  <c r="T241" i="5"/>
  <c r="N242" i="5"/>
  <c r="M244" i="5"/>
  <c r="Q244" i="5"/>
  <c r="L244" i="5"/>
  <c r="P246" i="5"/>
  <c r="T246" i="5"/>
  <c r="R246" i="5"/>
  <c r="N247" i="5"/>
  <c r="R247" i="5"/>
  <c r="L35" i="5"/>
  <c r="L39" i="5"/>
  <c r="L43" i="5"/>
  <c r="L47" i="5"/>
  <c r="L51" i="5"/>
  <c r="L55" i="5"/>
  <c r="L59" i="5"/>
  <c r="L63" i="5"/>
  <c r="M66" i="5"/>
  <c r="L67" i="5"/>
  <c r="M70" i="5"/>
  <c r="L71" i="5"/>
  <c r="M74" i="5"/>
  <c r="L75" i="5"/>
  <c r="M78" i="5"/>
  <c r="L79" i="5"/>
  <c r="M82" i="5"/>
  <c r="L83" i="5"/>
  <c r="M86" i="5"/>
  <c r="L87" i="5"/>
  <c r="M90" i="5"/>
  <c r="L91" i="5"/>
  <c r="M98" i="5"/>
  <c r="M102" i="5"/>
  <c r="M106" i="5"/>
  <c r="M110" i="5"/>
  <c r="L111" i="5"/>
  <c r="L115" i="5"/>
  <c r="M118" i="5"/>
  <c r="L119" i="5"/>
  <c r="M122" i="5"/>
  <c r="L123" i="5"/>
  <c r="M126" i="5"/>
  <c r="L127" i="5"/>
  <c r="M130" i="5"/>
  <c r="L131" i="5"/>
  <c r="L135" i="5"/>
  <c r="L139" i="5"/>
  <c r="M142" i="5"/>
  <c r="L143" i="5"/>
  <c r="M146" i="5"/>
  <c r="L147" i="5"/>
  <c r="M150" i="5"/>
  <c r="L151" i="5"/>
  <c r="L155" i="5"/>
  <c r="L159" i="5"/>
  <c r="L163" i="5"/>
  <c r="M170" i="5"/>
  <c r="M174" i="5"/>
  <c r="M178" i="5"/>
  <c r="L179" i="5"/>
  <c r="L183" i="5"/>
  <c r="L187" i="5"/>
  <c r="L191" i="5"/>
  <c r="L195" i="5"/>
  <c r="L199" i="5"/>
  <c r="L203" i="5"/>
  <c r="M206" i="5"/>
  <c r="L207" i="5"/>
  <c r="M210" i="5"/>
  <c r="L211" i="5"/>
  <c r="M214" i="5"/>
  <c r="O215" i="5"/>
  <c r="T215" i="5"/>
  <c r="M216" i="5"/>
  <c r="R216" i="5"/>
  <c r="Q216" i="5"/>
  <c r="L216" i="5"/>
  <c r="L217" i="5"/>
  <c r="Q217" i="5"/>
  <c r="N217" i="5"/>
  <c r="O218" i="5"/>
  <c r="S218" i="5"/>
  <c r="S219" i="5"/>
  <c r="O219" i="5"/>
  <c r="L219" i="5"/>
  <c r="T219" i="5"/>
  <c r="N220" i="5"/>
  <c r="R220" i="5"/>
  <c r="O220" i="5"/>
  <c r="L222" i="5"/>
  <c r="M222" i="5"/>
  <c r="O223" i="5"/>
  <c r="S223" i="5"/>
  <c r="P223" i="5"/>
  <c r="S224" i="5"/>
  <c r="L225" i="5"/>
  <c r="Q225" i="5"/>
  <c r="N225" i="5"/>
  <c r="O226" i="5"/>
  <c r="S226" i="5"/>
  <c r="L227" i="5"/>
  <c r="T227" i="5"/>
  <c r="N228" i="5"/>
  <c r="R228" i="5"/>
  <c r="O228" i="5"/>
  <c r="L230" i="5"/>
  <c r="M230" i="5"/>
  <c r="O231" i="5"/>
  <c r="S231" i="5"/>
  <c r="P231" i="5"/>
  <c r="S232" i="5"/>
  <c r="L233" i="5"/>
  <c r="Q233" i="5"/>
  <c r="N233" i="5"/>
  <c r="O234" i="5"/>
  <c r="S234" i="5"/>
  <c r="L235" i="5"/>
  <c r="T235" i="5"/>
  <c r="N236" i="5"/>
  <c r="R236" i="5"/>
  <c r="O236" i="5"/>
  <c r="L238" i="5"/>
  <c r="M238" i="5"/>
  <c r="O239" i="5"/>
  <c r="S239" i="5"/>
  <c r="P239" i="5"/>
  <c r="S240" i="5"/>
  <c r="L241" i="5"/>
  <c r="Q241" i="5"/>
  <c r="N241" i="5"/>
  <c r="O242" i="5"/>
  <c r="S242" i="5"/>
  <c r="L243" i="5"/>
  <c r="T243" i="5"/>
  <c r="N244" i="5"/>
  <c r="R244" i="5"/>
  <c r="O244" i="5"/>
  <c r="L246" i="5"/>
  <c r="M246" i="5"/>
  <c r="O247" i="5"/>
  <c r="S247" i="5"/>
  <c r="O65" i="5"/>
  <c r="S65" i="5"/>
  <c r="O81" i="5"/>
  <c r="S81" i="5"/>
  <c r="O85" i="5"/>
  <c r="S85" i="5"/>
  <c r="O93" i="5"/>
  <c r="S93" i="5"/>
  <c r="M95" i="5"/>
  <c r="L96" i="5"/>
  <c r="P96" i="5"/>
  <c r="O97" i="5"/>
  <c r="S97" i="5"/>
  <c r="N98" i="5"/>
  <c r="M99" i="5"/>
  <c r="L100" i="5"/>
  <c r="P100" i="5"/>
  <c r="O101" i="5"/>
  <c r="S101" i="5"/>
  <c r="N102" i="5"/>
  <c r="M103" i="5"/>
  <c r="L104" i="5"/>
  <c r="P104" i="5"/>
  <c r="O105" i="5"/>
  <c r="S105" i="5"/>
  <c r="N106" i="5"/>
  <c r="M107" i="5"/>
  <c r="L108" i="5"/>
  <c r="P108" i="5"/>
  <c r="O109" i="5"/>
  <c r="S109" i="5"/>
  <c r="O113" i="5"/>
  <c r="S113" i="5"/>
  <c r="O125" i="5"/>
  <c r="S125" i="5"/>
  <c r="O137" i="5"/>
  <c r="S137" i="5"/>
  <c r="O141" i="5"/>
  <c r="S141" i="5"/>
  <c r="O145" i="5"/>
  <c r="S145" i="5"/>
  <c r="O149" i="5"/>
  <c r="S149" i="5"/>
  <c r="O161" i="5"/>
  <c r="O165" i="5"/>
  <c r="S165" i="5"/>
  <c r="M167" i="5"/>
  <c r="L168" i="5"/>
  <c r="P168" i="5"/>
  <c r="O169" i="5"/>
  <c r="S169" i="5"/>
  <c r="N170" i="5"/>
  <c r="R170" i="5"/>
  <c r="M171" i="5"/>
  <c r="L172" i="5"/>
  <c r="P172" i="5"/>
  <c r="O173" i="5"/>
  <c r="S173" i="5"/>
  <c r="N174" i="5"/>
  <c r="M175" i="5"/>
  <c r="L176" i="5"/>
  <c r="P176" i="5"/>
  <c r="O177" i="5"/>
  <c r="S177" i="5"/>
  <c r="N178" i="5"/>
  <c r="O181" i="5"/>
  <c r="O197" i="5"/>
  <c r="O201" i="5"/>
  <c r="S201" i="5"/>
  <c r="O205" i="5"/>
  <c r="S205" i="5"/>
  <c r="O209" i="5"/>
  <c r="S209" i="5"/>
  <c r="O213" i="5"/>
  <c r="S213" i="5"/>
  <c r="S214" i="5"/>
  <c r="N216" i="5"/>
  <c r="O217" i="5"/>
  <c r="P218" i="5"/>
  <c r="T218" i="5"/>
  <c r="N219" i="5"/>
  <c r="R219" i="5"/>
  <c r="M219" i="5"/>
  <c r="P220" i="5"/>
  <c r="T221" i="5"/>
  <c r="Q224" i="5"/>
  <c r="L224" i="5"/>
  <c r="O225" i="5"/>
  <c r="P226" i="5"/>
  <c r="T226" i="5"/>
  <c r="N227" i="5"/>
  <c r="R227" i="5"/>
  <c r="P228" i="5"/>
  <c r="T229" i="5"/>
  <c r="Q232" i="5"/>
  <c r="L232" i="5"/>
  <c r="O233" i="5"/>
  <c r="P234" i="5"/>
  <c r="T234" i="5"/>
  <c r="R235" i="5"/>
  <c r="P236" i="5"/>
  <c r="T237" i="5"/>
  <c r="Q240" i="5"/>
  <c r="L240" i="5"/>
  <c r="O241" i="5"/>
  <c r="P242" i="5"/>
  <c r="T242" i="5"/>
  <c r="N243" i="5"/>
  <c r="R243" i="5"/>
  <c r="P245" i="5"/>
  <c r="T245" i="5"/>
  <c r="N63" i="5"/>
  <c r="M64" i="5"/>
  <c r="L65" i="5"/>
  <c r="P65" i="5"/>
  <c r="O66" i="5"/>
  <c r="N67" i="5"/>
  <c r="M68" i="5"/>
  <c r="L69" i="5"/>
  <c r="P69" i="5"/>
  <c r="O70" i="5"/>
  <c r="N71" i="5"/>
  <c r="M72" i="5"/>
  <c r="L73" i="5"/>
  <c r="P73" i="5"/>
  <c r="O74" i="5"/>
  <c r="N75" i="5"/>
  <c r="M76" i="5"/>
  <c r="L77" i="5"/>
  <c r="P77" i="5"/>
  <c r="N79" i="5"/>
  <c r="M80" i="5"/>
  <c r="L81" i="5"/>
  <c r="P81" i="5"/>
  <c r="O82" i="5"/>
  <c r="N83" i="5"/>
  <c r="M84" i="5"/>
  <c r="L85" i="5"/>
  <c r="P85" i="5"/>
  <c r="O86" i="5"/>
  <c r="N87" i="5"/>
  <c r="M88" i="5"/>
  <c r="L89" i="5"/>
  <c r="P89" i="5"/>
  <c r="O90" i="5"/>
  <c r="N91" i="5"/>
  <c r="M92" i="5"/>
  <c r="L93" i="5"/>
  <c r="P93" i="5"/>
  <c r="O94" i="5"/>
  <c r="N95" i="5"/>
  <c r="M96" i="5"/>
  <c r="L97" i="5"/>
  <c r="P97" i="5"/>
  <c r="O98" i="5"/>
  <c r="N99" i="5"/>
  <c r="M100" i="5"/>
  <c r="L101" i="5"/>
  <c r="P101" i="5"/>
  <c r="O102" i="5"/>
  <c r="N103" i="5"/>
  <c r="M104" i="5"/>
  <c r="L105" i="5"/>
  <c r="P105" i="5"/>
  <c r="O106" i="5"/>
  <c r="N107" i="5"/>
  <c r="M108" i="5"/>
  <c r="L109" i="5"/>
  <c r="P109" i="5"/>
  <c r="N111" i="5"/>
  <c r="M112" i="5"/>
  <c r="L113" i="5"/>
  <c r="P113" i="5"/>
  <c r="O114" i="5"/>
  <c r="N115" i="5"/>
  <c r="M116" i="5"/>
  <c r="L117" i="5"/>
  <c r="P117" i="5"/>
  <c r="O118" i="5"/>
  <c r="N119" i="5"/>
  <c r="M120" i="5"/>
  <c r="L121" i="5"/>
  <c r="P121" i="5"/>
  <c r="N123" i="5"/>
  <c r="M124" i="5"/>
  <c r="L125" i="5"/>
  <c r="P125" i="5"/>
  <c r="N127" i="5"/>
  <c r="M128" i="5"/>
  <c r="L129" i="5"/>
  <c r="P129" i="5"/>
  <c r="N131" i="5"/>
  <c r="M132" i="5"/>
  <c r="L133" i="5"/>
  <c r="P133" i="5"/>
  <c r="O134" i="5"/>
  <c r="N135" i="5"/>
  <c r="M136" i="5"/>
  <c r="L137" i="5"/>
  <c r="P137" i="5"/>
  <c r="O138" i="5"/>
  <c r="N139" i="5"/>
  <c r="M140" i="5"/>
  <c r="L141" i="5"/>
  <c r="P141" i="5"/>
  <c r="O142" i="5"/>
  <c r="N143" i="5"/>
  <c r="M144" i="5"/>
  <c r="L145" i="5"/>
  <c r="P145" i="5"/>
  <c r="N147" i="5"/>
  <c r="M148" i="5"/>
  <c r="L149" i="5"/>
  <c r="P149" i="5"/>
  <c r="N151" i="5"/>
  <c r="M152" i="5"/>
  <c r="L153" i="5"/>
  <c r="P153" i="5"/>
  <c r="O154" i="5"/>
  <c r="N155" i="5"/>
  <c r="M156" i="5"/>
  <c r="L157" i="5"/>
  <c r="P157" i="5"/>
  <c r="O158" i="5"/>
  <c r="N159" i="5"/>
  <c r="M160" i="5"/>
  <c r="L161" i="5"/>
  <c r="P161" i="5"/>
  <c r="O162" i="5"/>
  <c r="N163" i="5"/>
  <c r="M164" i="5"/>
  <c r="L165" i="5"/>
  <c r="P165" i="5"/>
  <c r="O166" i="5"/>
  <c r="N167" i="5"/>
  <c r="M168" i="5"/>
  <c r="L169" i="5"/>
  <c r="P169" i="5"/>
  <c r="N171" i="5"/>
  <c r="M172" i="5"/>
  <c r="L173" i="5"/>
  <c r="P173" i="5"/>
  <c r="O174" i="5"/>
  <c r="N175" i="5"/>
  <c r="M176" i="5"/>
  <c r="L177" i="5"/>
  <c r="P177" i="5"/>
  <c r="O178" i="5"/>
  <c r="N179" i="5"/>
  <c r="M180" i="5"/>
  <c r="L181" i="5"/>
  <c r="P181" i="5"/>
  <c r="O182" i="5"/>
  <c r="N183" i="5"/>
  <c r="M184" i="5"/>
  <c r="L185" i="5"/>
  <c r="P185" i="5"/>
  <c r="O186" i="5"/>
  <c r="N187" i="5"/>
  <c r="M188" i="5"/>
  <c r="L189" i="5"/>
  <c r="P189" i="5"/>
  <c r="O190" i="5"/>
  <c r="N191" i="5"/>
  <c r="M192" i="5"/>
  <c r="L193" i="5"/>
  <c r="P193" i="5"/>
  <c r="O194" i="5"/>
  <c r="N195" i="5"/>
  <c r="M196" i="5"/>
  <c r="L197" i="5"/>
  <c r="P197" i="5"/>
  <c r="O198" i="5"/>
  <c r="N199" i="5"/>
  <c r="M200" i="5"/>
  <c r="L201" i="5"/>
  <c r="P201" i="5"/>
  <c r="O202" i="5"/>
  <c r="N203" i="5"/>
  <c r="M204" i="5"/>
  <c r="L205" i="5"/>
  <c r="P205" i="5"/>
  <c r="O206" i="5"/>
  <c r="N207" i="5"/>
  <c r="M208" i="5"/>
  <c r="L209" i="5"/>
  <c r="P209" i="5"/>
  <c r="O210" i="5"/>
  <c r="N211" i="5"/>
  <c r="M212" i="5"/>
  <c r="L213" i="5"/>
  <c r="P213" i="5"/>
  <c r="S222" i="5"/>
  <c r="Q222" i="5"/>
  <c r="L223" i="5"/>
  <c r="S230" i="5"/>
  <c r="Q230" i="5"/>
  <c r="L231" i="5"/>
  <c r="S238" i="5"/>
  <c r="Q238" i="5"/>
  <c r="L239" i="5"/>
  <c r="S244" i="5"/>
  <c r="S246" i="5"/>
  <c r="Q246" i="5"/>
  <c r="M247" i="5"/>
  <c r="T247" i="5"/>
  <c r="P247" i="5"/>
  <c r="Q247" i="5"/>
  <c r="L247" i="5"/>
  <c r="M217" i="5"/>
  <c r="M221" i="5"/>
  <c r="M225" i="5"/>
  <c r="M229" i="5"/>
  <c r="M233" i="5"/>
  <c r="M237" i="5"/>
  <c r="M241" i="5"/>
  <c r="M245" i="5"/>
  <c r="M249" i="5"/>
  <c r="O251" i="5"/>
  <c r="S251" i="5"/>
  <c r="M253" i="5"/>
  <c r="O255" i="5"/>
  <c r="M257" i="5"/>
  <c r="O259" i="5"/>
  <c r="S259" i="5"/>
  <c r="M261" i="5"/>
  <c r="M265" i="5"/>
  <c r="O267" i="5"/>
  <c r="S267" i="5"/>
  <c r="M269" i="5"/>
  <c r="M273" i="5"/>
  <c r="O275" i="5"/>
  <c r="S275" i="5"/>
  <c r="M277" i="5"/>
  <c r="M281" i="5"/>
  <c r="O283" i="5"/>
  <c r="S283" i="5"/>
  <c r="M285" i="5"/>
  <c r="M289" i="5"/>
  <c r="M293" i="5"/>
  <c r="O295" i="5"/>
  <c r="M297" i="5"/>
  <c r="M301" i="5"/>
  <c r="M305" i="5"/>
  <c r="O307" i="5"/>
  <c r="S307" i="5"/>
  <c r="M309" i="5"/>
  <c r="M313" i="5"/>
  <c r="M317" i="5"/>
  <c r="O319" i="5"/>
  <c r="S319" i="5"/>
  <c r="M321" i="5"/>
  <c r="M325" i="5"/>
  <c r="M329" i="5"/>
  <c r="M333" i="5"/>
  <c r="M337" i="5"/>
  <c r="M341" i="5"/>
  <c r="O343" i="5"/>
  <c r="S343" i="5"/>
  <c r="M345" i="5"/>
  <c r="O347" i="5"/>
  <c r="S347" i="5"/>
  <c r="M349" i="5"/>
  <c r="O351" i="5"/>
  <c r="S351" i="5"/>
  <c r="O355" i="5"/>
  <c r="S355" i="5"/>
  <c r="N356" i="5"/>
  <c r="R356" i="5"/>
  <c r="L358" i="5"/>
  <c r="P358" i="5"/>
  <c r="O359" i="5"/>
  <c r="S359" i="5"/>
  <c r="N360" i="5"/>
  <c r="R360" i="5"/>
  <c r="M361" i="5"/>
  <c r="L362" i="5"/>
  <c r="P362" i="5"/>
  <c r="O363" i="5"/>
  <c r="S363" i="5"/>
  <c r="N364" i="5"/>
  <c r="R364" i="5"/>
  <c r="M365" i="5"/>
  <c r="L366" i="5"/>
  <c r="P366" i="5"/>
  <c r="O367" i="5"/>
  <c r="S367" i="5"/>
  <c r="N368" i="5"/>
  <c r="R368" i="5"/>
  <c r="M369" i="5"/>
  <c r="L370" i="5"/>
  <c r="P370" i="5"/>
  <c r="O371" i="5"/>
  <c r="S371" i="5"/>
  <c r="N372" i="5"/>
  <c r="R372" i="5"/>
  <c r="M373" i="5"/>
  <c r="M377" i="5"/>
  <c r="M381" i="5"/>
  <c r="M385" i="5"/>
  <c r="O387" i="5"/>
  <c r="S387" i="5"/>
  <c r="M389" i="5"/>
  <c r="O391" i="5"/>
  <c r="S391" i="5"/>
  <c r="M393" i="5"/>
  <c r="M397" i="5"/>
  <c r="P401" i="5"/>
  <c r="T401" i="5"/>
  <c r="S401" i="5"/>
  <c r="M404" i="5"/>
  <c r="Q404" i="5"/>
  <c r="L404" i="5"/>
  <c r="T404" i="5"/>
  <c r="N405" i="5"/>
  <c r="R405" i="5"/>
  <c r="O405" i="5"/>
  <c r="R406" i="5"/>
  <c r="L407" i="5"/>
  <c r="M407" i="5"/>
  <c r="O408" i="5"/>
  <c r="S408" i="5"/>
  <c r="P408" i="5"/>
  <c r="P409" i="5"/>
  <c r="T409" i="5"/>
  <c r="S409" i="5"/>
  <c r="M412" i="5"/>
  <c r="Q412" i="5"/>
  <c r="L412" i="5"/>
  <c r="T412" i="5"/>
  <c r="N413" i="5"/>
  <c r="R413" i="5"/>
  <c r="O413" i="5"/>
  <c r="R414" i="5"/>
  <c r="L415" i="5"/>
  <c r="M415" i="5"/>
  <c r="O416" i="5"/>
  <c r="S416" i="5"/>
  <c r="P416" i="5"/>
  <c r="P417" i="5"/>
  <c r="T417" i="5"/>
  <c r="S417" i="5"/>
  <c r="M420" i="5"/>
  <c r="Q420" i="5"/>
  <c r="L420" i="5"/>
  <c r="T420" i="5"/>
  <c r="N421" i="5"/>
  <c r="R421" i="5"/>
  <c r="O421" i="5"/>
  <c r="R422" i="5"/>
  <c r="L423" i="5"/>
  <c r="M423" i="5"/>
  <c r="O424" i="5"/>
  <c r="S424" i="5"/>
  <c r="P424" i="5"/>
  <c r="P425" i="5"/>
  <c r="T425" i="5"/>
  <c r="S425" i="5"/>
  <c r="O426" i="5"/>
  <c r="S426" i="5"/>
  <c r="O248" i="5"/>
  <c r="S248" i="5"/>
  <c r="N249" i="5"/>
  <c r="R249" i="5"/>
  <c r="M250" i="5"/>
  <c r="Q250" i="5"/>
  <c r="L251" i="5"/>
  <c r="P251" i="5"/>
  <c r="T251" i="5"/>
  <c r="O252" i="5"/>
  <c r="S252" i="5"/>
  <c r="N253" i="5"/>
  <c r="M254" i="5"/>
  <c r="L255" i="5"/>
  <c r="P255" i="5"/>
  <c r="O256" i="5"/>
  <c r="S256" i="5"/>
  <c r="N257" i="5"/>
  <c r="M258" i="5"/>
  <c r="Q258" i="5"/>
  <c r="L259" i="5"/>
  <c r="P259" i="5"/>
  <c r="T259" i="5"/>
  <c r="O260" i="5"/>
  <c r="S260" i="5"/>
  <c r="N261" i="5"/>
  <c r="R261" i="5"/>
  <c r="M262" i="5"/>
  <c r="Q262" i="5"/>
  <c r="L263" i="5"/>
  <c r="P263" i="5"/>
  <c r="T263" i="5"/>
  <c r="O264" i="5"/>
  <c r="S264" i="5"/>
  <c r="N265" i="5"/>
  <c r="R265" i="5"/>
  <c r="M266" i="5"/>
  <c r="Q266" i="5"/>
  <c r="L267" i="5"/>
  <c r="P267" i="5"/>
  <c r="T267" i="5"/>
  <c r="O268" i="5"/>
  <c r="S268" i="5"/>
  <c r="N269" i="5"/>
  <c r="R269" i="5"/>
  <c r="M270" i="5"/>
  <c r="Q270" i="5"/>
  <c r="L271" i="5"/>
  <c r="P271" i="5"/>
  <c r="T271" i="5"/>
  <c r="O272" i="5"/>
  <c r="S272" i="5"/>
  <c r="N273" i="5"/>
  <c r="R273" i="5"/>
  <c r="M274" i="5"/>
  <c r="Q274" i="5"/>
  <c r="L275" i="5"/>
  <c r="P275" i="5"/>
  <c r="T275" i="5"/>
  <c r="O276" i="5"/>
  <c r="S276" i="5"/>
  <c r="N277" i="5"/>
  <c r="M278" i="5"/>
  <c r="L279" i="5"/>
  <c r="P279" i="5"/>
  <c r="O280" i="5"/>
  <c r="S280" i="5"/>
  <c r="N281" i="5"/>
  <c r="M282" i="5"/>
  <c r="Q282" i="5"/>
  <c r="L283" i="5"/>
  <c r="P283" i="5"/>
  <c r="T283" i="5"/>
  <c r="O284" i="5"/>
  <c r="S284" i="5"/>
  <c r="N285" i="5"/>
  <c r="R285" i="5"/>
  <c r="M286" i="5"/>
  <c r="Q286" i="5"/>
  <c r="L287" i="5"/>
  <c r="P287" i="5"/>
  <c r="T287" i="5"/>
  <c r="O288" i="5"/>
  <c r="S288" i="5"/>
  <c r="N289" i="5"/>
  <c r="R289" i="5"/>
  <c r="M290" i="5"/>
  <c r="Q290" i="5"/>
  <c r="L291" i="5"/>
  <c r="P291" i="5"/>
  <c r="T291" i="5"/>
  <c r="O292" i="5"/>
  <c r="S292" i="5"/>
  <c r="N293" i="5"/>
  <c r="R293" i="5"/>
  <c r="M294" i="5"/>
  <c r="Q294" i="5"/>
  <c r="L295" i="5"/>
  <c r="P295" i="5"/>
  <c r="T295" i="5"/>
  <c r="O296" i="5"/>
  <c r="S296" i="5"/>
  <c r="N297" i="5"/>
  <c r="R297" i="5"/>
  <c r="M298" i="5"/>
  <c r="Q298" i="5"/>
  <c r="L299" i="5"/>
  <c r="P299" i="5"/>
  <c r="T299" i="5"/>
  <c r="O300" i="5"/>
  <c r="S300" i="5"/>
  <c r="N301" i="5"/>
  <c r="R301" i="5"/>
  <c r="M302" i="5"/>
  <c r="Q302" i="5"/>
  <c r="L303" i="5"/>
  <c r="P303" i="5"/>
  <c r="T303" i="5"/>
  <c r="O304" i="5"/>
  <c r="S304" i="5"/>
  <c r="N305" i="5"/>
  <c r="R305" i="5"/>
  <c r="M306" i="5"/>
  <c r="Q306" i="5"/>
  <c r="L307" i="5"/>
  <c r="P307" i="5"/>
  <c r="T307" i="5"/>
  <c r="O308" i="5"/>
  <c r="S308" i="5"/>
  <c r="N309" i="5"/>
  <c r="R309" i="5"/>
  <c r="M310" i="5"/>
  <c r="Q310" i="5"/>
  <c r="L311" i="5"/>
  <c r="P311" i="5"/>
  <c r="T311" i="5"/>
  <c r="O312" i="5"/>
  <c r="S312" i="5"/>
  <c r="N313" i="5"/>
  <c r="R313" i="5"/>
  <c r="M314" i="5"/>
  <c r="Q314" i="5"/>
  <c r="L315" i="5"/>
  <c r="P315" i="5"/>
  <c r="T315" i="5"/>
  <c r="O316" i="5"/>
  <c r="S316" i="5"/>
  <c r="N317" i="5"/>
  <c r="R317" i="5"/>
  <c r="M318" i="5"/>
  <c r="Q318" i="5"/>
  <c r="L319" i="5"/>
  <c r="P319" i="5"/>
  <c r="T319" i="5"/>
  <c r="O320" i="5"/>
  <c r="S320" i="5"/>
  <c r="N321" i="5"/>
  <c r="R321" i="5"/>
  <c r="M322" i="5"/>
  <c r="Q322" i="5"/>
  <c r="L323" i="5"/>
  <c r="P323" i="5"/>
  <c r="T323" i="5"/>
  <c r="O324" i="5"/>
  <c r="S324" i="5"/>
  <c r="N325" i="5"/>
  <c r="R325" i="5"/>
  <c r="M326" i="5"/>
  <c r="Q326" i="5"/>
  <c r="L327" i="5"/>
  <c r="P327" i="5"/>
  <c r="T327" i="5"/>
  <c r="O328" i="5"/>
  <c r="S328" i="5"/>
  <c r="N329" i="5"/>
  <c r="R329" i="5"/>
  <c r="M330" i="5"/>
  <c r="Q330" i="5"/>
  <c r="L331" i="5"/>
  <c r="P331" i="5"/>
  <c r="T331" i="5"/>
  <c r="O332" i="5"/>
  <c r="S332" i="5"/>
  <c r="N333" i="5"/>
  <c r="R333" i="5"/>
  <c r="M334" i="5"/>
  <c r="Q334" i="5"/>
  <c r="L335" i="5"/>
  <c r="P335" i="5"/>
  <c r="T335" i="5"/>
  <c r="O336" i="5"/>
  <c r="S336" i="5"/>
  <c r="N337" i="5"/>
  <c r="R337" i="5"/>
  <c r="M338" i="5"/>
  <c r="Q338" i="5"/>
  <c r="L339" i="5"/>
  <c r="P339" i="5"/>
  <c r="T339" i="5"/>
  <c r="O340" i="5"/>
  <c r="S340" i="5"/>
  <c r="N341" i="5"/>
  <c r="R341" i="5"/>
  <c r="M342" i="5"/>
  <c r="Q342" i="5"/>
  <c r="L343" i="5"/>
  <c r="P343" i="5"/>
  <c r="T343" i="5"/>
  <c r="O344" i="5"/>
  <c r="S344" i="5"/>
  <c r="N345" i="5"/>
  <c r="R345" i="5"/>
  <c r="M346" i="5"/>
  <c r="Q346" i="5"/>
  <c r="L347" i="5"/>
  <c r="P347" i="5"/>
  <c r="T347" i="5"/>
  <c r="O348" i="5"/>
  <c r="S348" i="5"/>
  <c r="N349" i="5"/>
  <c r="R349" i="5"/>
  <c r="M350" i="5"/>
  <c r="Q350" i="5"/>
  <c r="L351" i="5"/>
  <c r="P351" i="5"/>
  <c r="T351" i="5"/>
  <c r="O352" i="5"/>
  <c r="S352" i="5"/>
  <c r="N353" i="5"/>
  <c r="R353" i="5"/>
  <c r="M354" i="5"/>
  <c r="Q354" i="5"/>
  <c r="L355" i="5"/>
  <c r="P355" i="5"/>
  <c r="T355" i="5"/>
  <c r="O356" i="5"/>
  <c r="S356" i="5"/>
  <c r="N357" i="5"/>
  <c r="R357" i="5"/>
  <c r="M358" i="5"/>
  <c r="Q358" i="5"/>
  <c r="L359" i="5"/>
  <c r="P359" i="5"/>
  <c r="T359" i="5"/>
  <c r="O360" i="5"/>
  <c r="S360" i="5"/>
  <c r="N361" i="5"/>
  <c r="R361" i="5"/>
  <c r="M362" i="5"/>
  <c r="Q362" i="5"/>
  <c r="L363" i="5"/>
  <c r="P363" i="5"/>
  <c r="T363" i="5"/>
  <c r="O364" i="5"/>
  <c r="S364" i="5"/>
  <c r="N365" i="5"/>
  <c r="R365" i="5"/>
  <c r="M366" i="5"/>
  <c r="Q366" i="5"/>
  <c r="L367" i="5"/>
  <c r="P367" i="5"/>
  <c r="T367" i="5"/>
  <c r="O368" i="5"/>
  <c r="S368" i="5"/>
  <c r="N369" i="5"/>
  <c r="R369" i="5"/>
  <c r="M370" i="5"/>
  <c r="Q370" i="5"/>
  <c r="L371" i="5"/>
  <c r="P371" i="5"/>
  <c r="T371" i="5"/>
  <c r="O372" i="5"/>
  <c r="S372" i="5"/>
  <c r="N373" i="5"/>
  <c r="R373" i="5"/>
  <c r="M374" i="5"/>
  <c r="Q374" i="5"/>
  <c r="L375" i="5"/>
  <c r="P375" i="5"/>
  <c r="T375" i="5"/>
  <c r="O376" i="5"/>
  <c r="S376" i="5"/>
  <c r="N377" i="5"/>
  <c r="R377" i="5"/>
  <c r="M378" i="5"/>
  <c r="Q378" i="5"/>
  <c r="L379" i="5"/>
  <c r="P379" i="5"/>
  <c r="T379" i="5"/>
  <c r="O380" i="5"/>
  <c r="S380" i="5"/>
  <c r="N381" i="5"/>
  <c r="R381" i="5"/>
  <c r="M382" i="5"/>
  <c r="Q382" i="5"/>
  <c r="L383" i="5"/>
  <c r="P383" i="5"/>
  <c r="T383" i="5"/>
  <c r="O384" i="5"/>
  <c r="S384" i="5"/>
  <c r="N385" i="5"/>
  <c r="R385" i="5"/>
  <c r="M386" i="5"/>
  <c r="Q386" i="5"/>
  <c r="L387" i="5"/>
  <c r="P387" i="5"/>
  <c r="T387" i="5"/>
  <c r="O388" i="5"/>
  <c r="S388" i="5"/>
  <c r="N389" i="5"/>
  <c r="R389" i="5"/>
  <c r="M390" i="5"/>
  <c r="Q390" i="5"/>
  <c r="L391" i="5"/>
  <c r="P391" i="5"/>
  <c r="T391" i="5"/>
  <c r="O392" i="5"/>
  <c r="S392" i="5"/>
  <c r="N393" i="5"/>
  <c r="R393" i="5"/>
  <c r="M394" i="5"/>
  <c r="Q394" i="5"/>
  <c r="L395" i="5"/>
  <c r="P395" i="5"/>
  <c r="T395" i="5"/>
  <c r="O396" i="5"/>
  <c r="S396" i="5"/>
  <c r="N397" i="5"/>
  <c r="R397" i="5"/>
  <c r="M398" i="5"/>
  <c r="Q398" i="5"/>
  <c r="L399" i="5"/>
  <c r="P399" i="5"/>
  <c r="T399" i="5"/>
  <c r="O400" i="5"/>
  <c r="S400" i="5"/>
  <c r="L401" i="5"/>
  <c r="M401" i="5"/>
  <c r="S402" i="5"/>
  <c r="P402" i="5"/>
  <c r="T403" i="5"/>
  <c r="S403" i="5"/>
  <c r="N404" i="5"/>
  <c r="Q406" i="5"/>
  <c r="L406" i="5"/>
  <c r="T406" i="5"/>
  <c r="R407" i="5"/>
  <c r="O407" i="5"/>
  <c r="R408" i="5"/>
  <c r="S410" i="5"/>
  <c r="P410" i="5"/>
  <c r="T411" i="5"/>
  <c r="S411" i="5"/>
  <c r="Q414" i="5"/>
  <c r="L414" i="5"/>
  <c r="T414" i="5"/>
  <c r="R415" i="5"/>
  <c r="O415" i="5"/>
  <c r="S418" i="5"/>
  <c r="P418" i="5"/>
  <c r="T419" i="5"/>
  <c r="S419" i="5"/>
  <c r="Q422" i="5"/>
  <c r="L422" i="5"/>
  <c r="T422" i="5"/>
  <c r="R423" i="5"/>
  <c r="O423" i="5"/>
  <c r="R424" i="5"/>
  <c r="L425" i="5"/>
  <c r="M425" i="5"/>
  <c r="T427" i="5"/>
  <c r="L248" i="5"/>
  <c r="L252" i="5"/>
  <c r="O253" i="5"/>
  <c r="S253" i="5"/>
  <c r="N254" i="5"/>
  <c r="R254" i="5"/>
  <c r="M255" i="5"/>
  <c r="Q255" i="5"/>
  <c r="L256" i="5"/>
  <c r="P256" i="5"/>
  <c r="T256" i="5"/>
  <c r="O257" i="5"/>
  <c r="S257" i="5"/>
  <c r="L260" i="5"/>
  <c r="L264" i="5"/>
  <c r="L268" i="5"/>
  <c r="L272" i="5"/>
  <c r="M275" i="5"/>
  <c r="L276" i="5"/>
  <c r="P276" i="5"/>
  <c r="T276" i="5"/>
  <c r="O277" i="5"/>
  <c r="S277" i="5"/>
  <c r="N278" i="5"/>
  <c r="R278" i="5"/>
  <c r="M279" i="5"/>
  <c r="Q279" i="5"/>
  <c r="L280" i="5"/>
  <c r="P280" i="5"/>
  <c r="T280" i="5"/>
  <c r="O281" i="5"/>
  <c r="S281" i="5"/>
  <c r="L284" i="5"/>
  <c r="L288" i="5"/>
  <c r="L292" i="5"/>
  <c r="L296" i="5"/>
  <c r="L300" i="5"/>
  <c r="L304" i="5"/>
  <c r="L308" i="5"/>
  <c r="L312" i="5"/>
  <c r="L316" i="5"/>
  <c r="L320" i="5"/>
  <c r="L324" i="5"/>
  <c r="L328" i="5"/>
  <c r="L332" i="5"/>
  <c r="L336" i="5"/>
  <c r="L340" i="5"/>
  <c r="L344" i="5"/>
  <c r="L348" i="5"/>
  <c r="L352" i="5"/>
  <c r="L356" i="5"/>
  <c r="L360" i="5"/>
  <c r="L364" i="5"/>
  <c r="L368" i="5"/>
  <c r="L372" i="5"/>
  <c r="L376" i="5"/>
  <c r="L380" i="5"/>
  <c r="L384" i="5"/>
  <c r="L388" i="5"/>
  <c r="L392" i="5"/>
  <c r="L396" i="5"/>
  <c r="L400" i="5"/>
  <c r="R401" i="5"/>
  <c r="O401" i="5"/>
  <c r="R402" i="5"/>
  <c r="S404" i="5"/>
  <c r="P404" i="5"/>
  <c r="T405" i="5"/>
  <c r="S405" i="5"/>
  <c r="N406" i="5"/>
  <c r="Q407" i="5"/>
  <c r="Q408" i="5"/>
  <c r="L408" i="5"/>
  <c r="T408" i="5"/>
  <c r="R409" i="5"/>
  <c r="O409" i="5"/>
  <c r="R410" i="5"/>
  <c r="L411" i="5"/>
  <c r="M411" i="5"/>
  <c r="S412" i="5"/>
  <c r="P412" i="5"/>
  <c r="T413" i="5"/>
  <c r="S413" i="5"/>
  <c r="N414" i="5"/>
  <c r="Q415" i="5"/>
  <c r="Q416" i="5"/>
  <c r="L416" i="5"/>
  <c r="T416" i="5"/>
  <c r="R417" i="5"/>
  <c r="O417" i="5"/>
  <c r="R418" i="5"/>
  <c r="L419" i="5"/>
  <c r="M419" i="5"/>
  <c r="S420" i="5"/>
  <c r="P420" i="5"/>
  <c r="T421" i="5"/>
  <c r="S421" i="5"/>
  <c r="N422" i="5"/>
  <c r="Q423" i="5"/>
  <c r="Q424" i="5"/>
  <c r="L424" i="5"/>
  <c r="T424" i="5"/>
  <c r="R425" i="5"/>
  <c r="O425" i="5"/>
  <c r="R426" i="5"/>
  <c r="N426" i="5"/>
  <c r="M426" i="5"/>
  <c r="Q426" i="5"/>
  <c r="L426" i="5"/>
  <c r="L427" i="5"/>
  <c r="O427" i="5"/>
  <c r="Q401" i="5"/>
  <c r="M402" i="5"/>
  <c r="Q402" i="5"/>
  <c r="L402" i="5"/>
  <c r="T402" i="5"/>
  <c r="N403" i="5"/>
  <c r="R403" i="5"/>
  <c r="O403" i="5"/>
  <c r="R404" i="5"/>
  <c r="L405" i="5"/>
  <c r="M405" i="5"/>
  <c r="O406" i="5"/>
  <c r="S406" i="5"/>
  <c r="P406" i="5"/>
  <c r="P407" i="5"/>
  <c r="T407" i="5"/>
  <c r="S407" i="5"/>
  <c r="N408" i="5"/>
  <c r="Q409" i="5"/>
  <c r="M410" i="5"/>
  <c r="Q410" i="5"/>
  <c r="L410" i="5"/>
  <c r="T410" i="5"/>
  <c r="N411" i="5"/>
  <c r="R411" i="5"/>
  <c r="O411" i="5"/>
  <c r="R412" i="5"/>
  <c r="L413" i="5"/>
  <c r="M413" i="5"/>
  <c r="O414" i="5"/>
  <c r="S414" i="5"/>
  <c r="P414" i="5"/>
  <c r="P415" i="5"/>
  <c r="T415" i="5"/>
  <c r="S415" i="5"/>
  <c r="N416" i="5"/>
  <c r="Q417" i="5"/>
  <c r="M418" i="5"/>
  <c r="Q418" i="5"/>
  <c r="L418" i="5"/>
  <c r="T418" i="5"/>
  <c r="N419" i="5"/>
  <c r="R419" i="5"/>
  <c r="O419" i="5"/>
  <c r="R420" i="5"/>
  <c r="L421" i="5"/>
  <c r="M421" i="5"/>
  <c r="O422" i="5"/>
  <c r="S422" i="5"/>
  <c r="P422" i="5"/>
  <c r="P423" i="5"/>
  <c r="T423" i="5"/>
  <c r="S423" i="5"/>
  <c r="N424" i="5"/>
  <c r="Q425" i="5"/>
  <c r="P426" i="5"/>
  <c r="N427" i="5"/>
  <c r="R427" i="5"/>
  <c r="S427" i="5"/>
  <c r="S428" i="5"/>
  <c r="R428" i="5"/>
  <c r="M429" i="5"/>
  <c r="Q429" i="5"/>
  <c r="L430" i="5"/>
  <c r="P430" i="5"/>
  <c r="T430" i="5"/>
  <c r="O431" i="5"/>
  <c r="S431" i="5"/>
  <c r="N432" i="5"/>
  <c r="R432" i="5"/>
  <c r="M433" i="5"/>
  <c r="Q433" i="5"/>
  <c r="L434" i="5"/>
  <c r="P434" i="5"/>
  <c r="T434" i="5"/>
  <c r="O435" i="5"/>
  <c r="S435" i="5"/>
  <c r="N436" i="5"/>
  <c r="R436" i="5"/>
  <c r="M437" i="5"/>
  <c r="Q437" i="5"/>
  <c r="L438" i="5"/>
  <c r="P438" i="5"/>
  <c r="T438" i="5"/>
  <c r="O439" i="5"/>
  <c r="S439" i="5"/>
  <c r="N440" i="5"/>
  <c r="R440" i="5"/>
  <c r="M441" i="5"/>
  <c r="Q441" i="5"/>
  <c r="L442" i="5"/>
  <c r="P442" i="5"/>
  <c r="T442" i="5"/>
  <c r="O443" i="5"/>
  <c r="S443" i="5"/>
  <c r="N444" i="5"/>
  <c r="R444" i="5"/>
  <c r="M445" i="5"/>
  <c r="Q445" i="5"/>
  <c r="L446" i="5"/>
  <c r="P446" i="5"/>
  <c r="T446" i="5"/>
  <c r="O447" i="5"/>
  <c r="S447" i="5"/>
  <c r="N448" i="5"/>
  <c r="R448" i="5"/>
  <c r="M449" i="5"/>
  <c r="Q449" i="5"/>
  <c r="L450" i="5"/>
  <c r="P450" i="5"/>
  <c r="T450" i="5"/>
  <c r="O451" i="5"/>
  <c r="S451" i="5"/>
  <c r="N452" i="5"/>
  <c r="R452" i="5"/>
  <c r="M453" i="5"/>
  <c r="Q453" i="5"/>
  <c r="L454" i="5"/>
  <c r="P454" i="5"/>
  <c r="T454" i="5"/>
  <c r="O455" i="5"/>
  <c r="S455" i="5"/>
  <c r="N456" i="5"/>
  <c r="R456" i="5"/>
  <c r="M457" i="5"/>
  <c r="Q457" i="5"/>
  <c r="L458" i="5"/>
  <c r="P458" i="5"/>
  <c r="T458" i="5"/>
  <c r="O459" i="5"/>
  <c r="S459" i="5"/>
  <c r="N460" i="5"/>
  <c r="R460" i="5"/>
  <c r="M461" i="5"/>
  <c r="Q461" i="5"/>
  <c r="L462" i="5"/>
  <c r="P462" i="5"/>
  <c r="T462" i="5"/>
  <c r="O463" i="5"/>
  <c r="S463" i="5"/>
  <c r="N464" i="5"/>
  <c r="R464" i="5"/>
  <c r="M465" i="5"/>
  <c r="Q465" i="5"/>
  <c r="L466" i="5"/>
  <c r="P466" i="5"/>
  <c r="T466" i="5"/>
  <c r="O467" i="5"/>
  <c r="S467" i="5"/>
  <c r="N468" i="5"/>
  <c r="R468" i="5"/>
  <c r="M469" i="5"/>
  <c r="Q469" i="5"/>
  <c r="L470" i="5"/>
  <c r="P470" i="5"/>
  <c r="T470" i="5"/>
  <c r="O471" i="5"/>
  <c r="S471" i="5"/>
  <c r="N472" i="5"/>
  <c r="R472" i="5"/>
  <c r="M473" i="5"/>
  <c r="Q473" i="5"/>
  <c r="L474" i="5"/>
  <c r="P474" i="5"/>
  <c r="T474" i="5"/>
  <c r="O475" i="5"/>
  <c r="S475" i="5"/>
  <c r="N476" i="5"/>
  <c r="R476" i="5"/>
  <c r="M477" i="5"/>
  <c r="Q477" i="5"/>
  <c r="L478" i="5"/>
  <c r="P478" i="5"/>
  <c r="T478" i="5"/>
  <c r="O479" i="5"/>
  <c r="S479" i="5"/>
  <c r="N480" i="5"/>
  <c r="R480" i="5"/>
  <c r="M481" i="5"/>
  <c r="Q481" i="5"/>
  <c r="L482" i="5"/>
  <c r="P482" i="5"/>
  <c r="T482" i="5"/>
  <c r="O483" i="5"/>
  <c r="S483" i="5"/>
  <c r="N484" i="5"/>
  <c r="R484" i="5"/>
  <c r="M485" i="5"/>
  <c r="Q485" i="5"/>
  <c r="L486" i="5"/>
  <c r="P486" i="5"/>
  <c r="T486" i="5"/>
  <c r="O487" i="5"/>
  <c r="S487" i="5"/>
  <c r="N488" i="5"/>
  <c r="R488" i="5"/>
  <c r="M489" i="5"/>
  <c r="Q489" i="5"/>
  <c r="L490" i="5"/>
  <c r="P490" i="5"/>
  <c r="T490" i="5"/>
  <c r="O491" i="5"/>
  <c r="S491" i="5"/>
  <c r="N492" i="5"/>
  <c r="R492" i="5"/>
  <c r="M493" i="5"/>
  <c r="Q493" i="5"/>
  <c r="L494" i="5"/>
  <c r="P494" i="5"/>
  <c r="T494" i="5"/>
  <c r="O495" i="5"/>
  <c r="S495" i="5"/>
  <c r="N496" i="5"/>
  <c r="R496" i="5"/>
  <c r="M497" i="5"/>
  <c r="Q497" i="5"/>
  <c r="L498" i="5"/>
  <c r="P498" i="5"/>
  <c r="T498" i="5"/>
  <c r="O499" i="5"/>
  <c r="S499" i="5"/>
  <c r="N500" i="5"/>
  <c r="R500" i="5"/>
  <c r="M501" i="5"/>
  <c r="Q501" i="5"/>
  <c r="L502" i="5"/>
  <c r="P502" i="5"/>
  <c r="T502" i="5"/>
  <c r="O503" i="5"/>
  <c r="S503" i="5"/>
  <c r="N504" i="5"/>
  <c r="R504" i="5"/>
  <c r="M505" i="5"/>
  <c r="Q505" i="5"/>
  <c r="L506" i="5"/>
  <c r="P506" i="5"/>
  <c r="T506" i="5"/>
  <c r="O507" i="5"/>
  <c r="S507" i="5"/>
  <c r="N508" i="5"/>
  <c r="R508" i="5"/>
  <c r="M509" i="5"/>
  <c r="Q509" i="5"/>
  <c r="L510" i="5"/>
  <c r="P510" i="5"/>
  <c r="T510" i="5"/>
  <c r="O511" i="5"/>
  <c r="S511" i="5"/>
  <c r="N512" i="5"/>
  <c r="R512" i="5"/>
  <c r="M513" i="5"/>
  <c r="Q513" i="5"/>
  <c r="L514" i="5"/>
  <c r="P514" i="5"/>
  <c r="T514" i="5"/>
  <c r="O515" i="5"/>
  <c r="S515" i="5"/>
  <c r="N516" i="5"/>
  <c r="R516" i="5"/>
  <c r="M517" i="5"/>
  <c r="L518" i="5"/>
  <c r="P519" i="5"/>
  <c r="T519" i="5"/>
  <c r="M522" i="5"/>
  <c r="Q522" i="5"/>
  <c r="L522" i="5"/>
  <c r="T522" i="5"/>
  <c r="N523" i="5"/>
  <c r="R523" i="5"/>
  <c r="O523" i="5"/>
  <c r="R524" i="5"/>
  <c r="O526" i="5"/>
  <c r="S526" i="5"/>
  <c r="P526" i="5"/>
  <c r="P527" i="5"/>
  <c r="T527" i="5"/>
  <c r="S527" i="5"/>
  <c r="M530" i="5"/>
  <c r="Q530" i="5"/>
  <c r="L530" i="5"/>
  <c r="T530" i="5"/>
  <c r="N531" i="5"/>
  <c r="R531" i="5"/>
  <c r="O531" i="5"/>
  <c r="O534" i="5"/>
  <c r="S534" i="5"/>
  <c r="P534" i="5"/>
  <c r="P535" i="5"/>
  <c r="T535" i="5"/>
  <c r="S535" i="5"/>
  <c r="M538" i="5"/>
  <c r="Q538" i="5"/>
  <c r="L538" i="5"/>
  <c r="T538" i="5"/>
  <c r="N539" i="5"/>
  <c r="R539" i="5"/>
  <c r="O539" i="5"/>
  <c r="N429" i="5"/>
  <c r="M430" i="5"/>
  <c r="N433" i="5"/>
  <c r="M434" i="5"/>
  <c r="N449" i="5"/>
  <c r="M450" i="5"/>
  <c r="N453" i="5"/>
  <c r="M454" i="5"/>
  <c r="N457" i="5"/>
  <c r="M458" i="5"/>
  <c r="N461" i="5"/>
  <c r="M462" i="5"/>
  <c r="N465" i="5"/>
  <c r="M466" i="5"/>
  <c r="N469" i="5"/>
  <c r="M470" i="5"/>
  <c r="N473" i="5"/>
  <c r="M474" i="5"/>
  <c r="N477" i="5"/>
  <c r="M478" i="5"/>
  <c r="N481" i="5"/>
  <c r="M482" i="5"/>
  <c r="N485" i="5"/>
  <c r="M486" i="5"/>
  <c r="N489" i="5"/>
  <c r="M490" i="5"/>
  <c r="N493" i="5"/>
  <c r="M494" i="5"/>
  <c r="N497" i="5"/>
  <c r="M498" i="5"/>
  <c r="L519" i="5"/>
  <c r="M519" i="5"/>
  <c r="O520" i="5"/>
  <c r="S520" i="5"/>
  <c r="P520" i="5"/>
  <c r="P521" i="5"/>
  <c r="T521" i="5"/>
  <c r="S521" i="5"/>
  <c r="N522" i="5"/>
  <c r="Q523" i="5"/>
  <c r="Q524" i="5"/>
  <c r="L524" i="5"/>
  <c r="T524" i="5"/>
  <c r="R525" i="5"/>
  <c r="O525" i="5"/>
  <c r="R526" i="5"/>
  <c r="L527" i="5"/>
  <c r="M527" i="5"/>
  <c r="O528" i="5"/>
  <c r="S528" i="5"/>
  <c r="P528" i="5"/>
  <c r="P529" i="5"/>
  <c r="T529" i="5"/>
  <c r="S529" i="5"/>
  <c r="N530" i="5"/>
  <c r="Q531" i="5"/>
  <c r="Q532" i="5"/>
  <c r="L532" i="5"/>
  <c r="T532" i="5"/>
  <c r="R533" i="5"/>
  <c r="O533" i="5"/>
  <c r="R534" i="5"/>
  <c r="L535" i="5"/>
  <c r="M535" i="5"/>
  <c r="O536" i="5"/>
  <c r="S536" i="5"/>
  <c r="P536" i="5"/>
  <c r="P537" i="5"/>
  <c r="T537" i="5"/>
  <c r="S537" i="5"/>
  <c r="N538" i="5"/>
  <c r="Q539" i="5"/>
  <c r="R540" i="5"/>
  <c r="N540" i="5"/>
  <c r="M540" i="5"/>
  <c r="T540" i="5"/>
  <c r="P540" i="5"/>
  <c r="L540" i="5"/>
  <c r="Q540" i="5"/>
  <c r="M427" i="5"/>
  <c r="Q427" i="5"/>
  <c r="L428" i="5"/>
  <c r="P428" i="5"/>
  <c r="T428" i="5"/>
  <c r="O429" i="5"/>
  <c r="N430" i="5"/>
  <c r="M431" i="5"/>
  <c r="Q431" i="5"/>
  <c r="L432" i="5"/>
  <c r="P432" i="5"/>
  <c r="T432" i="5"/>
  <c r="O433" i="5"/>
  <c r="N434" i="5"/>
  <c r="M435" i="5"/>
  <c r="Q435" i="5"/>
  <c r="L436" i="5"/>
  <c r="P436" i="5"/>
  <c r="T436" i="5"/>
  <c r="O437" i="5"/>
  <c r="S437" i="5"/>
  <c r="N438" i="5"/>
  <c r="R438" i="5"/>
  <c r="M439" i="5"/>
  <c r="Q439" i="5"/>
  <c r="L440" i="5"/>
  <c r="P440" i="5"/>
  <c r="T440" i="5"/>
  <c r="O441" i="5"/>
  <c r="S441" i="5"/>
  <c r="N442" i="5"/>
  <c r="R442" i="5"/>
  <c r="M443" i="5"/>
  <c r="Q443" i="5"/>
  <c r="L444" i="5"/>
  <c r="P444" i="5"/>
  <c r="T444" i="5"/>
  <c r="O445" i="5"/>
  <c r="S445" i="5"/>
  <c r="N446" i="5"/>
  <c r="R446" i="5"/>
  <c r="M447" i="5"/>
  <c r="Q447" i="5"/>
  <c r="L448" i="5"/>
  <c r="P448" i="5"/>
  <c r="T448" i="5"/>
  <c r="O449" i="5"/>
  <c r="N450" i="5"/>
  <c r="M451" i="5"/>
  <c r="Q451" i="5"/>
  <c r="L452" i="5"/>
  <c r="P452" i="5"/>
  <c r="T452" i="5"/>
  <c r="O453" i="5"/>
  <c r="N454" i="5"/>
  <c r="M455" i="5"/>
  <c r="Q455" i="5"/>
  <c r="L456" i="5"/>
  <c r="P456" i="5"/>
  <c r="T456" i="5"/>
  <c r="O457" i="5"/>
  <c r="N458" i="5"/>
  <c r="M459" i="5"/>
  <c r="Q459" i="5"/>
  <c r="L460" i="5"/>
  <c r="P460" i="5"/>
  <c r="T460" i="5"/>
  <c r="O461" i="5"/>
  <c r="N462" i="5"/>
  <c r="M463" i="5"/>
  <c r="Q463" i="5"/>
  <c r="L464" i="5"/>
  <c r="P464" i="5"/>
  <c r="T464" i="5"/>
  <c r="O465" i="5"/>
  <c r="N466" i="5"/>
  <c r="M467" i="5"/>
  <c r="Q467" i="5"/>
  <c r="L468" i="5"/>
  <c r="P468" i="5"/>
  <c r="T468" i="5"/>
  <c r="O469" i="5"/>
  <c r="N470" i="5"/>
  <c r="M471" i="5"/>
  <c r="Q471" i="5"/>
  <c r="L472" i="5"/>
  <c r="P472" i="5"/>
  <c r="T472" i="5"/>
  <c r="O473" i="5"/>
  <c r="N474" i="5"/>
  <c r="M475" i="5"/>
  <c r="Q475" i="5"/>
  <c r="L476" i="5"/>
  <c r="P476" i="5"/>
  <c r="T476" i="5"/>
  <c r="O477" i="5"/>
  <c r="N478" i="5"/>
  <c r="M479" i="5"/>
  <c r="Q479" i="5"/>
  <c r="L480" i="5"/>
  <c r="P480" i="5"/>
  <c r="T480" i="5"/>
  <c r="O481" i="5"/>
  <c r="N482" i="5"/>
  <c r="M483" i="5"/>
  <c r="Q483" i="5"/>
  <c r="L484" i="5"/>
  <c r="P484" i="5"/>
  <c r="T484" i="5"/>
  <c r="O485" i="5"/>
  <c r="N486" i="5"/>
  <c r="M487" i="5"/>
  <c r="Q487" i="5"/>
  <c r="L488" i="5"/>
  <c r="P488" i="5"/>
  <c r="T488" i="5"/>
  <c r="O489" i="5"/>
  <c r="N490" i="5"/>
  <c r="M491" i="5"/>
  <c r="Q491" i="5"/>
  <c r="L492" i="5"/>
  <c r="P492" i="5"/>
  <c r="T492" i="5"/>
  <c r="O493" i="5"/>
  <c r="N494" i="5"/>
  <c r="M495" i="5"/>
  <c r="Q495" i="5"/>
  <c r="L496" i="5"/>
  <c r="P496" i="5"/>
  <c r="T496" i="5"/>
  <c r="O497" i="5"/>
  <c r="N498" i="5"/>
  <c r="M499" i="5"/>
  <c r="Q499" i="5"/>
  <c r="L500" i="5"/>
  <c r="P500" i="5"/>
  <c r="T500" i="5"/>
  <c r="O501" i="5"/>
  <c r="S501" i="5"/>
  <c r="N502" i="5"/>
  <c r="R502" i="5"/>
  <c r="M503" i="5"/>
  <c r="Q503" i="5"/>
  <c r="L504" i="5"/>
  <c r="P504" i="5"/>
  <c r="T504" i="5"/>
  <c r="O505" i="5"/>
  <c r="S505" i="5"/>
  <c r="N506" i="5"/>
  <c r="R506" i="5"/>
  <c r="M507" i="5"/>
  <c r="Q507" i="5"/>
  <c r="L508" i="5"/>
  <c r="P508" i="5"/>
  <c r="T508" i="5"/>
  <c r="O509" i="5"/>
  <c r="S509" i="5"/>
  <c r="N510" i="5"/>
  <c r="R510" i="5"/>
  <c r="M511" i="5"/>
  <c r="Q511" i="5"/>
  <c r="L512" i="5"/>
  <c r="P512" i="5"/>
  <c r="T512" i="5"/>
  <c r="O513" i="5"/>
  <c r="S513" i="5"/>
  <c r="N514" i="5"/>
  <c r="R514" i="5"/>
  <c r="M515" i="5"/>
  <c r="Q515" i="5"/>
  <c r="L516" i="5"/>
  <c r="P516" i="5"/>
  <c r="T516" i="5"/>
  <c r="O517" i="5"/>
  <c r="S517" i="5"/>
  <c r="N518" i="5"/>
  <c r="R518" i="5"/>
  <c r="R519" i="5"/>
  <c r="O519" i="5"/>
  <c r="S522" i="5"/>
  <c r="P522" i="5"/>
  <c r="T523" i="5"/>
  <c r="S523" i="5"/>
  <c r="Q526" i="5"/>
  <c r="L526" i="5"/>
  <c r="T526" i="5"/>
  <c r="R527" i="5"/>
  <c r="O527" i="5"/>
  <c r="S530" i="5"/>
  <c r="P530" i="5"/>
  <c r="T531" i="5"/>
  <c r="S531" i="5"/>
  <c r="Q534" i="5"/>
  <c r="L534" i="5"/>
  <c r="T534" i="5"/>
  <c r="R535" i="5"/>
  <c r="O535" i="5"/>
  <c r="S538" i="5"/>
  <c r="P538" i="5"/>
  <c r="T539" i="5"/>
  <c r="S539" i="5"/>
  <c r="Q520" i="5"/>
  <c r="L520" i="5"/>
  <c r="T520" i="5"/>
  <c r="R521" i="5"/>
  <c r="O521" i="5"/>
  <c r="R522" i="5"/>
  <c r="L523" i="5"/>
  <c r="M523" i="5"/>
  <c r="O524" i="5"/>
  <c r="S524" i="5"/>
  <c r="P524" i="5"/>
  <c r="P525" i="5"/>
  <c r="T525" i="5"/>
  <c r="S525" i="5"/>
  <c r="N526" i="5"/>
  <c r="Q527" i="5"/>
  <c r="Q528" i="5"/>
  <c r="L528" i="5"/>
  <c r="T528" i="5"/>
  <c r="R529" i="5"/>
  <c r="O529" i="5"/>
  <c r="R530" i="5"/>
  <c r="L531" i="5"/>
  <c r="M531" i="5"/>
  <c r="S532" i="5"/>
  <c r="P532" i="5"/>
  <c r="P533" i="5"/>
  <c r="T533" i="5"/>
  <c r="S533" i="5"/>
  <c r="N534" i="5"/>
  <c r="Q535" i="5"/>
  <c r="Q536" i="5"/>
  <c r="L536" i="5"/>
  <c r="T536" i="5"/>
  <c r="R537" i="5"/>
  <c r="O537" i="5"/>
  <c r="R538" i="5"/>
  <c r="L539" i="5"/>
  <c r="M539" i="5"/>
  <c r="O540" i="5"/>
  <c r="S540" i="5"/>
  <c r="O541" i="5"/>
  <c r="S541" i="5"/>
  <c r="N542" i="5"/>
  <c r="R542" i="5"/>
  <c r="M543" i="5"/>
  <c r="Q543" i="5"/>
  <c r="L544" i="5"/>
  <c r="P544" i="5"/>
  <c r="T544" i="5"/>
  <c r="O545" i="5"/>
  <c r="S545" i="5"/>
  <c r="N546" i="5"/>
  <c r="R546" i="5"/>
  <c r="M547" i="5"/>
  <c r="Q547" i="5"/>
  <c r="L548" i="5"/>
  <c r="P548" i="5"/>
  <c r="T548" i="5"/>
  <c r="O549" i="5"/>
  <c r="S549" i="5"/>
  <c r="N550" i="5"/>
  <c r="R550" i="5"/>
  <c r="M551" i="5"/>
  <c r="Q551" i="5"/>
  <c r="L552" i="5"/>
  <c r="P552" i="5"/>
  <c r="T552" i="5"/>
  <c r="O553" i="5"/>
  <c r="S553" i="5"/>
  <c r="N554" i="5"/>
  <c r="R554" i="5"/>
  <c r="M555" i="5"/>
  <c r="Q555" i="5"/>
  <c r="L556" i="5"/>
  <c r="P556" i="5"/>
  <c r="T556" i="5"/>
  <c r="O557" i="5"/>
  <c r="S557" i="5"/>
  <c r="N558" i="5"/>
  <c r="R558" i="5"/>
  <c r="M559" i="5"/>
  <c r="Q559" i="5"/>
  <c r="L560" i="5"/>
  <c r="P560" i="5"/>
  <c r="T560" i="5"/>
  <c r="O561" i="5"/>
  <c r="S561" i="5"/>
  <c r="N562" i="5"/>
  <c r="R562" i="5"/>
  <c r="M563" i="5"/>
  <c r="Q563" i="5"/>
  <c r="L564" i="5"/>
  <c r="P564" i="5"/>
  <c r="T564" i="5"/>
  <c r="O565" i="5"/>
  <c r="S565" i="5"/>
  <c r="N566" i="5"/>
  <c r="R566" i="5"/>
  <c r="M567" i="5"/>
  <c r="Q567" i="5"/>
  <c r="L568" i="5"/>
  <c r="P568" i="5"/>
  <c r="T568" i="5"/>
  <c r="O569" i="5"/>
  <c r="S569" i="5"/>
  <c r="N570" i="5"/>
  <c r="R570" i="5"/>
  <c r="M571" i="5"/>
  <c r="Q571" i="5"/>
  <c r="L572" i="5"/>
  <c r="P572" i="5"/>
  <c r="T572" i="5"/>
  <c r="O573" i="5"/>
  <c r="S573" i="5"/>
  <c r="N574" i="5"/>
  <c r="R574" i="5"/>
  <c r="M575" i="5"/>
  <c r="Q575" i="5"/>
  <c r="L576" i="5"/>
  <c r="P576" i="5"/>
  <c r="T576" i="5"/>
  <c r="O577" i="5"/>
  <c r="S577" i="5"/>
  <c r="N578" i="5"/>
  <c r="R578" i="5"/>
  <c r="M579" i="5"/>
  <c r="Q579" i="5"/>
  <c r="L580" i="5"/>
  <c r="P580" i="5"/>
  <c r="T580" i="5"/>
  <c r="O581" i="5"/>
  <c r="S581" i="5"/>
  <c r="N582" i="5"/>
  <c r="R582" i="5"/>
  <c r="M583" i="5"/>
  <c r="Q583" i="5"/>
  <c r="L584" i="5"/>
  <c r="P584" i="5"/>
  <c r="T584" i="5"/>
  <c r="O585" i="5"/>
  <c r="S585" i="5"/>
  <c r="N586" i="5"/>
  <c r="R586" i="5"/>
  <c r="M587" i="5"/>
  <c r="Q587" i="5"/>
  <c r="L588" i="5"/>
  <c r="P588" i="5"/>
  <c r="T588" i="5"/>
  <c r="O589" i="5"/>
  <c r="S589" i="5"/>
  <c r="N590" i="5"/>
  <c r="R590" i="5"/>
  <c r="R591" i="5"/>
  <c r="M591" i="5"/>
  <c r="Q591" i="5"/>
  <c r="S592" i="5"/>
  <c r="M593" i="5"/>
  <c r="Q593" i="5"/>
  <c r="N593" i="5"/>
  <c r="S594" i="5"/>
  <c r="Q594" i="5"/>
  <c r="L595" i="5"/>
  <c r="T595" i="5"/>
  <c r="N596" i="5"/>
  <c r="R596" i="5"/>
  <c r="O596" i="5"/>
  <c r="R597" i="5"/>
  <c r="N600" i="5"/>
  <c r="R600" i="5"/>
  <c r="S600" i="5"/>
  <c r="S601" i="5"/>
  <c r="P602" i="5"/>
  <c r="T602" i="5"/>
  <c r="Q603" i="5"/>
  <c r="L603" i="5"/>
  <c r="T608" i="5"/>
  <c r="M609" i="5"/>
  <c r="Q609" i="5"/>
  <c r="N609" i="5"/>
  <c r="R610" i="5"/>
  <c r="Q610" i="5"/>
  <c r="O611" i="5"/>
  <c r="S611" i="5"/>
  <c r="T611" i="5"/>
  <c r="N616" i="5"/>
  <c r="R616" i="5"/>
  <c r="S616" i="5"/>
  <c r="S617" i="5"/>
  <c r="P618" i="5"/>
  <c r="T618" i="5"/>
  <c r="M619" i="5"/>
  <c r="R619" i="5"/>
  <c r="N619" i="5"/>
  <c r="Q619" i="5"/>
  <c r="L619" i="5"/>
  <c r="T624" i="5"/>
  <c r="M625" i="5"/>
  <c r="Q625" i="5"/>
  <c r="N625" i="5"/>
  <c r="N626" i="5"/>
  <c r="S626" i="5"/>
  <c r="O626" i="5"/>
  <c r="R626" i="5"/>
  <c r="Q626" i="5"/>
  <c r="O627" i="5"/>
  <c r="S627" i="5"/>
  <c r="N632" i="5"/>
  <c r="R632" i="5"/>
  <c r="S632" i="5"/>
  <c r="S633" i="5"/>
  <c r="P634" i="5"/>
  <c r="T634" i="5"/>
  <c r="M635" i="5"/>
  <c r="R635" i="5"/>
  <c r="N635" i="5"/>
  <c r="Q635" i="5"/>
  <c r="L635" i="5"/>
  <c r="T640" i="5"/>
  <c r="M641" i="5"/>
  <c r="Q641" i="5"/>
  <c r="N641" i="5"/>
  <c r="R642" i="5"/>
  <c r="Q642" i="5"/>
  <c r="O643" i="5"/>
  <c r="S643" i="5"/>
  <c r="N648" i="5"/>
  <c r="R648" i="5"/>
  <c r="S648" i="5"/>
  <c r="S649" i="5"/>
  <c r="P650" i="5"/>
  <c r="T650" i="5"/>
  <c r="M651" i="5"/>
  <c r="S651" i="5"/>
  <c r="O651" i="5"/>
  <c r="R651" i="5"/>
  <c r="N651" i="5"/>
  <c r="Q651" i="5"/>
  <c r="L651" i="5"/>
  <c r="N543" i="5"/>
  <c r="M544" i="5"/>
  <c r="N547" i="5"/>
  <c r="M548" i="5"/>
  <c r="N551" i="5"/>
  <c r="M552" i="5"/>
  <c r="N555" i="5"/>
  <c r="M556" i="5"/>
  <c r="N559" i="5"/>
  <c r="M560" i="5"/>
  <c r="N563" i="5"/>
  <c r="M564" i="5"/>
  <c r="N567" i="5"/>
  <c r="M568" i="5"/>
  <c r="N571" i="5"/>
  <c r="M572" i="5"/>
  <c r="N575" i="5"/>
  <c r="M576" i="5"/>
  <c r="M592" i="5"/>
  <c r="Q592" i="5"/>
  <c r="L592" i="5"/>
  <c r="O593" i="5"/>
  <c r="P594" i="5"/>
  <c r="T594" i="5"/>
  <c r="N595" i="5"/>
  <c r="R595" i="5"/>
  <c r="P596" i="5"/>
  <c r="P597" i="5"/>
  <c r="T597" i="5"/>
  <c r="R598" i="5"/>
  <c r="Q598" i="5"/>
  <c r="O599" i="5"/>
  <c r="S599" i="5"/>
  <c r="T599" i="5"/>
  <c r="P601" i="5"/>
  <c r="T601" i="5"/>
  <c r="L602" i="5"/>
  <c r="M602" i="5"/>
  <c r="N603" i="5"/>
  <c r="R603" i="5"/>
  <c r="P603" i="5"/>
  <c r="R604" i="5"/>
  <c r="S604" i="5"/>
  <c r="S605" i="5"/>
  <c r="P606" i="5"/>
  <c r="T606" i="5"/>
  <c r="Q607" i="5"/>
  <c r="L607" i="5"/>
  <c r="L608" i="5"/>
  <c r="Q608" i="5"/>
  <c r="O608" i="5"/>
  <c r="R609" i="5"/>
  <c r="O610" i="5"/>
  <c r="S610" i="5"/>
  <c r="T612" i="5"/>
  <c r="N613" i="5"/>
  <c r="R614" i="5"/>
  <c r="Q614" i="5"/>
  <c r="O615" i="5"/>
  <c r="S615" i="5"/>
  <c r="L618" i="5"/>
  <c r="P619" i="5"/>
  <c r="S620" i="5"/>
  <c r="S621" i="5"/>
  <c r="P622" i="5"/>
  <c r="T622" i="5"/>
  <c r="M623" i="5"/>
  <c r="R623" i="5"/>
  <c r="N623" i="5"/>
  <c r="Q623" i="5"/>
  <c r="L623" i="5"/>
  <c r="L624" i="5"/>
  <c r="O624" i="5"/>
  <c r="R625" i="5"/>
  <c r="T628" i="5"/>
  <c r="N629" i="5"/>
  <c r="N630" i="5"/>
  <c r="O630" i="5"/>
  <c r="R630" i="5"/>
  <c r="Q630" i="5"/>
  <c r="O631" i="5"/>
  <c r="S631" i="5"/>
  <c r="L634" i="5"/>
  <c r="M634" i="5"/>
  <c r="P635" i="5"/>
  <c r="S636" i="5"/>
  <c r="S637" i="5"/>
  <c r="P638" i="5"/>
  <c r="T638" i="5"/>
  <c r="M639" i="5"/>
  <c r="R639" i="5"/>
  <c r="N639" i="5"/>
  <c r="Q639" i="5"/>
  <c r="L639" i="5"/>
  <c r="L640" i="5"/>
  <c r="O640" i="5"/>
  <c r="R641" i="5"/>
  <c r="T644" i="5"/>
  <c r="R646" i="5"/>
  <c r="Q646" i="5"/>
  <c r="L650" i="5"/>
  <c r="M650" i="5"/>
  <c r="P651" i="5"/>
  <c r="S652" i="5"/>
  <c r="S653" i="5"/>
  <c r="M541" i="5"/>
  <c r="Q541" i="5"/>
  <c r="L542" i="5"/>
  <c r="P542" i="5"/>
  <c r="T542" i="5"/>
  <c r="O543" i="5"/>
  <c r="N544" i="5"/>
  <c r="M545" i="5"/>
  <c r="Q545" i="5"/>
  <c r="L546" i="5"/>
  <c r="P546" i="5"/>
  <c r="T546" i="5"/>
  <c r="O547" i="5"/>
  <c r="N548" i="5"/>
  <c r="M549" i="5"/>
  <c r="Q549" i="5"/>
  <c r="L550" i="5"/>
  <c r="P550" i="5"/>
  <c r="T550" i="5"/>
  <c r="O551" i="5"/>
  <c r="N552" i="5"/>
  <c r="M553" i="5"/>
  <c r="Q553" i="5"/>
  <c r="L554" i="5"/>
  <c r="P554" i="5"/>
  <c r="T554" i="5"/>
  <c r="O555" i="5"/>
  <c r="N556" i="5"/>
  <c r="M557" i="5"/>
  <c r="Q557" i="5"/>
  <c r="L558" i="5"/>
  <c r="P558" i="5"/>
  <c r="T558" i="5"/>
  <c r="O559" i="5"/>
  <c r="N560" i="5"/>
  <c r="M561" i="5"/>
  <c r="Q561" i="5"/>
  <c r="L562" i="5"/>
  <c r="P562" i="5"/>
  <c r="T562" i="5"/>
  <c r="O563" i="5"/>
  <c r="N564" i="5"/>
  <c r="M565" i="5"/>
  <c r="Q565" i="5"/>
  <c r="L566" i="5"/>
  <c r="P566" i="5"/>
  <c r="T566" i="5"/>
  <c r="O567" i="5"/>
  <c r="N568" i="5"/>
  <c r="M569" i="5"/>
  <c r="Q569" i="5"/>
  <c r="L570" i="5"/>
  <c r="P570" i="5"/>
  <c r="T570" i="5"/>
  <c r="O571" i="5"/>
  <c r="N572" i="5"/>
  <c r="M573" i="5"/>
  <c r="Q573" i="5"/>
  <c r="L574" i="5"/>
  <c r="P574" i="5"/>
  <c r="T574" i="5"/>
  <c r="O575" i="5"/>
  <c r="N576" i="5"/>
  <c r="M577" i="5"/>
  <c r="Q577" i="5"/>
  <c r="L578" i="5"/>
  <c r="P578" i="5"/>
  <c r="T578" i="5"/>
  <c r="O579" i="5"/>
  <c r="S579" i="5"/>
  <c r="N580" i="5"/>
  <c r="R580" i="5"/>
  <c r="M581" i="5"/>
  <c r="Q581" i="5"/>
  <c r="L582" i="5"/>
  <c r="P582" i="5"/>
  <c r="T582" i="5"/>
  <c r="O583" i="5"/>
  <c r="S583" i="5"/>
  <c r="N584" i="5"/>
  <c r="R584" i="5"/>
  <c r="M585" i="5"/>
  <c r="Q585" i="5"/>
  <c r="L586" i="5"/>
  <c r="P586" i="5"/>
  <c r="T586" i="5"/>
  <c r="O587" i="5"/>
  <c r="S587" i="5"/>
  <c r="N588" i="5"/>
  <c r="R588" i="5"/>
  <c r="M589" i="5"/>
  <c r="Q589" i="5"/>
  <c r="L590" i="5"/>
  <c r="P590" i="5"/>
  <c r="T590" i="5"/>
  <c r="O591" i="5"/>
  <c r="T600" i="5"/>
  <c r="R602" i="5"/>
  <c r="Q602" i="5"/>
  <c r="S609" i="5"/>
  <c r="Q611" i="5"/>
  <c r="L611" i="5"/>
  <c r="T616" i="5"/>
  <c r="N618" i="5"/>
  <c r="O618" i="5"/>
  <c r="R618" i="5"/>
  <c r="Q618" i="5"/>
  <c r="S625" i="5"/>
  <c r="M627" i="5"/>
  <c r="R627" i="5"/>
  <c r="N627" i="5"/>
  <c r="Q627" i="5"/>
  <c r="L627" i="5"/>
  <c r="T632" i="5"/>
  <c r="R634" i="5"/>
  <c r="Q634" i="5"/>
  <c r="S641" i="5"/>
  <c r="M643" i="5"/>
  <c r="R643" i="5"/>
  <c r="N643" i="5"/>
  <c r="Q643" i="5"/>
  <c r="L643" i="5"/>
  <c r="T648" i="5"/>
  <c r="R650" i="5"/>
  <c r="Q650" i="5"/>
  <c r="P593" i="5"/>
  <c r="T593" i="5"/>
  <c r="M596" i="5"/>
  <c r="Q596" i="5"/>
  <c r="L596" i="5"/>
  <c r="P598" i="5"/>
  <c r="T598" i="5"/>
  <c r="Q599" i="5"/>
  <c r="L599" i="5"/>
  <c r="L600" i="5"/>
  <c r="Q600" i="5"/>
  <c r="O600" i="5"/>
  <c r="R601" i="5"/>
  <c r="O602" i="5"/>
  <c r="S602" i="5"/>
  <c r="T604" i="5"/>
  <c r="N605" i="5"/>
  <c r="R606" i="5"/>
  <c r="Q606" i="5"/>
  <c r="O607" i="5"/>
  <c r="S607" i="5"/>
  <c r="T607" i="5"/>
  <c r="P609" i="5"/>
  <c r="T609" i="5"/>
  <c r="L610" i="5"/>
  <c r="M610" i="5"/>
  <c r="N611" i="5"/>
  <c r="R611" i="5"/>
  <c r="P611" i="5"/>
  <c r="R612" i="5"/>
  <c r="S612" i="5"/>
  <c r="S613" i="5"/>
  <c r="P614" i="5"/>
  <c r="T614" i="5"/>
  <c r="M615" i="5"/>
  <c r="R615" i="5"/>
  <c r="N615" i="5"/>
  <c r="Q615" i="5"/>
  <c r="L615" i="5"/>
  <c r="L616" i="5"/>
  <c r="O616" i="5"/>
  <c r="R617" i="5"/>
  <c r="T620" i="5"/>
  <c r="N621" i="5"/>
  <c r="N622" i="5"/>
  <c r="O622" i="5"/>
  <c r="R622" i="5"/>
  <c r="Q622" i="5"/>
  <c r="O623" i="5"/>
  <c r="S623" i="5"/>
  <c r="T623" i="5"/>
  <c r="L626" i="5"/>
  <c r="M626" i="5"/>
  <c r="P627" i="5"/>
  <c r="R628" i="5"/>
  <c r="S628" i="5"/>
  <c r="S629" i="5"/>
  <c r="P630" i="5"/>
  <c r="T630" i="5"/>
  <c r="M631" i="5"/>
  <c r="R631" i="5"/>
  <c r="N631" i="5"/>
  <c r="Q631" i="5"/>
  <c r="L631" i="5"/>
  <c r="L632" i="5"/>
  <c r="O632" i="5"/>
  <c r="R633" i="5"/>
  <c r="T636" i="5"/>
  <c r="N637" i="5"/>
  <c r="R638" i="5"/>
  <c r="Q638" i="5"/>
  <c r="O639" i="5"/>
  <c r="S639" i="5"/>
  <c r="T639" i="5"/>
  <c r="L642" i="5"/>
  <c r="M642" i="5"/>
  <c r="P643" i="5"/>
  <c r="N644" i="5"/>
  <c r="R644" i="5"/>
  <c r="S644" i="5"/>
  <c r="S645" i="5"/>
  <c r="P646" i="5"/>
  <c r="T646" i="5"/>
  <c r="M647" i="5"/>
  <c r="R647" i="5"/>
  <c r="N647" i="5"/>
  <c r="Q647" i="5"/>
  <c r="L647" i="5"/>
  <c r="L648" i="5"/>
  <c r="O648" i="5"/>
  <c r="R649" i="5"/>
  <c r="T652" i="5"/>
  <c r="N653" i="5"/>
  <c r="N654" i="5"/>
  <c r="Q654" i="5"/>
  <c r="M654" i="5"/>
  <c r="R654" i="5"/>
  <c r="L593" i="5"/>
  <c r="L597" i="5"/>
  <c r="M600" i="5"/>
  <c r="L601" i="5"/>
  <c r="M604" i="5"/>
  <c r="L605" i="5"/>
  <c r="M608" i="5"/>
  <c r="L609" i="5"/>
  <c r="M612" i="5"/>
  <c r="L613" i="5"/>
  <c r="S614" i="5"/>
  <c r="M616" i="5"/>
  <c r="Q616" i="5"/>
  <c r="L617" i="5"/>
  <c r="P617" i="5"/>
  <c r="T617" i="5"/>
  <c r="S618" i="5"/>
  <c r="M620" i="5"/>
  <c r="Q620" i="5"/>
  <c r="L621" i="5"/>
  <c r="P621" i="5"/>
  <c r="T621" i="5"/>
  <c r="S622" i="5"/>
  <c r="M624" i="5"/>
  <c r="Q624" i="5"/>
  <c r="L625" i="5"/>
  <c r="P625" i="5"/>
  <c r="T625" i="5"/>
  <c r="M628" i="5"/>
  <c r="Q628" i="5"/>
  <c r="L629" i="5"/>
  <c r="P629" i="5"/>
  <c r="T629" i="5"/>
  <c r="S630" i="5"/>
  <c r="M632" i="5"/>
  <c r="Q632" i="5"/>
  <c r="L633" i="5"/>
  <c r="P633" i="5"/>
  <c r="T633" i="5"/>
  <c r="O634" i="5"/>
  <c r="S634" i="5"/>
  <c r="M636" i="5"/>
  <c r="Q636" i="5"/>
  <c r="L637" i="5"/>
  <c r="P637" i="5"/>
  <c r="T637" i="5"/>
  <c r="O638" i="5"/>
  <c r="S638" i="5"/>
  <c r="M640" i="5"/>
  <c r="Q640" i="5"/>
  <c r="L641" i="5"/>
  <c r="P641" i="5"/>
  <c r="T641" i="5"/>
  <c r="O642" i="5"/>
  <c r="S642" i="5"/>
  <c r="M644" i="5"/>
  <c r="Q644" i="5"/>
  <c r="L645" i="5"/>
  <c r="P645" i="5"/>
  <c r="T645" i="5"/>
  <c r="O646" i="5"/>
  <c r="S646" i="5"/>
  <c r="M648" i="5"/>
  <c r="Q648" i="5"/>
  <c r="L649" i="5"/>
  <c r="P649" i="5"/>
  <c r="T649" i="5"/>
  <c r="O650" i="5"/>
  <c r="S650" i="5"/>
  <c r="M652" i="5"/>
  <c r="L653" i="5"/>
  <c r="P653" i="5"/>
  <c r="O654" i="5"/>
  <c r="S654" i="5"/>
  <c r="N655" i="5"/>
  <c r="R655" i="5"/>
  <c r="M656" i="5"/>
  <c r="L657" i="5"/>
  <c r="P657" i="5"/>
  <c r="O658" i="5"/>
  <c r="S658" i="5"/>
  <c r="N659" i="5"/>
  <c r="R659" i="5"/>
  <c r="M660" i="5"/>
  <c r="L661" i="5"/>
  <c r="P661" i="5"/>
  <c r="O662" i="5"/>
  <c r="S662" i="5"/>
  <c r="N663" i="5"/>
  <c r="R663" i="5"/>
  <c r="M664" i="5"/>
  <c r="L665" i="5"/>
  <c r="P665" i="5"/>
  <c r="O666" i="5"/>
  <c r="S666" i="5"/>
  <c r="N667" i="5"/>
  <c r="R667" i="5"/>
  <c r="M668" i="5"/>
  <c r="L669" i="5"/>
  <c r="P669" i="5"/>
  <c r="M670" i="5"/>
  <c r="Q670" i="5"/>
  <c r="L670" i="5"/>
  <c r="R670" i="5"/>
  <c r="R671" i="5"/>
  <c r="T672" i="5"/>
  <c r="M672" i="5"/>
  <c r="L675" i="5"/>
  <c r="N675" i="5"/>
  <c r="S676" i="5"/>
  <c r="Q676" i="5"/>
  <c r="S677" i="5"/>
  <c r="O677" i="5"/>
  <c r="L677" i="5"/>
  <c r="T677" i="5"/>
  <c r="N678" i="5"/>
  <c r="R678" i="5"/>
  <c r="O678" i="5"/>
  <c r="R679" i="5"/>
  <c r="L680" i="5"/>
  <c r="M680" i="5"/>
  <c r="S682" i="5"/>
  <c r="L683" i="5"/>
  <c r="Q683" i="5"/>
  <c r="N683" i="5"/>
  <c r="S684" i="5"/>
  <c r="Q684" i="5"/>
  <c r="L685" i="5"/>
  <c r="N686" i="5"/>
  <c r="R686" i="5"/>
  <c r="O686" i="5"/>
  <c r="R687" i="5"/>
  <c r="L688" i="5"/>
  <c r="M688" i="5"/>
  <c r="S690" i="5"/>
  <c r="L691" i="5"/>
  <c r="Q691" i="5"/>
  <c r="N691" i="5"/>
  <c r="S692" i="5"/>
  <c r="Q692" i="5"/>
  <c r="S693" i="5"/>
  <c r="O693" i="5"/>
  <c r="L693" i="5"/>
  <c r="T693" i="5"/>
  <c r="N694" i="5"/>
  <c r="R694" i="5"/>
  <c r="O694" i="5"/>
  <c r="R695" i="5"/>
  <c r="L696" i="5"/>
  <c r="M696" i="5"/>
  <c r="S698" i="5"/>
  <c r="L699" i="5"/>
  <c r="Q699" i="5"/>
  <c r="N699" i="5"/>
  <c r="S700" i="5"/>
  <c r="Q700" i="5"/>
  <c r="T701" i="5"/>
  <c r="M701" i="5"/>
  <c r="S703" i="5"/>
  <c r="S704" i="5"/>
  <c r="M706" i="5"/>
  <c r="S706" i="5"/>
  <c r="O706" i="5"/>
  <c r="Q706" i="5"/>
  <c r="L706" i="5"/>
  <c r="Q708" i="5"/>
  <c r="R708" i="5"/>
  <c r="N652" i="5"/>
  <c r="M653" i="5"/>
  <c r="L654" i="5"/>
  <c r="P654" i="5"/>
  <c r="O655" i="5"/>
  <c r="S655" i="5"/>
  <c r="N656" i="5"/>
  <c r="M657" i="5"/>
  <c r="L658" i="5"/>
  <c r="P658" i="5"/>
  <c r="O659" i="5"/>
  <c r="S659" i="5"/>
  <c r="N660" i="5"/>
  <c r="M661" i="5"/>
  <c r="L662" i="5"/>
  <c r="P662" i="5"/>
  <c r="O663" i="5"/>
  <c r="S663" i="5"/>
  <c r="N664" i="5"/>
  <c r="M665" i="5"/>
  <c r="L666" i="5"/>
  <c r="P666" i="5"/>
  <c r="O667" i="5"/>
  <c r="S667" i="5"/>
  <c r="N668" i="5"/>
  <c r="M669" i="5"/>
  <c r="N670" i="5"/>
  <c r="T671" i="5"/>
  <c r="S671" i="5"/>
  <c r="M674" i="5"/>
  <c r="R674" i="5"/>
  <c r="N674" i="5"/>
  <c r="Q674" i="5"/>
  <c r="L674" i="5"/>
  <c r="T674" i="5"/>
  <c r="Q675" i="5"/>
  <c r="O675" i="5"/>
  <c r="R677" i="5"/>
  <c r="M677" i="5"/>
  <c r="P678" i="5"/>
  <c r="T679" i="5"/>
  <c r="S679" i="5"/>
  <c r="Q682" i="5"/>
  <c r="L682" i="5"/>
  <c r="T682" i="5"/>
  <c r="O683" i="5"/>
  <c r="R685" i="5"/>
  <c r="M685" i="5"/>
  <c r="P686" i="5"/>
  <c r="T687" i="5"/>
  <c r="S687" i="5"/>
  <c r="Q690" i="5"/>
  <c r="L690" i="5"/>
  <c r="T690" i="5"/>
  <c r="O691" i="5"/>
  <c r="R693" i="5"/>
  <c r="M693" i="5"/>
  <c r="P694" i="5"/>
  <c r="T695" i="5"/>
  <c r="S695" i="5"/>
  <c r="Q698" i="5"/>
  <c r="L698" i="5"/>
  <c r="T698" i="5"/>
  <c r="O699" i="5"/>
  <c r="R701" i="5"/>
  <c r="Q701" i="5"/>
  <c r="R703" i="5"/>
  <c r="T705" i="5"/>
  <c r="M705" i="5"/>
  <c r="S708" i="5"/>
  <c r="L655" i="5"/>
  <c r="P655" i="5"/>
  <c r="T655" i="5"/>
  <c r="O656" i="5"/>
  <c r="S656" i="5"/>
  <c r="N657" i="5"/>
  <c r="R657" i="5"/>
  <c r="M658" i="5"/>
  <c r="Q658" i="5"/>
  <c r="L659" i="5"/>
  <c r="P659" i="5"/>
  <c r="T659" i="5"/>
  <c r="O660" i="5"/>
  <c r="S660" i="5"/>
  <c r="N661" i="5"/>
  <c r="R661" i="5"/>
  <c r="M662" i="5"/>
  <c r="Q662" i="5"/>
  <c r="L663" i="5"/>
  <c r="P663" i="5"/>
  <c r="T663" i="5"/>
  <c r="O664" i="5"/>
  <c r="S664" i="5"/>
  <c r="N665" i="5"/>
  <c r="R665" i="5"/>
  <c r="M666" i="5"/>
  <c r="Q666" i="5"/>
  <c r="L667" i="5"/>
  <c r="P667" i="5"/>
  <c r="T667" i="5"/>
  <c r="O668" i="5"/>
  <c r="S668" i="5"/>
  <c r="N669" i="5"/>
  <c r="R669" i="5"/>
  <c r="O670" i="5"/>
  <c r="S672" i="5"/>
  <c r="Q672" i="5"/>
  <c r="S673" i="5"/>
  <c r="O673" i="5"/>
  <c r="L673" i="5"/>
  <c r="T673" i="5"/>
  <c r="S680" i="5"/>
  <c r="Q680" i="5"/>
  <c r="S681" i="5"/>
  <c r="O681" i="5"/>
  <c r="L681" i="5"/>
  <c r="T681" i="5"/>
  <c r="S688" i="5"/>
  <c r="Q688" i="5"/>
  <c r="S689" i="5"/>
  <c r="O689" i="5"/>
  <c r="L689" i="5"/>
  <c r="T689" i="5"/>
  <c r="S696" i="5"/>
  <c r="Q696" i="5"/>
  <c r="S697" i="5"/>
  <c r="O697" i="5"/>
  <c r="L697" i="5"/>
  <c r="T697" i="5"/>
  <c r="T703" i="5"/>
  <c r="R705" i="5"/>
  <c r="Q705" i="5"/>
  <c r="Q671" i="5"/>
  <c r="M671" i="5"/>
  <c r="N673" i="5"/>
  <c r="R673" i="5"/>
  <c r="M673" i="5"/>
  <c r="P675" i="5"/>
  <c r="T675" i="5"/>
  <c r="M678" i="5"/>
  <c r="Q678" i="5"/>
  <c r="L678" i="5"/>
  <c r="P680" i="5"/>
  <c r="T680" i="5"/>
  <c r="N681" i="5"/>
  <c r="R681" i="5"/>
  <c r="M681" i="5"/>
  <c r="P683" i="5"/>
  <c r="T683" i="5"/>
  <c r="M686" i="5"/>
  <c r="Q686" i="5"/>
  <c r="L686" i="5"/>
  <c r="P688" i="5"/>
  <c r="T688" i="5"/>
  <c r="N689" i="5"/>
  <c r="R689" i="5"/>
  <c r="M689" i="5"/>
  <c r="P691" i="5"/>
  <c r="T691" i="5"/>
  <c r="M694" i="5"/>
  <c r="Q694" i="5"/>
  <c r="L694" i="5"/>
  <c r="P696" i="5"/>
  <c r="T696" i="5"/>
  <c r="N697" i="5"/>
  <c r="R697" i="5"/>
  <c r="M697" i="5"/>
  <c r="P699" i="5"/>
  <c r="T699" i="5"/>
  <c r="M702" i="5"/>
  <c r="S702" i="5"/>
  <c r="O702" i="5"/>
  <c r="Q702" i="5"/>
  <c r="L702" i="5"/>
  <c r="L703" i="5"/>
  <c r="Q703" i="5"/>
  <c r="O703" i="5"/>
  <c r="Q704" i="5"/>
  <c r="R704" i="5"/>
  <c r="T707" i="5"/>
  <c r="L708" i="5"/>
  <c r="N708" i="5"/>
  <c r="R709" i="5"/>
  <c r="Q709" i="5"/>
  <c r="L672" i="5"/>
  <c r="P672" i="5"/>
  <c r="M675" i="5"/>
  <c r="L676" i="5"/>
  <c r="P676" i="5"/>
  <c r="M679" i="5"/>
  <c r="M683" i="5"/>
  <c r="M687" i="5"/>
  <c r="M691" i="5"/>
  <c r="L692" i="5"/>
  <c r="P692" i="5"/>
  <c r="M695" i="5"/>
  <c r="M699" i="5"/>
  <c r="O701" i="5"/>
  <c r="S701" i="5"/>
  <c r="M703" i="5"/>
  <c r="L704" i="5"/>
  <c r="O705" i="5"/>
  <c r="S705" i="5"/>
  <c r="M707" i="5"/>
  <c r="O709" i="5"/>
  <c r="S709" i="5"/>
  <c r="M711" i="5"/>
  <c r="O713" i="5"/>
  <c r="S713" i="5"/>
  <c r="M715" i="5"/>
  <c r="O717" i="5"/>
  <c r="M719" i="5"/>
  <c r="O721" i="5"/>
  <c r="S721" i="5"/>
  <c r="M723" i="5"/>
  <c r="O725" i="5"/>
  <c r="S725" i="5"/>
  <c r="M727" i="5"/>
  <c r="O729" i="5"/>
  <c r="S729" i="5"/>
  <c r="M731" i="5"/>
  <c r="M735" i="5"/>
  <c r="M739" i="5"/>
  <c r="M743" i="5"/>
  <c r="M747" i="5"/>
  <c r="M751" i="5"/>
  <c r="O753" i="5"/>
  <c r="S753" i="5"/>
  <c r="M755" i="5"/>
  <c r="O757" i="5"/>
  <c r="S757" i="5"/>
  <c r="N758" i="5"/>
  <c r="R758" i="5"/>
  <c r="M759" i="5"/>
  <c r="L760" i="5"/>
  <c r="P760" i="5"/>
  <c r="O761" i="5"/>
  <c r="S761" i="5"/>
  <c r="N762" i="5"/>
  <c r="R762" i="5"/>
  <c r="M763" i="5"/>
  <c r="L764" i="5"/>
  <c r="P764" i="5"/>
  <c r="P765" i="5"/>
  <c r="T765" i="5"/>
  <c r="L766" i="5"/>
  <c r="N767" i="5"/>
  <c r="R767" i="5"/>
  <c r="O767" i="5"/>
  <c r="R768" i="5"/>
  <c r="L769" i="5"/>
  <c r="M769" i="5"/>
  <c r="O770" i="5"/>
  <c r="S770" i="5"/>
  <c r="P770" i="5"/>
  <c r="S771" i="5"/>
  <c r="M772" i="5"/>
  <c r="Q772" i="5"/>
  <c r="N772" i="5"/>
  <c r="S773" i="5"/>
  <c r="Q773" i="5"/>
  <c r="M774" i="5"/>
  <c r="Q774" i="5"/>
  <c r="L774" i="5"/>
  <c r="L701" i="5"/>
  <c r="P701" i="5"/>
  <c r="N703" i="5"/>
  <c r="M704" i="5"/>
  <c r="L705" i="5"/>
  <c r="P705" i="5"/>
  <c r="N707" i="5"/>
  <c r="M708" i="5"/>
  <c r="L709" i="5"/>
  <c r="P709" i="5"/>
  <c r="O710" i="5"/>
  <c r="S710" i="5"/>
  <c r="N711" i="5"/>
  <c r="M712" i="5"/>
  <c r="L713" i="5"/>
  <c r="P713" i="5"/>
  <c r="O714" i="5"/>
  <c r="S714" i="5"/>
  <c r="N715" i="5"/>
  <c r="M716" i="5"/>
  <c r="L717" i="5"/>
  <c r="P717" i="5"/>
  <c r="O718" i="5"/>
  <c r="S718" i="5"/>
  <c r="N719" i="5"/>
  <c r="M720" i="5"/>
  <c r="L721" i="5"/>
  <c r="P721" i="5"/>
  <c r="O722" i="5"/>
  <c r="S722" i="5"/>
  <c r="N723" i="5"/>
  <c r="M724" i="5"/>
  <c r="L725" i="5"/>
  <c r="P725" i="5"/>
  <c r="O726" i="5"/>
  <c r="S726" i="5"/>
  <c r="N727" i="5"/>
  <c r="M728" i="5"/>
  <c r="L729" i="5"/>
  <c r="P729" i="5"/>
  <c r="O730" i="5"/>
  <c r="S730" i="5"/>
  <c r="N731" i="5"/>
  <c r="M732" i="5"/>
  <c r="L733" i="5"/>
  <c r="P733" i="5"/>
  <c r="O734" i="5"/>
  <c r="S734" i="5"/>
  <c r="N735" i="5"/>
  <c r="M736" i="5"/>
  <c r="L737" i="5"/>
  <c r="P737" i="5"/>
  <c r="O738" i="5"/>
  <c r="S738" i="5"/>
  <c r="N739" i="5"/>
  <c r="M740" i="5"/>
  <c r="L741" i="5"/>
  <c r="P741" i="5"/>
  <c r="O742" i="5"/>
  <c r="S742" i="5"/>
  <c r="N743" i="5"/>
  <c r="M744" i="5"/>
  <c r="L745" i="5"/>
  <c r="P745" i="5"/>
  <c r="O746" i="5"/>
  <c r="S746" i="5"/>
  <c r="N747" i="5"/>
  <c r="M748" i="5"/>
  <c r="L749" i="5"/>
  <c r="P749" i="5"/>
  <c r="O750" i="5"/>
  <c r="S750" i="5"/>
  <c r="N751" i="5"/>
  <c r="M752" i="5"/>
  <c r="L753" i="5"/>
  <c r="P753" i="5"/>
  <c r="O754" i="5"/>
  <c r="S754" i="5"/>
  <c r="N755" i="5"/>
  <c r="M756" i="5"/>
  <c r="L757" i="5"/>
  <c r="P757" i="5"/>
  <c r="O758" i="5"/>
  <c r="S758" i="5"/>
  <c r="N759" i="5"/>
  <c r="M760" i="5"/>
  <c r="L761" i="5"/>
  <c r="P761" i="5"/>
  <c r="O762" i="5"/>
  <c r="S762" i="5"/>
  <c r="N763" i="5"/>
  <c r="M764" i="5"/>
  <c r="L765" i="5"/>
  <c r="M765" i="5"/>
  <c r="R766" i="5"/>
  <c r="M766" i="5"/>
  <c r="P767" i="5"/>
  <c r="T768" i="5"/>
  <c r="S768" i="5"/>
  <c r="Q771" i="5"/>
  <c r="L771" i="5"/>
  <c r="T771" i="5"/>
  <c r="O772" i="5"/>
  <c r="R774" i="5"/>
  <c r="P774" i="5"/>
  <c r="L710" i="5"/>
  <c r="P710" i="5"/>
  <c r="T710" i="5"/>
  <c r="O711" i="5"/>
  <c r="S711" i="5"/>
  <c r="N712" i="5"/>
  <c r="R712" i="5"/>
  <c r="M713" i="5"/>
  <c r="Q713" i="5"/>
  <c r="L714" i="5"/>
  <c r="P714" i="5"/>
  <c r="T714" i="5"/>
  <c r="O715" i="5"/>
  <c r="S715" i="5"/>
  <c r="N716" i="5"/>
  <c r="R716" i="5"/>
  <c r="M717" i="5"/>
  <c r="Q717" i="5"/>
  <c r="L718" i="5"/>
  <c r="P718" i="5"/>
  <c r="T718" i="5"/>
  <c r="O719" i="5"/>
  <c r="S719" i="5"/>
  <c r="N720" i="5"/>
  <c r="R720" i="5"/>
  <c r="M721" i="5"/>
  <c r="Q721" i="5"/>
  <c r="L722" i="5"/>
  <c r="P722" i="5"/>
  <c r="T722" i="5"/>
  <c r="O723" i="5"/>
  <c r="S723" i="5"/>
  <c r="N724" i="5"/>
  <c r="R724" i="5"/>
  <c r="M725" i="5"/>
  <c r="Q725" i="5"/>
  <c r="L726" i="5"/>
  <c r="P726" i="5"/>
  <c r="T726" i="5"/>
  <c r="O727" i="5"/>
  <c r="S727" i="5"/>
  <c r="N728" i="5"/>
  <c r="R728" i="5"/>
  <c r="M729" i="5"/>
  <c r="Q729" i="5"/>
  <c r="L730" i="5"/>
  <c r="P730" i="5"/>
  <c r="T730" i="5"/>
  <c r="O731" i="5"/>
  <c r="S731" i="5"/>
  <c r="N732" i="5"/>
  <c r="R732" i="5"/>
  <c r="M733" i="5"/>
  <c r="Q733" i="5"/>
  <c r="L734" i="5"/>
  <c r="P734" i="5"/>
  <c r="T734" i="5"/>
  <c r="O735" i="5"/>
  <c r="S735" i="5"/>
  <c r="N736" i="5"/>
  <c r="R736" i="5"/>
  <c r="M737" i="5"/>
  <c r="Q737" i="5"/>
  <c r="L738" i="5"/>
  <c r="P738" i="5"/>
  <c r="T738" i="5"/>
  <c r="O739" i="5"/>
  <c r="S739" i="5"/>
  <c r="N740" i="5"/>
  <c r="R740" i="5"/>
  <c r="M741" i="5"/>
  <c r="Q741" i="5"/>
  <c r="L742" i="5"/>
  <c r="P742" i="5"/>
  <c r="T742" i="5"/>
  <c r="O743" i="5"/>
  <c r="S743" i="5"/>
  <c r="N744" i="5"/>
  <c r="R744" i="5"/>
  <c r="M745" i="5"/>
  <c r="Q745" i="5"/>
  <c r="L746" i="5"/>
  <c r="P746" i="5"/>
  <c r="T746" i="5"/>
  <c r="O747" i="5"/>
  <c r="S747" i="5"/>
  <c r="N748" i="5"/>
  <c r="R748" i="5"/>
  <c r="M749" i="5"/>
  <c r="Q749" i="5"/>
  <c r="L750" i="5"/>
  <c r="P750" i="5"/>
  <c r="T750" i="5"/>
  <c r="O751" i="5"/>
  <c r="S751" i="5"/>
  <c r="N752" i="5"/>
  <c r="R752" i="5"/>
  <c r="M753" i="5"/>
  <c r="Q753" i="5"/>
  <c r="L754" i="5"/>
  <c r="P754" i="5"/>
  <c r="T754" i="5"/>
  <c r="O755" i="5"/>
  <c r="S755" i="5"/>
  <c r="N756" i="5"/>
  <c r="R756" i="5"/>
  <c r="M757" i="5"/>
  <c r="Q757" i="5"/>
  <c r="L758" i="5"/>
  <c r="P758" i="5"/>
  <c r="T758" i="5"/>
  <c r="O759" i="5"/>
  <c r="S759" i="5"/>
  <c r="N760" i="5"/>
  <c r="R760" i="5"/>
  <c r="M761" i="5"/>
  <c r="Q761" i="5"/>
  <c r="L762" i="5"/>
  <c r="P762" i="5"/>
  <c r="T762" i="5"/>
  <c r="O763" i="5"/>
  <c r="S763" i="5"/>
  <c r="N764" i="5"/>
  <c r="R764" i="5"/>
  <c r="S769" i="5"/>
  <c r="Q769" i="5"/>
  <c r="L770" i="5"/>
  <c r="T770" i="5"/>
  <c r="S765" i="5"/>
  <c r="M767" i="5"/>
  <c r="Q767" i="5"/>
  <c r="L767" i="5"/>
  <c r="P769" i="5"/>
  <c r="T769" i="5"/>
  <c r="N770" i="5"/>
  <c r="R770" i="5"/>
  <c r="P772" i="5"/>
  <c r="T772" i="5"/>
  <c r="L768" i="5"/>
  <c r="L772" i="5"/>
  <c r="M775" i="5"/>
  <c r="L776" i="5"/>
  <c r="M779" i="5"/>
  <c r="L780" i="5"/>
  <c r="M783" i="5"/>
  <c r="L784" i="5"/>
  <c r="M787" i="5"/>
  <c r="L788" i="5"/>
  <c r="M791" i="5"/>
  <c r="L792" i="5"/>
  <c r="M795" i="5"/>
  <c r="L796" i="5"/>
  <c r="M799" i="5"/>
  <c r="L800" i="5"/>
  <c r="M803" i="5"/>
  <c r="L804" i="5"/>
  <c r="P806" i="5"/>
  <c r="T806" i="5"/>
  <c r="S806" i="5"/>
  <c r="N807" i="5"/>
  <c r="Q808" i="5"/>
  <c r="M809" i="5"/>
  <c r="Q809" i="5"/>
  <c r="L809" i="5"/>
  <c r="T809" i="5"/>
  <c r="N810" i="5"/>
  <c r="R810" i="5"/>
  <c r="O810" i="5"/>
  <c r="L812" i="5"/>
  <c r="O813" i="5"/>
  <c r="S813" i="5"/>
  <c r="P813" i="5"/>
  <c r="P814" i="5"/>
  <c r="T814" i="5"/>
  <c r="S814" i="5"/>
  <c r="N815" i="5"/>
  <c r="Q816" i="5"/>
  <c r="M817" i="5"/>
  <c r="Q817" i="5"/>
  <c r="L817" i="5"/>
  <c r="T817" i="5"/>
  <c r="N818" i="5"/>
  <c r="R818" i="5"/>
  <c r="O818" i="5"/>
  <c r="L820" i="5"/>
  <c r="O821" i="5"/>
  <c r="S821" i="5"/>
  <c r="P821" i="5"/>
  <c r="P822" i="5"/>
  <c r="T822" i="5"/>
  <c r="S822" i="5"/>
  <c r="N823" i="5"/>
  <c r="Q824" i="5"/>
  <c r="M825" i="5"/>
  <c r="Q825" i="5"/>
  <c r="L825" i="5"/>
  <c r="T825" i="5"/>
  <c r="N826" i="5"/>
  <c r="R826" i="5"/>
  <c r="O826" i="5"/>
  <c r="L828" i="5"/>
  <c r="O829" i="5"/>
  <c r="S829" i="5"/>
  <c r="P829" i="5"/>
  <c r="P830" i="5"/>
  <c r="T830" i="5"/>
  <c r="S830" i="5"/>
  <c r="N831" i="5"/>
  <c r="L834" i="5"/>
  <c r="P835" i="5"/>
  <c r="N836" i="5"/>
  <c r="R836" i="5"/>
  <c r="S836" i="5"/>
  <c r="S837" i="5"/>
  <c r="P838" i="5"/>
  <c r="T838" i="5"/>
  <c r="M839" i="5"/>
  <c r="R839" i="5"/>
  <c r="N839" i="5"/>
  <c r="Q839" i="5"/>
  <c r="L839" i="5"/>
  <c r="L840" i="5"/>
  <c r="O840" i="5"/>
  <c r="R841" i="5"/>
  <c r="T844" i="5"/>
  <c r="O786" i="5"/>
  <c r="S786" i="5"/>
  <c r="O790" i="5"/>
  <c r="S790" i="5"/>
  <c r="O794" i="5"/>
  <c r="S794" i="5"/>
  <c r="O798" i="5"/>
  <c r="S798" i="5"/>
  <c r="O802" i="5"/>
  <c r="S802" i="5"/>
  <c r="L805" i="5"/>
  <c r="P805" i="5"/>
  <c r="L806" i="5"/>
  <c r="M806" i="5"/>
  <c r="O807" i="5"/>
  <c r="S807" i="5"/>
  <c r="P807" i="5"/>
  <c r="P808" i="5"/>
  <c r="T808" i="5"/>
  <c r="S808" i="5"/>
  <c r="N809" i="5"/>
  <c r="Q810" i="5"/>
  <c r="M811" i="5"/>
  <c r="Q811" i="5"/>
  <c r="L811" i="5"/>
  <c r="T811" i="5"/>
  <c r="N812" i="5"/>
  <c r="R812" i="5"/>
  <c r="O812" i="5"/>
  <c r="R813" i="5"/>
  <c r="L814" i="5"/>
  <c r="M814" i="5"/>
  <c r="O815" i="5"/>
  <c r="S815" i="5"/>
  <c r="P815" i="5"/>
  <c r="P816" i="5"/>
  <c r="T816" i="5"/>
  <c r="S816" i="5"/>
  <c r="N817" i="5"/>
  <c r="Q818" i="5"/>
  <c r="M819" i="5"/>
  <c r="Q819" i="5"/>
  <c r="L819" i="5"/>
  <c r="T819" i="5"/>
  <c r="N820" i="5"/>
  <c r="R820" i="5"/>
  <c r="O820" i="5"/>
  <c r="R821" i="5"/>
  <c r="L822" i="5"/>
  <c r="M822" i="5"/>
  <c r="O823" i="5"/>
  <c r="S823" i="5"/>
  <c r="P823" i="5"/>
  <c r="P824" i="5"/>
  <c r="T824" i="5"/>
  <c r="S824" i="5"/>
  <c r="N825" i="5"/>
  <c r="Q826" i="5"/>
  <c r="M827" i="5"/>
  <c r="Q827" i="5"/>
  <c r="L827" i="5"/>
  <c r="T827" i="5"/>
  <c r="N828" i="5"/>
  <c r="R828" i="5"/>
  <c r="O828" i="5"/>
  <c r="R829" i="5"/>
  <c r="L830" i="5"/>
  <c r="M830" i="5"/>
  <c r="O831" i="5"/>
  <c r="S831" i="5"/>
  <c r="P831" i="5"/>
  <c r="P832" i="5"/>
  <c r="T832" i="5"/>
  <c r="M833" i="5"/>
  <c r="Q833" i="5"/>
  <c r="N833" i="5"/>
  <c r="N834" i="5"/>
  <c r="S834" i="5"/>
  <c r="O834" i="5"/>
  <c r="R834" i="5"/>
  <c r="Q834" i="5"/>
  <c r="O835" i="5"/>
  <c r="S835" i="5"/>
  <c r="L838" i="5"/>
  <c r="N840" i="5"/>
  <c r="R840" i="5"/>
  <c r="S840" i="5"/>
  <c r="S841" i="5"/>
  <c r="P842" i="5"/>
  <c r="T842" i="5"/>
  <c r="M843" i="5"/>
  <c r="R843" i="5"/>
  <c r="N843" i="5"/>
  <c r="Q843" i="5"/>
  <c r="L843" i="5"/>
  <c r="L844" i="5"/>
  <c r="O844" i="5"/>
  <c r="O775" i="5"/>
  <c r="S775" i="5"/>
  <c r="N776" i="5"/>
  <c r="R776" i="5"/>
  <c r="M777" i="5"/>
  <c r="Q777" i="5"/>
  <c r="L778" i="5"/>
  <c r="P778" i="5"/>
  <c r="T778" i="5"/>
  <c r="O779" i="5"/>
  <c r="S779" i="5"/>
  <c r="N780" i="5"/>
  <c r="R780" i="5"/>
  <c r="M781" i="5"/>
  <c r="Q781" i="5"/>
  <c r="L782" i="5"/>
  <c r="P782" i="5"/>
  <c r="T782" i="5"/>
  <c r="O783" i="5"/>
  <c r="S783" i="5"/>
  <c r="N784" i="5"/>
  <c r="R784" i="5"/>
  <c r="M785" i="5"/>
  <c r="Q785" i="5"/>
  <c r="L786" i="5"/>
  <c r="P786" i="5"/>
  <c r="T786" i="5"/>
  <c r="O787" i="5"/>
  <c r="S787" i="5"/>
  <c r="N788" i="5"/>
  <c r="R788" i="5"/>
  <c r="M789" i="5"/>
  <c r="Q789" i="5"/>
  <c r="L790" i="5"/>
  <c r="P790" i="5"/>
  <c r="T790" i="5"/>
  <c r="O791" i="5"/>
  <c r="S791" i="5"/>
  <c r="N792" i="5"/>
  <c r="R792" i="5"/>
  <c r="M793" i="5"/>
  <c r="Q793" i="5"/>
  <c r="L794" i="5"/>
  <c r="P794" i="5"/>
  <c r="T794" i="5"/>
  <c r="O795" i="5"/>
  <c r="S795" i="5"/>
  <c r="N796" i="5"/>
  <c r="R796" i="5"/>
  <c r="M797" i="5"/>
  <c r="Q797" i="5"/>
  <c r="L798" i="5"/>
  <c r="P798" i="5"/>
  <c r="T798" i="5"/>
  <c r="O799" i="5"/>
  <c r="S799" i="5"/>
  <c r="N800" i="5"/>
  <c r="R800" i="5"/>
  <c r="M801" i="5"/>
  <c r="Q801" i="5"/>
  <c r="L802" i="5"/>
  <c r="P802" i="5"/>
  <c r="T802" i="5"/>
  <c r="O803" i="5"/>
  <c r="S803" i="5"/>
  <c r="N804" i="5"/>
  <c r="R804" i="5"/>
  <c r="M805" i="5"/>
  <c r="Q805" i="5"/>
  <c r="R806" i="5"/>
  <c r="O806" i="5"/>
  <c r="R807" i="5"/>
  <c r="L808" i="5"/>
  <c r="M808" i="5"/>
  <c r="S809" i="5"/>
  <c r="P809" i="5"/>
  <c r="T810" i="5"/>
  <c r="S810" i="5"/>
  <c r="N811" i="5"/>
  <c r="Q812" i="5"/>
  <c r="Q813" i="5"/>
  <c r="L813" i="5"/>
  <c r="T813" i="5"/>
  <c r="R814" i="5"/>
  <c r="O814" i="5"/>
  <c r="R815" i="5"/>
  <c r="L816" i="5"/>
  <c r="M816" i="5"/>
  <c r="S817" i="5"/>
  <c r="P817" i="5"/>
  <c r="T818" i="5"/>
  <c r="S818" i="5"/>
  <c r="N819" i="5"/>
  <c r="Q821" i="5"/>
  <c r="L821" i="5"/>
  <c r="T821" i="5"/>
  <c r="R822" i="5"/>
  <c r="O822" i="5"/>
  <c r="R823" i="5"/>
  <c r="L824" i="5"/>
  <c r="M824" i="5"/>
  <c r="S825" i="5"/>
  <c r="P825" i="5"/>
  <c r="T826" i="5"/>
  <c r="S826" i="5"/>
  <c r="N827" i="5"/>
  <c r="Q829" i="5"/>
  <c r="L829" i="5"/>
  <c r="T829" i="5"/>
  <c r="R830" i="5"/>
  <c r="O830" i="5"/>
  <c r="R831" i="5"/>
  <c r="L832" i="5"/>
  <c r="R833" i="5"/>
  <c r="T836" i="5"/>
  <c r="N838" i="5"/>
  <c r="S838" i="5"/>
  <c r="O838" i="5"/>
  <c r="R838" i="5"/>
  <c r="Q838" i="5"/>
  <c r="L842" i="5"/>
  <c r="S844" i="5"/>
  <c r="Q806" i="5"/>
  <c r="Q807" i="5"/>
  <c r="L807" i="5"/>
  <c r="T807" i="5"/>
  <c r="R808" i="5"/>
  <c r="O808" i="5"/>
  <c r="R809" i="5"/>
  <c r="S811" i="5"/>
  <c r="P811" i="5"/>
  <c r="T812" i="5"/>
  <c r="S812" i="5"/>
  <c r="N813" i="5"/>
  <c r="Q814" i="5"/>
  <c r="Q815" i="5"/>
  <c r="L815" i="5"/>
  <c r="T815" i="5"/>
  <c r="R816" i="5"/>
  <c r="O816" i="5"/>
  <c r="R817" i="5"/>
  <c r="S819" i="5"/>
  <c r="P819" i="5"/>
  <c r="T820" i="5"/>
  <c r="S820" i="5"/>
  <c r="N821" i="5"/>
  <c r="Q823" i="5"/>
  <c r="L823" i="5"/>
  <c r="T823" i="5"/>
  <c r="R824" i="5"/>
  <c r="O824" i="5"/>
  <c r="R825" i="5"/>
  <c r="M826" i="5"/>
  <c r="S827" i="5"/>
  <c r="P827" i="5"/>
  <c r="T828" i="5"/>
  <c r="S828" i="5"/>
  <c r="N829" i="5"/>
  <c r="Q830" i="5"/>
  <c r="Q831" i="5"/>
  <c r="L831" i="5"/>
  <c r="T831" i="5"/>
  <c r="N832" i="5"/>
  <c r="Q832" i="5"/>
  <c r="M832" i="5"/>
  <c r="R832" i="5"/>
  <c r="S832" i="5"/>
  <c r="S833" i="5"/>
  <c r="M835" i="5"/>
  <c r="R835" i="5"/>
  <c r="N835" i="5"/>
  <c r="Q835" i="5"/>
  <c r="L835" i="5"/>
  <c r="L836" i="5"/>
  <c r="O836" i="5"/>
  <c r="T840" i="5"/>
  <c r="N842" i="5"/>
  <c r="S842" i="5"/>
  <c r="O842" i="5"/>
  <c r="R842" i="5"/>
  <c r="Q842" i="5"/>
  <c r="L833" i="5"/>
  <c r="P833" i="5"/>
  <c r="T833" i="5"/>
  <c r="M836" i="5"/>
  <c r="Q836" i="5"/>
  <c r="L837" i="5"/>
  <c r="P837" i="5"/>
  <c r="T837" i="5"/>
  <c r="M840" i="5"/>
  <c r="Q840" i="5"/>
  <c r="L841" i="5"/>
  <c r="P841" i="5"/>
  <c r="T841" i="5"/>
  <c r="M844" i="5"/>
  <c r="Q844" i="5"/>
  <c r="L845" i="5"/>
  <c r="P845" i="5"/>
  <c r="T845" i="5"/>
  <c r="O846" i="5"/>
  <c r="S846" i="5"/>
  <c r="N847" i="5"/>
  <c r="R847" i="5"/>
  <c r="M848" i="5"/>
  <c r="Q848" i="5"/>
  <c r="L849" i="5"/>
  <c r="P849" i="5"/>
  <c r="T849" i="5"/>
  <c r="O850" i="5"/>
  <c r="S850" i="5"/>
  <c r="N851" i="5"/>
  <c r="R851" i="5"/>
  <c r="M852" i="5"/>
  <c r="Q852" i="5"/>
  <c r="L853" i="5"/>
  <c r="P853" i="5"/>
  <c r="T853" i="5"/>
  <c r="O854" i="5"/>
  <c r="S854" i="5"/>
  <c r="N855" i="5"/>
  <c r="R855" i="5"/>
  <c r="M856" i="5"/>
  <c r="Q856" i="5"/>
  <c r="L857" i="5"/>
  <c r="P857" i="5"/>
  <c r="T857" i="5"/>
  <c r="O858" i="5"/>
  <c r="S858" i="5"/>
  <c r="N859" i="5"/>
  <c r="R859" i="5"/>
  <c r="M860" i="5"/>
  <c r="Q860" i="5"/>
  <c r="L861" i="5"/>
  <c r="P861" i="5"/>
  <c r="T861" i="5"/>
  <c r="O862" i="5"/>
  <c r="S862" i="5"/>
  <c r="N863" i="5"/>
  <c r="R863" i="5"/>
  <c r="O864" i="5"/>
  <c r="S864" i="5"/>
  <c r="S865" i="5"/>
  <c r="O865" i="5"/>
  <c r="L865" i="5"/>
  <c r="T865" i="5"/>
  <c r="N866" i="5"/>
  <c r="R866" i="5"/>
  <c r="O866" i="5"/>
  <c r="R867" i="5"/>
  <c r="L868" i="5"/>
  <c r="M868" i="5"/>
  <c r="S870" i="5"/>
  <c r="M871" i="5"/>
  <c r="Q871" i="5"/>
  <c r="N871" i="5"/>
  <c r="S872" i="5"/>
  <c r="Q872" i="5"/>
  <c r="S873" i="5"/>
  <c r="O873" i="5"/>
  <c r="L873" i="5"/>
  <c r="T873" i="5"/>
  <c r="N874" i="5"/>
  <c r="R874" i="5"/>
  <c r="O874" i="5"/>
  <c r="R875" i="5"/>
  <c r="L876" i="5"/>
  <c r="M876" i="5"/>
  <c r="M877" i="5"/>
  <c r="S877" i="5"/>
  <c r="O877" i="5"/>
  <c r="Q877" i="5"/>
  <c r="L877" i="5"/>
  <c r="T882" i="5"/>
  <c r="M883" i="5"/>
  <c r="Q883" i="5"/>
  <c r="N883" i="5"/>
  <c r="R884" i="5"/>
  <c r="Q884" i="5"/>
  <c r="N890" i="5"/>
  <c r="R890" i="5"/>
  <c r="S890" i="5"/>
  <c r="S891" i="5"/>
  <c r="P892" i="5"/>
  <c r="T892" i="5"/>
  <c r="M893" i="5"/>
  <c r="S893" i="5"/>
  <c r="O893" i="5"/>
  <c r="Q893" i="5"/>
  <c r="L893" i="5"/>
  <c r="T898" i="5"/>
  <c r="M899" i="5"/>
  <c r="Q899" i="5"/>
  <c r="N899" i="5"/>
  <c r="R900" i="5"/>
  <c r="Q900" i="5"/>
  <c r="P864" i="5"/>
  <c r="T864" i="5"/>
  <c r="N865" i="5"/>
  <c r="R865" i="5"/>
  <c r="M865" i="5"/>
  <c r="P866" i="5"/>
  <c r="P867" i="5"/>
  <c r="T867" i="5"/>
  <c r="M870" i="5"/>
  <c r="Q870" i="5"/>
  <c r="L870" i="5"/>
  <c r="O871" i="5"/>
  <c r="N873" i="5"/>
  <c r="R873" i="5"/>
  <c r="M873" i="5"/>
  <c r="P874" i="5"/>
  <c r="P875" i="5"/>
  <c r="T875" i="5"/>
  <c r="R876" i="5"/>
  <c r="N877" i="5"/>
  <c r="R877" i="5"/>
  <c r="P877" i="5"/>
  <c r="S878" i="5"/>
  <c r="S879" i="5"/>
  <c r="T880" i="5"/>
  <c r="M881" i="5"/>
  <c r="S881" i="5"/>
  <c r="O881" i="5"/>
  <c r="Q881" i="5"/>
  <c r="L881" i="5"/>
  <c r="L882" i="5"/>
  <c r="Q882" i="5"/>
  <c r="O882" i="5"/>
  <c r="R883" i="5"/>
  <c r="O884" i="5"/>
  <c r="S884" i="5"/>
  <c r="T886" i="5"/>
  <c r="N887" i="5"/>
  <c r="R888" i="5"/>
  <c r="Q888" i="5"/>
  <c r="P891" i="5"/>
  <c r="T891" i="5"/>
  <c r="L892" i="5"/>
  <c r="M892" i="5"/>
  <c r="N893" i="5"/>
  <c r="R893" i="5"/>
  <c r="P893" i="5"/>
  <c r="R894" i="5"/>
  <c r="S894" i="5"/>
  <c r="S895" i="5"/>
  <c r="P896" i="5"/>
  <c r="T896" i="5"/>
  <c r="M897" i="5"/>
  <c r="S897" i="5"/>
  <c r="O897" i="5"/>
  <c r="Q897" i="5"/>
  <c r="L897" i="5"/>
  <c r="L898" i="5"/>
  <c r="Q898" i="5"/>
  <c r="O898" i="5"/>
  <c r="R899" i="5"/>
  <c r="O900" i="5"/>
  <c r="S900" i="5"/>
  <c r="T902" i="5"/>
  <c r="M903" i="5"/>
  <c r="Q903" i="5"/>
  <c r="N903" i="5"/>
  <c r="N845" i="5"/>
  <c r="R845" i="5"/>
  <c r="M846" i="5"/>
  <c r="Q846" i="5"/>
  <c r="L847" i="5"/>
  <c r="P847" i="5"/>
  <c r="T847" i="5"/>
  <c r="O848" i="5"/>
  <c r="S848" i="5"/>
  <c r="N849" i="5"/>
  <c r="R849" i="5"/>
  <c r="M850" i="5"/>
  <c r="Q850" i="5"/>
  <c r="L851" i="5"/>
  <c r="P851" i="5"/>
  <c r="T851" i="5"/>
  <c r="O852" i="5"/>
  <c r="S852" i="5"/>
  <c r="N853" i="5"/>
  <c r="R853" i="5"/>
  <c r="M854" i="5"/>
  <c r="Q854" i="5"/>
  <c r="L855" i="5"/>
  <c r="P855" i="5"/>
  <c r="T855" i="5"/>
  <c r="O856" i="5"/>
  <c r="S856" i="5"/>
  <c r="N857" i="5"/>
  <c r="R857" i="5"/>
  <c r="M858" i="5"/>
  <c r="Q858" i="5"/>
  <c r="L859" i="5"/>
  <c r="P859" i="5"/>
  <c r="T859" i="5"/>
  <c r="O860" i="5"/>
  <c r="S860" i="5"/>
  <c r="N861" i="5"/>
  <c r="R861" i="5"/>
  <c r="M862" i="5"/>
  <c r="Q862" i="5"/>
  <c r="L863" i="5"/>
  <c r="P863" i="5"/>
  <c r="T863" i="5"/>
  <c r="M864" i="5"/>
  <c r="S868" i="5"/>
  <c r="Q868" i="5"/>
  <c r="S869" i="5"/>
  <c r="O869" i="5"/>
  <c r="L869" i="5"/>
  <c r="T869" i="5"/>
  <c r="S876" i="5"/>
  <c r="Q876" i="5"/>
  <c r="S883" i="5"/>
  <c r="M885" i="5"/>
  <c r="S885" i="5"/>
  <c r="O885" i="5"/>
  <c r="Q885" i="5"/>
  <c r="L885" i="5"/>
  <c r="T890" i="5"/>
  <c r="R892" i="5"/>
  <c r="Q892" i="5"/>
  <c r="S899" i="5"/>
  <c r="M901" i="5"/>
  <c r="S901" i="5"/>
  <c r="O901" i="5"/>
  <c r="Q901" i="5"/>
  <c r="L901" i="5"/>
  <c r="M866" i="5"/>
  <c r="Q866" i="5"/>
  <c r="L866" i="5"/>
  <c r="P868" i="5"/>
  <c r="T868" i="5"/>
  <c r="N869" i="5"/>
  <c r="R869" i="5"/>
  <c r="M869" i="5"/>
  <c r="P871" i="5"/>
  <c r="T871" i="5"/>
  <c r="M874" i="5"/>
  <c r="Q874" i="5"/>
  <c r="L874" i="5"/>
  <c r="P876" i="5"/>
  <c r="T876" i="5"/>
  <c r="T878" i="5"/>
  <c r="M879" i="5"/>
  <c r="Q879" i="5"/>
  <c r="N879" i="5"/>
  <c r="R880" i="5"/>
  <c r="Q880" i="5"/>
  <c r="T881" i="5"/>
  <c r="P883" i="5"/>
  <c r="T883" i="5"/>
  <c r="L884" i="5"/>
  <c r="M884" i="5"/>
  <c r="N885" i="5"/>
  <c r="R885" i="5"/>
  <c r="P885" i="5"/>
  <c r="R886" i="5"/>
  <c r="S886" i="5"/>
  <c r="S887" i="5"/>
  <c r="P888" i="5"/>
  <c r="T888" i="5"/>
  <c r="M889" i="5"/>
  <c r="S889" i="5"/>
  <c r="O889" i="5"/>
  <c r="Q889" i="5"/>
  <c r="L889" i="5"/>
  <c r="L890" i="5"/>
  <c r="Q890" i="5"/>
  <c r="O890" i="5"/>
  <c r="R891" i="5"/>
  <c r="O892" i="5"/>
  <c r="S892" i="5"/>
  <c r="T894" i="5"/>
  <c r="N895" i="5"/>
  <c r="R896" i="5"/>
  <c r="Q896" i="5"/>
  <c r="T897" i="5"/>
  <c r="P899" i="5"/>
  <c r="T899" i="5"/>
  <c r="L900" i="5"/>
  <c r="M900" i="5"/>
  <c r="N901" i="5"/>
  <c r="R901" i="5"/>
  <c r="P901" i="5"/>
  <c r="R902" i="5"/>
  <c r="S902" i="5"/>
  <c r="S903" i="5"/>
  <c r="L867" i="5"/>
  <c r="L871" i="5"/>
  <c r="L875" i="5"/>
  <c r="M878" i="5"/>
  <c r="L879" i="5"/>
  <c r="M882" i="5"/>
  <c r="L883" i="5"/>
  <c r="M886" i="5"/>
  <c r="L887" i="5"/>
  <c r="M890" i="5"/>
  <c r="L891" i="5"/>
  <c r="M894" i="5"/>
  <c r="L895" i="5"/>
  <c r="M898" i="5"/>
  <c r="L899" i="5"/>
  <c r="M902" i="5"/>
  <c r="L903" i="5"/>
  <c r="M906" i="5"/>
  <c r="O909" i="5"/>
  <c r="P910" i="5"/>
  <c r="T910" i="5"/>
  <c r="N911" i="5"/>
  <c r="R911" i="5"/>
  <c r="M911" i="5"/>
  <c r="T913" i="5"/>
  <c r="S913" i="5"/>
  <c r="N914" i="5"/>
  <c r="Q915" i="5"/>
  <c r="Q916" i="5"/>
  <c r="L916" i="5"/>
  <c r="T916" i="5"/>
  <c r="O917" i="5"/>
  <c r="L872" i="5"/>
  <c r="P872" i="5"/>
  <c r="L904" i="5"/>
  <c r="P904" i="5"/>
  <c r="O905" i="5"/>
  <c r="S905" i="5"/>
  <c r="N906" i="5"/>
  <c r="R906" i="5"/>
  <c r="M907" i="5"/>
  <c r="L908" i="5"/>
  <c r="L910" i="5"/>
  <c r="M910" i="5"/>
  <c r="O911" i="5"/>
  <c r="S911" i="5"/>
  <c r="P911" i="5"/>
  <c r="S912" i="5"/>
  <c r="Q913" i="5"/>
  <c r="N913" i="5"/>
  <c r="O914" i="5"/>
  <c r="S914" i="5"/>
  <c r="Q914" i="5"/>
  <c r="S915" i="5"/>
  <c r="O915" i="5"/>
  <c r="L915" i="5"/>
  <c r="T915" i="5"/>
  <c r="N916" i="5"/>
  <c r="R916" i="5"/>
  <c r="O916" i="5"/>
  <c r="R917" i="5"/>
  <c r="N918" i="5"/>
  <c r="Q918" i="5"/>
  <c r="M918" i="5"/>
  <c r="R918" i="5"/>
  <c r="M904" i="5"/>
  <c r="Q904" i="5"/>
  <c r="L905" i="5"/>
  <c r="P905" i="5"/>
  <c r="T905" i="5"/>
  <c r="O906" i="5"/>
  <c r="S906" i="5"/>
  <c r="N907" i="5"/>
  <c r="R907" i="5"/>
  <c r="R908" i="5"/>
  <c r="M908" i="5"/>
  <c r="Q908" i="5"/>
  <c r="T909" i="5"/>
  <c r="S909" i="5"/>
  <c r="N910" i="5"/>
  <c r="Q912" i="5"/>
  <c r="L912" i="5"/>
  <c r="T912" i="5"/>
  <c r="R915" i="5"/>
  <c r="M915" i="5"/>
  <c r="T917" i="5"/>
  <c r="S917" i="5"/>
  <c r="L909" i="5"/>
  <c r="Q909" i="5"/>
  <c r="N909" i="5"/>
  <c r="O910" i="5"/>
  <c r="S910" i="5"/>
  <c r="L911" i="5"/>
  <c r="N912" i="5"/>
  <c r="R912" i="5"/>
  <c r="O912" i="5"/>
  <c r="L914" i="5"/>
  <c r="P915" i="5"/>
  <c r="S916" i="5"/>
  <c r="L917" i="5"/>
  <c r="Q917" i="5"/>
  <c r="P918" i="5"/>
  <c r="T918" i="5"/>
  <c r="M909" i="5"/>
  <c r="M913" i="5"/>
  <c r="M917" i="5"/>
  <c r="M921" i="5"/>
  <c r="L922" i="5"/>
  <c r="P922" i="5"/>
  <c r="O923" i="5"/>
  <c r="S923" i="5"/>
  <c r="N924" i="5"/>
  <c r="R924" i="5"/>
  <c r="M925" i="5"/>
  <c r="L926" i="5"/>
  <c r="P926" i="5"/>
  <c r="O927" i="5"/>
  <c r="S927" i="5"/>
  <c r="N928" i="5"/>
  <c r="R928" i="5"/>
  <c r="M929" i="5"/>
  <c r="L930" i="5"/>
  <c r="P930" i="5"/>
  <c r="O931" i="5"/>
  <c r="S931" i="5"/>
  <c r="N932" i="5"/>
  <c r="R932" i="5"/>
  <c r="M933" i="5"/>
  <c r="L934" i="5"/>
  <c r="P934" i="5"/>
  <c r="O935" i="5"/>
  <c r="S935" i="5"/>
  <c r="N936" i="5"/>
  <c r="R936" i="5"/>
  <c r="M937" i="5"/>
  <c r="L938" i="5"/>
  <c r="P938" i="5"/>
  <c r="O939" i="5"/>
  <c r="S939" i="5"/>
  <c r="N940" i="5"/>
  <c r="R940" i="5"/>
  <c r="M941" i="5"/>
  <c r="L942" i="5"/>
  <c r="P942" i="5"/>
  <c r="O943" i="5"/>
  <c r="S943" i="5"/>
  <c r="N944" i="5"/>
  <c r="R944" i="5"/>
  <c r="M945" i="5"/>
  <c r="L946" i="5"/>
  <c r="P946" i="5"/>
  <c r="O947" i="5"/>
  <c r="S947" i="5"/>
  <c r="N948" i="5"/>
  <c r="R948" i="5"/>
  <c r="M949" i="5"/>
  <c r="L950" i="5"/>
  <c r="P950" i="5"/>
  <c r="O951" i="5"/>
  <c r="S951" i="5"/>
  <c r="N952" i="5"/>
  <c r="R952" i="5"/>
  <c r="M953" i="5"/>
  <c r="Q954" i="5"/>
  <c r="L955" i="5"/>
  <c r="Q955" i="5"/>
  <c r="N955" i="5"/>
  <c r="S956" i="5"/>
  <c r="Q956" i="5"/>
  <c r="L957" i="5"/>
  <c r="T957" i="5"/>
  <c r="N958" i="5"/>
  <c r="R958" i="5"/>
  <c r="O958" i="5"/>
  <c r="R959" i="5"/>
  <c r="L919" i="5"/>
  <c r="P919" i="5"/>
  <c r="T919" i="5"/>
  <c r="O920" i="5"/>
  <c r="S920" i="5"/>
  <c r="N921" i="5"/>
  <c r="R921" i="5"/>
  <c r="M922" i="5"/>
  <c r="Q922" i="5"/>
  <c r="L923" i="5"/>
  <c r="P923" i="5"/>
  <c r="T923" i="5"/>
  <c r="O924" i="5"/>
  <c r="S924" i="5"/>
  <c r="N925" i="5"/>
  <c r="R925" i="5"/>
  <c r="M926" i="5"/>
  <c r="Q926" i="5"/>
  <c r="L927" i="5"/>
  <c r="P927" i="5"/>
  <c r="T927" i="5"/>
  <c r="O928" i="5"/>
  <c r="S928" i="5"/>
  <c r="N929" i="5"/>
  <c r="R929" i="5"/>
  <c r="M930" i="5"/>
  <c r="Q930" i="5"/>
  <c r="L931" i="5"/>
  <c r="P931" i="5"/>
  <c r="T931" i="5"/>
  <c r="O932" i="5"/>
  <c r="S932" i="5"/>
  <c r="N933" i="5"/>
  <c r="R933" i="5"/>
  <c r="M934" i="5"/>
  <c r="Q934" i="5"/>
  <c r="L935" i="5"/>
  <c r="P935" i="5"/>
  <c r="T935" i="5"/>
  <c r="O936" i="5"/>
  <c r="S936" i="5"/>
  <c r="N937" i="5"/>
  <c r="R937" i="5"/>
  <c r="M938" i="5"/>
  <c r="Q938" i="5"/>
  <c r="L939" i="5"/>
  <c r="P939" i="5"/>
  <c r="T939" i="5"/>
  <c r="O940" i="5"/>
  <c r="S940" i="5"/>
  <c r="N941" i="5"/>
  <c r="R941" i="5"/>
  <c r="M942" i="5"/>
  <c r="Q942" i="5"/>
  <c r="L943" i="5"/>
  <c r="P943" i="5"/>
  <c r="T943" i="5"/>
  <c r="O944" i="5"/>
  <c r="S944" i="5"/>
  <c r="N945" i="5"/>
  <c r="R945" i="5"/>
  <c r="M946" i="5"/>
  <c r="Q946" i="5"/>
  <c r="L947" i="5"/>
  <c r="P947" i="5"/>
  <c r="T947" i="5"/>
  <c r="O948" i="5"/>
  <c r="S948" i="5"/>
  <c r="N949" i="5"/>
  <c r="R949" i="5"/>
  <c r="M950" i="5"/>
  <c r="Q950" i="5"/>
  <c r="L951" i="5"/>
  <c r="P951" i="5"/>
  <c r="T951" i="5"/>
  <c r="O952" i="5"/>
  <c r="S952" i="5"/>
  <c r="N953" i="5"/>
  <c r="R953" i="5"/>
  <c r="N954" i="5"/>
  <c r="R954" i="5"/>
  <c r="M954" i="5"/>
  <c r="T954" i="5"/>
  <c r="O955" i="5"/>
  <c r="R956" i="5"/>
  <c r="N957" i="5"/>
  <c r="R957" i="5"/>
  <c r="P958" i="5"/>
  <c r="P959" i="5"/>
  <c r="T959" i="5"/>
  <c r="N960" i="5"/>
  <c r="M962" i="5"/>
  <c r="R962" i="5"/>
  <c r="N962" i="5"/>
  <c r="Q962" i="5"/>
  <c r="L962" i="5"/>
  <c r="L920" i="5"/>
  <c r="L924" i="5"/>
  <c r="L928" i="5"/>
  <c r="L932" i="5"/>
  <c r="L936" i="5"/>
  <c r="L940" i="5"/>
  <c r="L944" i="5"/>
  <c r="L948" i="5"/>
  <c r="L952" i="5"/>
  <c r="N959" i="5"/>
  <c r="S960" i="5"/>
  <c r="S961" i="5"/>
  <c r="O961" i="5"/>
  <c r="L961" i="5"/>
  <c r="T961" i="5"/>
  <c r="O962" i="5"/>
  <c r="P955" i="5"/>
  <c r="T955" i="5"/>
  <c r="M958" i="5"/>
  <c r="Q958" i="5"/>
  <c r="L958" i="5"/>
  <c r="M959" i="5"/>
  <c r="N961" i="5"/>
  <c r="R961" i="5"/>
  <c r="M961" i="5"/>
  <c r="M955" i="5"/>
  <c r="L960" i="5"/>
  <c r="P960" i="5"/>
  <c r="M963" i="5"/>
  <c r="L964" i="5"/>
  <c r="P964" i="5"/>
  <c r="O965" i="5"/>
  <c r="S965" i="5"/>
  <c r="N966" i="5"/>
  <c r="R966" i="5"/>
  <c r="M967" i="5"/>
  <c r="L968" i="5"/>
  <c r="P968" i="5"/>
  <c r="O969" i="5"/>
  <c r="S969" i="5"/>
  <c r="N970" i="5"/>
  <c r="R970" i="5"/>
  <c r="M971" i="5"/>
  <c r="L972" i="5"/>
  <c r="P972" i="5"/>
  <c r="O973" i="5"/>
  <c r="S973" i="5"/>
  <c r="N974" i="5"/>
  <c r="R974" i="5"/>
  <c r="M975" i="5"/>
  <c r="L976" i="5"/>
  <c r="P976" i="5"/>
  <c r="O977" i="5"/>
  <c r="S977" i="5"/>
  <c r="S979" i="5"/>
  <c r="Q979" i="5"/>
  <c r="S980" i="5"/>
  <c r="O980" i="5"/>
  <c r="L980" i="5"/>
  <c r="T980" i="5"/>
  <c r="N981" i="5"/>
  <c r="R981" i="5"/>
  <c r="N963" i="5"/>
  <c r="R963" i="5"/>
  <c r="M964" i="5"/>
  <c r="Q964" i="5"/>
  <c r="L965" i="5"/>
  <c r="P965" i="5"/>
  <c r="T965" i="5"/>
  <c r="O966" i="5"/>
  <c r="S966" i="5"/>
  <c r="N967" i="5"/>
  <c r="R967" i="5"/>
  <c r="M968" i="5"/>
  <c r="Q968" i="5"/>
  <c r="L969" i="5"/>
  <c r="P969" i="5"/>
  <c r="T969" i="5"/>
  <c r="O970" i="5"/>
  <c r="S970" i="5"/>
  <c r="N971" i="5"/>
  <c r="R971" i="5"/>
  <c r="M972" i="5"/>
  <c r="Q972" i="5"/>
  <c r="L973" i="5"/>
  <c r="P973" i="5"/>
  <c r="T973" i="5"/>
  <c r="O974" i="5"/>
  <c r="S974" i="5"/>
  <c r="N975" i="5"/>
  <c r="R975" i="5"/>
  <c r="M976" i="5"/>
  <c r="Q976" i="5"/>
  <c r="L977" i="5"/>
  <c r="P977" i="5"/>
  <c r="T977" i="5"/>
  <c r="T978" i="5"/>
  <c r="R980" i="5"/>
  <c r="M980" i="5"/>
  <c r="L966" i="5"/>
  <c r="L970" i="5"/>
  <c r="L974" i="5"/>
  <c r="M978" i="5"/>
  <c r="Q978" i="5"/>
  <c r="L978" i="5"/>
  <c r="R978" i="5"/>
  <c r="T981" i="5"/>
  <c r="M981" i="5"/>
  <c r="Q981" i="5"/>
  <c r="M982" i="5"/>
  <c r="O984" i="5"/>
  <c r="S984" i="5"/>
  <c r="M986" i="5"/>
  <c r="L987" i="5"/>
  <c r="T988" i="5"/>
  <c r="L989" i="5"/>
  <c r="M989" i="5"/>
  <c r="R989" i="5"/>
  <c r="P990" i="5"/>
  <c r="N991" i="5"/>
  <c r="R991" i="5"/>
  <c r="M991" i="5"/>
  <c r="S991" i="5"/>
  <c r="N993" i="5"/>
  <c r="S993" i="5"/>
  <c r="L994" i="5"/>
  <c r="T994" i="5"/>
  <c r="N995" i="5"/>
  <c r="R995" i="5"/>
  <c r="L997" i="5"/>
  <c r="M997" i="5"/>
  <c r="O998" i="5"/>
  <c r="S998" i="5"/>
  <c r="P998" i="5"/>
  <c r="M1000" i="5"/>
  <c r="Q1000" i="5"/>
  <c r="N1000" i="5"/>
  <c r="O1001" i="5"/>
  <c r="S1001" i="5"/>
  <c r="Q1001" i="5"/>
  <c r="L1002" i="5"/>
  <c r="T1002" i="5"/>
  <c r="N1003" i="5"/>
  <c r="R1003" i="5"/>
  <c r="O1003" i="5"/>
  <c r="Q1004" i="5"/>
  <c r="L1004" i="5"/>
  <c r="R1006" i="5"/>
  <c r="P1014" i="5"/>
  <c r="S1014" i="5"/>
  <c r="O1014" i="5"/>
  <c r="T1014" i="5"/>
  <c r="N1016" i="5"/>
  <c r="M1016" i="5"/>
  <c r="R1016" i="5"/>
  <c r="O981" i="5"/>
  <c r="S981" i="5"/>
  <c r="N982" i="5"/>
  <c r="M983" i="5"/>
  <c r="O985" i="5"/>
  <c r="S985" i="5"/>
  <c r="N987" i="5"/>
  <c r="R987" i="5"/>
  <c r="M987" i="5"/>
  <c r="L990" i="5"/>
  <c r="O991" i="5"/>
  <c r="M992" i="5"/>
  <c r="Q992" i="5"/>
  <c r="L992" i="5"/>
  <c r="R992" i="5"/>
  <c r="N994" i="5"/>
  <c r="R994" i="5"/>
  <c r="P995" i="5"/>
  <c r="P996" i="5"/>
  <c r="T996" i="5"/>
  <c r="M999" i="5"/>
  <c r="Q999" i="5"/>
  <c r="L999" i="5"/>
  <c r="O1000" i="5"/>
  <c r="P1001" i="5"/>
  <c r="T1001" i="5"/>
  <c r="N1002" i="5"/>
  <c r="R1002" i="5"/>
  <c r="N1004" i="5"/>
  <c r="R1004" i="5"/>
  <c r="M1004" i="5"/>
  <c r="L981" i="5"/>
  <c r="O982" i="5"/>
  <c r="S982" i="5"/>
  <c r="N983" i="5"/>
  <c r="R983" i="5"/>
  <c r="M984" i="5"/>
  <c r="Q984" i="5"/>
  <c r="L985" i="5"/>
  <c r="P985" i="5"/>
  <c r="T985" i="5"/>
  <c r="O986" i="5"/>
  <c r="S986" i="5"/>
  <c r="Q988" i="5"/>
  <c r="L988" i="5"/>
  <c r="R988" i="5"/>
  <c r="O989" i="5"/>
  <c r="M990" i="5"/>
  <c r="T993" i="5"/>
  <c r="Q993" i="5"/>
  <c r="S994" i="5"/>
  <c r="P994" i="5"/>
  <c r="S997" i="5"/>
  <c r="Q997" i="5"/>
  <c r="L998" i="5"/>
  <c r="T998" i="5"/>
  <c r="O1006" i="5"/>
  <c r="N1006" i="5"/>
  <c r="L1007" i="5"/>
  <c r="M1007" i="5"/>
  <c r="S1009" i="5"/>
  <c r="O1009" i="5"/>
  <c r="M1009" i="5"/>
  <c r="T1009" i="5"/>
  <c r="P1009" i="5"/>
  <c r="Q1009" i="5"/>
  <c r="L1009" i="5"/>
  <c r="O1023" i="5"/>
  <c r="R1023" i="5"/>
  <c r="N1023" i="5"/>
  <c r="S1023" i="5"/>
  <c r="M1025" i="5"/>
  <c r="T1025" i="5"/>
  <c r="P1025" i="5"/>
  <c r="Q1025" i="5"/>
  <c r="L1025" i="5"/>
  <c r="N988" i="5"/>
  <c r="P989" i="5"/>
  <c r="T989" i="5"/>
  <c r="O990" i="5"/>
  <c r="S990" i="5"/>
  <c r="L993" i="5"/>
  <c r="M995" i="5"/>
  <c r="Q995" i="5"/>
  <c r="L995" i="5"/>
  <c r="P997" i="5"/>
  <c r="T997" i="5"/>
  <c r="R997" i="5"/>
  <c r="N998" i="5"/>
  <c r="R998" i="5"/>
  <c r="P1000" i="5"/>
  <c r="T1000" i="5"/>
  <c r="M1003" i="5"/>
  <c r="Q1003" i="5"/>
  <c r="L1003" i="5"/>
  <c r="T1006" i="5"/>
  <c r="R1007" i="5"/>
  <c r="N1007" i="5"/>
  <c r="L996" i="5"/>
  <c r="L1000" i="5"/>
  <c r="O1004" i="5"/>
  <c r="S1004" i="5"/>
  <c r="M1006" i="5"/>
  <c r="Q1006" i="5"/>
  <c r="O1007" i="5"/>
  <c r="S1007" i="5"/>
  <c r="T1008" i="5"/>
  <c r="P1008" i="5"/>
  <c r="L1008" i="5"/>
  <c r="M1008" i="5"/>
  <c r="N1009" i="5"/>
  <c r="R1009" i="5"/>
  <c r="S1010" i="5"/>
  <c r="S1011" i="5"/>
  <c r="S1013" i="5"/>
  <c r="O1013" i="5"/>
  <c r="M1013" i="5"/>
  <c r="Q1013" i="5"/>
  <c r="L1013" i="5"/>
  <c r="M1014" i="5"/>
  <c r="Q1014" i="5"/>
  <c r="O1016" i="5"/>
  <c r="S1016" i="5"/>
  <c r="T1018" i="5"/>
  <c r="M1019" i="5"/>
  <c r="Q1019" i="5"/>
  <c r="N1019" i="5"/>
  <c r="R1020" i="5"/>
  <c r="Q1020" i="5"/>
  <c r="O1021" i="5"/>
  <c r="S1021" i="5"/>
  <c r="T1021" i="5"/>
  <c r="P1023" i="5"/>
  <c r="T1023" i="5"/>
  <c r="N1025" i="5"/>
  <c r="R1025" i="5"/>
  <c r="N1026" i="5"/>
  <c r="R1026" i="5"/>
  <c r="S1026" i="5"/>
  <c r="S1027" i="5"/>
  <c r="P1028" i="5"/>
  <c r="T1028" i="5"/>
  <c r="Q1029" i="5"/>
  <c r="L1029" i="5"/>
  <c r="M1005" i="5"/>
  <c r="Q1005" i="5"/>
  <c r="L1005" i="5"/>
  <c r="P1007" i="5"/>
  <c r="T1007" i="5"/>
  <c r="N1008" i="5"/>
  <c r="R1008" i="5"/>
  <c r="Q1008" i="5"/>
  <c r="R1010" i="5"/>
  <c r="P1011" i="5"/>
  <c r="T1011" i="5"/>
  <c r="T1012" i="5"/>
  <c r="M1012" i="5"/>
  <c r="N1013" i="5"/>
  <c r="R1013" i="5"/>
  <c r="P1013" i="5"/>
  <c r="S1015" i="5"/>
  <c r="S1017" i="5"/>
  <c r="O1017" i="5"/>
  <c r="M1017" i="5"/>
  <c r="Q1017" i="5"/>
  <c r="L1017" i="5"/>
  <c r="M1018" i="5"/>
  <c r="Q1018" i="5"/>
  <c r="O1018" i="5"/>
  <c r="R1019" i="5"/>
  <c r="T1022" i="5"/>
  <c r="M1023" i="5"/>
  <c r="Q1023" i="5"/>
  <c r="R1024" i="5"/>
  <c r="Q1024" i="5"/>
  <c r="O1025" i="5"/>
  <c r="S1025" i="5"/>
  <c r="L1028" i="5"/>
  <c r="N1029" i="5"/>
  <c r="R1029" i="5"/>
  <c r="P1029" i="5"/>
  <c r="T1010" i="5"/>
  <c r="R1012" i="5"/>
  <c r="Q1012" i="5"/>
  <c r="R1014" i="5"/>
  <c r="T1016" i="5"/>
  <c r="S1019" i="5"/>
  <c r="Q1021" i="5"/>
  <c r="L1021" i="5"/>
  <c r="T1026" i="5"/>
  <c r="S1028" i="5"/>
  <c r="O1028" i="5"/>
  <c r="N1028" i="5"/>
  <c r="R1028" i="5"/>
  <c r="Q1028" i="5"/>
  <c r="L1006" i="5"/>
  <c r="L1010" i="5"/>
  <c r="L1014" i="5"/>
  <c r="L1018" i="5"/>
  <c r="L1022" i="5"/>
  <c r="L1026" i="5"/>
  <c r="O1012" i="5"/>
  <c r="S1012" i="5"/>
  <c r="L1019" i="5"/>
  <c r="O1020" i="5"/>
  <c r="S1020" i="5"/>
  <c r="L1023" i="5"/>
  <c r="O1024" i="5"/>
  <c r="S1024" i="5"/>
  <c r="L1027" i="5"/>
  <c r="P1027" i="5"/>
  <c r="T1027" i="5"/>
  <c r="N1010" i="5"/>
  <c r="M1011" i="5"/>
  <c r="L1012" i="5"/>
  <c r="P1012" i="5"/>
  <c r="N1014" i="5"/>
  <c r="M1015" i="5"/>
  <c r="L1016" i="5"/>
  <c r="P1016" i="5"/>
  <c r="W752" i="5" l="1"/>
  <c r="W720" i="5"/>
  <c r="W192" i="5"/>
  <c r="W128" i="5"/>
  <c r="B84" i="5"/>
  <c r="W64" i="5"/>
  <c r="W736" i="5"/>
  <c r="B700" i="5"/>
  <c r="B353" i="5"/>
  <c r="W144" i="5"/>
  <c r="B789" i="5"/>
  <c r="B967" i="5"/>
  <c r="W979" i="5"/>
  <c r="W684" i="5"/>
  <c r="B212" i="5"/>
  <c r="W160" i="5"/>
  <c r="W880" i="5"/>
  <c r="B864" i="5"/>
  <c r="W773" i="5"/>
  <c r="B196" i="5"/>
  <c r="B180" i="5"/>
  <c r="B68" i="5"/>
  <c r="B242" i="5"/>
  <c r="B234" i="5"/>
  <c r="W700" i="5"/>
  <c r="B148" i="5"/>
  <c r="W80" i="5"/>
  <c r="W638" i="5"/>
  <c r="B986" i="5"/>
  <c r="W983" i="5"/>
  <c r="B979" i="5"/>
  <c r="W854" i="5"/>
  <c r="B801" i="5"/>
  <c r="B785" i="5"/>
  <c r="W537" i="5"/>
  <c r="W525" i="5"/>
  <c r="W489" i="5"/>
  <c r="W473" i="5"/>
  <c r="W441" i="5"/>
  <c r="W237" i="5"/>
  <c r="B221" i="5"/>
  <c r="B164" i="5"/>
  <c r="W112" i="5"/>
  <c r="B218" i="5"/>
  <c r="B99" i="5"/>
  <c r="W215" i="5"/>
  <c r="W28" i="5"/>
  <c r="B30" i="5"/>
  <c r="W18" i="5"/>
  <c r="W2" i="5"/>
  <c r="W967" i="5"/>
  <c r="B953" i="5"/>
  <c r="B937" i="5"/>
  <c r="B921" i="5"/>
  <c r="B756" i="5"/>
  <c r="W744" i="5"/>
  <c r="B740" i="5"/>
  <c r="W728" i="5"/>
  <c r="B724" i="5"/>
  <c r="W712" i="5"/>
  <c r="W583" i="5"/>
  <c r="B594" i="5"/>
  <c r="W505" i="5"/>
  <c r="B245" i="5"/>
  <c r="B229" i="5"/>
  <c r="B116" i="5"/>
  <c r="W783" i="5"/>
  <c r="W234" i="5"/>
  <c r="B888" i="5"/>
  <c r="B1015" i="5"/>
  <c r="B984" i="5"/>
  <c r="W963" i="5"/>
  <c r="B959" i="5"/>
  <c r="B956" i="5"/>
  <c r="B949" i="5"/>
  <c r="B933" i="5"/>
  <c r="B902" i="5"/>
  <c r="B894" i="5"/>
  <c r="B886" i="5"/>
  <c r="B878" i="5"/>
  <c r="B748" i="5"/>
  <c r="B732" i="5"/>
  <c r="B716" i="5"/>
  <c r="W646" i="5"/>
  <c r="W644" i="5"/>
  <c r="B628" i="5"/>
  <c r="B612" i="5"/>
  <c r="W604" i="5"/>
  <c r="W218" i="5"/>
  <c r="W208" i="5"/>
  <c r="B132" i="5"/>
  <c r="W226" i="5"/>
  <c r="B983" i="5"/>
  <c r="W956" i="5"/>
  <c r="B907" i="5"/>
  <c r="W906" i="5"/>
  <c r="B896" i="5"/>
  <c r="W902" i="5"/>
  <c r="W848" i="5"/>
  <c r="W803" i="5"/>
  <c r="W795" i="5"/>
  <c r="W787" i="5"/>
  <c r="W779" i="5"/>
  <c r="W763" i="5"/>
  <c r="B755" i="5"/>
  <c r="B747" i="5"/>
  <c r="B731" i="5"/>
  <c r="W656" i="5"/>
  <c r="W614" i="5"/>
  <c r="B598" i="5"/>
  <c r="W575" i="5"/>
  <c r="W559" i="5"/>
  <c r="W543" i="5"/>
  <c r="W513" i="5"/>
  <c r="W497" i="5"/>
  <c r="W481" i="5"/>
  <c r="W465" i="5"/>
  <c r="W449" i="5"/>
  <c r="W433" i="5"/>
  <c r="W417" i="5"/>
  <c r="W254" i="5"/>
  <c r="W373" i="5"/>
  <c r="W341" i="5"/>
  <c r="W325" i="5"/>
  <c r="W317" i="5"/>
  <c r="W253" i="5"/>
  <c r="W945" i="5"/>
  <c r="B929" i="5"/>
  <c r="W933" i="5"/>
  <c r="W1011" i="5"/>
  <c r="B1024" i="5"/>
  <c r="B982" i="5"/>
  <c r="W991" i="5"/>
  <c r="W982" i="5"/>
  <c r="B954" i="5"/>
  <c r="W929" i="5"/>
  <c r="B918" i="5"/>
  <c r="W896" i="5"/>
  <c r="W888" i="5"/>
  <c r="B862" i="5"/>
  <c r="W860" i="5"/>
  <c r="B846" i="5"/>
  <c r="W789" i="5"/>
  <c r="W826" i="5"/>
  <c r="W818" i="5"/>
  <c r="W801" i="5"/>
  <c r="W695" i="5"/>
  <c r="W660" i="5"/>
  <c r="B644" i="5"/>
  <c r="W594" i="5"/>
  <c r="B581" i="5"/>
  <c r="B573" i="5"/>
  <c r="B557" i="5"/>
  <c r="B541" i="5"/>
  <c r="B630" i="5"/>
  <c r="B587" i="5"/>
  <c r="B571" i="5"/>
  <c r="B555" i="5"/>
  <c r="W529" i="5"/>
  <c r="W521" i="5"/>
  <c r="B503" i="5"/>
  <c r="B495" i="5"/>
  <c r="B479" i="5"/>
  <c r="B463" i="5"/>
  <c r="B447" i="5"/>
  <c r="B533" i="5"/>
  <c r="B525" i="5"/>
  <c r="W457" i="5"/>
  <c r="B509" i="5"/>
  <c r="B493" i="5"/>
  <c r="B477" i="5"/>
  <c r="B461" i="5"/>
  <c r="B445" i="5"/>
  <c r="B429" i="5"/>
  <c r="W390" i="5"/>
  <c r="W374" i="5"/>
  <c r="W342" i="5"/>
  <c r="W326" i="5"/>
  <c r="W310" i="5"/>
  <c r="W294" i="5"/>
  <c r="W262" i="5"/>
  <c r="B385" i="5"/>
  <c r="W361" i="5"/>
  <c r="B345" i="5"/>
  <c r="B337" i="5"/>
  <c r="B321" i="5"/>
  <c r="B313" i="5"/>
  <c r="B305" i="5"/>
  <c r="W293" i="5"/>
  <c r="W242" i="5"/>
  <c r="B226" i="5"/>
  <c r="B12" i="5"/>
  <c r="W30" i="5"/>
  <c r="B22" i="5"/>
  <c r="B18" i="5"/>
  <c r="W856" i="5"/>
  <c r="B854" i="5"/>
  <c r="B799" i="5"/>
  <c r="B791" i="5"/>
  <c r="B783" i="5"/>
  <c r="B775" i="5"/>
  <c r="W799" i="5"/>
  <c r="W755" i="5"/>
  <c r="W747" i="5"/>
  <c r="W739" i="5"/>
  <c r="W731" i="5"/>
  <c r="W723" i="5"/>
  <c r="W715" i="5"/>
  <c r="W711" i="5"/>
  <c r="W664" i="5"/>
  <c r="B664" i="5"/>
  <c r="W567" i="5"/>
  <c r="W551" i="5"/>
  <c r="B583" i="5"/>
  <c r="B567" i="5"/>
  <c r="B551" i="5"/>
  <c r="B505" i="5"/>
  <c r="B489" i="5"/>
  <c r="B473" i="5"/>
  <c r="B457" i="5"/>
  <c r="B441" i="5"/>
  <c r="B409" i="5"/>
  <c r="W278" i="5"/>
  <c r="W397" i="5"/>
  <c r="W389" i="5"/>
  <c r="W381" i="5"/>
  <c r="B365" i="5"/>
  <c r="W349" i="5"/>
  <c r="W333" i="5"/>
  <c r="W309" i="5"/>
  <c r="W301" i="5"/>
  <c r="B289" i="5"/>
  <c r="B281" i="5"/>
  <c r="B273" i="5"/>
  <c r="B265" i="5"/>
  <c r="B257" i="5"/>
  <c r="W95" i="5"/>
  <c r="B10" i="5"/>
  <c r="B1020" i="5"/>
  <c r="W949" i="5"/>
  <c r="W1024" i="5"/>
  <c r="W1020" i="5"/>
  <c r="W1001" i="5"/>
  <c r="B1001" i="5"/>
  <c r="B991" i="5"/>
  <c r="W984" i="5"/>
  <c r="B971" i="5"/>
  <c r="W975" i="5"/>
  <c r="W918" i="5"/>
  <c r="W907" i="5"/>
  <c r="W864" i="5"/>
  <c r="W852" i="5"/>
  <c r="W793" i="5"/>
  <c r="W791" i="5"/>
  <c r="W777" i="5"/>
  <c r="W775" i="5"/>
  <c r="W785" i="5"/>
  <c r="B773" i="5"/>
  <c r="B752" i="5"/>
  <c r="B744" i="5"/>
  <c r="B736" i="5"/>
  <c r="B728" i="5"/>
  <c r="B720" i="5"/>
  <c r="B712" i="5"/>
  <c r="W759" i="5"/>
  <c r="W751" i="5"/>
  <c r="W735" i="5"/>
  <c r="W727" i="5"/>
  <c r="B671" i="5"/>
  <c r="B684" i="5"/>
  <c r="W668" i="5"/>
  <c r="W606" i="5"/>
  <c r="B589" i="5"/>
  <c r="B565" i="5"/>
  <c r="B549" i="5"/>
  <c r="W591" i="5"/>
  <c r="B579" i="5"/>
  <c r="B563" i="5"/>
  <c r="B547" i="5"/>
  <c r="B511" i="5"/>
  <c r="B487" i="5"/>
  <c r="B471" i="5"/>
  <c r="B455" i="5"/>
  <c r="B439" i="5"/>
  <c r="B431" i="5"/>
  <c r="B517" i="5"/>
  <c r="B501" i="5"/>
  <c r="B485" i="5"/>
  <c r="B469" i="5"/>
  <c r="B453" i="5"/>
  <c r="B437" i="5"/>
  <c r="W398" i="5"/>
  <c r="W382" i="5"/>
  <c r="W357" i="5"/>
  <c r="W350" i="5"/>
  <c r="W334" i="5"/>
  <c r="W318" i="5"/>
  <c r="W302" i="5"/>
  <c r="W286" i="5"/>
  <c r="W270" i="5"/>
  <c r="B393" i="5"/>
  <c r="B377" i="5"/>
  <c r="B329" i="5"/>
  <c r="B297" i="5"/>
  <c r="W285" i="5"/>
  <c r="W277" i="5"/>
  <c r="W269" i="5"/>
  <c r="W261" i="5"/>
  <c r="B249" i="5"/>
  <c r="W175" i="5"/>
  <c r="W14" i="5"/>
  <c r="B2" i="5"/>
  <c r="W1012" i="5"/>
  <c r="B1012" i="5"/>
  <c r="B1000" i="5"/>
  <c r="W1000" i="5"/>
  <c r="W992" i="5"/>
  <c r="B992" i="5"/>
  <c r="W977" i="5"/>
  <c r="B977" i="5"/>
  <c r="W948" i="5"/>
  <c r="B948" i="5"/>
  <c r="W957" i="5"/>
  <c r="B957" i="5"/>
  <c r="W946" i="5"/>
  <c r="B946" i="5"/>
  <c r="W954" i="5"/>
  <c r="W903" i="5"/>
  <c r="B903" i="5"/>
  <c r="W867" i="5"/>
  <c r="B867" i="5"/>
  <c r="W855" i="5"/>
  <c r="B855" i="5"/>
  <c r="W881" i="5"/>
  <c r="B881" i="5"/>
  <c r="W973" i="5"/>
  <c r="B973" i="5"/>
  <c r="B963" i="5"/>
  <c r="W971" i="5"/>
  <c r="B955" i="5"/>
  <c r="W955" i="5"/>
  <c r="W950" i="5"/>
  <c r="B950" i="5"/>
  <c r="W934" i="5"/>
  <c r="B934" i="5"/>
  <c r="W913" i="5"/>
  <c r="B913" i="5"/>
  <c r="W914" i="5"/>
  <c r="B914" i="5"/>
  <c r="W911" i="5"/>
  <c r="B911" i="5"/>
  <c r="W912" i="5"/>
  <c r="B912" i="5"/>
  <c r="W910" i="5"/>
  <c r="B910" i="5"/>
  <c r="W904" i="5"/>
  <c r="B904" i="5"/>
  <c r="W953" i="5"/>
  <c r="B941" i="5"/>
  <c r="W937" i="5"/>
  <c r="B925" i="5"/>
  <c r="W921" i="5"/>
  <c r="W894" i="5"/>
  <c r="W878" i="5"/>
  <c r="W884" i="5"/>
  <c r="B884" i="5"/>
  <c r="W851" i="5"/>
  <c r="B851" i="5"/>
  <c r="W897" i="5"/>
  <c r="B897" i="5"/>
  <c r="W886" i="5"/>
  <c r="W877" i="5"/>
  <c r="B877" i="5"/>
  <c r="W873" i="5"/>
  <c r="B873" i="5"/>
  <c r="W865" i="5"/>
  <c r="B865" i="5"/>
  <c r="W857" i="5"/>
  <c r="B857" i="5"/>
  <c r="W841" i="5"/>
  <c r="B841" i="5"/>
  <c r="B858" i="5"/>
  <c r="B856" i="5"/>
  <c r="B850" i="5"/>
  <c r="B848" i="5"/>
  <c r="B836" i="5"/>
  <c r="W836" i="5"/>
  <c r="W821" i="5"/>
  <c r="B821" i="5"/>
  <c r="B810" i="5"/>
  <c r="W808" i="5"/>
  <c r="B808" i="5"/>
  <c r="W802" i="5"/>
  <c r="B802" i="5"/>
  <c r="W786" i="5"/>
  <c r="B786" i="5"/>
  <c r="B820" i="5"/>
  <c r="W820" i="5"/>
  <c r="W768" i="5"/>
  <c r="B768" i="5"/>
  <c r="B803" i="5"/>
  <c r="B797" i="5"/>
  <c r="B795" i="5"/>
  <c r="B787" i="5"/>
  <c r="B781" i="5"/>
  <c r="B779" i="5"/>
  <c r="W758" i="5"/>
  <c r="B758" i="5"/>
  <c r="W742" i="5"/>
  <c r="B742" i="5"/>
  <c r="W726" i="5"/>
  <c r="B726" i="5"/>
  <c r="W710" i="5"/>
  <c r="B710" i="5"/>
  <c r="W769" i="5"/>
  <c r="B769" i="5"/>
  <c r="W760" i="5"/>
  <c r="B760" i="5"/>
  <c r="B707" i="5"/>
  <c r="W679" i="5"/>
  <c r="W681" i="5"/>
  <c r="B681" i="5"/>
  <c r="W667" i="5"/>
  <c r="B667" i="5"/>
  <c r="B759" i="5"/>
  <c r="W756" i="5"/>
  <c r="B751" i="5"/>
  <c r="W748" i="5"/>
  <c r="B743" i="5"/>
  <c r="W740" i="5"/>
  <c r="B735" i="5"/>
  <c r="W732" i="5"/>
  <c r="B727" i="5"/>
  <c r="W724" i="5"/>
  <c r="B719" i="5"/>
  <c r="W716" i="5"/>
  <c r="B711" i="5"/>
  <c r="W682" i="5"/>
  <c r="B682" i="5"/>
  <c r="B699" i="5"/>
  <c r="W699" i="5"/>
  <c r="B691" i="5"/>
  <c r="W691" i="5"/>
  <c r="W685" i="5"/>
  <c r="B685" i="5"/>
  <c r="W680" i="5"/>
  <c r="B680" i="5"/>
  <c r="B675" i="5"/>
  <c r="W675" i="5"/>
  <c r="W665" i="5"/>
  <c r="B665" i="5"/>
  <c r="W637" i="5"/>
  <c r="B637" i="5"/>
  <c r="W621" i="5"/>
  <c r="B621" i="5"/>
  <c r="W609" i="5"/>
  <c r="B609" i="5"/>
  <c r="W601" i="5"/>
  <c r="B601" i="5"/>
  <c r="B679" i="5"/>
  <c r="W642" i="5"/>
  <c r="B642" i="5"/>
  <c r="B636" i="5"/>
  <c r="W631" i="5"/>
  <c r="B631" i="5"/>
  <c r="W626" i="5"/>
  <c r="B626" i="5"/>
  <c r="W610" i="5"/>
  <c r="B610" i="5"/>
  <c r="B600" i="5"/>
  <c r="W600" i="5"/>
  <c r="B668" i="5"/>
  <c r="B606" i="5"/>
  <c r="W586" i="5"/>
  <c r="B586" i="5"/>
  <c r="W570" i="5"/>
  <c r="B570" i="5"/>
  <c r="W554" i="5"/>
  <c r="B554" i="5"/>
  <c r="B695" i="5"/>
  <c r="W639" i="5"/>
  <c r="B639" i="5"/>
  <c r="W651" i="5"/>
  <c r="B651" i="5"/>
  <c r="W612" i="5"/>
  <c r="W598" i="5"/>
  <c r="W580" i="5"/>
  <c r="B580" i="5"/>
  <c r="W564" i="5"/>
  <c r="B564" i="5"/>
  <c r="W548" i="5"/>
  <c r="B548" i="5"/>
  <c r="B531" i="5"/>
  <c r="W531" i="5"/>
  <c r="B523" i="5"/>
  <c r="W523" i="5"/>
  <c r="W526" i="5"/>
  <c r="B526" i="5"/>
  <c r="W512" i="5"/>
  <c r="B512" i="5"/>
  <c r="W488" i="5"/>
  <c r="B488" i="5"/>
  <c r="W472" i="5"/>
  <c r="B472" i="5"/>
  <c r="W456" i="5"/>
  <c r="B456" i="5"/>
  <c r="W440" i="5"/>
  <c r="B440" i="5"/>
  <c r="W432" i="5"/>
  <c r="B432" i="5"/>
  <c r="B591" i="5"/>
  <c r="W589" i="5"/>
  <c r="W587" i="5"/>
  <c r="W581" i="5"/>
  <c r="W579" i="5"/>
  <c r="W573" i="5"/>
  <c r="W571" i="5"/>
  <c r="W565" i="5"/>
  <c r="W563" i="5"/>
  <c r="W557" i="5"/>
  <c r="W555" i="5"/>
  <c r="W549" i="5"/>
  <c r="W547" i="5"/>
  <c r="W541" i="5"/>
  <c r="B529" i="5"/>
  <c r="W522" i="5"/>
  <c r="B522" i="5"/>
  <c r="W502" i="5"/>
  <c r="B502" i="5"/>
  <c r="W486" i="5"/>
  <c r="B486" i="5"/>
  <c r="W470" i="5"/>
  <c r="B470" i="5"/>
  <c r="W454" i="5"/>
  <c r="B454" i="5"/>
  <c r="W438" i="5"/>
  <c r="B438" i="5"/>
  <c r="B421" i="5"/>
  <c r="W421" i="5"/>
  <c r="W410" i="5"/>
  <c r="B410" i="5"/>
  <c r="B405" i="5"/>
  <c r="W405" i="5"/>
  <c r="W517" i="5"/>
  <c r="W511" i="5"/>
  <c r="W509" i="5"/>
  <c r="W503" i="5"/>
  <c r="W501" i="5"/>
  <c r="W495" i="5"/>
  <c r="W493" i="5"/>
  <c r="W487" i="5"/>
  <c r="W485" i="5"/>
  <c r="W479" i="5"/>
  <c r="W477" i="5"/>
  <c r="W471" i="5"/>
  <c r="W469" i="5"/>
  <c r="W463" i="5"/>
  <c r="W461" i="5"/>
  <c r="W455" i="5"/>
  <c r="W453" i="5"/>
  <c r="W447" i="5"/>
  <c r="W445" i="5"/>
  <c r="W439" i="5"/>
  <c r="W437" i="5"/>
  <c r="W431" i="5"/>
  <c r="W429" i="5"/>
  <c r="W419" i="5"/>
  <c r="B419" i="5"/>
  <c r="W396" i="5"/>
  <c r="B396" i="5"/>
  <c r="W380" i="5"/>
  <c r="B380" i="5"/>
  <c r="W364" i="5"/>
  <c r="B364" i="5"/>
  <c r="W348" i="5"/>
  <c r="B348" i="5"/>
  <c r="W332" i="5"/>
  <c r="B332" i="5"/>
  <c r="W316" i="5"/>
  <c r="B316" i="5"/>
  <c r="W300" i="5"/>
  <c r="B300" i="5"/>
  <c r="W284" i="5"/>
  <c r="B284" i="5"/>
  <c r="W272" i="5"/>
  <c r="B272" i="5"/>
  <c r="W256" i="5"/>
  <c r="B256" i="5"/>
  <c r="W248" i="5"/>
  <c r="B248" i="5"/>
  <c r="W422" i="5"/>
  <c r="B422" i="5"/>
  <c r="W395" i="5"/>
  <c r="B395" i="5"/>
  <c r="W379" i="5"/>
  <c r="B379" i="5"/>
  <c r="W363" i="5"/>
  <c r="B363" i="5"/>
  <c r="W347" i="5"/>
  <c r="B347" i="5"/>
  <c r="W331" i="5"/>
  <c r="B331" i="5"/>
  <c r="W315" i="5"/>
  <c r="B315" i="5"/>
  <c r="W299" i="5"/>
  <c r="B299" i="5"/>
  <c r="W283" i="5"/>
  <c r="B283" i="5"/>
  <c r="W267" i="5"/>
  <c r="B267" i="5"/>
  <c r="W251" i="5"/>
  <c r="B251" i="5"/>
  <c r="W412" i="5"/>
  <c r="B412" i="5"/>
  <c r="W358" i="5"/>
  <c r="B358" i="5"/>
  <c r="W231" i="5"/>
  <c r="B231" i="5"/>
  <c r="W209" i="5"/>
  <c r="B209" i="5"/>
  <c r="W193" i="5"/>
  <c r="B193" i="5"/>
  <c r="W177" i="5"/>
  <c r="B177" i="5"/>
  <c r="W157" i="5"/>
  <c r="B157" i="5"/>
  <c r="W133" i="5"/>
  <c r="B133" i="5"/>
  <c r="W129" i="5"/>
  <c r="B129" i="5"/>
  <c r="W125" i="5"/>
  <c r="B125" i="5"/>
  <c r="W121" i="5"/>
  <c r="B121" i="5"/>
  <c r="W101" i="5"/>
  <c r="B101" i="5"/>
  <c r="W85" i="5"/>
  <c r="B85" i="5"/>
  <c r="W65" i="5"/>
  <c r="B65" i="5"/>
  <c r="W409" i="5"/>
  <c r="W240" i="5"/>
  <c r="B240" i="5"/>
  <c r="W232" i="5"/>
  <c r="B232" i="5"/>
  <c r="W168" i="5"/>
  <c r="B168" i="5"/>
  <c r="W108" i="5"/>
  <c r="B108" i="5"/>
  <c r="W100" i="5"/>
  <c r="B100" i="5"/>
  <c r="W243" i="5"/>
  <c r="B243" i="5"/>
  <c r="W235" i="5"/>
  <c r="B235" i="5"/>
  <c r="W227" i="5"/>
  <c r="B227" i="5"/>
  <c r="W219" i="5"/>
  <c r="B219" i="5"/>
  <c r="W216" i="5"/>
  <c r="B216" i="5"/>
  <c r="W199" i="5"/>
  <c r="B199" i="5"/>
  <c r="W183" i="5"/>
  <c r="B183" i="5"/>
  <c r="W151" i="5"/>
  <c r="B151" i="5"/>
  <c r="W143" i="5"/>
  <c r="B143" i="5"/>
  <c r="W131" i="5"/>
  <c r="B131" i="5"/>
  <c r="W123" i="5"/>
  <c r="B123" i="5"/>
  <c r="W115" i="5"/>
  <c r="B115" i="5"/>
  <c r="W87" i="5"/>
  <c r="B87" i="5"/>
  <c r="W79" i="5"/>
  <c r="B79" i="5"/>
  <c r="W71" i="5"/>
  <c r="B71" i="5"/>
  <c r="W63" i="5"/>
  <c r="B63" i="5"/>
  <c r="W47" i="5"/>
  <c r="B47" i="5"/>
  <c r="W403" i="5"/>
  <c r="B394" i="5"/>
  <c r="W393" i="5"/>
  <c r="B386" i="5"/>
  <c r="W385" i="5"/>
  <c r="B378" i="5"/>
  <c r="W377" i="5"/>
  <c r="B369" i="5"/>
  <c r="W365" i="5"/>
  <c r="B354" i="5"/>
  <c r="W353" i="5"/>
  <c r="B346" i="5"/>
  <c r="W345" i="5"/>
  <c r="B338" i="5"/>
  <c r="W337" i="5"/>
  <c r="B330" i="5"/>
  <c r="W329" i="5"/>
  <c r="B322" i="5"/>
  <c r="W321" i="5"/>
  <c r="B314" i="5"/>
  <c r="W313" i="5"/>
  <c r="B306" i="5"/>
  <c r="W305" i="5"/>
  <c r="B298" i="5"/>
  <c r="W297" i="5"/>
  <c r="B290" i="5"/>
  <c r="W289" i="5"/>
  <c r="B282" i="5"/>
  <c r="W281" i="5"/>
  <c r="B274" i="5"/>
  <c r="W273" i="5"/>
  <c r="B266" i="5"/>
  <c r="W265" i="5"/>
  <c r="B258" i="5"/>
  <c r="W257" i="5"/>
  <c r="B250" i="5"/>
  <c r="W249" i="5"/>
  <c r="B236" i="5"/>
  <c r="W236" i="5"/>
  <c r="W229" i="5"/>
  <c r="W214" i="5"/>
  <c r="B214" i="5"/>
  <c r="W210" i="5"/>
  <c r="B210" i="5"/>
  <c r="W206" i="5"/>
  <c r="B206" i="5"/>
  <c r="W190" i="5"/>
  <c r="B190" i="5"/>
  <c r="W174" i="5"/>
  <c r="B174" i="5"/>
  <c r="W158" i="5"/>
  <c r="B158" i="5"/>
  <c r="W138" i="5"/>
  <c r="B138" i="5"/>
  <c r="W122" i="5"/>
  <c r="B122" i="5"/>
  <c r="W118" i="5"/>
  <c r="B118" i="5"/>
  <c r="W102" i="5"/>
  <c r="B102" i="5"/>
  <c r="W70" i="5"/>
  <c r="B70" i="5"/>
  <c r="W5" i="5"/>
  <c r="B5" i="5"/>
  <c r="B215" i="5"/>
  <c r="W212" i="5"/>
  <c r="B200" i="5"/>
  <c r="W196" i="5"/>
  <c r="B184" i="5"/>
  <c r="W180" i="5"/>
  <c r="B167" i="5"/>
  <c r="W164" i="5"/>
  <c r="B152" i="5"/>
  <c r="W148" i="5"/>
  <c r="B136" i="5"/>
  <c r="W132" i="5"/>
  <c r="B120" i="5"/>
  <c r="W116" i="5"/>
  <c r="B103" i="5"/>
  <c r="W99" i="5"/>
  <c r="B88" i="5"/>
  <c r="W84" i="5"/>
  <c r="B72" i="5"/>
  <c r="W68" i="5"/>
  <c r="W44" i="5"/>
  <c r="B44" i="5"/>
  <c r="W9" i="5"/>
  <c r="B9" i="5"/>
  <c r="W16" i="5"/>
  <c r="B16" i="5"/>
  <c r="W8" i="5"/>
  <c r="B8" i="5"/>
  <c r="W50" i="5"/>
  <c r="B50" i="5"/>
  <c r="W42" i="5"/>
  <c r="B42" i="5"/>
  <c r="W61" i="5"/>
  <c r="B61" i="5"/>
  <c r="W53" i="5"/>
  <c r="B53" i="5"/>
  <c r="W40" i="5"/>
  <c r="B40" i="5"/>
  <c r="W11" i="5"/>
  <c r="B11" i="5"/>
  <c r="W4" i="5"/>
  <c r="B4" i="5"/>
  <c r="B6" i="5"/>
  <c r="W32" i="5"/>
  <c r="B28" i="5"/>
  <c r="B26" i="5"/>
  <c r="W22" i="5"/>
  <c r="W12" i="5"/>
  <c r="W10" i="5"/>
  <c r="W1016" i="5"/>
  <c r="B1016" i="5"/>
  <c r="W1023" i="5"/>
  <c r="B1023" i="5"/>
  <c r="W1025" i="5"/>
  <c r="B1025" i="5"/>
  <c r="W998" i="5"/>
  <c r="B998" i="5"/>
  <c r="W964" i="5"/>
  <c r="B964" i="5"/>
  <c r="W962" i="5"/>
  <c r="B962" i="5"/>
  <c r="W947" i="5"/>
  <c r="B947" i="5"/>
  <c r="W887" i="5"/>
  <c r="B887" i="5"/>
  <c r="W900" i="5"/>
  <c r="B900" i="5"/>
  <c r="W893" i="5"/>
  <c r="B893" i="5"/>
  <c r="W862" i="5"/>
  <c r="W846" i="5"/>
  <c r="W829" i="5"/>
  <c r="B829" i="5"/>
  <c r="W824" i="5"/>
  <c r="B824" i="5"/>
  <c r="W790" i="5"/>
  <c r="B790" i="5"/>
  <c r="W1027" i="5"/>
  <c r="B1027" i="5"/>
  <c r="W1014" i="5"/>
  <c r="B1014" i="5"/>
  <c r="B1011" i="5"/>
  <c r="W1013" i="5"/>
  <c r="B1013" i="5"/>
  <c r="W996" i="5"/>
  <c r="B996" i="5"/>
  <c r="W1003" i="5"/>
  <c r="B1003" i="5"/>
  <c r="W1009" i="5"/>
  <c r="B1009" i="5"/>
  <c r="W1007" i="5"/>
  <c r="B1007" i="5"/>
  <c r="W1015" i="5"/>
  <c r="W1004" i="5"/>
  <c r="B1004" i="5"/>
  <c r="W986" i="5"/>
  <c r="W974" i="5"/>
  <c r="B974" i="5"/>
  <c r="W968" i="5"/>
  <c r="B968" i="5"/>
  <c r="W959" i="5"/>
  <c r="W944" i="5"/>
  <c r="B944" i="5"/>
  <c r="W928" i="5"/>
  <c r="B928" i="5"/>
  <c r="W943" i="5"/>
  <c r="B943" i="5"/>
  <c r="W927" i="5"/>
  <c r="B927" i="5"/>
  <c r="B975" i="5"/>
  <c r="B1026" i="5"/>
  <c r="W1026" i="5"/>
  <c r="B1010" i="5"/>
  <c r="W1010" i="5"/>
  <c r="W1021" i="5"/>
  <c r="B1021" i="5"/>
  <c r="W1029" i="5"/>
  <c r="B1029" i="5"/>
  <c r="W993" i="5"/>
  <c r="B993" i="5"/>
  <c r="W988" i="5"/>
  <c r="B988" i="5"/>
  <c r="W997" i="5"/>
  <c r="B997" i="5"/>
  <c r="W994" i="5"/>
  <c r="B994" i="5"/>
  <c r="B987" i="5"/>
  <c r="W987" i="5"/>
  <c r="W978" i="5"/>
  <c r="B978" i="5"/>
  <c r="W970" i="5"/>
  <c r="B970" i="5"/>
  <c r="W969" i="5"/>
  <c r="B969" i="5"/>
  <c r="W972" i="5"/>
  <c r="B972" i="5"/>
  <c r="W961" i="5"/>
  <c r="B961" i="5"/>
  <c r="W940" i="5"/>
  <c r="B940" i="5"/>
  <c r="W924" i="5"/>
  <c r="B924" i="5"/>
  <c r="W939" i="5"/>
  <c r="B939" i="5"/>
  <c r="W923" i="5"/>
  <c r="B923" i="5"/>
  <c r="W938" i="5"/>
  <c r="B938" i="5"/>
  <c r="W922" i="5"/>
  <c r="B922" i="5"/>
  <c r="W917" i="5"/>
  <c r="B917" i="5"/>
  <c r="B909" i="5"/>
  <c r="W909" i="5"/>
  <c r="W908" i="5"/>
  <c r="B908" i="5"/>
  <c r="B945" i="5"/>
  <c r="W941" i="5"/>
  <c r="W925" i="5"/>
  <c r="W899" i="5"/>
  <c r="B899" i="5"/>
  <c r="W891" i="5"/>
  <c r="B891" i="5"/>
  <c r="W883" i="5"/>
  <c r="B883" i="5"/>
  <c r="W875" i="5"/>
  <c r="B875" i="5"/>
  <c r="B890" i="5"/>
  <c r="W890" i="5"/>
  <c r="B874" i="5"/>
  <c r="W874" i="5"/>
  <c r="B880" i="5"/>
  <c r="W863" i="5"/>
  <c r="B863" i="5"/>
  <c r="W847" i="5"/>
  <c r="B847" i="5"/>
  <c r="B906" i="5"/>
  <c r="W853" i="5"/>
  <c r="B853" i="5"/>
  <c r="W837" i="5"/>
  <c r="B837" i="5"/>
  <c r="W858" i="5"/>
  <c r="W850" i="5"/>
  <c r="W835" i="5"/>
  <c r="B835" i="5"/>
  <c r="W831" i="5"/>
  <c r="B831" i="5"/>
  <c r="B826" i="5"/>
  <c r="W815" i="5"/>
  <c r="B815" i="5"/>
  <c r="W807" i="5"/>
  <c r="B807" i="5"/>
  <c r="B818" i="5"/>
  <c r="W816" i="5"/>
  <c r="B816" i="5"/>
  <c r="W798" i="5"/>
  <c r="B798" i="5"/>
  <c r="W782" i="5"/>
  <c r="B782" i="5"/>
  <c r="W827" i="5"/>
  <c r="B827" i="5"/>
  <c r="W822" i="5"/>
  <c r="B822" i="5"/>
  <c r="W811" i="5"/>
  <c r="B811" i="5"/>
  <c r="W806" i="5"/>
  <c r="B806" i="5"/>
  <c r="W825" i="5"/>
  <c r="B825" i="5"/>
  <c r="B812" i="5"/>
  <c r="W812" i="5"/>
  <c r="W800" i="5"/>
  <c r="B800" i="5"/>
  <c r="W792" i="5"/>
  <c r="B792" i="5"/>
  <c r="W784" i="5"/>
  <c r="B784" i="5"/>
  <c r="W776" i="5"/>
  <c r="B776" i="5"/>
  <c r="W797" i="5"/>
  <c r="W781" i="5"/>
  <c r="W754" i="5"/>
  <c r="B754" i="5"/>
  <c r="W738" i="5"/>
  <c r="B738" i="5"/>
  <c r="W722" i="5"/>
  <c r="B722" i="5"/>
  <c r="W771" i="5"/>
  <c r="B771" i="5"/>
  <c r="W765" i="5"/>
  <c r="B765" i="5"/>
  <c r="W757" i="5"/>
  <c r="B757" i="5"/>
  <c r="W749" i="5"/>
  <c r="B749" i="5"/>
  <c r="W741" i="5"/>
  <c r="B741" i="5"/>
  <c r="W733" i="5"/>
  <c r="B733" i="5"/>
  <c r="W725" i="5"/>
  <c r="B725" i="5"/>
  <c r="W717" i="5"/>
  <c r="B717" i="5"/>
  <c r="W709" i="5"/>
  <c r="B709" i="5"/>
  <c r="W705" i="5"/>
  <c r="B705" i="5"/>
  <c r="W701" i="5"/>
  <c r="B701" i="5"/>
  <c r="W766" i="5"/>
  <c r="B766" i="5"/>
  <c r="W764" i="5"/>
  <c r="B764" i="5"/>
  <c r="W692" i="5"/>
  <c r="B692" i="5"/>
  <c r="B703" i="5"/>
  <c r="W703" i="5"/>
  <c r="W687" i="5"/>
  <c r="B678" i="5"/>
  <c r="W678" i="5"/>
  <c r="W671" i="5"/>
  <c r="W663" i="5"/>
  <c r="B663" i="5"/>
  <c r="B763" i="5"/>
  <c r="W743" i="5"/>
  <c r="W719" i="5"/>
  <c r="W662" i="5"/>
  <c r="B662" i="5"/>
  <c r="W654" i="5"/>
  <c r="B654" i="5"/>
  <c r="W693" i="5"/>
  <c r="B693" i="5"/>
  <c r="B683" i="5"/>
  <c r="W683" i="5"/>
  <c r="B670" i="5"/>
  <c r="W670" i="5"/>
  <c r="B669" i="5"/>
  <c r="W669" i="5"/>
  <c r="W653" i="5"/>
  <c r="B653" i="5"/>
  <c r="W641" i="5"/>
  <c r="B641" i="5"/>
  <c r="W629" i="5"/>
  <c r="B629" i="5"/>
  <c r="B616" i="5"/>
  <c r="W616" i="5"/>
  <c r="W599" i="5"/>
  <c r="B599" i="5"/>
  <c r="B596" i="5"/>
  <c r="W596" i="5"/>
  <c r="B656" i="5"/>
  <c r="B638" i="5"/>
  <c r="B622" i="5"/>
  <c r="W611" i="5"/>
  <c r="B611" i="5"/>
  <c r="W582" i="5"/>
  <c r="B582" i="5"/>
  <c r="W574" i="5"/>
  <c r="B574" i="5"/>
  <c r="W558" i="5"/>
  <c r="B558" i="5"/>
  <c r="W542" i="5"/>
  <c r="B542" i="5"/>
  <c r="W650" i="5"/>
  <c r="B650" i="5"/>
  <c r="W618" i="5"/>
  <c r="B618" i="5"/>
  <c r="W608" i="5"/>
  <c r="B608" i="5"/>
  <c r="W602" i="5"/>
  <c r="B602" i="5"/>
  <c r="W592" i="5"/>
  <c r="B592" i="5"/>
  <c r="B646" i="5"/>
  <c r="W635" i="5"/>
  <c r="B635" i="5"/>
  <c r="W630" i="5"/>
  <c r="W576" i="5"/>
  <c r="B576" i="5"/>
  <c r="W560" i="5"/>
  <c r="B560" i="5"/>
  <c r="W544" i="5"/>
  <c r="B544" i="5"/>
  <c r="B539" i="5"/>
  <c r="W539" i="5"/>
  <c r="W528" i="5"/>
  <c r="B528" i="5"/>
  <c r="W520" i="5"/>
  <c r="B520" i="5"/>
  <c r="W508" i="5"/>
  <c r="B508" i="5"/>
  <c r="W492" i="5"/>
  <c r="B492" i="5"/>
  <c r="W476" i="5"/>
  <c r="B476" i="5"/>
  <c r="W460" i="5"/>
  <c r="B460" i="5"/>
  <c r="W436" i="5"/>
  <c r="B436" i="5"/>
  <c r="B585" i="5"/>
  <c r="B577" i="5"/>
  <c r="B575" i="5"/>
  <c r="B569" i="5"/>
  <c r="B561" i="5"/>
  <c r="B559" i="5"/>
  <c r="B553" i="5"/>
  <c r="B545" i="5"/>
  <c r="B543" i="5"/>
  <c r="W533" i="5"/>
  <c r="W532" i="5"/>
  <c r="B532" i="5"/>
  <c r="W527" i="5"/>
  <c r="B527" i="5"/>
  <c r="W530" i="5"/>
  <c r="B530" i="5"/>
  <c r="W518" i="5"/>
  <c r="B518" i="5"/>
  <c r="W514" i="5"/>
  <c r="B514" i="5"/>
  <c r="W498" i="5"/>
  <c r="B498" i="5"/>
  <c r="W482" i="5"/>
  <c r="B482" i="5"/>
  <c r="W466" i="5"/>
  <c r="B466" i="5"/>
  <c r="W450" i="5"/>
  <c r="B450" i="5"/>
  <c r="W434" i="5"/>
  <c r="B434" i="5"/>
  <c r="B515" i="5"/>
  <c r="B513" i="5"/>
  <c r="B507" i="5"/>
  <c r="B499" i="5"/>
  <c r="B497" i="5"/>
  <c r="B491" i="5"/>
  <c r="B483" i="5"/>
  <c r="B481" i="5"/>
  <c r="B475" i="5"/>
  <c r="B467" i="5"/>
  <c r="B465" i="5"/>
  <c r="B459" i="5"/>
  <c r="B451" i="5"/>
  <c r="B449" i="5"/>
  <c r="B443" i="5"/>
  <c r="B435" i="5"/>
  <c r="B433" i="5"/>
  <c r="W416" i="5"/>
  <c r="B416" i="5"/>
  <c r="W392" i="5"/>
  <c r="B392" i="5"/>
  <c r="W376" i="5"/>
  <c r="B376" i="5"/>
  <c r="W360" i="5"/>
  <c r="B360" i="5"/>
  <c r="W344" i="5"/>
  <c r="B344" i="5"/>
  <c r="W328" i="5"/>
  <c r="B328" i="5"/>
  <c r="W312" i="5"/>
  <c r="B312" i="5"/>
  <c r="W296" i="5"/>
  <c r="B296" i="5"/>
  <c r="W280" i="5"/>
  <c r="B280" i="5"/>
  <c r="W268" i="5"/>
  <c r="B268" i="5"/>
  <c r="W406" i="5"/>
  <c r="B406" i="5"/>
  <c r="W391" i="5"/>
  <c r="B391" i="5"/>
  <c r="W375" i="5"/>
  <c r="B375" i="5"/>
  <c r="W359" i="5"/>
  <c r="B359" i="5"/>
  <c r="W343" i="5"/>
  <c r="B343" i="5"/>
  <c r="W327" i="5"/>
  <c r="B327" i="5"/>
  <c r="W311" i="5"/>
  <c r="B311" i="5"/>
  <c r="W295" i="5"/>
  <c r="B295" i="5"/>
  <c r="W263" i="5"/>
  <c r="B263" i="5"/>
  <c r="W255" i="5"/>
  <c r="B255" i="5"/>
  <c r="B423" i="5"/>
  <c r="W423" i="5"/>
  <c r="B417" i="5"/>
  <c r="W404" i="5"/>
  <c r="B404" i="5"/>
  <c r="W362" i="5"/>
  <c r="B362" i="5"/>
  <c r="W247" i="5"/>
  <c r="B247" i="5"/>
  <c r="W239" i="5"/>
  <c r="B239" i="5"/>
  <c r="W205" i="5"/>
  <c r="B205" i="5"/>
  <c r="W189" i="5"/>
  <c r="B189" i="5"/>
  <c r="W173" i="5"/>
  <c r="B173" i="5"/>
  <c r="W169" i="5"/>
  <c r="B169" i="5"/>
  <c r="W153" i="5"/>
  <c r="B153" i="5"/>
  <c r="W149" i="5"/>
  <c r="B149" i="5"/>
  <c r="W145" i="5"/>
  <c r="B145" i="5"/>
  <c r="W117" i="5"/>
  <c r="B117" i="5"/>
  <c r="W97" i="5"/>
  <c r="B97" i="5"/>
  <c r="W81" i="5"/>
  <c r="B81" i="5"/>
  <c r="W77" i="5"/>
  <c r="B77" i="5"/>
  <c r="W224" i="5"/>
  <c r="B224" i="5"/>
  <c r="W172" i="5"/>
  <c r="B172" i="5"/>
  <c r="W241" i="5"/>
  <c r="B241" i="5"/>
  <c r="W233" i="5"/>
  <c r="B233" i="5"/>
  <c r="W225" i="5"/>
  <c r="B225" i="5"/>
  <c r="W207" i="5"/>
  <c r="B207" i="5"/>
  <c r="W195" i="5"/>
  <c r="B195" i="5"/>
  <c r="W179" i="5"/>
  <c r="B179" i="5"/>
  <c r="W163" i="5"/>
  <c r="B163" i="5"/>
  <c r="W111" i="5"/>
  <c r="B111" i="5"/>
  <c r="B59" i="5"/>
  <c r="W59" i="5"/>
  <c r="B43" i="5"/>
  <c r="W43" i="5"/>
  <c r="B397" i="5"/>
  <c r="W394" i="5"/>
  <c r="B389" i="5"/>
  <c r="W386" i="5"/>
  <c r="B381" i="5"/>
  <c r="W378" i="5"/>
  <c r="B373" i="5"/>
  <c r="W369" i="5"/>
  <c r="B357" i="5"/>
  <c r="W354" i="5"/>
  <c r="B349" i="5"/>
  <c r="W346" i="5"/>
  <c r="B341" i="5"/>
  <c r="W338" i="5"/>
  <c r="B333" i="5"/>
  <c r="W330" i="5"/>
  <c r="B325" i="5"/>
  <c r="W322" i="5"/>
  <c r="B317" i="5"/>
  <c r="W314" i="5"/>
  <c r="B309" i="5"/>
  <c r="W306" i="5"/>
  <c r="B301" i="5"/>
  <c r="W298" i="5"/>
  <c r="B293" i="5"/>
  <c r="W290" i="5"/>
  <c r="B285" i="5"/>
  <c r="W282" i="5"/>
  <c r="B277" i="5"/>
  <c r="W274" i="5"/>
  <c r="B269" i="5"/>
  <c r="W266" i="5"/>
  <c r="B261" i="5"/>
  <c r="W258" i="5"/>
  <c r="B253" i="5"/>
  <c r="W250" i="5"/>
  <c r="B228" i="5"/>
  <c r="W228" i="5"/>
  <c r="W221" i="5"/>
  <c r="W202" i="5"/>
  <c r="B202" i="5"/>
  <c r="W186" i="5"/>
  <c r="B186" i="5"/>
  <c r="W170" i="5"/>
  <c r="B170" i="5"/>
  <c r="W154" i="5"/>
  <c r="B154" i="5"/>
  <c r="W134" i="5"/>
  <c r="B134" i="5"/>
  <c r="W114" i="5"/>
  <c r="B114" i="5"/>
  <c r="W98" i="5"/>
  <c r="B98" i="5"/>
  <c r="W66" i="5"/>
  <c r="B66" i="5"/>
  <c r="B54" i="5"/>
  <c r="W54" i="5"/>
  <c r="B38" i="5"/>
  <c r="W38" i="5"/>
  <c r="B204" i="5"/>
  <c r="W200" i="5"/>
  <c r="B188" i="5"/>
  <c r="W184" i="5"/>
  <c r="B171" i="5"/>
  <c r="W167" i="5"/>
  <c r="B156" i="5"/>
  <c r="W152" i="5"/>
  <c r="B140" i="5"/>
  <c r="W136" i="5"/>
  <c r="B124" i="5"/>
  <c r="W120" i="5"/>
  <c r="B107" i="5"/>
  <c r="W103" i="5"/>
  <c r="B92" i="5"/>
  <c r="W88" i="5"/>
  <c r="B76" i="5"/>
  <c r="W72" i="5"/>
  <c r="W41" i="5"/>
  <c r="B41" i="5"/>
  <c r="W36" i="5"/>
  <c r="B36" i="5"/>
  <c r="W33" i="5"/>
  <c r="B33" i="5"/>
  <c r="B25" i="5"/>
  <c r="W25" i="5"/>
  <c r="W21" i="5"/>
  <c r="B21" i="5"/>
  <c r="W17" i="5"/>
  <c r="B17" i="5"/>
  <c r="W13" i="5"/>
  <c r="B13" i="5"/>
  <c r="W34" i="5"/>
  <c r="B34" i="5"/>
  <c r="W48" i="5"/>
  <c r="B48" i="5"/>
  <c r="W15" i="5"/>
  <c r="B15" i="5"/>
  <c r="W6" i="5"/>
  <c r="W26" i="5"/>
  <c r="B14" i="5"/>
  <c r="W1017" i="5"/>
  <c r="B1017" i="5"/>
  <c r="W990" i="5"/>
  <c r="B990" i="5"/>
  <c r="B989" i="5"/>
  <c r="W989" i="5"/>
  <c r="W895" i="5"/>
  <c r="B895" i="5"/>
  <c r="B866" i="5"/>
  <c r="W866" i="5"/>
  <c r="W885" i="5"/>
  <c r="B885" i="5"/>
  <c r="W898" i="5"/>
  <c r="B898" i="5"/>
  <c r="W861" i="5"/>
  <c r="B861" i="5"/>
  <c r="W1019" i="5"/>
  <c r="B1019" i="5"/>
  <c r="B1022" i="5"/>
  <c r="W1022" i="5"/>
  <c r="W1006" i="5"/>
  <c r="B1006" i="5"/>
  <c r="B1005" i="5"/>
  <c r="W1005" i="5"/>
  <c r="W1008" i="5"/>
  <c r="B1008" i="5"/>
  <c r="B995" i="5"/>
  <c r="W995" i="5"/>
  <c r="W981" i="5"/>
  <c r="B981" i="5"/>
  <c r="W999" i="5"/>
  <c r="B999" i="5"/>
  <c r="W1002" i="5"/>
  <c r="B1002" i="5"/>
  <c r="W966" i="5"/>
  <c r="B966" i="5"/>
  <c r="W965" i="5"/>
  <c r="B965" i="5"/>
  <c r="W980" i="5"/>
  <c r="B980" i="5"/>
  <c r="W976" i="5"/>
  <c r="B976" i="5"/>
  <c r="W960" i="5"/>
  <c r="B960" i="5"/>
  <c r="B958" i="5"/>
  <c r="W958" i="5"/>
  <c r="W952" i="5"/>
  <c r="B952" i="5"/>
  <c r="W936" i="5"/>
  <c r="B936" i="5"/>
  <c r="W920" i="5"/>
  <c r="B920" i="5"/>
  <c r="W951" i="5"/>
  <c r="B951" i="5"/>
  <c r="W935" i="5"/>
  <c r="B935" i="5"/>
  <c r="W919" i="5"/>
  <c r="B919" i="5"/>
  <c r="W942" i="5"/>
  <c r="B942" i="5"/>
  <c r="W926" i="5"/>
  <c r="B926" i="5"/>
  <c r="W905" i="5"/>
  <c r="B905" i="5"/>
  <c r="W915" i="5"/>
  <c r="B915" i="5"/>
  <c r="W872" i="5"/>
  <c r="B872" i="5"/>
  <c r="B916" i="5"/>
  <c r="W916" i="5"/>
  <c r="B871" i="5"/>
  <c r="W871" i="5"/>
  <c r="W889" i="5"/>
  <c r="B889" i="5"/>
  <c r="W869" i="5"/>
  <c r="B869" i="5"/>
  <c r="W859" i="5"/>
  <c r="B859" i="5"/>
  <c r="W892" i="5"/>
  <c r="B892" i="5"/>
  <c r="W882" i="5"/>
  <c r="B882" i="5"/>
  <c r="W870" i="5"/>
  <c r="B870" i="5"/>
  <c r="W876" i="5"/>
  <c r="B876" i="5"/>
  <c r="W868" i="5"/>
  <c r="B868" i="5"/>
  <c r="W849" i="5"/>
  <c r="B849" i="5"/>
  <c r="W833" i="5"/>
  <c r="B833" i="5"/>
  <c r="B860" i="5"/>
  <c r="B852" i="5"/>
  <c r="W823" i="5"/>
  <c r="B823" i="5"/>
  <c r="W842" i="5"/>
  <c r="B842" i="5"/>
  <c r="B832" i="5"/>
  <c r="W832" i="5"/>
  <c r="W813" i="5"/>
  <c r="B813" i="5"/>
  <c r="W794" i="5"/>
  <c r="B794" i="5"/>
  <c r="W778" i="5"/>
  <c r="B778" i="5"/>
  <c r="W844" i="5"/>
  <c r="B844" i="5"/>
  <c r="W838" i="5"/>
  <c r="B838" i="5"/>
  <c r="B840" i="5"/>
  <c r="W840" i="5"/>
  <c r="W817" i="5"/>
  <c r="B817" i="5"/>
  <c r="W810" i="5"/>
  <c r="B793" i="5"/>
  <c r="B777" i="5"/>
  <c r="B767" i="5"/>
  <c r="W767" i="5"/>
  <c r="W770" i="5"/>
  <c r="B770" i="5"/>
  <c r="W750" i="5"/>
  <c r="B750" i="5"/>
  <c r="W734" i="5"/>
  <c r="B734" i="5"/>
  <c r="W718" i="5"/>
  <c r="B718" i="5"/>
  <c r="W704" i="5"/>
  <c r="B704" i="5"/>
  <c r="W672" i="5"/>
  <c r="B672" i="5"/>
  <c r="W708" i="5"/>
  <c r="B708" i="5"/>
  <c r="W702" i="5"/>
  <c r="B702" i="5"/>
  <c r="B686" i="5"/>
  <c r="W686" i="5"/>
  <c r="W689" i="5"/>
  <c r="B689" i="5"/>
  <c r="W659" i="5"/>
  <c r="B659" i="5"/>
  <c r="B739" i="5"/>
  <c r="B723" i="5"/>
  <c r="B715" i="5"/>
  <c r="W698" i="5"/>
  <c r="B698" i="5"/>
  <c r="W674" i="5"/>
  <c r="B674" i="5"/>
  <c r="W677" i="5"/>
  <c r="B677" i="5"/>
  <c r="W657" i="5"/>
  <c r="B657" i="5"/>
  <c r="W652" i="5"/>
  <c r="W645" i="5"/>
  <c r="B645" i="5"/>
  <c r="W636" i="5"/>
  <c r="W625" i="5"/>
  <c r="B625" i="5"/>
  <c r="W620" i="5"/>
  <c r="W617" i="5"/>
  <c r="B617" i="5"/>
  <c r="W613" i="5"/>
  <c r="B613" i="5"/>
  <c r="W605" i="5"/>
  <c r="B605" i="5"/>
  <c r="W597" i="5"/>
  <c r="B597" i="5"/>
  <c r="B648" i="5"/>
  <c r="W648" i="5"/>
  <c r="B620" i="5"/>
  <c r="W615" i="5"/>
  <c r="B615" i="5"/>
  <c r="B604" i="5"/>
  <c r="B660" i="5"/>
  <c r="W622" i="5"/>
  <c r="W578" i="5"/>
  <c r="B578" i="5"/>
  <c r="W562" i="5"/>
  <c r="B562" i="5"/>
  <c r="W546" i="5"/>
  <c r="B546" i="5"/>
  <c r="W624" i="5"/>
  <c r="B624" i="5"/>
  <c r="W607" i="5"/>
  <c r="B607" i="5"/>
  <c r="B687" i="5"/>
  <c r="W628" i="5"/>
  <c r="B614" i="5"/>
  <c r="W595" i="5"/>
  <c r="B595" i="5"/>
  <c r="W588" i="5"/>
  <c r="B588" i="5"/>
  <c r="W572" i="5"/>
  <c r="B572" i="5"/>
  <c r="W556" i="5"/>
  <c r="B556" i="5"/>
  <c r="W536" i="5"/>
  <c r="B536" i="5"/>
  <c r="W534" i="5"/>
  <c r="B534" i="5"/>
  <c r="W504" i="5"/>
  <c r="B504" i="5"/>
  <c r="W496" i="5"/>
  <c r="B496" i="5"/>
  <c r="W480" i="5"/>
  <c r="B480" i="5"/>
  <c r="W464" i="5"/>
  <c r="B464" i="5"/>
  <c r="W448" i="5"/>
  <c r="B448" i="5"/>
  <c r="W585" i="5"/>
  <c r="W577" i="5"/>
  <c r="W569" i="5"/>
  <c r="W561" i="5"/>
  <c r="W553" i="5"/>
  <c r="W545" i="5"/>
  <c r="B537" i="5"/>
  <c r="B521" i="5"/>
  <c r="W510" i="5"/>
  <c r="B510" i="5"/>
  <c r="W494" i="5"/>
  <c r="B494" i="5"/>
  <c r="W478" i="5"/>
  <c r="B478" i="5"/>
  <c r="W462" i="5"/>
  <c r="B462" i="5"/>
  <c r="W446" i="5"/>
  <c r="B446" i="5"/>
  <c r="W430" i="5"/>
  <c r="B430" i="5"/>
  <c r="W418" i="5"/>
  <c r="B418" i="5"/>
  <c r="B413" i="5"/>
  <c r="W413" i="5"/>
  <c r="W402" i="5"/>
  <c r="B402" i="5"/>
  <c r="W515" i="5"/>
  <c r="W507" i="5"/>
  <c r="W499" i="5"/>
  <c r="W491" i="5"/>
  <c r="W483" i="5"/>
  <c r="W475" i="5"/>
  <c r="W467" i="5"/>
  <c r="W459" i="5"/>
  <c r="W451" i="5"/>
  <c r="W443" i="5"/>
  <c r="W435" i="5"/>
  <c r="B427" i="5"/>
  <c r="W427" i="5"/>
  <c r="W411" i="5"/>
  <c r="B411" i="5"/>
  <c r="W388" i="5"/>
  <c r="B388" i="5"/>
  <c r="W372" i="5"/>
  <c r="B372" i="5"/>
  <c r="W356" i="5"/>
  <c r="B356" i="5"/>
  <c r="W340" i="5"/>
  <c r="B340" i="5"/>
  <c r="W324" i="5"/>
  <c r="B324" i="5"/>
  <c r="W308" i="5"/>
  <c r="B308" i="5"/>
  <c r="W292" i="5"/>
  <c r="B292" i="5"/>
  <c r="W276" i="5"/>
  <c r="B276" i="5"/>
  <c r="W264" i="5"/>
  <c r="B264" i="5"/>
  <c r="W414" i="5"/>
  <c r="B414" i="5"/>
  <c r="B403" i="5"/>
  <c r="W401" i="5"/>
  <c r="B401" i="5"/>
  <c r="W387" i="5"/>
  <c r="B387" i="5"/>
  <c r="W371" i="5"/>
  <c r="B371" i="5"/>
  <c r="W355" i="5"/>
  <c r="B355" i="5"/>
  <c r="W339" i="5"/>
  <c r="B339" i="5"/>
  <c r="W323" i="5"/>
  <c r="B323" i="5"/>
  <c r="W307" i="5"/>
  <c r="B307" i="5"/>
  <c r="W291" i="5"/>
  <c r="B291" i="5"/>
  <c r="W275" i="5"/>
  <c r="B275" i="5"/>
  <c r="W259" i="5"/>
  <c r="B259" i="5"/>
  <c r="B415" i="5"/>
  <c r="W415" i="5"/>
  <c r="W366" i="5"/>
  <c r="B366" i="5"/>
  <c r="W201" i="5"/>
  <c r="B201" i="5"/>
  <c r="W185" i="5"/>
  <c r="B185" i="5"/>
  <c r="W165" i="5"/>
  <c r="B165" i="5"/>
  <c r="W141" i="5"/>
  <c r="B141" i="5"/>
  <c r="W113" i="5"/>
  <c r="B113" i="5"/>
  <c r="W109" i="5"/>
  <c r="B109" i="5"/>
  <c r="W93" i="5"/>
  <c r="B93" i="5"/>
  <c r="W73" i="5"/>
  <c r="B73" i="5"/>
  <c r="W104" i="5"/>
  <c r="B104" i="5"/>
  <c r="W96" i="5"/>
  <c r="B96" i="5"/>
  <c r="W191" i="5"/>
  <c r="B191" i="5"/>
  <c r="W159" i="5"/>
  <c r="B159" i="5"/>
  <c r="W147" i="5"/>
  <c r="B147" i="5"/>
  <c r="W139" i="5"/>
  <c r="B139" i="5"/>
  <c r="W127" i="5"/>
  <c r="B127" i="5"/>
  <c r="W119" i="5"/>
  <c r="B119" i="5"/>
  <c r="W91" i="5"/>
  <c r="B91" i="5"/>
  <c r="W83" i="5"/>
  <c r="B83" i="5"/>
  <c r="W75" i="5"/>
  <c r="B75" i="5"/>
  <c r="W67" i="5"/>
  <c r="B67" i="5"/>
  <c r="W55" i="5"/>
  <c r="B55" i="5"/>
  <c r="W39" i="5"/>
  <c r="B39" i="5"/>
  <c r="B398" i="5"/>
  <c r="B390" i="5"/>
  <c r="B382" i="5"/>
  <c r="B374" i="5"/>
  <c r="B361" i="5"/>
  <c r="B350" i="5"/>
  <c r="B342" i="5"/>
  <c r="B334" i="5"/>
  <c r="B326" i="5"/>
  <c r="B318" i="5"/>
  <c r="B310" i="5"/>
  <c r="B302" i="5"/>
  <c r="B294" i="5"/>
  <c r="B286" i="5"/>
  <c r="B278" i="5"/>
  <c r="B270" i="5"/>
  <c r="B262" i="5"/>
  <c r="B254" i="5"/>
  <c r="W245" i="5"/>
  <c r="B220" i="5"/>
  <c r="W220" i="5"/>
  <c r="W198" i="5"/>
  <c r="B198" i="5"/>
  <c r="W182" i="5"/>
  <c r="B182" i="5"/>
  <c r="W166" i="5"/>
  <c r="B166" i="5"/>
  <c r="W150" i="5"/>
  <c r="B150" i="5"/>
  <c r="W130" i="5"/>
  <c r="B130" i="5"/>
  <c r="W110" i="5"/>
  <c r="B110" i="5"/>
  <c r="W94" i="5"/>
  <c r="B94" i="5"/>
  <c r="W90" i="5"/>
  <c r="B90" i="5"/>
  <c r="W86" i="5"/>
  <c r="B86" i="5"/>
  <c r="W82" i="5"/>
  <c r="B82" i="5"/>
  <c r="B237" i="5"/>
  <c r="W20" i="5"/>
  <c r="B20" i="5"/>
  <c r="B208" i="5"/>
  <c r="W204" i="5"/>
  <c r="B192" i="5"/>
  <c r="W188" i="5"/>
  <c r="B175" i="5"/>
  <c r="W171" i="5"/>
  <c r="B160" i="5"/>
  <c r="W156" i="5"/>
  <c r="B144" i="5"/>
  <c r="W140" i="5"/>
  <c r="B128" i="5"/>
  <c r="W124" i="5"/>
  <c r="B112" i="5"/>
  <c r="W107" i="5"/>
  <c r="B95" i="5"/>
  <c r="W92" i="5"/>
  <c r="B80" i="5"/>
  <c r="W76" i="5"/>
  <c r="B64" i="5"/>
  <c r="W52" i="5"/>
  <c r="B52" i="5"/>
  <c r="W49" i="5"/>
  <c r="B49" i="5"/>
  <c r="W45" i="5"/>
  <c r="B45" i="5"/>
  <c r="W37" i="5"/>
  <c r="B37" i="5"/>
  <c r="W31" i="5"/>
  <c r="B31" i="5"/>
  <c r="W19" i="5"/>
  <c r="B19" i="5"/>
  <c r="W3" i="5"/>
  <c r="B3" i="5"/>
  <c r="B32" i="5"/>
  <c r="B1018" i="5"/>
  <c r="W1018" i="5"/>
  <c r="W1028" i="5"/>
  <c r="B1028" i="5"/>
  <c r="W985" i="5"/>
  <c r="B985" i="5"/>
  <c r="W932" i="5"/>
  <c r="B932" i="5"/>
  <c r="W931" i="5"/>
  <c r="B931" i="5"/>
  <c r="W930" i="5"/>
  <c r="B930" i="5"/>
  <c r="W879" i="5"/>
  <c r="B879" i="5"/>
  <c r="W901" i="5"/>
  <c r="B901" i="5"/>
  <c r="W845" i="5"/>
  <c r="B845" i="5"/>
  <c r="W843" i="5"/>
  <c r="B843" i="5"/>
  <c r="W830" i="5"/>
  <c r="B830" i="5"/>
  <c r="W819" i="5"/>
  <c r="B819" i="5"/>
  <c r="W814" i="5"/>
  <c r="B814" i="5"/>
  <c r="W805" i="5"/>
  <c r="B805" i="5"/>
  <c r="W839" i="5"/>
  <c r="B839" i="5"/>
  <c r="W834" i="5"/>
  <c r="B834" i="5"/>
  <c r="B828" i="5"/>
  <c r="W828" i="5"/>
  <c r="W809" i="5"/>
  <c r="B809" i="5"/>
  <c r="W804" i="5"/>
  <c r="B804" i="5"/>
  <c r="W796" i="5"/>
  <c r="B796" i="5"/>
  <c r="W788" i="5"/>
  <c r="B788" i="5"/>
  <c r="W780" i="5"/>
  <c r="B780" i="5"/>
  <c r="B772" i="5"/>
  <c r="W772" i="5"/>
  <c r="W762" i="5"/>
  <c r="B762" i="5"/>
  <c r="W746" i="5"/>
  <c r="B746" i="5"/>
  <c r="W730" i="5"/>
  <c r="B730" i="5"/>
  <c r="W714" i="5"/>
  <c r="B714" i="5"/>
  <c r="W761" i="5"/>
  <c r="B761" i="5"/>
  <c r="W753" i="5"/>
  <c r="B753" i="5"/>
  <c r="W745" i="5"/>
  <c r="B745" i="5"/>
  <c r="W737" i="5"/>
  <c r="B737" i="5"/>
  <c r="W729" i="5"/>
  <c r="B729" i="5"/>
  <c r="W721" i="5"/>
  <c r="B721" i="5"/>
  <c r="W713" i="5"/>
  <c r="B713" i="5"/>
  <c r="W774" i="5"/>
  <c r="B774" i="5"/>
  <c r="W707" i="5"/>
  <c r="W676" i="5"/>
  <c r="B676" i="5"/>
  <c r="B694" i="5"/>
  <c r="W694" i="5"/>
  <c r="W697" i="5"/>
  <c r="B697" i="5"/>
  <c r="W673" i="5"/>
  <c r="B673" i="5"/>
  <c r="W655" i="5"/>
  <c r="B655" i="5"/>
  <c r="W690" i="5"/>
  <c r="B690" i="5"/>
  <c r="W666" i="5"/>
  <c r="B666" i="5"/>
  <c r="W658" i="5"/>
  <c r="B658" i="5"/>
  <c r="W706" i="5"/>
  <c r="B706" i="5"/>
  <c r="W696" i="5"/>
  <c r="B696" i="5"/>
  <c r="W688" i="5"/>
  <c r="B688" i="5"/>
  <c r="W661" i="5"/>
  <c r="B661" i="5"/>
  <c r="W649" i="5"/>
  <c r="B649" i="5"/>
  <c r="W633" i="5"/>
  <c r="B633" i="5"/>
  <c r="B593" i="5"/>
  <c r="W593" i="5"/>
  <c r="B652" i="5"/>
  <c r="W647" i="5"/>
  <c r="B647" i="5"/>
  <c r="B632" i="5"/>
  <c r="W632" i="5"/>
  <c r="W643" i="5"/>
  <c r="B643" i="5"/>
  <c r="W627" i="5"/>
  <c r="B627" i="5"/>
  <c r="W590" i="5"/>
  <c r="B590" i="5"/>
  <c r="W566" i="5"/>
  <c r="B566" i="5"/>
  <c r="W550" i="5"/>
  <c r="B550" i="5"/>
  <c r="W640" i="5"/>
  <c r="B640" i="5"/>
  <c r="W634" i="5"/>
  <c r="B634" i="5"/>
  <c r="W623" i="5"/>
  <c r="B623" i="5"/>
  <c r="W619" i="5"/>
  <c r="B619" i="5"/>
  <c r="W603" i="5"/>
  <c r="B603" i="5"/>
  <c r="W584" i="5"/>
  <c r="B584" i="5"/>
  <c r="W568" i="5"/>
  <c r="B568" i="5"/>
  <c r="W552" i="5"/>
  <c r="B552" i="5"/>
  <c r="W516" i="5"/>
  <c r="B516" i="5"/>
  <c r="W500" i="5"/>
  <c r="B500" i="5"/>
  <c r="W484" i="5"/>
  <c r="B484" i="5"/>
  <c r="W468" i="5"/>
  <c r="B468" i="5"/>
  <c r="W452" i="5"/>
  <c r="B452" i="5"/>
  <c r="W444" i="5"/>
  <c r="B444" i="5"/>
  <c r="W428" i="5"/>
  <c r="B428" i="5"/>
  <c r="W540" i="5"/>
  <c r="B540" i="5"/>
  <c r="W535" i="5"/>
  <c r="B535" i="5"/>
  <c r="W524" i="5"/>
  <c r="B524" i="5"/>
  <c r="W519" i="5"/>
  <c r="B519" i="5"/>
  <c r="W538" i="5"/>
  <c r="B538" i="5"/>
  <c r="W506" i="5"/>
  <c r="B506" i="5"/>
  <c r="W490" i="5"/>
  <c r="B490" i="5"/>
  <c r="W474" i="5"/>
  <c r="B474" i="5"/>
  <c r="W458" i="5"/>
  <c r="B458" i="5"/>
  <c r="W442" i="5"/>
  <c r="B442" i="5"/>
  <c r="W426" i="5"/>
  <c r="B426" i="5"/>
  <c r="W424" i="5"/>
  <c r="B424" i="5"/>
  <c r="W408" i="5"/>
  <c r="B408" i="5"/>
  <c r="W400" i="5"/>
  <c r="B400" i="5"/>
  <c r="W384" i="5"/>
  <c r="B384" i="5"/>
  <c r="W368" i="5"/>
  <c r="B368" i="5"/>
  <c r="W352" i="5"/>
  <c r="B352" i="5"/>
  <c r="W336" i="5"/>
  <c r="B336" i="5"/>
  <c r="W320" i="5"/>
  <c r="B320" i="5"/>
  <c r="W304" i="5"/>
  <c r="B304" i="5"/>
  <c r="W288" i="5"/>
  <c r="B288" i="5"/>
  <c r="W260" i="5"/>
  <c r="B260" i="5"/>
  <c r="W252" i="5"/>
  <c r="B252" i="5"/>
  <c r="W425" i="5"/>
  <c r="B425" i="5"/>
  <c r="W399" i="5"/>
  <c r="B399" i="5"/>
  <c r="W383" i="5"/>
  <c r="B383" i="5"/>
  <c r="W367" i="5"/>
  <c r="B367" i="5"/>
  <c r="W351" i="5"/>
  <c r="B351" i="5"/>
  <c r="W335" i="5"/>
  <c r="B335" i="5"/>
  <c r="W319" i="5"/>
  <c r="B319" i="5"/>
  <c r="W303" i="5"/>
  <c r="B303" i="5"/>
  <c r="W287" i="5"/>
  <c r="B287" i="5"/>
  <c r="W279" i="5"/>
  <c r="B279" i="5"/>
  <c r="W271" i="5"/>
  <c r="B271" i="5"/>
  <c r="W420" i="5"/>
  <c r="B420" i="5"/>
  <c r="B407" i="5"/>
  <c r="W407" i="5"/>
  <c r="W370" i="5"/>
  <c r="B370" i="5"/>
  <c r="W223" i="5"/>
  <c r="B223" i="5"/>
  <c r="W213" i="5"/>
  <c r="B213" i="5"/>
  <c r="W197" i="5"/>
  <c r="B197" i="5"/>
  <c r="W181" i="5"/>
  <c r="B181" i="5"/>
  <c r="W161" i="5"/>
  <c r="B161" i="5"/>
  <c r="W137" i="5"/>
  <c r="B137" i="5"/>
  <c r="W105" i="5"/>
  <c r="B105" i="5"/>
  <c r="W89" i="5"/>
  <c r="B89" i="5"/>
  <c r="W69" i="5"/>
  <c r="B69" i="5"/>
  <c r="W176" i="5"/>
  <c r="B176" i="5"/>
  <c r="W246" i="5"/>
  <c r="B246" i="5"/>
  <c r="W238" i="5"/>
  <c r="B238" i="5"/>
  <c r="W230" i="5"/>
  <c r="B230" i="5"/>
  <c r="W222" i="5"/>
  <c r="B222" i="5"/>
  <c r="W217" i="5"/>
  <c r="B217" i="5"/>
  <c r="W211" i="5"/>
  <c r="B211" i="5"/>
  <c r="W203" i="5"/>
  <c r="B203" i="5"/>
  <c r="W187" i="5"/>
  <c r="B187" i="5"/>
  <c r="W155" i="5"/>
  <c r="B155" i="5"/>
  <c r="W135" i="5"/>
  <c r="B135" i="5"/>
  <c r="B51" i="5"/>
  <c r="W51" i="5"/>
  <c r="B35" i="5"/>
  <c r="W35" i="5"/>
  <c r="B244" i="5"/>
  <c r="W244" i="5"/>
  <c r="W194" i="5"/>
  <c r="B194" i="5"/>
  <c r="W178" i="5"/>
  <c r="B178" i="5"/>
  <c r="W162" i="5"/>
  <c r="B162" i="5"/>
  <c r="W146" i="5"/>
  <c r="B146" i="5"/>
  <c r="W142" i="5"/>
  <c r="B142" i="5"/>
  <c r="W126" i="5"/>
  <c r="B126" i="5"/>
  <c r="W106" i="5"/>
  <c r="B106" i="5"/>
  <c r="W78" i="5"/>
  <c r="B78" i="5"/>
  <c r="W74" i="5"/>
  <c r="B74" i="5"/>
  <c r="B62" i="5"/>
  <c r="W62" i="5"/>
  <c r="B46" i="5"/>
  <c r="W46" i="5"/>
  <c r="W60" i="5"/>
  <c r="B60" i="5"/>
  <c r="W57" i="5"/>
  <c r="B57" i="5"/>
  <c r="W29" i="5"/>
  <c r="B29" i="5"/>
  <c r="W24" i="5"/>
  <c r="B24" i="5"/>
  <c r="W58" i="5"/>
  <c r="B58" i="5"/>
  <c r="W56" i="5"/>
  <c r="B56" i="5"/>
  <c r="W27" i="5"/>
  <c r="B27" i="5"/>
  <c r="U27" i="5"/>
  <c r="V27" i="5" s="1"/>
  <c r="W23" i="5"/>
  <c r="B23" i="5"/>
  <c r="W7" i="5"/>
  <c r="B7" i="5"/>
  <c r="K11" i="3"/>
  <c r="K8" i="3"/>
  <c r="H11" i="3"/>
  <c r="J9" i="2"/>
  <c r="E11" i="3"/>
  <c r="B11" i="3"/>
  <c r="U178" i="5" s="1"/>
  <c r="V178" i="5" s="1"/>
  <c r="H8" i="3"/>
  <c r="E8" i="3"/>
  <c r="B8" i="3"/>
  <c r="U1020" i="5" s="1"/>
  <c r="V1020" i="5" s="1"/>
  <c r="F8" i="2"/>
  <c r="E9" i="2"/>
  <c r="G9" i="2"/>
  <c r="F9" i="2"/>
  <c r="E8" i="2"/>
  <c r="A8" i="2"/>
  <c r="A2" i="2"/>
  <c r="U126" i="5" l="1"/>
  <c r="V126" i="5" s="1"/>
  <c r="U106" i="5"/>
  <c r="V106" i="5" s="1"/>
  <c r="U222" i="5"/>
  <c r="V222" i="5" s="1"/>
  <c r="U137" i="5"/>
  <c r="V137" i="5" s="1"/>
  <c r="U213" i="5"/>
  <c r="V213" i="5" s="1"/>
  <c r="U279" i="5"/>
  <c r="V279" i="5" s="1"/>
  <c r="U335" i="5"/>
  <c r="V335" i="5" s="1"/>
  <c r="U399" i="5"/>
  <c r="V399" i="5" s="1"/>
  <c r="U288" i="5"/>
  <c r="V288" i="5" s="1"/>
  <c r="U352" i="5"/>
  <c r="V352" i="5" s="1"/>
  <c r="U408" i="5"/>
  <c r="V408" i="5" s="1"/>
  <c r="U426" i="5"/>
  <c r="V426" i="5" s="1"/>
  <c r="U490" i="5"/>
  <c r="V490" i="5" s="1"/>
  <c r="U538" i="5"/>
  <c r="V538" i="5" s="1"/>
  <c r="U524" i="5"/>
  <c r="V524" i="5" s="1"/>
  <c r="U535" i="5"/>
  <c r="V535" i="5" s="1"/>
  <c r="U468" i="5"/>
  <c r="V468" i="5" s="1"/>
  <c r="U584" i="5"/>
  <c r="V584" i="5" s="1"/>
  <c r="U619" i="5"/>
  <c r="V619" i="5" s="1"/>
  <c r="U634" i="5"/>
  <c r="V634" i="5" s="1"/>
  <c r="U550" i="5"/>
  <c r="V550" i="5" s="1"/>
  <c r="U643" i="5"/>
  <c r="V643" i="5" s="1"/>
  <c r="U696" i="5"/>
  <c r="V696" i="5" s="1"/>
  <c r="U658" i="5"/>
  <c r="V658" i="5" s="1"/>
  <c r="U713" i="5"/>
  <c r="V713" i="5" s="1"/>
  <c r="U745" i="5"/>
  <c r="V745" i="5" s="1"/>
  <c r="U730" i="5"/>
  <c r="V730" i="5" s="1"/>
  <c r="U796" i="5"/>
  <c r="V796" i="5" s="1"/>
  <c r="U834" i="5"/>
  <c r="V834" i="5" s="1"/>
  <c r="U830" i="5"/>
  <c r="V830" i="5" s="1"/>
  <c r="U843" i="5"/>
  <c r="V843" i="5" s="1"/>
  <c r="U19" i="5"/>
  <c r="V19" i="5" s="1"/>
  <c r="U49" i="5"/>
  <c r="V49" i="5" s="1"/>
  <c r="U86" i="5"/>
  <c r="V86" i="5" s="1"/>
  <c r="U130" i="5"/>
  <c r="V130" i="5" s="1"/>
  <c r="U198" i="5"/>
  <c r="V198" i="5" s="1"/>
  <c r="U55" i="5"/>
  <c r="V55" i="5" s="1"/>
  <c r="U91" i="5"/>
  <c r="V91" i="5" s="1"/>
  <c r="U147" i="5"/>
  <c r="V147" i="5" s="1"/>
  <c r="U104" i="5"/>
  <c r="V104" i="5" s="1"/>
  <c r="U93" i="5"/>
  <c r="V93" i="5" s="1"/>
  <c r="U165" i="5"/>
  <c r="V165" i="5" s="1"/>
  <c r="U415" i="5"/>
  <c r="V415" i="5" s="1"/>
  <c r="U275" i="5"/>
  <c r="V275" i="5" s="1"/>
  <c r="U339" i="5"/>
  <c r="V339" i="5" s="1"/>
  <c r="U264" i="5"/>
  <c r="V264" i="5" s="1"/>
  <c r="U324" i="5"/>
  <c r="V324" i="5" s="1"/>
  <c r="U388" i="5"/>
  <c r="V388" i="5" s="1"/>
  <c r="U469" i="5"/>
  <c r="V469" i="5" s="1"/>
  <c r="U418" i="5"/>
  <c r="V418" i="5" s="1"/>
  <c r="U478" i="5"/>
  <c r="V478" i="5" s="1"/>
  <c r="U563" i="5"/>
  <c r="V563" i="5" s="1"/>
  <c r="U496" i="5"/>
  <c r="V496" i="5" s="1"/>
  <c r="U521" i="5"/>
  <c r="V521" i="5" s="1"/>
  <c r="U536" i="5"/>
  <c r="V536" i="5" s="1"/>
  <c r="U595" i="5"/>
  <c r="V595" i="5" s="1"/>
  <c r="U546" i="5"/>
  <c r="V546" i="5" s="1"/>
  <c r="U628" i="5"/>
  <c r="V628" i="5" s="1"/>
  <c r="U617" i="5"/>
  <c r="V617" i="5" s="1"/>
  <c r="U625" i="5"/>
  <c r="V625" i="5" s="1"/>
  <c r="U645" i="5"/>
  <c r="V645" i="5" s="1"/>
  <c r="U657" i="5"/>
  <c r="V657" i="5" s="1"/>
  <c r="U674" i="5"/>
  <c r="V674" i="5" s="1"/>
  <c r="U750" i="5"/>
  <c r="V750" i="5" s="1"/>
  <c r="U838" i="5"/>
  <c r="V838" i="5" s="1"/>
  <c r="U844" i="5"/>
  <c r="V844" i="5" s="1"/>
  <c r="U778" i="5"/>
  <c r="V778" i="5" s="1"/>
  <c r="U813" i="5"/>
  <c r="V813" i="5" s="1"/>
  <c r="U868" i="5"/>
  <c r="V868" i="5" s="1"/>
  <c r="U882" i="5"/>
  <c r="V882" i="5" s="1"/>
  <c r="U889" i="5"/>
  <c r="V889" i="5" s="1"/>
  <c r="U926" i="5"/>
  <c r="V926" i="5" s="1"/>
  <c r="U919" i="5"/>
  <c r="V919" i="5" s="1"/>
  <c r="U936" i="5"/>
  <c r="V936" i="5" s="1"/>
  <c r="U1019" i="5"/>
  <c r="V1019" i="5" s="1"/>
  <c r="U898" i="5"/>
  <c r="V898" i="5" s="1"/>
  <c r="U1017" i="5"/>
  <c r="V1017" i="5" s="1"/>
  <c r="U12" i="5"/>
  <c r="V12" i="5" s="1"/>
  <c r="U30" i="5"/>
  <c r="V30" i="5" s="1"/>
  <c r="U17" i="5"/>
  <c r="V17" i="5" s="1"/>
  <c r="U68" i="5"/>
  <c r="V68" i="5" s="1"/>
  <c r="U132" i="5"/>
  <c r="V132" i="5" s="1"/>
  <c r="U196" i="5"/>
  <c r="V196" i="5" s="1"/>
  <c r="U114" i="5"/>
  <c r="V114" i="5" s="1"/>
  <c r="U186" i="5"/>
  <c r="V186" i="5" s="1"/>
  <c r="U254" i="5"/>
  <c r="V254" i="5" s="1"/>
  <c r="U286" i="5"/>
  <c r="V286" i="5" s="1"/>
  <c r="U318" i="5"/>
  <c r="V318" i="5" s="1"/>
  <c r="U350" i="5"/>
  <c r="V350" i="5" s="1"/>
  <c r="U390" i="5"/>
  <c r="V390" i="5" s="1"/>
  <c r="U111" i="5"/>
  <c r="V111" i="5" s="1"/>
  <c r="U207" i="5"/>
  <c r="V207" i="5" s="1"/>
  <c r="U172" i="5"/>
  <c r="V172" i="5" s="1"/>
  <c r="U77" i="5"/>
  <c r="V77" i="5" s="1"/>
  <c r="U145" i="5"/>
  <c r="V145" i="5" s="1"/>
  <c r="U173" i="5"/>
  <c r="V173" i="5" s="1"/>
  <c r="U404" i="5"/>
  <c r="V404" i="5" s="1"/>
  <c r="U311" i="5"/>
  <c r="V311" i="5" s="1"/>
  <c r="U375" i="5"/>
  <c r="V375" i="5" s="1"/>
  <c r="U406" i="5"/>
  <c r="V406" i="5" s="1"/>
  <c r="U280" i="5"/>
  <c r="V280" i="5" s="1"/>
  <c r="U344" i="5"/>
  <c r="V344" i="5" s="1"/>
  <c r="U416" i="5"/>
  <c r="V416" i="5" s="1"/>
  <c r="U439" i="5"/>
  <c r="V439" i="5" s="1"/>
  <c r="U479" i="5"/>
  <c r="V479" i="5" s="1"/>
  <c r="U503" i="5"/>
  <c r="V503" i="5" s="1"/>
  <c r="U450" i="5"/>
  <c r="V450" i="5" s="1"/>
  <c r="U514" i="5"/>
  <c r="V514" i="5" s="1"/>
  <c r="U530" i="5"/>
  <c r="V530" i="5" s="1"/>
  <c r="U532" i="5"/>
  <c r="V532" i="5" s="1"/>
  <c r="U541" i="5"/>
  <c r="V541" i="5" s="1"/>
  <c r="U565" i="5"/>
  <c r="V565" i="5" s="1"/>
  <c r="U591" i="5"/>
  <c r="V591" i="5" s="1"/>
  <c r="U492" i="5"/>
  <c r="V492" i="5" s="1"/>
  <c r="U520" i="5"/>
  <c r="V520" i="5" s="1"/>
  <c r="U539" i="5"/>
  <c r="V539" i="5" s="1"/>
  <c r="U560" i="5"/>
  <c r="V560" i="5" s="1"/>
  <c r="U618" i="5"/>
  <c r="V618" i="5" s="1"/>
  <c r="U650" i="5"/>
  <c r="V650" i="5" s="1"/>
  <c r="U558" i="5"/>
  <c r="V558" i="5" s="1"/>
  <c r="U596" i="5"/>
  <c r="V596" i="5" s="1"/>
  <c r="U669" i="5"/>
  <c r="V669" i="5" s="1"/>
  <c r="U683" i="5"/>
  <c r="V683" i="5" s="1"/>
  <c r="U701" i="5"/>
  <c r="V701" i="5" s="1"/>
  <c r="U741" i="5"/>
  <c r="V741" i="5" s="1"/>
  <c r="U765" i="5"/>
  <c r="V765" i="5" s="1"/>
  <c r="U771" i="5"/>
  <c r="V771" i="5" s="1"/>
  <c r="U783" i="5"/>
  <c r="V783" i="5" s="1"/>
  <c r="U826" i="5"/>
  <c r="V826" i="5" s="1"/>
  <c r="U784" i="5"/>
  <c r="V784" i="5" s="1"/>
  <c r="U825" i="5"/>
  <c r="V825" i="5" s="1"/>
  <c r="U806" i="5"/>
  <c r="V806" i="5" s="1"/>
  <c r="U811" i="5"/>
  <c r="V811" i="5" s="1"/>
  <c r="U798" i="5"/>
  <c r="V798" i="5" s="1"/>
  <c r="U853" i="5"/>
  <c r="V853" i="5" s="1"/>
  <c r="U907" i="5"/>
  <c r="V907" i="5" s="1"/>
  <c r="U875" i="5"/>
  <c r="V875" i="5" s="1"/>
  <c r="U891" i="5"/>
  <c r="V891" i="5" s="1"/>
  <c r="U908" i="5"/>
  <c r="V908" i="5" s="1"/>
  <c r="U940" i="5"/>
  <c r="V940" i="5" s="1"/>
  <c r="U972" i="5"/>
  <c r="V972" i="5" s="1"/>
  <c r="U970" i="5"/>
  <c r="V970" i="5" s="1"/>
  <c r="U993" i="5"/>
  <c r="V993" i="5" s="1"/>
  <c r="U928" i="5"/>
  <c r="V928" i="5" s="1"/>
  <c r="U991" i="5"/>
  <c r="V991" i="5" s="1"/>
  <c r="U983" i="5"/>
  <c r="V983" i="5" s="1"/>
  <c r="U1014" i="5"/>
  <c r="V1014" i="5" s="1"/>
  <c r="U824" i="5"/>
  <c r="V824" i="5" s="1"/>
  <c r="U975" i="5"/>
  <c r="V975" i="5" s="1"/>
  <c r="U14" i="5"/>
  <c r="V14" i="5" s="1"/>
  <c r="U4" i="5"/>
  <c r="V4" i="5" s="1"/>
  <c r="U40" i="5"/>
  <c r="V40" i="5" s="1"/>
  <c r="U16" i="5"/>
  <c r="V16" i="5" s="1"/>
  <c r="U44" i="5"/>
  <c r="V44" i="5" s="1"/>
  <c r="U112" i="5"/>
  <c r="V112" i="5" s="1"/>
  <c r="U175" i="5"/>
  <c r="V175" i="5" s="1"/>
  <c r="U70" i="5"/>
  <c r="V70" i="5" s="1"/>
  <c r="U138" i="5"/>
  <c r="V138" i="5" s="1"/>
  <c r="U206" i="5"/>
  <c r="V206" i="5" s="1"/>
  <c r="U236" i="5"/>
  <c r="V236" i="5" s="1"/>
  <c r="U277" i="5"/>
  <c r="V277" i="5" s="1"/>
  <c r="U309" i="5"/>
  <c r="V309" i="5" s="1"/>
  <c r="U341" i="5"/>
  <c r="V341" i="5" s="1"/>
  <c r="U381" i="5"/>
  <c r="V381" i="5" s="1"/>
  <c r="U71" i="5"/>
  <c r="V71" i="5" s="1"/>
  <c r="U123" i="5"/>
  <c r="V123" i="5" s="1"/>
  <c r="U183" i="5"/>
  <c r="V183" i="5" s="1"/>
  <c r="U243" i="5"/>
  <c r="V243" i="5" s="1"/>
  <c r="U108" i="5"/>
  <c r="V108" i="5" s="1"/>
  <c r="U121" i="5"/>
  <c r="V121" i="5" s="1"/>
  <c r="U157" i="5"/>
  <c r="V157" i="5" s="1"/>
  <c r="U226" i="5"/>
  <c r="V226" i="5" s="1"/>
  <c r="U237" i="5"/>
  <c r="V237" i="5" s="1"/>
  <c r="U267" i="5"/>
  <c r="V267" i="5" s="1"/>
  <c r="U331" i="5"/>
  <c r="V331" i="5" s="1"/>
  <c r="U395" i="5"/>
  <c r="V395" i="5" s="1"/>
  <c r="U284" i="5"/>
  <c r="V284" i="5" s="1"/>
  <c r="U348" i="5"/>
  <c r="V348" i="5" s="1"/>
  <c r="U457" i="5"/>
  <c r="V457" i="5" s="1"/>
  <c r="U489" i="5"/>
  <c r="V489" i="5" s="1"/>
  <c r="U438" i="5"/>
  <c r="V438" i="5" s="1"/>
  <c r="U502" i="5"/>
  <c r="V502" i="5" s="1"/>
  <c r="U551" i="5"/>
  <c r="V551" i="5" s="1"/>
  <c r="U583" i="5"/>
  <c r="V583" i="5" s="1"/>
  <c r="U456" i="5"/>
  <c r="V456" i="5" s="1"/>
  <c r="U526" i="5"/>
  <c r="V526" i="5" s="1"/>
  <c r="U523" i="5"/>
  <c r="V523" i="5" s="1"/>
  <c r="U548" i="5"/>
  <c r="V548" i="5" s="1"/>
  <c r="U639" i="5"/>
  <c r="V639" i="5" s="1"/>
  <c r="U554" i="5"/>
  <c r="V554" i="5" s="1"/>
  <c r="U612" i="5"/>
  <c r="V612" i="5" s="1"/>
  <c r="U642" i="5"/>
  <c r="V642" i="5" s="1"/>
  <c r="U601" i="5"/>
  <c r="V601" i="5" s="1"/>
  <c r="U665" i="5"/>
  <c r="V665" i="5" s="1"/>
  <c r="U682" i="5"/>
  <c r="V682" i="5" s="1"/>
  <c r="U728" i="5"/>
  <c r="V728" i="5" s="1"/>
  <c r="U763" i="5"/>
  <c r="V763" i="5" s="1"/>
  <c r="U671" i="5"/>
  <c r="V671" i="5" s="1"/>
  <c r="U684" i="5"/>
  <c r="V684" i="5" s="1"/>
  <c r="U760" i="5"/>
  <c r="V760" i="5" s="1"/>
  <c r="U710" i="5"/>
  <c r="V710" i="5" s="1"/>
  <c r="U785" i="5"/>
  <c r="V785" i="5" s="1"/>
  <c r="U801" i="5"/>
  <c r="V801" i="5" s="1"/>
  <c r="U768" i="5"/>
  <c r="V768" i="5" s="1"/>
  <c r="U846" i="5"/>
  <c r="V846" i="5" s="1"/>
  <c r="U841" i="5"/>
  <c r="V841" i="5" s="1"/>
  <c r="U906" i="5"/>
  <c r="V906" i="5" s="1"/>
  <c r="U911" i="5"/>
  <c r="V911" i="5" s="1"/>
  <c r="U934" i="5"/>
  <c r="V934" i="5" s="1"/>
  <c r="U955" i="5"/>
  <c r="V955" i="5" s="1"/>
  <c r="U855" i="5"/>
  <c r="V855" i="5" s="1"/>
  <c r="U903" i="5"/>
  <c r="V903" i="5" s="1"/>
  <c r="U946" i="5"/>
  <c r="V946" i="5" s="1"/>
  <c r="U948" i="5"/>
  <c r="V948" i="5" s="1"/>
  <c r="U234" i="5"/>
  <c r="V234" i="5" s="1"/>
  <c r="U136" i="5"/>
  <c r="V136" i="5" s="1"/>
  <c r="U660" i="5"/>
  <c r="V660" i="5" s="1"/>
  <c r="U707" i="5"/>
  <c r="V707" i="5" s="1"/>
  <c r="U716" i="5"/>
  <c r="V716" i="5" s="1"/>
  <c r="U748" i="5"/>
  <c r="V748" i="5" s="1"/>
  <c r="U886" i="5"/>
  <c r="V886" i="5" s="1"/>
  <c r="U107" i="5"/>
  <c r="V107" i="5" s="1"/>
  <c r="U140" i="5"/>
  <c r="V140" i="5" s="1"/>
  <c r="U266" i="5"/>
  <c r="V266" i="5" s="1"/>
  <c r="U330" i="5"/>
  <c r="V330" i="5" s="1"/>
  <c r="U435" i="5"/>
  <c r="V435" i="5" s="1"/>
  <c r="U507" i="5"/>
  <c r="V507" i="5" s="1"/>
  <c r="U569" i="5"/>
  <c r="V569" i="5" s="1"/>
  <c r="U777" i="5"/>
  <c r="V777" i="5" s="1"/>
  <c r="U941" i="5"/>
  <c r="V941" i="5" s="1"/>
  <c r="U152" i="5"/>
  <c r="V152" i="5" s="1"/>
  <c r="U461" i="5"/>
  <c r="V461" i="5" s="1"/>
  <c r="U587" i="5"/>
  <c r="V587" i="5" s="1"/>
  <c r="U810" i="5"/>
  <c r="V810" i="5" s="1"/>
  <c r="U795" i="5"/>
  <c r="V795" i="5" s="1"/>
  <c r="U26" i="5"/>
  <c r="V26" i="5" s="1"/>
  <c r="U156" i="5"/>
  <c r="V156" i="5" s="1"/>
  <c r="U306" i="5"/>
  <c r="V306" i="5" s="1"/>
  <c r="U386" i="5"/>
  <c r="V386" i="5" s="1"/>
  <c r="U483" i="5"/>
  <c r="V483" i="5" s="1"/>
  <c r="U545" i="5"/>
  <c r="V545" i="5" s="1"/>
  <c r="U723" i="5"/>
  <c r="V723" i="5" s="1"/>
  <c r="U858" i="5"/>
  <c r="V858" i="5" s="1"/>
  <c r="U953" i="5"/>
  <c r="V953" i="5" s="1"/>
  <c r="U244" i="5"/>
  <c r="V244" i="5" s="1"/>
  <c r="L21" i="4"/>
  <c r="M21" i="4" s="1"/>
  <c r="O21" i="4" s="1"/>
  <c r="L17" i="4"/>
  <c r="M17" i="4" s="1"/>
  <c r="O17" i="4" s="1"/>
  <c r="L13" i="4"/>
  <c r="M13" i="4" s="1"/>
  <c r="O13" i="4" s="1"/>
  <c r="L9" i="4"/>
  <c r="M9" i="4" s="1"/>
  <c r="O9" i="4" s="1"/>
  <c r="L5" i="4"/>
  <c r="M5" i="4" s="1"/>
  <c r="O5" i="4" s="1"/>
  <c r="L18" i="4"/>
  <c r="M18" i="4" s="1"/>
  <c r="O18" i="4" s="1"/>
  <c r="L14" i="4"/>
  <c r="M14" i="4" s="1"/>
  <c r="O14" i="4" s="1"/>
  <c r="L6" i="4"/>
  <c r="M6" i="4" s="1"/>
  <c r="O6" i="4" s="1"/>
  <c r="L15" i="4"/>
  <c r="M15" i="4" s="1"/>
  <c r="O15" i="4" s="1"/>
  <c r="L22" i="4"/>
  <c r="M22" i="4" s="1"/>
  <c r="O22" i="4" s="1"/>
  <c r="L10" i="4"/>
  <c r="M10" i="4" s="1"/>
  <c r="O10" i="4" s="1"/>
  <c r="L2" i="4"/>
  <c r="M2" i="4" s="1"/>
  <c r="O2" i="4" s="1"/>
  <c r="L23" i="4"/>
  <c r="M23" i="4" s="1"/>
  <c r="O23" i="4" s="1"/>
  <c r="L19" i="4"/>
  <c r="M19" i="4" s="1"/>
  <c r="O19" i="4" s="1"/>
  <c r="L7" i="4"/>
  <c r="M7" i="4" s="1"/>
  <c r="O7" i="4" s="1"/>
  <c r="L3" i="4"/>
  <c r="M3" i="4" s="1"/>
  <c r="L24" i="4"/>
  <c r="M24" i="4" s="1"/>
  <c r="O24" i="4" s="1"/>
  <c r="L20" i="4"/>
  <c r="M20" i="4" s="1"/>
  <c r="O20" i="4" s="1"/>
  <c r="L16" i="4"/>
  <c r="M16" i="4" s="1"/>
  <c r="O16" i="4" s="1"/>
  <c r="L12" i="4"/>
  <c r="M12" i="4" s="1"/>
  <c r="O12" i="4" s="1"/>
  <c r="L8" i="4"/>
  <c r="M8" i="4" s="1"/>
  <c r="O8" i="4" s="1"/>
  <c r="L4" i="4"/>
  <c r="M4" i="4" s="1"/>
  <c r="O4" i="4" s="1"/>
  <c r="L11" i="4"/>
  <c r="M11" i="4" s="1"/>
  <c r="O11" i="4" s="1"/>
  <c r="U218" i="5"/>
  <c r="V218" i="5" s="1"/>
  <c r="U229" i="5"/>
  <c r="V229" i="5" s="1"/>
  <c r="U711" i="5"/>
  <c r="V711" i="5" s="1"/>
  <c r="U727" i="5"/>
  <c r="V727" i="5" s="1"/>
  <c r="U759" i="5"/>
  <c r="V759" i="5" s="1"/>
  <c r="U700" i="5"/>
  <c r="V700" i="5" s="1"/>
  <c r="U787" i="5"/>
  <c r="V787" i="5" s="1"/>
  <c r="U803" i="5"/>
  <c r="V803" i="5" s="1"/>
  <c r="U878" i="5"/>
  <c r="V878" i="5" s="1"/>
  <c r="U864" i="5"/>
  <c r="V864" i="5" s="1"/>
  <c r="U22" i="5"/>
  <c r="V22" i="5" s="1"/>
  <c r="U28" i="5"/>
  <c r="V28" i="5" s="1"/>
  <c r="U221" i="5"/>
  <c r="V221" i="5" s="1"/>
  <c r="U242" i="5"/>
  <c r="V242" i="5" s="1"/>
  <c r="U537" i="5"/>
  <c r="V537" i="5" s="1"/>
  <c r="U789" i="5"/>
  <c r="V789" i="5" s="1"/>
  <c r="U959" i="5"/>
  <c r="V959" i="5" s="1"/>
  <c r="U956" i="5"/>
  <c r="V956" i="5" s="1"/>
  <c r="U982" i="5"/>
  <c r="V982" i="5" s="1"/>
  <c r="U1001" i="5"/>
  <c r="V1001" i="5" s="1"/>
  <c r="U984" i="5"/>
  <c r="V984" i="5" s="1"/>
  <c r="U23" i="5"/>
  <c r="V23" i="5" s="1"/>
  <c r="U162" i="5"/>
  <c r="V162" i="5" s="1"/>
  <c r="U7" i="5"/>
  <c r="V7" i="5" s="1"/>
  <c r="U29" i="5"/>
  <c r="V29" i="5" s="1"/>
  <c r="U60" i="5"/>
  <c r="V60" i="5" s="1"/>
  <c r="U62" i="5"/>
  <c r="V62" i="5" s="1"/>
  <c r="U78" i="5"/>
  <c r="V78" i="5" s="1"/>
  <c r="U146" i="5"/>
  <c r="V146" i="5" s="1"/>
  <c r="U51" i="5"/>
  <c r="V51" i="5" s="1"/>
  <c r="U203" i="5"/>
  <c r="V203" i="5" s="1"/>
  <c r="U246" i="5"/>
  <c r="V246" i="5" s="1"/>
  <c r="U105" i="5"/>
  <c r="V105" i="5" s="1"/>
  <c r="U197" i="5"/>
  <c r="V197" i="5" s="1"/>
  <c r="U407" i="5"/>
  <c r="V407" i="5" s="1"/>
  <c r="U271" i="5"/>
  <c r="V271" i="5" s="1"/>
  <c r="U319" i="5"/>
  <c r="V319" i="5" s="1"/>
  <c r="U383" i="5"/>
  <c r="V383" i="5" s="1"/>
  <c r="U260" i="5"/>
  <c r="V260" i="5" s="1"/>
  <c r="U336" i="5"/>
  <c r="V336" i="5" s="1"/>
  <c r="U400" i="5"/>
  <c r="V400" i="5" s="1"/>
  <c r="U474" i="5"/>
  <c r="V474" i="5" s="1"/>
  <c r="U452" i="5"/>
  <c r="V452" i="5" s="1"/>
  <c r="U516" i="5"/>
  <c r="V516" i="5" s="1"/>
  <c r="U568" i="5"/>
  <c r="V568" i="5" s="1"/>
  <c r="U603" i="5"/>
  <c r="V603" i="5" s="1"/>
  <c r="U640" i="5"/>
  <c r="V640" i="5" s="1"/>
  <c r="U627" i="5"/>
  <c r="V627" i="5" s="1"/>
  <c r="U688" i="5"/>
  <c r="V688" i="5" s="1"/>
  <c r="U706" i="5"/>
  <c r="V706" i="5" s="1"/>
  <c r="U655" i="5"/>
  <c r="V655" i="5" s="1"/>
  <c r="U697" i="5"/>
  <c r="V697" i="5" s="1"/>
  <c r="U774" i="5"/>
  <c r="V774" i="5" s="1"/>
  <c r="U737" i="5"/>
  <c r="V737" i="5" s="1"/>
  <c r="U714" i="5"/>
  <c r="V714" i="5" s="1"/>
  <c r="U772" i="5"/>
  <c r="V772" i="5" s="1"/>
  <c r="U788" i="5"/>
  <c r="V788" i="5" s="1"/>
  <c r="U828" i="5"/>
  <c r="V828" i="5" s="1"/>
  <c r="U839" i="5"/>
  <c r="V839" i="5" s="1"/>
  <c r="U845" i="5"/>
  <c r="V845" i="5" s="1"/>
  <c r="U985" i="5"/>
  <c r="V985" i="5" s="1"/>
  <c r="U3" i="5"/>
  <c r="V3" i="5" s="1"/>
  <c r="U45" i="5"/>
  <c r="V45" i="5" s="1"/>
  <c r="U82" i="5"/>
  <c r="V82" i="5" s="1"/>
  <c r="U110" i="5"/>
  <c r="V110" i="5" s="1"/>
  <c r="U182" i="5"/>
  <c r="V182" i="5" s="1"/>
  <c r="U220" i="5"/>
  <c r="V220" i="5" s="1"/>
  <c r="U257" i="5"/>
  <c r="V257" i="5" s="1"/>
  <c r="U273" i="5"/>
  <c r="V273" i="5" s="1"/>
  <c r="U289" i="5"/>
  <c r="V289" i="5" s="1"/>
  <c r="U305" i="5"/>
  <c r="V305" i="5" s="1"/>
  <c r="U321" i="5"/>
  <c r="V321" i="5" s="1"/>
  <c r="U337" i="5"/>
  <c r="V337" i="5" s="1"/>
  <c r="U353" i="5"/>
  <c r="V353" i="5" s="1"/>
  <c r="U377" i="5"/>
  <c r="V377" i="5" s="1"/>
  <c r="U393" i="5"/>
  <c r="V393" i="5" s="1"/>
  <c r="U39" i="5"/>
  <c r="V39" i="5" s="1"/>
  <c r="U83" i="5"/>
  <c r="V83" i="5" s="1"/>
  <c r="U139" i="5"/>
  <c r="V139" i="5" s="1"/>
  <c r="U96" i="5"/>
  <c r="V96" i="5" s="1"/>
  <c r="U73" i="5"/>
  <c r="V73" i="5" s="1"/>
  <c r="U141" i="5"/>
  <c r="V141" i="5" s="1"/>
  <c r="U366" i="5"/>
  <c r="V366" i="5" s="1"/>
  <c r="U259" i="5"/>
  <c r="V259" i="5" s="1"/>
  <c r="U323" i="5"/>
  <c r="V323" i="5" s="1"/>
  <c r="U387" i="5"/>
  <c r="V387" i="5" s="1"/>
  <c r="U417" i="5"/>
  <c r="V417" i="5" s="1"/>
  <c r="U308" i="5"/>
  <c r="V308" i="5" s="1"/>
  <c r="U372" i="5"/>
  <c r="V372" i="5" s="1"/>
  <c r="U437" i="5"/>
  <c r="V437" i="5" s="1"/>
  <c r="U453" i="5"/>
  <c r="V453" i="5" s="1"/>
  <c r="U517" i="5"/>
  <c r="V517" i="5" s="1"/>
  <c r="U462" i="5"/>
  <c r="V462" i="5" s="1"/>
  <c r="U525" i="5"/>
  <c r="V525" i="5" s="1"/>
  <c r="U547" i="5"/>
  <c r="V547" i="5" s="1"/>
  <c r="U480" i="5"/>
  <c r="V480" i="5" s="1"/>
  <c r="U588" i="5"/>
  <c r="V588" i="5" s="1"/>
  <c r="U620" i="5"/>
  <c r="V620" i="5" s="1"/>
  <c r="U624" i="5"/>
  <c r="V624" i="5" s="1"/>
  <c r="U644" i="5"/>
  <c r="V644" i="5" s="1"/>
  <c r="U597" i="5"/>
  <c r="V597" i="5" s="1"/>
  <c r="U613" i="5"/>
  <c r="V613" i="5" s="1"/>
  <c r="U659" i="5"/>
  <c r="V659" i="5" s="1"/>
  <c r="U704" i="5"/>
  <c r="V704" i="5" s="1"/>
  <c r="U734" i="5"/>
  <c r="V734" i="5" s="1"/>
  <c r="U770" i="5"/>
  <c r="V770" i="5" s="1"/>
  <c r="U832" i="5"/>
  <c r="V832" i="5" s="1"/>
  <c r="U849" i="5"/>
  <c r="V849" i="5" s="1"/>
  <c r="U870" i="5"/>
  <c r="V870" i="5" s="1"/>
  <c r="U892" i="5"/>
  <c r="V892" i="5" s="1"/>
  <c r="U920" i="5"/>
  <c r="V920" i="5" s="1"/>
  <c r="U980" i="5"/>
  <c r="V980" i="5" s="1"/>
  <c r="U966" i="5"/>
  <c r="V966" i="5" s="1"/>
  <c r="U995" i="5"/>
  <c r="V995" i="5" s="1"/>
  <c r="U1022" i="5"/>
  <c r="V1022" i="5" s="1"/>
  <c r="U1024" i="5"/>
  <c r="V1024" i="5" s="1"/>
  <c r="U990" i="5"/>
  <c r="V990" i="5" s="1"/>
  <c r="U48" i="5"/>
  <c r="V48" i="5" s="1"/>
  <c r="U13" i="5"/>
  <c r="V13" i="5" s="1"/>
  <c r="U41" i="5"/>
  <c r="V41" i="5" s="1"/>
  <c r="U116" i="5"/>
  <c r="V116" i="5" s="1"/>
  <c r="U180" i="5"/>
  <c r="V180" i="5" s="1"/>
  <c r="U54" i="5"/>
  <c r="V54" i="5" s="1"/>
  <c r="U98" i="5"/>
  <c r="V98" i="5" s="1"/>
  <c r="U170" i="5"/>
  <c r="V170" i="5" s="1"/>
  <c r="U228" i="5"/>
  <c r="V228" i="5" s="1"/>
  <c r="U278" i="5"/>
  <c r="V278" i="5" s="1"/>
  <c r="U310" i="5"/>
  <c r="V310" i="5" s="1"/>
  <c r="U342" i="5"/>
  <c r="V342" i="5" s="1"/>
  <c r="U382" i="5"/>
  <c r="V382" i="5" s="1"/>
  <c r="U59" i="5"/>
  <c r="V59" i="5" s="1"/>
  <c r="U195" i="5"/>
  <c r="V195" i="5" s="1"/>
  <c r="U241" i="5"/>
  <c r="V241" i="5" s="1"/>
  <c r="U117" i="5"/>
  <c r="V117" i="5" s="1"/>
  <c r="U169" i="5"/>
  <c r="V169" i="5" s="1"/>
  <c r="U239" i="5"/>
  <c r="V239" i="5" s="1"/>
  <c r="U295" i="5"/>
  <c r="V295" i="5" s="1"/>
  <c r="U359" i="5"/>
  <c r="V359" i="5" s="1"/>
  <c r="U268" i="5"/>
  <c r="V268" i="5" s="1"/>
  <c r="U328" i="5"/>
  <c r="V328" i="5" s="1"/>
  <c r="U392" i="5"/>
  <c r="V392" i="5" s="1"/>
  <c r="U431" i="5"/>
  <c r="V431" i="5" s="1"/>
  <c r="U455" i="5"/>
  <c r="V455" i="5" s="1"/>
  <c r="U495" i="5"/>
  <c r="V495" i="5" s="1"/>
  <c r="U434" i="5"/>
  <c r="V434" i="5" s="1"/>
  <c r="U498" i="5"/>
  <c r="V498" i="5" s="1"/>
  <c r="U557" i="5"/>
  <c r="V557" i="5" s="1"/>
  <c r="U581" i="5"/>
  <c r="V581" i="5" s="1"/>
  <c r="U476" i="5"/>
  <c r="V476" i="5" s="1"/>
  <c r="U544" i="5"/>
  <c r="V544" i="5" s="1"/>
  <c r="U635" i="5"/>
  <c r="V635" i="5" s="1"/>
  <c r="U592" i="5"/>
  <c r="V592" i="5" s="1"/>
  <c r="U542" i="5"/>
  <c r="V542" i="5" s="1"/>
  <c r="U653" i="5"/>
  <c r="V653" i="5" s="1"/>
  <c r="U670" i="5"/>
  <c r="V670" i="5" s="1"/>
  <c r="U693" i="5"/>
  <c r="V693" i="5" s="1"/>
  <c r="U662" i="5"/>
  <c r="V662" i="5" s="1"/>
  <c r="U747" i="5"/>
  <c r="V747" i="5" s="1"/>
  <c r="U766" i="5"/>
  <c r="V766" i="5" s="1"/>
  <c r="U733" i="5"/>
  <c r="V733" i="5" s="1"/>
  <c r="U754" i="5"/>
  <c r="V754" i="5" s="1"/>
  <c r="U791" i="5"/>
  <c r="V791" i="5" s="1"/>
  <c r="U776" i="5"/>
  <c r="V776" i="5" s="1"/>
  <c r="U812" i="5"/>
  <c r="V812" i="5" s="1"/>
  <c r="U782" i="5"/>
  <c r="V782" i="5" s="1"/>
  <c r="U835" i="5"/>
  <c r="V835" i="5" s="1"/>
  <c r="U837" i="5"/>
  <c r="V837" i="5" s="1"/>
  <c r="U890" i="5"/>
  <c r="V890" i="5" s="1"/>
  <c r="U883" i="5"/>
  <c r="V883" i="5" s="1"/>
  <c r="U917" i="5"/>
  <c r="V917" i="5" s="1"/>
  <c r="U924" i="5"/>
  <c r="V924" i="5" s="1"/>
  <c r="U961" i="5"/>
  <c r="V961" i="5" s="1"/>
  <c r="U969" i="5"/>
  <c r="V969" i="5" s="1"/>
  <c r="U943" i="5"/>
  <c r="V943" i="5" s="1"/>
  <c r="U968" i="5"/>
  <c r="V968" i="5" s="1"/>
  <c r="U1009" i="5"/>
  <c r="V1009" i="5" s="1"/>
  <c r="U1003" i="5"/>
  <c r="V1003" i="5" s="1"/>
  <c r="U996" i="5"/>
  <c r="V996" i="5" s="1"/>
  <c r="U893" i="5"/>
  <c r="V893" i="5" s="1"/>
  <c r="U887" i="5"/>
  <c r="V887" i="5" s="1"/>
  <c r="U1025" i="5"/>
  <c r="V1025" i="5" s="1"/>
  <c r="U11" i="5"/>
  <c r="V11" i="5" s="1"/>
  <c r="U8" i="5"/>
  <c r="V8" i="5" s="1"/>
  <c r="U95" i="5"/>
  <c r="V95" i="5" s="1"/>
  <c r="U160" i="5"/>
  <c r="V160" i="5" s="1"/>
  <c r="U122" i="5"/>
  <c r="V122" i="5" s="1"/>
  <c r="U190" i="5"/>
  <c r="V190" i="5" s="1"/>
  <c r="U269" i="5"/>
  <c r="V269" i="5" s="1"/>
  <c r="U301" i="5"/>
  <c r="V301" i="5" s="1"/>
  <c r="U333" i="5"/>
  <c r="V333" i="5" s="1"/>
  <c r="U373" i="5"/>
  <c r="V373" i="5" s="1"/>
  <c r="U63" i="5"/>
  <c r="V63" i="5" s="1"/>
  <c r="U115" i="5"/>
  <c r="V115" i="5" s="1"/>
  <c r="U151" i="5"/>
  <c r="V151" i="5" s="1"/>
  <c r="U235" i="5"/>
  <c r="V235" i="5" s="1"/>
  <c r="U100" i="5"/>
  <c r="V100" i="5" s="1"/>
  <c r="U240" i="5"/>
  <c r="V240" i="5" s="1"/>
  <c r="U101" i="5"/>
  <c r="V101" i="5" s="1"/>
  <c r="U133" i="5"/>
  <c r="V133" i="5" s="1"/>
  <c r="U209" i="5"/>
  <c r="V209" i="5" s="1"/>
  <c r="U231" i="5"/>
  <c r="V231" i="5" s="1"/>
  <c r="U358" i="5"/>
  <c r="V358" i="5" s="1"/>
  <c r="U251" i="5"/>
  <c r="V251" i="5" s="1"/>
  <c r="U315" i="5"/>
  <c r="V315" i="5" s="1"/>
  <c r="U379" i="5"/>
  <c r="V379" i="5" s="1"/>
  <c r="U409" i="5"/>
  <c r="V409" i="5" s="1"/>
  <c r="U272" i="5"/>
  <c r="V272" i="5" s="1"/>
  <c r="U332" i="5"/>
  <c r="V332" i="5" s="1"/>
  <c r="U396" i="5"/>
  <c r="V396" i="5" s="1"/>
  <c r="U449" i="5"/>
  <c r="V449" i="5" s="1"/>
  <c r="U481" i="5"/>
  <c r="V481" i="5" s="1"/>
  <c r="U513" i="5"/>
  <c r="V513" i="5" s="1"/>
  <c r="U405" i="5"/>
  <c r="V405" i="5" s="1"/>
  <c r="U486" i="5"/>
  <c r="V486" i="5" s="1"/>
  <c r="U522" i="5"/>
  <c r="V522" i="5" s="1"/>
  <c r="U543" i="5"/>
  <c r="V543" i="5" s="1"/>
  <c r="U575" i="5"/>
  <c r="V575" i="5" s="1"/>
  <c r="U440" i="5"/>
  <c r="V440" i="5" s="1"/>
  <c r="U512" i="5"/>
  <c r="V512" i="5" s="1"/>
  <c r="U529" i="5"/>
  <c r="V529" i="5" s="1"/>
  <c r="U651" i="5"/>
  <c r="V651" i="5" s="1"/>
  <c r="U656" i="5"/>
  <c r="V656" i="5" s="1"/>
  <c r="U600" i="5"/>
  <c r="V600" i="5" s="1"/>
  <c r="U626" i="5"/>
  <c r="V626" i="5" s="1"/>
  <c r="U637" i="5"/>
  <c r="V637" i="5" s="1"/>
  <c r="U675" i="5"/>
  <c r="V675" i="5" s="1"/>
  <c r="U685" i="5"/>
  <c r="V685" i="5" s="1"/>
  <c r="U699" i="5"/>
  <c r="V699" i="5" s="1"/>
  <c r="U720" i="5"/>
  <c r="V720" i="5" s="1"/>
  <c r="U752" i="5"/>
  <c r="V752" i="5" s="1"/>
  <c r="U681" i="5"/>
  <c r="V681" i="5" s="1"/>
  <c r="U695" i="5"/>
  <c r="V695" i="5" s="1"/>
  <c r="U758" i="5"/>
  <c r="V758" i="5" s="1"/>
  <c r="U820" i="5"/>
  <c r="V820" i="5" s="1"/>
  <c r="U802" i="5"/>
  <c r="V802" i="5" s="1"/>
  <c r="U873" i="5"/>
  <c r="V873" i="5" s="1"/>
  <c r="U945" i="5"/>
  <c r="V945" i="5" s="1"/>
  <c r="U904" i="5"/>
  <c r="V904" i="5" s="1"/>
  <c r="U963" i="5"/>
  <c r="V963" i="5" s="1"/>
  <c r="U881" i="5"/>
  <c r="V881" i="5" s="1"/>
  <c r="U1000" i="5"/>
  <c r="V1000" i="5" s="1"/>
  <c r="U6" i="5"/>
  <c r="V6" i="5" s="1"/>
  <c r="U171" i="5"/>
  <c r="V171" i="5" s="1"/>
  <c r="U403" i="5"/>
  <c r="V403" i="5" s="1"/>
  <c r="U652" i="5"/>
  <c r="V652" i="5" s="1"/>
  <c r="U719" i="5"/>
  <c r="V719" i="5" s="1"/>
  <c r="U724" i="5"/>
  <c r="V724" i="5" s="1"/>
  <c r="U756" i="5"/>
  <c r="V756" i="5" s="1"/>
  <c r="U913" i="5"/>
  <c r="V913" i="5" s="1"/>
  <c r="U167" i="5"/>
  <c r="V167" i="5" s="1"/>
  <c r="U184" i="5"/>
  <c r="V184" i="5" s="1"/>
  <c r="U282" i="5"/>
  <c r="V282" i="5" s="1"/>
  <c r="U346" i="5"/>
  <c r="V346" i="5" s="1"/>
  <c r="U459" i="5"/>
  <c r="V459" i="5" s="1"/>
  <c r="U555" i="5"/>
  <c r="V555" i="5" s="1"/>
  <c r="U585" i="5"/>
  <c r="V585" i="5" s="1"/>
  <c r="U793" i="5"/>
  <c r="V793" i="5" s="1"/>
  <c r="U954" i="5"/>
  <c r="V954" i="5" s="1"/>
  <c r="U188" i="5"/>
  <c r="V188" i="5" s="1"/>
  <c r="U477" i="5"/>
  <c r="V477" i="5" s="1"/>
  <c r="U636" i="5"/>
  <c r="V636" i="5" s="1"/>
  <c r="U818" i="5"/>
  <c r="V818" i="5" s="1"/>
  <c r="U797" i="5"/>
  <c r="V797" i="5" s="1"/>
  <c r="U103" i="5"/>
  <c r="V103" i="5" s="1"/>
  <c r="U258" i="5"/>
  <c r="V258" i="5" s="1"/>
  <c r="U322" i="5"/>
  <c r="V322" i="5" s="1"/>
  <c r="U443" i="5"/>
  <c r="V443" i="5" s="1"/>
  <c r="U499" i="5"/>
  <c r="V499" i="5" s="1"/>
  <c r="U561" i="5"/>
  <c r="V561" i="5" s="1"/>
  <c r="U739" i="5"/>
  <c r="V739" i="5" s="1"/>
  <c r="U880" i="5"/>
  <c r="V880" i="5" s="1"/>
  <c r="U971" i="5"/>
  <c r="V971" i="5" s="1"/>
  <c r="U949" i="5"/>
  <c r="V949" i="5" s="1"/>
  <c r="U58" i="5"/>
  <c r="V58" i="5" s="1"/>
  <c r="U135" i="5"/>
  <c r="V135" i="5" s="1"/>
  <c r="U211" i="5"/>
  <c r="V211" i="5" s="1"/>
  <c r="U56" i="5"/>
  <c r="V56" i="5" s="1"/>
  <c r="U24" i="5"/>
  <c r="V24" i="5" s="1"/>
  <c r="U57" i="5"/>
  <c r="V57" i="5" s="1"/>
  <c r="U46" i="5"/>
  <c r="V46" i="5" s="1"/>
  <c r="U74" i="5"/>
  <c r="V74" i="5" s="1"/>
  <c r="U142" i="5"/>
  <c r="V142" i="5" s="1"/>
  <c r="U194" i="5"/>
  <c r="V194" i="5" s="1"/>
  <c r="U35" i="5"/>
  <c r="V35" i="5" s="1"/>
  <c r="U187" i="5"/>
  <c r="V187" i="5" s="1"/>
  <c r="U238" i="5"/>
  <c r="V238" i="5" s="1"/>
  <c r="U176" i="5"/>
  <c r="V176" i="5" s="1"/>
  <c r="U89" i="5"/>
  <c r="V89" i="5" s="1"/>
  <c r="U181" i="5"/>
  <c r="V181" i="5" s="1"/>
  <c r="U370" i="5"/>
  <c r="V370" i="5" s="1"/>
  <c r="U420" i="5"/>
  <c r="V420" i="5" s="1"/>
  <c r="U303" i="5"/>
  <c r="V303" i="5" s="1"/>
  <c r="U367" i="5"/>
  <c r="V367" i="5" s="1"/>
  <c r="U425" i="5"/>
  <c r="V425" i="5" s="1"/>
  <c r="U252" i="5"/>
  <c r="V252" i="5" s="1"/>
  <c r="U320" i="5"/>
  <c r="V320" i="5" s="1"/>
  <c r="U384" i="5"/>
  <c r="V384" i="5" s="1"/>
  <c r="U458" i="5"/>
  <c r="V458" i="5" s="1"/>
  <c r="U519" i="5"/>
  <c r="V519" i="5" s="1"/>
  <c r="U540" i="5"/>
  <c r="V540" i="5" s="1"/>
  <c r="U444" i="5"/>
  <c r="V444" i="5" s="1"/>
  <c r="U500" i="5"/>
  <c r="V500" i="5" s="1"/>
  <c r="U552" i="5"/>
  <c r="V552" i="5" s="1"/>
  <c r="U590" i="5"/>
  <c r="V590" i="5" s="1"/>
  <c r="U647" i="5"/>
  <c r="V647" i="5" s="1"/>
  <c r="U593" i="5"/>
  <c r="V593" i="5" s="1"/>
  <c r="U646" i="5"/>
  <c r="V646" i="5" s="1"/>
  <c r="U661" i="5"/>
  <c r="V661" i="5" s="1"/>
  <c r="U690" i="5"/>
  <c r="V690" i="5" s="1"/>
  <c r="U673" i="5"/>
  <c r="V673" i="5" s="1"/>
  <c r="U694" i="5"/>
  <c r="V694" i="5" s="1"/>
  <c r="U729" i="5"/>
  <c r="V729" i="5" s="1"/>
  <c r="U761" i="5"/>
  <c r="V761" i="5" s="1"/>
  <c r="U762" i="5"/>
  <c r="V762" i="5" s="1"/>
  <c r="U780" i="5"/>
  <c r="V780" i="5" s="1"/>
  <c r="U809" i="5"/>
  <c r="V809" i="5" s="1"/>
  <c r="U814" i="5"/>
  <c r="V814" i="5" s="1"/>
  <c r="U819" i="5"/>
  <c r="V819" i="5" s="1"/>
  <c r="U901" i="5"/>
  <c r="V901" i="5" s="1"/>
  <c r="U930" i="5"/>
  <c r="V930" i="5" s="1"/>
  <c r="U932" i="5"/>
  <c r="V932" i="5" s="1"/>
  <c r="U1028" i="5"/>
  <c r="V1028" i="5" s="1"/>
  <c r="U37" i="5"/>
  <c r="V37" i="5" s="1"/>
  <c r="U94" i="5"/>
  <c r="V94" i="5" s="1"/>
  <c r="U166" i="5"/>
  <c r="V166" i="5" s="1"/>
  <c r="U75" i="5"/>
  <c r="V75" i="5" s="1"/>
  <c r="U127" i="5"/>
  <c r="V127" i="5" s="1"/>
  <c r="U191" i="5"/>
  <c r="V191" i="5" s="1"/>
  <c r="U113" i="5"/>
  <c r="V113" i="5" s="1"/>
  <c r="U201" i="5"/>
  <c r="V201" i="5" s="1"/>
  <c r="U307" i="5"/>
  <c r="V307" i="5" s="1"/>
  <c r="U371" i="5"/>
  <c r="V371" i="5" s="1"/>
  <c r="U414" i="5"/>
  <c r="V414" i="5" s="1"/>
  <c r="U292" i="5"/>
  <c r="V292" i="5" s="1"/>
  <c r="U356" i="5"/>
  <c r="V356" i="5" s="1"/>
  <c r="U411" i="5"/>
  <c r="V411" i="5" s="1"/>
  <c r="U427" i="5"/>
  <c r="V427" i="5" s="1"/>
  <c r="U501" i="5"/>
  <c r="V501" i="5" s="1"/>
  <c r="U402" i="5"/>
  <c r="V402" i="5" s="1"/>
  <c r="U446" i="5"/>
  <c r="V446" i="5" s="1"/>
  <c r="U510" i="5"/>
  <c r="V510" i="5" s="1"/>
  <c r="U464" i="5"/>
  <c r="V464" i="5" s="1"/>
  <c r="U572" i="5"/>
  <c r="V572" i="5" s="1"/>
  <c r="U607" i="5"/>
  <c r="V607" i="5" s="1"/>
  <c r="U578" i="5"/>
  <c r="V578" i="5" s="1"/>
  <c r="U615" i="5"/>
  <c r="V615" i="5" s="1"/>
  <c r="U648" i="5"/>
  <c r="V648" i="5" s="1"/>
  <c r="U605" i="5"/>
  <c r="V605" i="5" s="1"/>
  <c r="U689" i="5"/>
  <c r="V689" i="5" s="1"/>
  <c r="U702" i="5"/>
  <c r="V702" i="5" s="1"/>
  <c r="U672" i="5"/>
  <c r="V672" i="5" s="1"/>
  <c r="U718" i="5"/>
  <c r="V718" i="5" s="1"/>
  <c r="U767" i="5"/>
  <c r="V767" i="5" s="1"/>
  <c r="U817" i="5"/>
  <c r="V817" i="5" s="1"/>
  <c r="U842" i="5"/>
  <c r="V842" i="5" s="1"/>
  <c r="U833" i="5"/>
  <c r="V833" i="5" s="1"/>
  <c r="U894" i="5"/>
  <c r="V894" i="5" s="1"/>
  <c r="U859" i="5"/>
  <c r="V859" i="5" s="1"/>
  <c r="U916" i="5"/>
  <c r="V916" i="5" s="1"/>
  <c r="U915" i="5"/>
  <c r="V915" i="5" s="1"/>
  <c r="U951" i="5"/>
  <c r="V951" i="5" s="1"/>
  <c r="U958" i="5"/>
  <c r="V958" i="5" s="1"/>
  <c r="U976" i="5"/>
  <c r="V976" i="5" s="1"/>
  <c r="U965" i="5"/>
  <c r="V965" i="5" s="1"/>
  <c r="U1002" i="5"/>
  <c r="V1002" i="5" s="1"/>
  <c r="U981" i="5"/>
  <c r="V981" i="5" s="1"/>
  <c r="U1008" i="5"/>
  <c r="V1008" i="5" s="1"/>
  <c r="U1006" i="5"/>
  <c r="V1006" i="5" s="1"/>
  <c r="U896" i="5"/>
  <c r="V896" i="5" s="1"/>
  <c r="U866" i="5"/>
  <c r="V866" i="5" s="1"/>
  <c r="U18" i="5"/>
  <c r="V18" i="5" s="1"/>
  <c r="U15" i="5"/>
  <c r="V15" i="5" s="1"/>
  <c r="U34" i="5"/>
  <c r="V34" i="5" s="1"/>
  <c r="U25" i="5"/>
  <c r="V25" i="5" s="1"/>
  <c r="U36" i="5"/>
  <c r="V36" i="5" s="1"/>
  <c r="U99" i="5"/>
  <c r="V99" i="5" s="1"/>
  <c r="U164" i="5"/>
  <c r="V164" i="5" s="1"/>
  <c r="U38" i="5"/>
  <c r="V38" i="5" s="1"/>
  <c r="U66" i="5"/>
  <c r="V66" i="5" s="1"/>
  <c r="U154" i="5"/>
  <c r="V154" i="5" s="1"/>
  <c r="U270" i="5"/>
  <c r="V270" i="5" s="1"/>
  <c r="U302" i="5"/>
  <c r="V302" i="5" s="1"/>
  <c r="U334" i="5"/>
  <c r="V334" i="5" s="1"/>
  <c r="U374" i="5"/>
  <c r="V374" i="5" s="1"/>
  <c r="U43" i="5"/>
  <c r="V43" i="5" s="1"/>
  <c r="U179" i="5"/>
  <c r="V179" i="5" s="1"/>
  <c r="U233" i="5"/>
  <c r="V233" i="5" s="1"/>
  <c r="U97" i="5"/>
  <c r="V97" i="5" s="1"/>
  <c r="U153" i="5"/>
  <c r="V153" i="5" s="1"/>
  <c r="U205" i="5"/>
  <c r="V205" i="5" s="1"/>
  <c r="U247" i="5"/>
  <c r="V247" i="5" s="1"/>
  <c r="U423" i="5"/>
  <c r="V423" i="5" s="1"/>
  <c r="U263" i="5"/>
  <c r="V263" i="5" s="1"/>
  <c r="U343" i="5"/>
  <c r="V343" i="5" s="1"/>
  <c r="U312" i="5"/>
  <c r="V312" i="5" s="1"/>
  <c r="U376" i="5"/>
  <c r="V376" i="5" s="1"/>
  <c r="U447" i="5"/>
  <c r="V447" i="5" s="1"/>
  <c r="U471" i="5"/>
  <c r="V471" i="5" s="1"/>
  <c r="U511" i="5"/>
  <c r="V511" i="5" s="1"/>
  <c r="U482" i="5"/>
  <c r="V482" i="5" s="1"/>
  <c r="U527" i="5"/>
  <c r="V527" i="5" s="1"/>
  <c r="U573" i="5"/>
  <c r="V573" i="5" s="1"/>
  <c r="U460" i="5"/>
  <c r="V460" i="5" s="1"/>
  <c r="U602" i="5"/>
  <c r="V602" i="5" s="1"/>
  <c r="U582" i="5"/>
  <c r="V582" i="5" s="1"/>
  <c r="U611" i="5"/>
  <c r="V611" i="5" s="1"/>
  <c r="U616" i="5"/>
  <c r="V616" i="5" s="1"/>
  <c r="U641" i="5"/>
  <c r="V641" i="5" s="1"/>
  <c r="U654" i="5"/>
  <c r="V654" i="5" s="1"/>
  <c r="U755" i="5"/>
  <c r="V755" i="5" s="1"/>
  <c r="U663" i="5"/>
  <c r="V663" i="5" s="1"/>
  <c r="U678" i="5"/>
  <c r="V678" i="5" s="1"/>
  <c r="U703" i="5"/>
  <c r="V703" i="5" s="1"/>
  <c r="U764" i="5"/>
  <c r="V764" i="5" s="1"/>
  <c r="U709" i="5"/>
  <c r="V709" i="5" s="1"/>
  <c r="U725" i="5"/>
  <c r="V725" i="5" s="1"/>
  <c r="U757" i="5"/>
  <c r="V757" i="5" s="1"/>
  <c r="U738" i="5"/>
  <c r="V738" i="5" s="1"/>
  <c r="U775" i="5"/>
  <c r="V775" i="5" s="1"/>
  <c r="U800" i="5"/>
  <c r="V800" i="5" s="1"/>
  <c r="U822" i="5"/>
  <c r="V822" i="5" s="1"/>
  <c r="U827" i="5"/>
  <c r="V827" i="5" s="1"/>
  <c r="U816" i="5"/>
  <c r="V816" i="5" s="1"/>
  <c r="U815" i="5"/>
  <c r="V815" i="5" s="1"/>
  <c r="U831" i="5"/>
  <c r="V831" i="5" s="1"/>
  <c r="U863" i="5"/>
  <c r="V863" i="5" s="1"/>
  <c r="U874" i="5"/>
  <c r="V874" i="5" s="1"/>
  <c r="U918" i="5"/>
  <c r="V918" i="5" s="1"/>
  <c r="U938" i="5"/>
  <c r="V938" i="5" s="1"/>
  <c r="U939" i="5"/>
  <c r="V939" i="5" s="1"/>
  <c r="U987" i="5"/>
  <c r="V987" i="5" s="1"/>
  <c r="U997" i="5"/>
  <c r="V997" i="5" s="1"/>
  <c r="U1021" i="5"/>
  <c r="V1021" i="5" s="1"/>
  <c r="U1026" i="5"/>
  <c r="V1026" i="5" s="1"/>
  <c r="U927" i="5"/>
  <c r="V927" i="5" s="1"/>
  <c r="U1004" i="5"/>
  <c r="V1004" i="5" s="1"/>
  <c r="U1007" i="5"/>
  <c r="V1007" i="5" s="1"/>
  <c r="U1013" i="5"/>
  <c r="V1013" i="5" s="1"/>
  <c r="U790" i="5"/>
  <c r="V790" i="5" s="1"/>
  <c r="U829" i="5"/>
  <c r="V829" i="5" s="1"/>
  <c r="U900" i="5"/>
  <c r="V900" i="5" s="1"/>
  <c r="U962" i="5"/>
  <c r="V962" i="5" s="1"/>
  <c r="U998" i="5"/>
  <c r="V998" i="5" s="1"/>
  <c r="U1023" i="5"/>
  <c r="V1023" i="5" s="1"/>
  <c r="U61" i="5"/>
  <c r="V61" i="5" s="1"/>
  <c r="U50" i="5"/>
  <c r="V50" i="5" s="1"/>
  <c r="U80" i="5"/>
  <c r="V80" i="5" s="1"/>
  <c r="U144" i="5"/>
  <c r="V144" i="5" s="1"/>
  <c r="U208" i="5"/>
  <c r="V208" i="5" s="1"/>
  <c r="U118" i="5"/>
  <c r="V118" i="5" s="1"/>
  <c r="U174" i="5"/>
  <c r="V174" i="5" s="1"/>
  <c r="U214" i="5"/>
  <c r="V214" i="5" s="1"/>
  <c r="U261" i="5"/>
  <c r="V261" i="5" s="1"/>
  <c r="U293" i="5"/>
  <c r="V293" i="5" s="1"/>
  <c r="U325" i="5"/>
  <c r="V325" i="5" s="1"/>
  <c r="U357" i="5"/>
  <c r="V357" i="5" s="1"/>
  <c r="U397" i="5"/>
  <c r="V397" i="5" s="1"/>
  <c r="U47" i="5"/>
  <c r="V47" i="5" s="1"/>
  <c r="U87" i="5"/>
  <c r="V87" i="5" s="1"/>
  <c r="U143" i="5"/>
  <c r="V143" i="5" s="1"/>
  <c r="U216" i="5"/>
  <c r="V216" i="5" s="1"/>
  <c r="U227" i="5"/>
  <c r="V227" i="5" s="1"/>
  <c r="U232" i="5"/>
  <c r="V232" i="5" s="1"/>
  <c r="U85" i="5"/>
  <c r="V85" i="5" s="1"/>
  <c r="U129" i="5"/>
  <c r="V129" i="5" s="1"/>
  <c r="U193" i="5"/>
  <c r="V193" i="5" s="1"/>
  <c r="U412" i="5"/>
  <c r="V412" i="5" s="1"/>
  <c r="U299" i="5"/>
  <c r="V299" i="5" s="1"/>
  <c r="U363" i="5"/>
  <c r="V363" i="5" s="1"/>
  <c r="U422" i="5"/>
  <c r="V422" i="5" s="1"/>
  <c r="U256" i="5"/>
  <c r="V256" i="5" s="1"/>
  <c r="U316" i="5"/>
  <c r="V316" i="5" s="1"/>
  <c r="U380" i="5"/>
  <c r="V380" i="5" s="1"/>
  <c r="U441" i="5"/>
  <c r="V441" i="5" s="1"/>
  <c r="U473" i="5"/>
  <c r="V473" i="5" s="1"/>
  <c r="U505" i="5"/>
  <c r="V505" i="5" s="1"/>
  <c r="U410" i="5"/>
  <c r="V410" i="5" s="1"/>
  <c r="U470" i="5"/>
  <c r="V470" i="5" s="1"/>
  <c r="U533" i="5"/>
  <c r="V533" i="5" s="1"/>
  <c r="U567" i="5"/>
  <c r="V567" i="5" s="1"/>
  <c r="U432" i="5"/>
  <c r="V432" i="5" s="1"/>
  <c r="U488" i="5"/>
  <c r="V488" i="5" s="1"/>
  <c r="U580" i="5"/>
  <c r="V580" i="5" s="1"/>
  <c r="U586" i="5"/>
  <c r="V586" i="5" s="1"/>
  <c r="U610" i="5"/>
  <c r="V610" i="5" s="1"/>
  <c r="U631" i="5"/>
  <c r="V631" i="5" s="1"/>
  <c r="U621" i="5"/>
  <c r="V621" i="5" s="1"/>
  <c r="U680" i="5"/>
  <c r="V680" i="5" s="1"/>
  <c r="U691" i="5"/>
  <c r="V691" i="5" s="1"/>
  <c r="U712" i="5"/>
  <c r="V712" i="5" s="1"/>
  <c r="U744" i="5"/>
  <c r="V744" i="5" s="1"/>
  <c r="U742" i="5"/>
  <c r="V742" i="5" s="1"/>
  <c r="U786" i="5"/>
  <c r="V786" i="5" s="1"/>
  <c r="U821" i="5"/>
  <c r="V821" i="5" s="1"/>
  <c r="U862" i="5"/>
  <c r="V862" i="5" s="1"/>
  <c r="U865" i="5"/>
  <c r="V865" i="5" s="1"/>
  <c r="U877" i="5"/>
  <c r="V877" i="5" s="1"/>
  <c r="U851" i="5"/>
  <c r="V851" i="5" s="1"/>
  <c r="U929" i="5"/>
  <c r="V929" i="5" s="1"/>
  <c r="U910" i="5"/>
  <c r="V910" i="5" s="1"/>
  <c r="U973" i="5"/>
  <c r="V973" i="5" s="1"/>
  <c r="U992" i="5"/>
  <c r="V992" i="5" s="1"/>
  <c r="U1012" i="5"/>
  <c r="V1012" i="5" s="1"/>
  <c r="U10" i="5"/>
  <c r="V10" i="5" s="1"/>
  <c r="U245" i="5"/>
  <c r="V245" i="5" s="1"/>
  <c r="U614" i="5"/>
  <c r="V614" i="5" s="1"/>
  <c r="U668" i="5"/>
  <c r="V668" i="5" s="1"/>
  <c r="U743" i="5"/>
  <c r="V743" i="5" s="1"/>
  <c r="U732" i="5"/>
  <c r="V732" i="5" s="1"/>
  <c r="U860" i="5"/>
  <c r="V860" i="5" s="1"/>
  <c r="U933" i="5"/>
  <c r="V933" i="5" s="1"/>
  <c r="U72" i="5"/>
  <c r="V72" i="5" s="1"/>
  <c r="U200" i="5"/>
  <c r="V200" i="5" s="1"/>
  <c r="U298" i="5"/>
  <c r="V298" i="5" s="1"/>
  <c r="U378" i="5"/>
  <c r="V378" i="5" s="1"/>
  <c r="U475" i="5"/>
  <c r="V475" i="5" s="1"/>
  <c r="U571" i="5"/>
  <c r="V571" i="5" s="1"/>
  <c r="U598" i="5"/>
  <c r="V598" i="5" s="1"/>
  <c r="U850" i="5"/>
  <c r="V850" i="5" s="1"/>
  <c r="U215" i="5"/>
  <c r="V215" i="5" s="1"/>
  <c r="U204" i="5"/>
  <c r="V204" i="5" s="1"/>
  <c r="U493" i="5"/>
  <c r="V493" i="5" s="1"/>
  <c r="U679" i="5"/>
  <c r="V679" i="5" s="1"/>
  <c r="U779" i="5"/>
  <c r="V779" i="5" s="1"/>
  <c r="U848" i="5"/>
  <c r="V848" i="5" s="1"/>
  <c r="U120" i="5"/>
  <c r="V120" i="5" s="1"/>
  <c r="U274" i="5"/>
  <c r="V274" i="5" s="1"/>
  <c r="U338" i="5"/>
  <c r="V338" i="5" s="1"/>
  <c r="U451" i="5"/>
  <c r="V451" i="5" s="1"/>
  <c r="U515" i="5"/>
  <c r="V515" i="5" s="1"/>
  <c r="U577" i="5"/>
  <c r="V577" i="5" s="1"/>
  <c r="U735" i="5"/>
  <c r="V735" i="5" s="1"/>
  <c r="U921" i="5"/>
  <c r="V921" i="5" s="1"/>
  <c r="U979" i="5"/>
  <c r="V979" i="5" s="1"/>
  <c r="U1011" i="5"/>
  <c r="V1011" i="5" s="1"/>
  <c r="U155" i="5"/>
  <c r="V155" i="5" s="1"/>
  <c r="U217" i="5"/>
  <c r="V217" i="5" s="1"/>
  <c r="U230" i="5"/>
  <c r="V230" i="5" s="1"/>
  <c r="U69" i="5"/>
  <c r="V69" i="5" s="1"/>
  <c r="U161" i="5"/>
  <c r="V161" i="5" s="1"/>
  <c r="U223" i="5"/>
  <c r="V223" i="5" s="1"/>
  <c r="U287" i="5"/>
  <c r="V287" i="5" s="1"/>
  <c r="U351" i="5"/>
  <c r="V351" i="5" s="1"/>
  <c r="U304" i="5"/>
  <c r="V304" i="5" s="1"/>
  <c r="U368" i="5"/>
  <c r="V368" i="5" s="1"/>
  <c r="U424" i="5"/>
  <c r="V424" i="5" s="1"/>
  <c r="U442" i="5"/>
  <c r="V442" i="5" s="1"/>
  <c r="U506" i="5"/>
  <c r="V506" i="5" s="1"/>
  <c r="U428" i="5"/>
  <c r="V428" i="5" s="1"/>
  <c r="U484" i="5"/>
  <c r="V484" i="5" s="1"/>
  <c r="U623" i="5"/>
  <c r="V623" i="5" s="1"/>
  <c r="U566" i="5"/>
  <c r="V566" i="5" s="1"/>
  <c r="U632" i="5"/>
  <c r="V632" i="5" s="1"/>
  <c r="U633" i="5"/>
  <c r="V633" i="5" s="1"/>
  <c r="U649" i="5"/>
  <c r="V649" i="5" s="1"/>
  <c r="U666" i="5"/>
  <c r="V666" i="5" s="1"/>
  <c r="U676" i="5"/>
  <c r="V676" i="5" s="1"/>
  <c r="U721" i="5"/>
  <c r="V721" i="5" s="1"/>
  <c r="U753" i="5"/>
  <c r="V753" i="5" s="1"/>
  <c r="U746" i="5"/>
  <c r="V746" i="5" s="1"/>
  <c r="U804" i="5"/>
  <c r="V804" i="5" s="1"/>
  <c r="U805" i="5"/>
  <c r="V805" i="5" s="1"/>
  <c r="U879" i="5"/>
  <c r="V879" i="5" s="1"/>
  <c r="U931" i="5"/>
  <c r="V931" i="5" s="1"/>
  <c r="U1018" i="5"/>
  <c r="V1018" i="5" s="1"/>
  <c r="U31" i="5"/>
  <c r="V31" i="5" s="1"/>
  <c r="U52" i="5"/>
  <c r="V52" i="5" s="1"/>
  <c r="U20" i="5"/>
  <c r="V20" i="5" s="1"/>
  <c r="U90" i="5"/>
  <c r="V90" i="5" s="1"/>
  <c r="U150" i="5"/>
  <c r="V150" i="5" s="1"/>
  <c r="U249" i="5"/>
  <c r="V249" i="5" s="1"/>
  <c r="U265" i="5"/>
  <c r="V265" i="5" s="1"/>
  <c r="U281" i="5"/>
  <c r="V281" i="5" s="1"/>
  <c r="U297" i="5"/>
  <c r="V297" i="5" s="1"/>
  <c r="U313" i="5"/>
  <c r="V313" i="5" s="1"/>
  <c r="U329" i="5"/>
  <c r="V329" i="5" s="1"/>
  <c r="U345" i="5"/>
  <c r="V345" i="5" s="1"/>
  <c r="U365" i="5"/>
  <c r="V365" i="5" s="1"/>
  <c r="U385" i="5"/>
  <c r="V385" i="5" s="1"/>
  <c r="U67" i="5"/>
  <c r="V67" i="5" s="1"/>
  <c r="U119" i="5"/>
  <c r="V119" i="5" s="1"/>
  <c r="U159" i="5"/>
  <c r="V159" i="5" s="1"/>
  <c r="U109" i="5"/>
  <c r="V109" i="5" s="1"/>
  <c r="U185" i="5"/>
  <c r="V185" i="5" s="1"/>
  <c r="U291" i="5"/>
  <c r="V291" i="5" s="1"/>
  <c r="U355" i="5"/>
  <c r="V355" i="5" s="1"/>
  <c r="U401" i="5"/>
  <c r="V401" i="5" s="1"/>
  <c r="U276" i="5"/>
  <c r="V276" i="5" s="1"/>
  <c r="U340" i="5"/>
  <c r="V340" i="5" s="1"/>
  <c r="U429" i="5"/>
  <c r="V429" i="5" s="1"/>
  <c r="U445" i="5"/>
  <c r="V445" i="5" s="1"/>
  <c r="U485" i="5"/>
  <c r="V485" i="5" s="1"/>
  <c r="U413" i="5"/>
  <c r="V413" i="5" s="1"/>
  <c r="U430" i="5"/>
  <c r="V430" i="5" s="1"/>
  <c r="U494" i="5"/>
  <c r="V494" i="5" s="1"/>
  <c r="U579" i="5"/>
  <c r="V579" i="5" s="1"/>
  <c r="U448" i="5"/>
  <c r="V448" i="5" s="1"/>
  <c r="U504" i="5"/>
  <c r="V504" i="5" s="1"/>
  <c r="U534" i="5"/>
  <c r="V534" i="5" s="1"/>
  <c r="U556" i="5"/>
  <c r="V556" i="5" s="1"/>
  <c r="U604" i="5"/>
  <c r="V604" i="5" s="1"/>
  <c r="U562" i="5"/>
  <c r="V562" i="5" s="1"/>
  <c r="U677" i="5"/>
  <c r="V677" i="5" s="1"/>
  <c r="U698" i="5"/>
  <c r="V698" i="5" s="1"/>
  <c r="U686" i="5"/>
  <c r="V686" i="5" s="1"/>
  <c r="U708" i="5"/>
  <c r="V708" i="5" s="1"/>
  <c r="U840" i="5"/>
  <c r="V840" i="5" s="1"/>
  <c r="U794" i="5"/>
  <c r="V794" i="5" s="1"/>
  <c r="U823" i="5"/>
  <c r="V823" i="5" s="1"/>
  <c r="U876" i="5"/>
  <c r="V876" i="5" s="1"/>
  <c r="U869" i="5"/>
  <c r="V869" i="5" s="1"/>
  <c r="U871" i="5"/>
  <c r="V871" i="5" s="1"/>
  <c r="U872" i="5"/>
  <c r="V872" i="5" s="1"/>
  <c r="U905" i="5"/>
  <c r="V905" i="5" s="1"/>
  <c r="U942" i="5"/>
  <c r="V942" i="5" s="1"/>
  <c r="U935" i="5"/>
  <c r="V935" i="5" s="1"/>
  <c r="U952" i="5"/>
  <c r="V952" i="5" s="1"/>
  <c r="U960" i="5"/>
  <c r="V960" i="5" s="1"/>
  <c r="U999" i="5"/>
  <c r="V999" i="5" s="1"/>
  <c r="U1005" i="5"/>
  <c r="V1005" i="5" s="1"/>
  <c r="U861" i="5"/>
  <c r="V861" i="5" s="1"/>
  <c r="U885" i="5"/>
  <c r="V885" i="5" s="1"/>
  <c r="U895" i="5"/>
  <c r="V895" i="5" s="1"/>
  <c r="U989" i="5"/>
  <c r="V989" i="5" s="1"/>
  <c r="U2" i="5"/>
  <c r="V2" i="5" s="1"/>
  <c r="U21" i="5"/>
  <c r="V21" i="5" s="1"/>
  <c r="U33" i="5"/>
  <c r="V33" i="5" s="1"/>
  <c r="U84" i="5"/>
  <c r="V84" i="5" s="1"/>
  <c r="U148" i="5"/>
  <c r="V148" i="5" s="1"/>
  <c r="U212" i="5"/>
  <c r="V212" i="5" s="1"/>
  <c r="U134" i="5"/>
  <c r="V134" i="5" s="1"/>
  <c r="U202" i="5"/>
  <c r="V202" i="5" s="1"/>
  <c r="U262" i="5"/>
  <c r="V262" i="5" s="1"/>
  <c r="U294" i="5"/>
  <c r="V294" i="5" s="1"/>
  <c r="U326" i="5"/>
  <c r="V326" i="5" s="1"/>
  <c r="U361" i="5"/>
  <c r="V361" i="5" s="1"/>
  <c r="U398" i="5"/>
  <c r="V398" i="5" s="1"/>
  <c r="U163" i="5"/>
  <c r="V163" i="5" s="1"/>
  <c r="U225" i="5"/>
  <c r="V225" i="5" s="1"/>
  <c r="U224" i="5"/>
  <c r="V224" i="5" s="1"/>
  <c r="U81" i="5"/>
  <c r="V81" i="5" s="1"/>
  <c r="U149" i="5"/>
  <c r="V149" i="5" s="1"/>
  <c r="U189" i="5"/>
  <c r="V189" i="5" s="1"/>
  <c r="U362" i="5"/>
  <c r="V362" i="5" s="1"/>
  <c r="U255" i="5"/>
  <c r="V255" i="5" s="1"/>
  <c r="U327" i="5"/>
  <c r="V327" i="5" s="1"/>
  <c r="U391" i="5"/>
  <c r="V391" i="5" s="1"/>
  <c r="U296" i="5"/>
  <c r="V296" i="5" s="1"/>
  <c r="U360" i="5"/>
  <c r="V360" i="5" s="1"/>
  <c r="U463" i="5"/>
  <c r="V463" i="5" s="1"/>
  <c r="U487" i="5"/>
  <c r="V487" i="5" s="1"/>
  <c r="U466" i="5"/>
  <c r="V466" i="5" s="1"/>
  <c r="U518" i="5"/>
  <c r="V518" i="5" s="1"/>
  <c r="U549" i="5"/>
  <c r="V549" i="5" s="1"/>
  <c r="U589" i="5"/>
  <c r="V589" i="5" s="1"/>
  <c r="U436" i="5"/>
  <c r="V436" i="5" s="1"/>
  <c r="U508" i="5"/>
  <c r="V508" i="5" s="1"/>
  <c r="U528" i="5"/>
  <c r="V528" i="5" s="1"/>
  <c r="U576" i="5"/>
  <c r="V576" i="5" s="1"/>
  <c r="U608" i="5"/>
  <c r="V608" i="5" s="1"/>
  <c r="U630" i="5"/>
  <c r="V630" i="5" s="1"/>
  <c r="U574" i="5"/>
  <c r="V574" i="5" s="1"/>
  <c r="U594" i="5"/>
  <c r="V594" i="5" s="1"/>
  <c r="U599" i="5"/>
  <c r="V599" i="5" s="1"/>
  <c r="U629" i="5"/>
  <c r="V629" i="5" s="1"/>
  <c r="U731" i="5"/>
  <c r="V731" i="5" s="1"/>
  <c r="U692" i="5"/>
  <c r="V692" i="5" s="1"/>
  <c r="U705" i="5"/>
  <c r="V705" i="5" s="1"/>
  <c r="U717" i="5"/>
  <c r="V717" i="5" s="1"/>
  <c r="U749" i="5"/>
  <c r="V749" i="5" s="1"/>
  <c r="U722" i="5"/>
  <c r="V722" i="5" s="1"/>
  <c r="U799" i="5"/>
  <c r="V799" i="5" s="1"/>
  <c r="U792" i="5"/>
  <c r="V792" i="5" s="1"/>
  <c r="U807" i="5"/>
  <c r="V807" i="5" s="1"/>
  <c r="U852" i="5"/>
  <c r="V852" i="5" s="1"/>
  <c r="U847" i="5"/>
  <c r="V847" i="5" s="1"/>
  <c r="U899" i="5"/>
  <c r="V899" i="5" s="1"/>
  <c r="U909" i="5"/>
  <c r="V909" i="5" s="1"/>
  <c r="U922" i="5"/>
  <c r="V922" i="5" s="1"/>
  <c r="U923" i="5"/>
  <c r="V923" i="5" s="1"/>
  <c r="U978" i="5"/>
  <c r="V978" i="5" s="1"/>
  <c r="U994" i="5"/>
  <c r="V994" i="5" s="1"/>
  <c r="U988" i="5"/>
  <c r="V988" i="5" s="1"/>
  <c r="U1029" i="5"/>
  <c r="V1029" i="5" s="1"/>
  <c r="U1010" i="5"/>
  <c r="V1010" i="5" s="1"/>
  <c r="U944" i="5"/>
  <c r="V944" i="5" s="1"/>
  <c r="U974" i="5"/>
  <c r="V974" i="5" s="1"/>
  <c r="U1027" i="5"/>
  <c r="V1027" i="5" s="1"/>
  <c r="U947" i="5"/>
  <c r="V947" i="5" s="1"/>
  <c r="U964" i="5"/>
  <c r="V964" i="5" s="1"/>
  <c r="U1016" i="5"/>
  <c r="V1016" i="5" s="1"/>
  <c r="U53" i="5"/>
  <c r="V53" i="5" s="1"/>
  <c r="U42" i="5"/>
  <c r="V42" i="5" s="1"/>
  <c r="U9" i="5"/>
  <c r="V9" i="5" s="1"/>
  <c r="U64" i="5"/>
  <c r="V64" i="5" s="1"/>
  <c r="U128" i="5"/>
  <c r="V128" i="5" s="1"/>
  <c r="U192" i="5"/>
  <c r="V192" i="5" s="1"/>
  <c r="U5" i="5"/>
  <c r="V5" i="5" s="1"/>
  <c r="U102" i="5"/>
  <c r="V102" i="5" s="1"/>
  <c r="U158" i="5"/>
  <c r="V158" i="5" s="1"/>
  <c r="U210" i="5"/>
  <c r="V210" i="5" s="1"/>
  <c r="U253" i="5"/>
  <c r="V253" i="5" s="1"/>
  <c r="U285" i="5"/>
  <c r="V285" i="5" s="1"/>
  <c r="U317" i="5"/>
  <c r="V317" i="5" s="1"/>
  <c r="U349" i="5"/>
  <c r="V349" i="5" s="1"/>
  <c r="U389" i="5"/>
  <c r="V389" i="5" s="1"/>
  <c r="U79" i="5"/>
  <c r="V79" i="5" s="1"/>
  <c r="U131" i="5"/>
  <c r="V131" i="5" s="1"/>
  <c r="U199" i="5"/>
  <c r="V199" i="5" s="1"/>
  <c r="U219" i="5"/>
  <c r="V219" i="5" s="1"/>
  <c r="U168" i="5"/>
  <c r="V168" i="5" s="1"/>
  <c r="U65" i="5"/>
  <c r="V65" i="5" s="1"/>
  <c r="U125" i="5"/>
  <c r="V125" i="5" s="1"/>
  <c r="U177" i="5"/>
  <c r="V177" i="5" s="1"/>
  <c r="U283" i="5"/>
  <c r="V283" i="5" s="1"/>
  <c r="U347" i="5"/>
  <c r="V347" i="5" s="1"/>
  <c r="U248" i="5"/>
  <c r="V248" i="5" s="1"/>
  <c r="U300" i="5"/>
  <c r="V300" i="5" s="1"/>
  <c r="U364" i="5"/>
  <c r="V364" i="5" s="1"/>
  <c r="U419" i="5"/>
  <c r="V419" i="5" s="1"/>
  <c r="U433" i="5"/>
  <c r="V433" i="5" s="1"/>
  <c r="U465" i="5"/>
  <c r="V465" i="5" s="1"/>
  <c r="U497" i="5"/>
  <c r="V497" i="5" s="1"/>
  <c r="U421" i="5"/>
  <c r="V421" i="5" s="1"/>
  <c r="U454" i="5"/>
  <c r="V454" i="5" s="1"/>
  <c r="U559" i="5"/>
  <c r="V559" i="5" s="1"/>
  <c r="U472" i="5"/>
  <c r="V472" i="5" s="1"/>
  <c r="U531" i="5"/>
  <c r="V531" i="5" s="1"/>
  <c r="U564" i="5"/>
  <c r="V564" i="5" s="1"/>
  <c r="U570" i="5"/>
  <c r="V570" i="5" s="1"/>
  <c r="U609" i="5"/>
  <c r="V609" i="5" s="1"/>
  <c r="U736" i="5"/>
  <c r="V736" i="5" s="1"/>
  <c r="U667" i="5"/>
  <c r="V667" i="5" s="1"/>
  <c r="U769" i="5"/>
  <c r="V769" i="5" s="1"/>
  <c r="U726" i="5"/>
  <c r="V726" i="5" s="1"/>
  <c r="U808" i="5"/>
  <c r="V808" i="5" s="1"/>
  <c r="U836" i="5"/>
  <c r="V836" i="5" s="1"/>
  <c r="U854" i="5"/>
  <c r="V854" i="5" s="1"/>
  <c r="U888" i="5"/>
  <c r="V888" i="5" s="1"/>
  <c r="U857" i="5"/>
  <c r="V857" i="5" s="1"/>
  <c r="U897" i="5"/>
  <c r="V897" i="5" s="1"/>
  <c r="U884" i="5"/>
  <c r="V884" i="5" s="1"/>
  <c r="U912" i="5"/>
  <c r="V912" i="5" s="1"/>
  <c r="U914" i="5"/>
  <c r="V914" i="5" s="1"/>
  <c r="U950" i="5"/>
  <c r="V950" i="5" s="1"/>
  <c r="U867" i="5"/>
  <c r="V867" i="5" s="1"/>
  <c r="U957" i="5"/>
  <c r="V957" i="5" s="1"/>
  <c r="U977" i="5"/>
  <c r="V977" i="5" s="1"/>
  <c r="U32" i="5"/>
  <c r="V32" i="5" s="1"/>
  <c r="U88" i="5"/>
  <c r="V88" i="5" s="1"/>
  <c r="U622" i="5"/>
  <c r="V622" i="5" s="1"/>
  <c r="U687" i="5"/>
  <c r="V687" i="5" s="1"/>
  <c r="U773" i="5"/>
  <c r="V773" i="5" s="1"/>
  <c r="U740" i="5"/>
  <c r="V740" i="5" s="1"/>
  <c r="U856" i="5"/>
  <c r="V856" i="5" s="1"/>
  <c r="U967" i="5"/>
  <c r="V967" i="5" s="1"/>
  <c r="U92" i="5"/>
  <c r="V92" i="5" s="1"/>
  <c r="U250" i="5"/>
  <c r="V250" i="5" s="1"/>
  <c r="U314" i="5"/>
  <c r="V314" i="5" s="1"/>
  <c r="U394" i="5"/>
  <c r="V394" i="5" s="1"/>
  <c r="U491" i="5"/>
  <c r="V491" i="5" s="1"/>
  <c r="U553" i="5"/>
  <c r="V553" i="5" s="1"/>
  <c r="U664" i="5"/>
  <c r="V664" i="5" s="1"/>
  <c r="U902" i="5"/>
  <c r="V902" i="5" s="1"/>
  <c r="U76" i="5"/>
  <c r="V76" i="5" s="1"/>
  <c r="U369" i="5"/>
  <c r="V369" i="5" s="1"/>
  <c r="U509" i="5"/>
  <c r="V509" i="5" s="1"/>
  <c r="U715" i="5"/>
  <c r="V715" i="5" s="1"/>
  <c r="U781" i="5"/>
  <c r="V781" i="5" s="1"/>
  <c r="U925" i="5"/>
  <c r="V925" i="5" s="1"/>
  <c r="U124" i="5"/>
  <c r="V124" i="5" s="1"/>
  <c r="U290" i="5"/>
  <c r="V290" i="5" s="1"/>
  <c r="U354" i="5"/>
  <c r="V354" i="5" s="1"/>
  <c r="U467" i="5"/>
  <c r="V467" i="5" s="1"/>
  <c r="U606" i="5"/>
  <c r="V606" i="5" s="1"/>
  <c r="U638" i="5"/>
  <c r="V638" i="5" s="1"/>
  <c r="U751" i="5"/>
  <c r="V751" i="5" s="1"/>
  <c r="U937" i="5"/>
  <c r="V937" i="5" s="1"/>
  <c r="U986" i="5"/>
  <c r="V986" i="5" s="1"/>
  <c r="U1015" i="5"/>
  <c r="V1015" i="5" s="1"/>
  <c r="E18" i="2"/>
  <c r="A3" i="2"/>
  <c r="J8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7" i="2"/>
  <c r="A6" i="2"/>
  <c r="A5" i="2"/>
  <c r="A4" i="2"/>
  <c r="E19" i="2" l="1"/>
  <c r="E20" i="2" s="1"/>
  <c r="E27" i="2" l="1"/>
  <c r="E23" i="2"/>
  <c r="H8" i="2" l="1"/>
  <c r="M8" i="2"/>
  <c r="L8" i="2"/>
  <c r="K8" i="2"/>
  <c r="I8" i="2"/>
  <c r="G8" i="2"/>
  <c r="G10" i="2" s="1"/>
  <c r="E10" i="2"/>
  <c r="E11" i="2" s="1"/>
  <c r="E5" i="2"/>
  <c r="E6" i="2" s="1"/>
  <c r="J5" i="2"/>
  <c r="J6" i="2" s="1"/>
  <c r="E3" i="2"/>
  <c r="E4" i="2" s="1"/>
  <c r="E14" i="2" s="1"/>
  <c r="E7" i="2" l="1"/>
  <c r="F10" i="2"/>
  <c r="F11" i="2" s="1"/>
  <c r="E24" i="2"/>
  <c r="E25" i="2" s="1"/>
  <c r="E13" i="2"/>
  <c r="H9" i="2" l="1"/>
  <c r="I9" i="2"/>
  <c r="K9" i="2"/>
  <c r="L9" i="2"/>
  <c r="M9" i="2"/>
  <c r="K10" i="2"/>
  <c r="H10" i="2"/>
  <c r="I10" i="2"/>
  <c r="L10" i="2"/>
  <c r="M10" i="2"/>
  <c r="K5" i="1"/>
  <c r="M5" i="1"/>
  <c r="L5" i="1"/>
  <c r="S3" i="1"/>
  <c r="M5" i="2" s="1"/>
  <c r="M6" i="2" s="1"/>
  <c r="M4" i="1"/>
  <c r="N4" i="1"/>
  <c r="O4" i="1"/>
  <c r="P4" i="1"/>
  <c r="Q4" i="1"/>
  <c r="K4" i="1"/>
  <c r="L4" i="1"/>
  <c r="R4" i="1"/>
  <c r="S4" i="1"/>
  <c r="N5" i="1"/>
  <c r="O5" i="1"/>
  <c r="P5" i="1"/>
  <c r="Q5" i="1"/>
  <c r="R5" i="1"/>
  <c r="S5" i="1"/>
  <c r="M6" i="1"/>
  <c r="N6" i="1"/>
  <c r="O6" i="1"/>
  <c r="P6" i="1"/>
  <c r="Q6" i="1"/>
  <c r="K6" i="1"/>
  <c r="L6" i="1"/>
  <c r="R6" i="1"/>
  <c r="S6" i="1"/>
  <c r="M7" i="1"/>
  <c r="N7" i="1"/>
  <c r="O7" i="1"/>
  <c r="P7" i="1"/>
  <c r="Q7" i="1"/>
  <c r="K7" i="1"/>
  <c r="L7" i="1"/>
  <c r="R7" i="1"/>
  <c r="L5" i="2" s="1"/>
  <c r="L6" i="2" s="1"/>
  <c r="S7" i="1"/>
  <c r="M8" i="1"/>
  <c r="N8" i="1"/>
  <c r="O8" i="1"/>
  <c r="P8" i="1"/>
  <c r="Q8" i="1"/>
  <c r="K8" i="1"/>
  <c r="L8" i="1"/>
  <c r="R8" i="1"/>
  <c r="S8" i="1"/>
  <c r="M9" i="1"/>
  <c r="N9" i="1"/>
  <c r="O9" i="1"/>
  <c r="P9" i="1"/>
  <c r="Q9" i="1"/>
  <c r="K9" i="1"/>
  <c r="L9" i="1"/>
  <c r="R9" i="1"/>
  <c r="S9" i="1"/>
  <c r="M10" i="1"/>
  <c r="N10" i="1"/>
  <c r="O10" i="1"/>
  <c r="P10" i="1"/>
  <c r="Q10" i="1"/>
  <c r="K10" i="1"/>
  <c r="L10" i="1"/>
  <c r="R10" i="1"/>
  <c r="S10" i="1"/>
  <c r="M11" i="1"/>
  <c r="N11" i="1"/>
  <c r="O11" i="1"/>
  <c r="P11" i="1"/>
  <c r="Q11" i="1"/>
  <c r="K11" i="1"/>
  <c r="L11" i="1"/>
  <c r="R11" i="1"/>
  <c r="S11" i="1"/>
  <c r="M12" i="1"/>
  <c r="N12" i="1"/>
  <c r="O12" i="1"/>
  <c r="P12" i="1"/>
  <c r="Q12" i="1"/>
  <c r="K12" i="1"/>
  <c r="L12" i="1"/>
  <c r="R12" i="1"/>
  <c r="S12" i="1"/>
  <c r="M13" i="1"/>
  <c r="N13" i="1"/>
  <c r="O13" i="1"/>
  <c r="P13" i="1"/>
  <c r="Q13" i="1"/>
  <c r="K13" i="1"/>
  <c r="L13" i="1"/>
  <c r="R13" i="1"/>
  <c r="S13" i="1"/>
  <c r="M14" i="1"/>
  <c r="N14" i="1"/>
  <c r="O14" i="1"/>
  <c r="P14" i="1"/>
  <c r="Q14" i="1"/>
  <c r="K14" i="1"/>
  <c r="L14" i="1"/>
  <c r="R14" i="1"/>
  <c r="S14" i="1"/>
  <c r="M15" i="1"/>
  <c r="N15" i="1"/>
  <c r="O15" i="1"/>
  <c r="P15" i="1"/>
  <c r="Q15" i="1"/>
  <c r="K15" i="1"/>
  <c r="L15" i="1"/>
  <c r="R15" i="1"/>
  <c r="S15" i="1"/>
  <c r="M16" i="1"/>
  <c r="N16" i="1"/>
  <c r="O16" i="1"/>
  <c r="P16" i="1"/>
  <c r="Q16" i="1"/>
  <c r="K16" i="1"/>
  <c r="L16" i="1"/>
  <c r="R16" i="1"/>
  <c r="S16" i="1"/>
  <c r="M17" i="1"/>
  <c r="N17" i="1"/>
  <c r="O17" i="1"/>
  <c r="P17" i="1"/>
  <c r="Q17" i="1"/>
  <c r="K17" i="1"/>
  <c r="L17" i="1"/>
  <c r="R17" i="1"/>
  <c r="S17" i="1"/>
  <c r="M18" i="1"/>
  <c r="N18" i="1"/>
  <c r="O18" i="1"/>
  <c r="P18" i="1"/>
  <c r="Q18" i="1"/>
  <c r="K18" i="1"/>
  <c r="L18" i="1"/>
  <c r="R18" i="1"/>
  <c r="S18" i="1"/>
  <c r="M19" i="1"/>
  <c r="N19" i="1"/>
  <c r="O19" i="1"/>
  <c r="P19" i="1"/>
  <c r="Q19" i="1"/>
  <c r="K19" i="1"/>
  <c r="L19" i="1"/>
  <c r="R19" i="1"/>
  <c r="S19" i="1"/>
  <c r="M20" i="1"/>
  <c r="N20" i="1"/>
  <c r="O20" i="1"/>
  <c r="P20" i="1"/>
  <c r="Q20" i="1"/>
  <c r="K20" i="1"/>
  <c r="L20" i="1"/>
  <c r="R20" i="1"/>
  <c r="S20" i="1"/>
  <c r="M21" i="1"/>
  <c r="N21" i="1"/>
  <c r="O21" i="1"/>
  <c r="P21" i="1"/>
  <c r="Q21" i="1"/>
  <c r="K21" i="1"/>
  <c r="L21" i="1"/>
  <c r="R21" i="1"/>
  <c r="S21" i="1"/>
  <c r="M22" i="1"/>
  <c r="N22" i="1"/>
  <c r="O22" i="1"/>
  <c r="P22" i="1"/>
  <c r="Q22" i="1"/>
  <c r="K22" i="1"/>
  <c r="L22" i="1"/>
  <c r="R22" i="1"/>
  <c r="S22" i="1"/>
  <c r="M23" i="1"/>
  <c r="N23" i="1"/>
  <c r="O23" i="1"/>
  <c r="P23" i="1"/>
  <c r="Q23" i="1"/>
  <c r="K23" i="1"/>
  <c r="L23" i="1"/>
  <c r="R23" i="1"/>
  <c r="S23" i="1"/>
  <c r="M24" i="1"/>
  <c r="N24" i="1"/>
  <c r="O24" i="1"/>
  <c r="P24" i="1"/>
  <c r="Q24" i="1"/>
  <c r="K24" i="1"/>
  <c r="L24" i="1"/>
  <c r="R24" i="1"/>
  <c r="S24" i="1"/>
  <c r="M25" i="1"/>
  <c r="N25" i="1"/>
  <c r="O25" i="1"/>
  <c r="P25" i="1"/>
  <c r="Q25" i="1"/>
  <c r="K25" i="1"/>
  <c r="L25" i="1"/>
  <c r="R25" i="1"/>
  <c r="S25" i="1"/>
  <c r="M26" i="1"/>
  <c r="N26" i="1"/>
  <c r="O26" i="1"/>
  <c r="P26" i="1"/>
  <c r="Q26" i="1"/>
  <c r="K26" i="1"/>
  <c r="L26" i="1"/>
  <c r="R26" i="1"/>
  <c r="S26" i="1"/>
  <c r="M27" i="1"/>
  <c r="N27" i="1"/>
  <c r="O27" i="1"/>
  <c r="P27" i="1"/>
  <c r="Q27" i="1"/>
  <c r="K27" i="1"/>
  <c r="L27" i="1"/>
  <c r="R27" i="1"/>
  <c r="S27" i="1"/>
  <c r="M28" i="1"/>
  <c r="N28" i="1"/>
  <c r="O28" i="1"/>
  <c r="P28" i="1"/>
  <c r="Q28" i="1"/>
  <c r="K28" i="1"/>
  <c r="L28" i="1"/>
  <c r="R28" i="1"/>
  <c r="S28" i="1"/>
  <c r="M29" i="1"/>
  <c r="N29" i="1"/>
  <c r="O29" i="1"/>
  <c r="P29" i="1"/>
  <c r="Q29" i="1"/>
  <c r="K29" i="1"/>
  <c r="L29" i="1"/>
  <c r="R29" i="1"/>
  <c r="S29" i="1"/>
  <c r="M30" i="1"/>
  <c r="N30" i="1"/>
  <c r="O30" i="1"/>
  <c r="P30" i="1"/>
  <c r="Q30" i="1"/>
  <c r="K30" i="1"/>
  <c r="L30" i="1"/>
  <c r="R30" i="1"/>
  <c r="S30" i="1"/>
  <c r="M31" i="1"/>
  <c r="N31" i="1"/>
  <c r="O31" i="1"/>
  <c r="P31" i="1"/>
  <c r="Q31" i="1"/>
  <c r="K31" i="1"/>
  <c r="L31" i="1"/>
  <c r="R31" i="1"/>
  <c r="S31" i="1"/>
  <c r="M32" i="1"/>
  <c r="N32" i="1"/>
  <c r="O32" i="1"/>
  <c r="P32" i="1"/>
  <c r="Q32" i="1"/>
  <c r="K32" i="1"/>
  <c r="L32" i="1"/>
  <c r="R32" i="1"/>
  <c r="S32" i="1"/>
  <c r="M33" i="1"/>
  <c r="N33" i="1"/>
  <c r="O33" i="1"/>
  <c r="P33" i="1"/>
  <c r="Q33" i="1"/>
  <c r="K33" i="1"/>
  <c r="L33" i="1"/>
  <c r="R33" i="1"/>
  <c r="S33" i="1"/>
  <c r="M34" i="1"/>
  <c r="N34" i="1"/>
  <c r="O34" i="1"/>
  <c r="P34" i="1"/>
  <c r="Q34" i="1"/>
  <c r="K34" i="1"/>
  <c r="L34" i="1"/>
  <c r="R34" i="1"/>
  <c r="S34" i="1"/>
  <c r="M35" i="1"/>
  <c r="N35" i="1"/>
  <c r="O35" i="1"/>
  <c r="P35" i="1"/>
  <c r="Q35" i="1"/>
  <c r="K35" i="1"/>
  <c r="L35" i="1"/>
  <c r="R35" i="1"/>
  <c r="S35" i="1"/>
  <c r="M36" i="1"/>
  <c r="N36" i="1"/>
  <c r="O36" i="1"/>
  <c r="P36" i="1"/>
  <c r="Q36" i="1"/>
  <c r="K36" i="1"/>
  <c r="L36" i="1"/>
  <c r="R36" i="1"/>
  <c r="S36" i="1"/>
  <c r="M37" i="1"/>
  <c r="N37" i="1"/>
  <c r="O37" i="1"/>
  <c r="P37" i="1"/>
  <c r="Q37" i="1"/>
  <c r="K37" i="1"/>
  <c r="L37" i="1"/>
  <c r="R37" i="1"/>
  <c r="S37" i="1"/>
  <c r="M38" i="1"/>
  <c r="N38" i="1"/>
  <c r="O38" i="1"/>
  <c r="P38" i="1"/>
  <c r="Q38" i="1"/>
  <c r="K38" i="1"/>
  <c r="L38" i="1"/>
  <c r="R38" i="1"/>
  <c r="S38" i="1"/>
  <c r="M39" i="1"/>
  <c r="N39" i="1"/>
  <c r="O39" i="1"/>
  <c r="P39" i="1"/>
  <c r="Q39" i="1"/>
  <c r="K39" i="1"/>
  <c r="L39" i="1"/>
  <c r="R39" i="1"/>
  <c r="S39" i="1"/>
  <c r="M40" i="1"/>
  <c r="N40" i="1"/>
  <c r="O40" i="1"/>
  <c r="P40" i="1"/>
  <c r="Q40" i="1"/>
  <c r="K40" i="1"/>
  <c r="L40" i="1"/>
  <c r="R40" i="1"/>
  <c r="S40" i="1"/>
  <c r="M41" i="1"/>
  <c r="N41" i="1"/>
  <c r="O41" i="1"/>
  <c r="P41" i="1"/>
  <c r="Q41" i="1"/>
  <c r="K41" i="1"/>
  <c r="L41" i="1"/>
  <c r="R41" i="1"/>
  <c r="S41" i="1"/>
  <c r="M42" i="1"/>
  <c r="N42" i="1"/>
  <c r="O42" i="1"/>
  <c r="P42" i="1"/>
  <c r="Q42" i="1"/>
  <c r="K42" i="1"/>
  <c r="L42" i="1"/>
  <c r="R42" i="1"/>
  <c r="S42" i="1"/>
  <c r="M43" i="1"/>
  <c r="N43" i="1"/>
  <c r="O43" i="1"/>
  <c r="P43" i="1"/>
  <c r="Q43" i="1"/>
  <c r="K43" i="1"/>
  <c r="L43" i="1"/>
  <c r="R43" i="1"/>
  <c r="S43" i="1"/>
  <c r="M44" i="1"/>
  <c r="N44" i="1"/>
  <c r="O44" i="1"/>
  <c r="P44" i="1"/>
  <c r="Q44" i="1"/>
  <c r="K44" i="1"/>
  <c r="L44" i="1"/>
  <c r="R44" i="1"/>
  <c r="S44" i="1"/>
  <c r="M45" i="1"/>
  <c r="N45" i="1"/>
  <c r="O45" i="1"/>
  <c r="P45" i="1"/>
  <c r="Q45" i="1"/>
  <c r="K45" i="1"/>
  <c r="L45" i="1"/>
  <c r="R45" i="1"/>
  <c r="S45" i="1"/>
  <c r="M46" i="1"/>
  <c r="N46" i="1"/>
  <c r="O46" i="1"/>
  <c r="P46" i="1"/>
  <c r="Q46" i="1"/>
  <c r="K46" i="1"/>
  <c r="L46" i="1"/>
  <c r="R46" i="1"/>
  <c r="S46" i="1"/>
  <c r="M47" i="1"/>
  <c r="N47" i="1"/>
  <c r="O47" i="1"/>
  <c r="P47" i="1"/>
  <c r="Q47" i="1"/>
  <c r="K47" i="1"/>
  <c r="L47" i="1"/>
  <c r="R47" i="1"/>
  <c r="S47" i="1"/>
  <c r="M48" i="1"/>
  <c r="N48" i="1"/>
  <c r="O48" i="1"/>
  <c r="P48" i="1"/>
  <c r="Q48" i="1"/>
  <c r="K48" i="1"/>
  <c r="L48" i="1"/>
  <c r="R48" i="1"/>
  <c r="S48" i="1"/>
  <c r="M49" i="1"/>
  <c r="N49" i="1"/>
  <c r="O49" i="1"/>
  <c r="P49" i="1"/>
  <c r="Q49" i="1"/>
  <c r="K49" i="1"/>
  <c r="L49" i="1"/>
  <c r="R49" i="1"/>
  <c r="S49" i="1"/>
  <c r="M50" i="1"/>
  <c r="N50" i="1"/>
  <c r="O50" i="1"/>
  <c r="P50" i="1"/>
  <c r="Q50" i="1"/>
  <c r="K50" i="1"/>
  <c r="L50" i="1"/>
  <c r="R50" i="1"/>
  <c r="S50" i="1"/>
  <c r="M51" i="1"/>
  <c r="N51" i="1"/>
  <c r="O51" i="1"/>
  <c r="P51" i="1"/>
  <c r="Q51" i="1"/>
  <c r="K51" i="1"/>
  <c r="L51" i="1"/>
  <c r="R51" i="1"/>
  <c r="S51" i="1"/>
  <c r="M52" i="1"/>
  <c r="N52" i="1"/>
  <c r="O52" i="1"/>
  <c r="P52" i="1"/>
  <c r="Q52" i="1"/>
  <c r="K52" i="1"/>
  <c r="L52" i="1"/>
  <c r="R52" i="1"/>
  <c r="S52" i="1"/>
  <c r="M53" i="1"/>
  <c r="N53" i="1"/>
  <c r="O53" i="1"/>
  <c r="P53" i="1"/>
  <c r="Q53" i="1"/>
  <c r="K53" i="1"/>
  <c r="L53" i="1"/>
  <c r="R53" i="1"/>
  <c r="S53" i="1"/>
  <c r="M54" i="1"/>
  <c r="N54" i="1"/>
  <c r="O54" i="1"/>
  <c r="P54" i="1"/>
  <c r="Q54" i="1"/>
  <c r="K54" i="1"/>
  <c r="L54" i="1"/>
  <c r="R54" i="1"/>
  <c r="S54" i="1"/>
  <c r="M55" i="1"/>
  <c r="N55" i="1"/>
  <c r="O55" i="1"/>
  <c r="P55" i="1"/>
  <c r="Q55" i="1"/>
  <c r="K55" i="1"/>
  <c r="L55" i="1"/>
  <c r="R55" i="1"/>
  <c r="S55" i="1"/>
  <c r="M56" i="1"/>
  <c r="N56" i="1"/>
  <c r="O56" i="1"/>
  <c r="P56" i="1"/>
  <c r="Q56" i="1"/>
  <c r="K56" i="1"/>
  <c r="L56" i="1"/>
  <c r="R56" i="1"/>
  <c r="S56" i="1"/>
  <c r="M57" i="1"/>
  <c r="N57" i="1"/>
  <c r="O57" i="1"/>
  <c r="P57" i="1"/>
  <c r="Q57" i="1"/>
  <c r="K57" i="1"/>
  <c r="L57" i="1"/>
  <c r="R57" i="1"/>
  <c r="S57" i="1"/>
  <c r="M58" i="1"/>
  <c r="N58" i="1"/>
  <c r="O58" i="1"/>
  <c r="P58" i="1"/>
  <c r="Q58" i="1"/>
  <c r="K58" i="1"/>
  <c r="L58" i="1"/>
  <c r="R58" i="1"/>
  <c r="S58" i="1"/>
  <c r="M59" i="1"/>
  <c r="N59" i="1"/>
  <c r="O59" i="1"/>
  <c r="P59" i="1"/>
  <c r="Q59" i="1"/>
  <c r="K59" i="1"/>
  <c r="L59" i="1"/>
  <c r="R59" i="1"/>
  <c r="S59" i="1"/>
  <c r="M60" i="1"/>
  <c r="N60" i="1"/>
  <c r="O60" i="1"/>
  <c r="P60" i="1"/>
  <c r="Q60" i="1"/>
  <c r="K60" i="1"/>
  <c r="L60" i="1"/>
  <c r="R60" i="1"/>
  <c r="S60" i="1"/>
  <c r="M61" i="1"/>
  <c r="N61" i="1"/>
  <c r="O61" i="1"/>
  <c r="P61" i="1"/>
  <c r="Q61" i="1"/>
  <c r="K61" i="1"/>
  <c r="L61" i="1"/>
  <c r="R61" i="1"/>
  <c r="S61" i="1"/>
  <c r="M62" i="1"/>
  <c r="N62" i="1"/>
  <c r="O62" i="1"/>
  <c r="P62" i="1"/>
  <c r="Q62" i="1"/>
  <c r="K62" i="1"/>
  <c r="L62" i="1"/>
  <c r="R62" i="1"/>
  <c r="S62" i="1"/>
  <c r="M63" i="1"/>
  <c r="N63" i="1"/>
  <c r="O63" i="1"/>
  <c r="P63" i="1"/>
  <c r="Q63" i="1"/>
  <c r="K63" i="1"/>
  <c r="L63" i="1"/>
  <c r="R63" i="1"/>
  <c r="S63" i="1"/>
  <c r="M64" i="1"/>
  <c r="N64" i="1"/>
  <c r="O64" i="1"/>
  <c r="P64" i="1"/>
  <c r="Q64" i="1"/>
  <c r="K64" i="1"/>
  <c r="L64" i="1"/>
  <c r="R64" i="1"/>
  <c r="S64" i="1"/>
  <c r="M65" i="1"/>
  <c r="N65" i="1"/>
  <c r="O65" i="1"/>
  <c r="P65" i="1"/>
  <c r="Q65" i="1"/>
  <c r="K65" i="1"/>
  <c r="L65" i="1"/>
  <c r="R65" i="1"/>
  <c r="S65" i="1"/>
  <c r="M66" i="1"/>
  <c r="N66" i="1"/>
  <c r="O66" i="1"/>
  <c r="P66" i="1"/>
  <c r="Q66" i="1"/>
  <c r="K66" i="1"/>
  <c r="L66" i="1"/>
  <c r="R66" i="1"/>
  <c r="S66" i="1"/>
  <c r="M67" i="1"/>
  <c r="N67" i="1"/>
  <c r="O67" i="1"/>
  <c r="P67" i="1"/>
  <c r="Q67" i="1"/>
  <c r="K67" i="1"/>
  <c r="L67" i="1"/>
  <c r="R67" i="1"/>
  <c r="S67" i="1"/>
  <c r="M68" i="1"/>
  <c r="N68" i="1"/>
  <c r="O68" i="1"/>
  <c r="P68" i="1"/>
  <c r="Q68" i="1"/>
  <c r="K68" i="1"/>
  <c r="L68" i="1"/>
  <c r="R68" i="1"/>
  <c r="S68" i="1"/>
  <c r="M69" i="1"/>
  <c r="N69" i="1"/>
  <c r="O69" i="1"/>
  <c r="P69" i="1"/>
  <c r="Q69" i="1"/>
  <c r="K69" i="1"/>
  <c r="L69" i="1"/>
  <c r="R69" i="1"/>
  <c r="S69" i="1"/>
  <c r="M70" i="1"/>
  <c r="N70" i="1"/>
  <c r="O70" i="1"/>
  <c r="P70" i="1"/>
  <c r="Q70" i="1"/>
  <c r="K70" i="1"/>
  <c r="L70" i="1"/>
  <c r="R70" i="1"/>
  <c r="S70" i="1"/>
  <c r="M71" i="1"/>
  <c r="N71" i="1"/>
  <c r="O71" i="1"/>
  <c r="P71" i="1"/>
  <c r="Q71" i="1"/>
  <c r="K71" i="1"/>
  <c r="L71" i="1"/>
  <c r="R71" i="1"/>
  <c r="S71" i="1"/>
  <c r="M72" i="1"/>
  <c r="N72" i="1"/>
  <c r="O72" i="1"/>
  <c r="P72" i="1"/>
  <c r="Q72" i="1"/>
  <c r="K72" i="1"/>
  <c r="L72" i="1"/>
  <c r="R72" i="1"/>
  <c r="S72" i="1"/>
  <c r="M73" i="1"/>
  <c r="N73" i="1"/>
  <c r="O73" i="1"/>
  <c r="P73" i="1"/>
  <c r="Q73" i="1"/>
  <c r="K73" i="1"/>
  <c r="L73" i="1"/>
  <c r="R73" i="1"/>
  <c r="S73" i="1"/>
  <c r="M74" i="1"/>
  <c r="N74" i="1"/>
  <c r="O74" i="1"/>
  <c r="P74" i="1"/>
  <c r="Q74" i="1"/>
  <c r="K74" i="1"/>
  <c r="L74" i="1"/>
  <c r="R74" i="1"/>
  <c r="S74" i="1"/>
  <c r="M75" i="1"/>
  <c r="N75" i="1"/>
  <c r="O75" i="1"/>
  <c r="P75" i="1"/>
  <c r="Q75" i="1"/>
  <c r="K75" i="1"/>
  <c r="L75" i="1"/>
  <c r="R75" i="1"/>
  <c r="S75" i="1"/>
  <c r="M76" i="1"/>
  <c r="N76" i="1"/>
  <c r="O76" i="1"/>
  <c r="P76" i="1"/>
  <c r="Q76" i="1"/>
  <c r="K76" i="1"/>
  <c r="L76" i="1"/>
  <c r="R76" i="1"/>
  <c r="S76" i="1"/>
  <c r="M77" i="1"/>
  <c r="N77" i="1"/>
  <c r="O77" i="1"/>
  <c r="P77" i="1"/>
  <c r="Q77" i="1"/>
  <c r="K77" i="1"/>
  <c r="L77" i="1"/>
  <c r="R77" i="1"/>
  <c r="S77" i="1"/>
  <c r="M78" i="1"/>
  <c r="N78" i="1"/>
  <c r="O78" i="1"/>
  <c r="P78" i="1"/>
  <c r="Q78" i="1"/>
  <c r="K78" i="1"/>
  <c r="L78" i="1"/>
  <c r="R78" i="1"/>
  <c r="S78" i="1"/>
  <c r="M79" i="1"/>
  <c r="N79" i="1"/>
  <c r="O79" i="1"/>
  <c r="P79" i="1"/>
  <c r="Q79" i="1"/>
  <c r="K79" i="1"/>
  <c r="L79" i="1"/>
  <c r="R79" i="1"/>
  <c r="S79" i="1"/>
  <c r="M80" i="1"/>
  <c r="N80" i="1"/>
  <c r="O80" i="1"/>
  <c r="P80" i="1"/>
  <c r="Q80" i="1"/>
  <c r="K80" i="1"/>
  <c r="L80" i="1"/>
  <c r="R80" i="1"/>
  <c r="S80" i="1"/>
  <c r="M81" i="1"/>
  <c r="N81" i="1"/>
  <c r="O81" i="1"/>
  <c r="P81" i="1"/>
  <c r="Q81" i="1"/>
  <c r="K81" i="1"/>
  <c r="L81" i="1"/>
  <c r="R81" i="1"/>
  <c r="S81" i="1"/>
  <c r="M82" i="1"/>
  <c r="N82" i="1"/>
  <c r="O82" i="1"/>
  <c r="P82" i="1"/>
  <c r="Q82" i="1"/>
  <c r="K82" i="1"/>
  <c r="L82" i="1"/>
  <c r="R82" i="1"/>
  <c r="S82" i="1"/>
  <c r="M83" i="1"/>
  <c r="N83" i="1"/>
  <c r="O83" i="1"/>
  <c r="P83" i="1"/>
  <c r="Q83" i="1"/>
  <c r="K83" i="1"/>
  <c r="L83" i="1"/>
  <c r="R83" i="1"/>
  <c r="S83" i="1"/>
  <c r="M84" i="1"/>
  <c r="N84" i="1"/>
  <c r="O84" i="1"/>
  <c r="P84" i="1"/>
  <c r="Q84" i="1"/>
  <c r="K84" i="1"/>
  <c r="L84" i="1"/>
  <c r="R84" i="1"/>
  <c r="S84" i="1"/>
  <c r="M85" i="1"/>
  <c r="N85" i="1"/>
  <c r="O85" i="1"/>
  <c r="P85" i="1"/>
  <c r="Q85" i="1"/>
  <c r="K85" i="1"/>
  <c r="L85" i="1"/>
  <c r="R85" i="1"/>
  <c r="S85" i="1"/>
  <c r="M86" i="1"/>
  <c r="N86" i="1"/>
  <c r="O86" i="1"/>
  <c r="P86" i="1"/>
  <c r="Q86" i="1"/>
  <c r="K86" i="1"/>
  <c r="L86" i="1"/>
  <c r="R86" i="1"/>
  <c r="S86" i="1"/>
  <c r="M87" i="1"/>
  <c r="N87" i="1"/>
  <c r="O87" i="1"/>
  <c r="P87" i="1"/>
  <c r="Q87" i="1"/>
  <c r="K87" i="1"/>
  <c r="L87" i="1"/>
  <c r="R87" i="1"/>
  <c r="S87" i="1"/>
  <c r="M88" i="1"/>
  <c r="N88" i="1"/>
  <c r="O88" i="1"/>
  <c r="P88" i="1"/>
  <c r="Q88" i="1"/>
  <c r="K88" i="1"/>
  <c r="L88" i="1"/>
  <c r="R88" i="1"/>
  <c r="S88" i="1"/>
  <c r="M89" i="1"/>
  <c r="N89" i="1"/>
  <c r="O89" i="1"/>
  <c r="P89" i="1"/>
  <c r="Q89" i="1"/>
  <c r="K89" i="1"/>
  <c r="L89" i="1"/>
  <c r="R89" i="1"/>
  <c r="S89" i="1"/>
  <c r="M90" i="1"/>
  <c r="N90" i="1"/>
  <c r="O90" i="1"/>
  <c r="P90" i="1"/>
  <c r="Q90" i="1"/>
  <c r="K90" i="1"/>
  <c r="L90" i="1"/>
  <c r="R90" i="1"/>
  <c r="S90" i="1"/>
  <c r="M91" i="1"/>
  <c r="N91" i="1"/>
  <c r="O91" i="1"/>
  <c r="P91" i="1"/>
  <c r="Q91" i="1"/>
  <c r="K91" i="1"/>
  <c r="L91" i="1"/>
  <c r="R91" i="1"/>
  <c r="S91" i="1"/>
  <c r="M92" i="1"/>
  <c r="N92" i="1"/>
  <c r="O92" i="1"/>
  <c r="P92" i="1"/>
  <c r="Q92" i="1"/>
  <c r="K92" i="1"/>
  <c r="L92" i="1"/>
  <c r="R92" i="1"/>
  <c r="S92" i="1"/>
  <c r="M93" i="1"/>
  <c r="N93" i="1"/>
  <c r="O93" i="1"/>
  <c r="P93" i="1"/>
  <c r="Q93" i="1"/>
  <c r="K93" i="1"/>
  <c r="L93" i="1"/>
  <c r="R93" i="1"/>
  <c r="S93" i="1"/>
  <c r="M94" i="1"/>
  <c r="N94" i="1"/>
  <c r="O94" i="1"/>
  <c r="P94" i="1"/>
  <c r="Q94" i="1"/>
  <c r="K94" i="1"/>
  <c r="L94" i="1"/>
  <c r="R94" i="1"/>
  <c r="S94" i="1"/>
  <c r="M95" i="1"/>
  <c r="N95" i="1"/>
  <c r="O95" i="1"/>
  <c r="P95" i="1"/>
  <c r="Q95" i="1"/>
  <c r="K95" i="1"/>
  <c r="L95" i="1"/>
  <c r="R95" i="1"/>
  <c r="S95" i="1"/>
  <c r="M96" i="1"/>
  <c r="N96" i="1"/>
  <c r="O96" i="1"/>
  <c r="P96" i="1"/>
  <c r="Q96" i="1"/>
  <c r="K96" i="1"/>
  <c r="L96" i="1"/>
  <c r="R96" i="1"/>
  <c r="S96" i="1"/>
  <c r="M97" i="1"/>
  <c r="N97" i="1"/>
  <c r="O97" i="1"/>
  <c r="P97" i="1"/>
  <c r="Q97" i="1"/>
  <c r="K97" i="1"/>
  <c r="L97" i="1"/>
  <c r="R97" i="1"/>
  <c r="S97" i="1"/>
  <c r="M98" i="1"/>
  <c r="N98" i="1"/>
  <c r="O98" i="1"/>
  <c r="P98" i="1"/>
  <c r="Q98" i="1"/>
  <c r="K98" i="1"/>
  <c r="L98" i="1"/>
  <c r="R98" i="1"/>
  <c r="S98" i="1"/>
  <c r="M99" i="1"/>
  <c r="N99" i="1"/>
  <c r="O99" i="1"/>
  <c r="P99" i="1"/>
  <c r="Q99" i="1"/>
  <c r="K99" i="1"/>
  <c r="L99" i="1"/>
  <c r="R99" i="1"/>
  <c r="S99" i="1"/>
  <c r="M100" i="1"/>
  <c r="N100" i="1"/>
  <c r="O100" i="1"/>
  <c r="P100" i="1"/>
  <c r="Q100" i="1"/>
  <c r="K100" i="1"/>
  <c r="L100" i="1"/>
  <c r="R100" i="1"/>
  <c r="S100" i="1"/>
  <c r="M101" i="1"/>
  <c r="N101" i="1"/>
  <c r="O101" i="1"/>
  <c r="P101" i="1"/>
  <c r="Q101" i="1"/>
  <c r="K101" i="1"/>
  <c r="L101" i="1"/>
  <c r="R101" i="1"/>
  <c r="S101" i="1"/>
  <c r="M102" i="1"/>
  <c r="N102" i="1"/>
  <c r="O102" i="1"/>
  <c r="P102" i="1"/>
  <c r="Q102" i="1"/>
  <c r="K102" i="1"/>
  <c r="L102" i="1"/>
  <c r="R102" i="1"/>
  <c r="S102" i="1"/>
  <c r="M103" i="1"/>
  <c r="N103" i="1"/>
  <c r="O103" i="1"/>
  <c r="P103" i="1"/>
  <c r="Q103" i="1"/>
  <c r="K103" i="1"/>
  <c r="L103" i="1"/>
  <c r="R103" i="1"/>
  <c r="S103" i="1"/>
  <c r="M104" i="1"/>
  <c r="N104" i="1"/>
  <c r="O104" i="1"/>
  <c r="P104" i="1"/>
  <c r="Q104" i="1"/>
  <c r="K104" i="1"/>
  <c r="L104" i="1"/>
  <c r="R104" i="1"/>
  <c r="S104" i="1"/>
  <c r="M105" i="1"/>
  <c r="N105" i="1"/>
  <c r="O105" i="1"/>
  <c r="P105" i="1"/>
  <c r="Q105" i="1"/>
  <c r="K105" i="1"/>
  <c r="L105" i="1"/>
  <c r="R105" i="1"/>
  <c r="S105" i="1"/>
  <c r="M106" i="1"/>
  <c r="N106" i="1"/>
  <c r="O106" i="1"/>
  <c r="P106" i="1"/>
  <c r="Q106" i="1"/>
  <c r="K106" i="1"/>
  <c r="L106" i="1"/>
  <c r="R106" i="1"/>
  <c r="S106" i="1"/>
  <c r="M107" i="1"/>
  <c r="N107" i="1"/>
  <c r="O107" i="1"/>
  <c r="P107" i="1"/>
  <c r="Q107" i="1"/>
  <c r="K107" i="1"/>
  <c r="L107" i="1"/>
  <c r="R107" i="1"/>
  <c r="S107" i="1"/>
  <c r="M108" i="1"/>
  <c r="N108" i="1"/>
  <c r="O108" i="1"/>
  <c r="P108" i="1"/>
  <c r="Q108" i="1"/>
  <c r="K108" i="1"/>
  <c r="L108" i="1"/>
  <c r="R108" i="1"/>
  <c r="S108" i="1"/>
  <c r="M109" i="1"/>
  <c r="N109" i="1"/>
  <c r="O109" i="1"/>
  <c r="P109" i="1"/>
  <c r="Q109" i="1"/>
  <c r="K109" i="1"/>
  <c r="L109" i="1"/>
  <c r="R109" i="1"/>
  <c r="S109" i="1"/>
  <c r="M110" i="1"/>
  <c r="N110" i="1"/>
  <c r="O110" i="1"/>
  <c r="P110" i="1"/>
  <c r="Q110" i="1"/>
  <c r="K110" i="1"/>
  <c r="L110" i="1"/>
  <c r="R110" i="1"/>
  <c r="S110" i="1"/>
  <c r="M111" i="1"/>
  <c r="N111" i="1"/>
  <c r="O111" i="1"/>
  <c r="P111" i="1"/>
  <c r="Q111" i="1"/>
  <c r="K111" i="1"/>
  <c r="L111" i="1"/>
  <c r="R111" i="1"/>
  <c r="S111" i="1"/>
  <c r="M112" i="1"/>
  <c r="N112" i="1"/>
  <c r="O112" i="1"/>
  <c r="P112" i="1"/>
  <c r="Q112" i="1"/>
  <c r="K112" i="1"/>
  <c r="L112" i="1"/>
  <c r="R112" i="1"/>
  <c r="S112" i="1"/>
  <c r="M113" i="1"/>
  <c r="N113" i="1"/>
  <c r="O113" i="1"/>
  <c r="P113" i="1"/>
  <c r="Q113" i="1"/>
  <c r="K113" i="1"/>
  <c r="L113" i="1"/>
  <c r="R113" i="1"/>
  <c r="S113" i="1"/>
  <c r="M114" i="1"/>
  <c r="N114" i="1"/>
  <c r="O114" i="1"/>
  <c r="P114" i="1"/>
  <c r="Q114" i="1"/>
  <c r="K114" i="1"/>
  <c r="L114" i="1"/>
  <c r="R114" i="1"/>
  <c r="S114" i="1"/>
  <c r="M115" i="1"/>
  <c r="N115" i="1"/>
  <c r="O115" i="1"/>
  <c r="P115" i="1"/>
  <c r="Q115" i="1"/>
  <c r="K115" i="1"/>
  <c r="L115" i="1"/>
  <c r="R115" i="1"/>
  <c r="S115" i="1"/>
  <c r="M116" i="1"/>
  <c r="N116" i="1"/>
  <c r="O116" i="1"/>
  <c r="P116" i="1"/>
  <c r="Q116" i="1"/>
  <c r="K116" i="1"/>
  <c r="L116" i="1"/>
  <c r="R116" i="1"/>
  <c r="S116" i="1"/>
  <c r="M117" i="1"/>
  <c r="N117" i="1"/>
  <c r="O117" i="1"/>
  <c r="P117" i="1"/>
  <c r="Q117" i="1"/>
  <c r="K117" i="1"/>
  <c r="L117" i="1"/>
  <c r="R117" i="1"/>
  <c r="S117" i="1"/>
  <c r="M118" i="1"/>
  <c r="N118" i="1"/>
  <c r="O118" i="1"/>
  <c r="P118" i="1"/>
  <c r="Q118" i="1"/>
  <c r="K118" i="1"/>
  <c r="L118" i="1"/>
  <c r="R118" i="1"/>
  <c r="S118" i="1"/>
  <c r="M119" i="1"/>
  <c r="N119" i="1"/>
  <c r="O119" i="1"/>
  <c r="P119" i="1"/>
  <c r="Q119" i="1"/>
  <c r="K119" i="1"/>
  <c r="L119" i="1"/>
  <c r="R119" i="1"/>
  <c r="S119" i="1"/>
  <c r="M120" i="1"/>
  <c r="N120" i="1"/>
  <c r="O120" i="1"/>
  <c r="P120" i="1"/>
  <c r="Q120" i="1"/>
  <c r="K120" i="1"/>
  <c r="L120" i="1"/>
  <c r="R120" i="1"/>
  <c r="S120" i="1"/>
  <c r="M121" i="1"/>
  <c r="N121" i="1"/>
  <c r="O121" i="1"/>
  <c r="P121" i="1"/>
  <c r="Q121" i="1"/>
  <c r="K121" i="1"/>
  <c r="L121" i="1"/>
  <c r="R121" i="1"/>
  <c r="S121" i="1"/>
  <c r="M122" i="1"/>
  <c r="N122" i="1"/>
  <c r="O122" i="1"/>
  <c r="P122" i="1"/>
  <c r="Q122" i="1"/>
  <c r="K122" i="1"/>
  <c r="L122" i="1"/>
  <c r="R122" i="1"/>
  <c r="S122" i="1"/>
  <c r="M123" i="1"/>
  <c r="N123" i="1"/>
  <c r="O123" i="1"/>
  <c r="P123" i="1"/>
  <c r="Q123" i="1"/>
  <c r="K123" i="1"/>
  <c r="L123" i="1"/>
  <c r="R123" i="1"/>
  <c r="S123" i="1"/>
  <c r="M124" i="1"/>
  <c r="N124" i="1"/>
  <c r="O124" i="1"/>
  <c r="P124" i="1"/>
  <c r="Q124" i="1"/>
  <c r="K124" i="1"/>
  <c r="L124" i="1"/>
  <c r="R124" i="1"/>
  <c r="S124" i="1"/>
  <c r="M125" i="1"/>
  <c r="N125" i="1"/>
  <c r="O125" i="1"/>
  <c r="P125" i="1"/>
  <c r="Q125" i="1"/>
  <c r="K125" i="1"/>
  <c r="L125" i="1"/>
  <c r="R125" i="1"/>
  <c r="S125" i="1"/>
  <c r="M126" i="1"/>
  <c r="N126" i="1"/>
  <c r="O126" i="1"/>
  <c r="P126" i="1"/>
  <c r="Q126" i="1"/>
  <c r="K126" i="1"/>
  <c r="L126" i="1"/>
  <c r="R126" i="1"/>
  <c r="S126" i="1"/>
  <c r="M127" i="1"/>
  <c r="N127" i="1"/>
  <c r="O127" i="1"/>
  <c r="P127" i="1"/>
  <c r="Q127" i="1"/>
  <c r="K127" i="1"/>
  <c r="L127" i="1"/>
  <c r="R127" i="1"/>
  <c r="S127" i="1"/>
  <c r="M128" i="1"/>
  <c r="N128" i="1"/>
  <c r="O128" i="1"/>
  <c r="P128" i="1"/>
  <c r="Q128" i="1"/>
  <c r="K128" i="1"/>
  <c r="L128" i="1"/>
  <c r="R128" i="1"/>
  <c r="S128" i="1"/>
  <c r="M129" i="1"/>
  <c r="N129" i="1"/>
  <c r="O129" i="1"/>
  <c r="P129" i="1"/>
  <c r="Q129" i="1"/>
  <c r="K129" i="1"/>
  <c r="L129" i="1"/>
  <c r="R129" i="1"/>
  <c r="S129" i="1"/>
  <c r="M130" i="1"/>
  <c r="N130" i="1"/>
  <c r="O130" i="1"/>
  <c r="P130" i="1"/>
  <c r="Q130" i="1"/>
  <c r="K130" i="1"/>
  <c r="L130" i="1"/>
  <c r="R130" i="1"/>
  <c r="S130" i="1"/>
  <c r="M131" i="1"/>
  <c r="N131" i="1"/>
  <c r="O131" i="1"/>
  <c r="P131" i="1"/>
  <c r="Q131" i="1"/>
  <c r="K131" i="1"/>
  <c r="L131" i="1"/>
  <c r="R131" i="1"/>
  <c r="S131" i="1"/>
  <c r="M132" i="1"/>
  <c r="N132" i="1"/>
  <c r="O132" i="1"/>
  <c r="P132" i="1"/>
  <c r="Q132" i="1"/>
  <c r="K132" i="1"/>
  <c r="L132" i="1"/>
  <c r="R132" i="1"/>
  <c r="S132" i="1"/>
  <c r="M133" i="1"/>
  <c r="N133" i="1"/>
  <c r="O133" i="1"/>
  <c r="P133" i="1"/>
  <c r="Q133" i="1"/>
  <c r="K133" i="1"/>
  <c r="L133" i="1"/>
  <c r="R133" i="1"/>
  <c r="S133" i="1"/>
  <c r="M134" i="1"/>
  <c r="N134" i="1"/>
  <c r="O134" i="1"/>
  <c r="P134" i="1"/>
  <c r="Q134" i="1"/>
  <c r="K134" i="1"/>
  <c r="L134" i="1"/>
  <c r="R134" i="1"/>
  <c r="S134" i="1"/>
  <c r="M135" i="1"/>
  <c r="N135" i="1"/>
  <c r="O135" i="1"/>
  <c r="P135" i="1"/>
  <c r="Q135" i="1"/>
  <c r="K135" i="1"/>
  <c r="L135" i="1"/>
  <c r="R135" i="1"/>
  <c r="S135" i="1"/>
  <c r="M136" i="1"/>
  <c r="N136" i="1"/>
  <c r="O136" i="1"/>
  <c r="P136" i="1"/>
  <c r="Q136" i="1"/>
  <c r="K136" i="1"/>
  <c r="L136" i="1"/>
  <c r="R136" i="1"/>
  <c r="S136" i="1"/>
  <c r="M137" i="1"/>
  <c r="N137" i="1"/>
  <c r="O137" i="1"/>
  <c r="P137" i="1"/>
  <c r="Q137" i="1"/>
  <c r="K137" i="1"/>
  <c r="L137" i="1"/>
  <c r="R137" i="1"/>
  <c r="S137" i="1"/>
  <c r="M138" i="1"/>
  <c r="N138" i="1"/>
  <c r="O138" i="1"/>
  <c r="P138" i="1"/>
  <c r="Q138" i="1"/>
  <c r="K138" i="1"/>
  <c r="L138" i="1"/>
  <c r="R138" i="1"/>
  <c r="S138" i="1"/>
  <c r="M139" i="1"/>
  <c r="N139" i="1"/>
  <c r="O139" i="1"/>
  <c r="P139" i="1"/>
  <c r="Q139" i="1"/>
  <c r="K139" i="1"/>
  <c r="L139" i="1"/>
  <c r="R139" i="1"/>
  <c r="S139" i="1"/>
  <c r="M140" i="1"/>
  <c r="N140" i="1"/>
  <c r="O140" i="1"/>
  <c r="P140" i="1"/>
  <c r="Q140" i="1"/>
  <c r="K140" i="1"/>
  <c r="L140" i="1"/>
  <c r="R140" i="1"/>
  <c r="S140" i="1"/>
  <c r="M141" i="1"/>
  <c r="N141" i="1"/>
  <c r="O141" i="1"/>
  <c r="P141" i="1"/>
  <c r="Q141" i="1"/>
  <c r="K141" i="1"/>
  <c r="L141" i="1"/>
  <c r="R141" i="1"/>
  <c r="S141" i="1"/>
  <c r="M142" i="1"/>
  <c r="N142" i="1"/>
  <c r="O142" i="1"/>
  <c r="P142" i="1"/>
  <c r="Q142" i="1"/>
  <c r="K142" i="1"/>
  <c r="L142" i="1"/>
  <c r="R142" i="1"/>
  <c r="S142" i="1"/>
  <c r="M143" i="1"/>
  <c r="N143" i="1"/>
  <c r="O143" i="1"/>
  <c r="P143" i="1"/>
  <c r="Q143" i="1"/>
  <c r="K143" i="1"/>
  <c r="L143" i="1"/>
  <c r="R143" i="1"/>
  <c r="S143" i="1"/>
  <c r="M144" i="1"/>
  <c r="N144" i="1"/>
  <c r="O144" i="1"/>
  <c r="P144" i="1"/>
  <c r="Q144" i="1"/>
  <c r="K144" i="1"/>
  <c r="L144" i="1"/>
  <c r="R144" i="1"/>
  <c r="S144" i="1"/>
  <c r="M145" i="1"/>
  <c r="N145" i="1"/>
  <c r="O145" i="1"/>
  <c r="P145" i="1"/>
  <c r="Q145" i="1"/>
  <c r="K145" i="1"/>
  <c r="L145" i="1"/>
  <c r="R145" i="1"/>
  <c r="S145" i="1"/>
  <c r="M146" i="1"/>
  <c r="N146" i="1"/>
  <c r="O146" i="1"/>
  <c r="P146" i="1"/>
  <c r="Q146" i="1"/>
  <c r="K146" i="1"/>
  <c r="L146" i="1"/>
  <c r="R146" i="1"/>
  <c r="S146" i="1"/>
  <c r="M147" i="1"/>
  <c r="N147" i="1"/>
  <c r="O147" i="1"/>
  <c r="P147" i="1"/>
  <c r="Q147" i="1"/>
  <c r="K147" i="1"/>
  <c r="L147" i="1"/>
  <c r="R147" i="1"/>
  <c r="S147" i="1"/>
  <c r="M148" i="1"/>
  <c r="N148" i="1"/>
  <c r="O148" i="1"/>
  <c r="P148" i="1"/>
  <c r="Q148" i="1"/>
  <c r="K148" i="1"/>
  <c r="L148" i="1"/>
  <c r="R148" i="1"/>
  <c r="S148" i="1"/>
  <c r="M149" i="1"/>
  <c r="N149" i="1"/>
  <c r="O149" i="1"/>
  <c r="P149" i="1"/>
  <c r="Q149" i="1"/>
  <c r="K149" i="1"/>
  <c r="L149" i="1"/>
  <c r="R149" i="1"/>
  <c r="S149" i="1"/>
  <c r="M150" i="1"/>
  <c r="N150" i="1"/>
  <c r="O150" i="1"/>
  <c r="P150" i="1"/>
  <c r="Q150" i="1"/>
  <c r="K150" i="1"/>
  <c r="L150" i="1"/>
  <c r="R150" i="1"/>
  <c r="S150" i="1"/>
  <c r="M151" i="1"/>
  <c r="N151" i="1"/>
  <c r="O151" i="1"/>
  <c r="P151" i="1"/>
  <c r="Q151" i="1"/>
  <c r="K151" i="1"/>
  <c r="L151" i="1"/>
  <c r="R151" i="1"/>
  <c r="S151" i="1"/>
  <c r="M152" i="1"/>
  <c r="N152" i="1"/>
  <c r="O152" i="1"/>
  <c r="P152" i="1"/>
  <c r="Q152" i="1"/>
  <c r="K152" i="1"/>
  <c r="L152" i="1"/>
  <c r="R152" i="1"/>
  <c r="S152" i="1"/>
  <c r="M153" i="1"/>
  <c r="N153" i="1"/>
  <c r="O153" i="1"/>
  <c r="P153" i="1"/>
  <c r="Q153" i="1"/>
  <c r="K153" i="1"/>
  <c r="L153" i="1"/>
  <c r="R153" i="1"/>
  <c r="S153" i="1"/>
  <c r="M154" i="1"/>
  <c r="N154" i="1"/>
  <c r="O154" i="1"/>
  <c r="P154" i="1"/>
  <c r="Q154" i="1"/>
  <c r="K154" i="1"/>
  <c r="L154" i="1"/>
  <c r="R154" i="1"/>
  <c r="S154" i="1"/>
  <c r="M155" i="1"/>
  <c r="N155" i="1"/>
  <c r="O155" i="1"/>
  <c r="P155" i="1"/>
  <c r="Q155" i="1"/>
  <c r="K155" i="1"/>
  <c r="L155" i="1"/>
  <c r="R155" i="1"/>
  <c r="S155" i="1"/>
  <c r="M156" i="1"/>
  <c r="N156" i="1"/>
  <c r="O156" i="1"/>
  <c r="P156" i="1"/>
  <c r="Q156" i="1"/>
  <c r="K156" i="1"/>
  <c r="L156" i="1"/>
  <c r="R156" i="1"/>
  <c r="S156" i="1"/>
  <c r="M157" i="1"/>
  <c r="N157" i="1"/>
  <c r="O157" i="1"/>
  <c r="P157" i="1"/>
  <c r="Q157" i="1"/>
  <c r="K157" i="1"/>
  <c r="L157" i="1"/>
  <c r="R157" i="1"/>
  <c r="S157" i="1"/>
  <c r="M158" i="1"/>
  <c r="N158" i="1"/>
  <c r="O158" i="1"/>
  <c r="P158" i="1"/>
  <c r="Q158" i="1"/>
  <c r="K158" i="1"/>
  <c r="L158" i="1"/>
  <c r="R158" i="1"/>
  <c r="S158" i="1"/>
  <c r="M159" i="1"/>
  <c r="N159" i="1"/>
  <c r="O159" i="1"/>
  <c r="P159" i="1"/>
  <c r="Q159" i="1"/>
  <c r="K159" i="1"/>
  <c r="L159" i="1"/>
  <c r="R159" i="1"/>
  <c r="S159" i="1"/>
  <c r="M160" i="1"/>
  <c r="N160" i="1"/>
  <c r="O160" i="1"/>
  <c r="P160" i="1"/>
  <c r="Q160" i="1"/>
  <c r="K160" i="1"/>
  <c r="L160" i="1"/>
  <c r="R160" i="1"/>
  <c r="S160" i="1"/>
  <c r="M161" i="1"/>
  <c r="N161" i="1"/>
  <c r="O161" i="1"/>
  <c r="P161" i="1"/>
  <c r="Q161" i="1"/>
  <c r="K161" i="1"/>
  <c r="L161" i="1"/>
  <c r="R161" i="1"/>
  <c r="S161" i="1"/>
  <c r="M162" i="1"/>
  <c r="N162" i="1"/>
  <c r="O162" i="1"/>
  <c r="P162" i="1"/>
  <c r="Q162" i="1"/>
  <c r="K162" i="1"/>
  <c r="L162" i="1"/>
  <c r="R162" i="1"/>
  <c r="S162" i="1"/>
  <c r="M163" i="1"/>
  <c r="N163" i="1"/>
  <c r="O163" i="1"/>
  <c r="P163" i="1"/>
  <c r="Q163" i="1"/>
  <c r="K163" i="1"/>
  <c r="L163" i="1"/>
  <c r="R163" i="1"/>
  <c r="S163" i="1"/>
  <c r="M164" i="1"/>
  <c r="N164" i="1"/>
  <c r="O164" i="1"/>
  <c r="P164" i="1"/>
  <c r="Q164" i="1"/>
  <c r="K164" i="1"/>
  <c r="L164" i="1"/>
  <c r="R164" i="1"/>
  <c r="S164" i="1"/>
  <c r="M165" i="1"/>
  <c r="N165" i="1"/>
  <c r="O165" i="1"/>
  <c r="P165" i="1"/>
  <c r="Q165" i="1"/>
  <c r="K165" i="1"/>
  <c r="L165" i="1"/>
  <c r="R165" i="1"/>
  <c r="S165" i="1"/>
  <c r="M166" i="1"/>
  <c r="N166" i="1"/>
  <c r="O166" i="1"/>
  <c r="P166" i="1"/>
  <c r="Q166" i="1"/>
  <c r="K166" i="1"/>
  <c r="L166" i="1"/>
  <c r="R166" i="1"/>
  <c r="S166" i="1"/>
  <c r="M167" i="1"/>
  <c r="N167" i="1"/>
  <c r="O167" i="1"/>
  <c r="P167" i="1"/>
  <c r="Q167" i="1"/>
  <c r="K167" i="1"/>
  <c r="L167" i="1"/>
  <c r="R167" i="1"/>
  <c r="S167" i="1"/>
  <c r="M168" i="1"/>
  <c r="N168" i="1"/>
  <c r="O168" i="1"/>
  <c r="P168" i="1"/>
  <c r="Q168" i="1"/>
  <c r="K168" i="1"/>
  <c r="L168" i="1"/>
  <c r="R168" i="1"/>
  <c r="S168" i="1"/>
  <c r="M169" i="1"/>
  <c r="N169" i="1"/>
  <c r="O169" i="1"/>
  <c r="P169" i="1"/>
  <c r="Q169" i="1"/>
  <c r="K169" i="1"/>
  <c r="L169" i="1"/>
  <c r="R169" i="1"/>
  <c r="S169" i="1"/>
  <c r="M170" i="1"/>
  <c r="N170" i="1"/>
  <c r="O170" i="1"/>
  <c r="P170" i="1"/>
  <c r="Q170" i="1"/>
  <c r="K170" i="1"/>
  <c r="L170" i="1"/>
  <c r="R170" i="1"/>
  <c r="S170" i="1"/>
  <c r="M171" i="1"/>
  <c r="N171" i="1"/>
  <c r="O171" i="1"/>
  <c r="P171" i="1"/>
  <c r="Q171" i="1"/>
  <c r="K171" i="1"/>
  <c r="L171" i="1"/>
  <c r="R171" i="1"/>
  <c r="S171" i="1"/>
  <c r="M172" i="1"/>
  <c r="N172" i="1"/>
  <c r="O172" i="1"/>
  <c r="P172" i="1"/>
  <c r="Q172" i="1"/>
  <c r="K172" i="1"/>
  <c r="L172" i="1"/>
  <c r="R172" i="1"/>
  <c r="S172" i="1"/>
  <c r="M173" i="1"/>
  <c r="N173" i="1"/>
  <c r="O173" i="1"/>
  <c r="P173" i="1"/>
  <c r="Q173" i="1"/>
  <c r="K173" i="1"/>
  <c r="L173" i="1"/>
  <c r="R173" i="1"/>
  <c r="S173" i="1"/>
  <c r="M174" i="1"/>
  <c r="N174" i="1"/>
  <c r="O174" i="1"/>
  <c r="P174" i="1"/>
  <c r="Q174" i="1"/>
  <c r="K174" i="1"/>
  <c r="L174" i="1"/>
  <c r="R174" i="1"/>
  <c r="S174" i="1"/>
  <c r="M175" i="1"/>
  <c r="N175" i="1"/>
  <c r="O175" i="1"/>
  <c r="P175" i="1"/>
  <c r="Q175" i="1"/>
  <c r="K175" i="1"/>
  <c r="L175" i="1"/>
  <c r="R175" i="1"/>
  <c r="S175" i="1"/>
  <c r="M176" i="1"/>
  <c r="N176" i="1"/>
  <c r="O176" i="1"/>
  <c r="P176" i="1"/>
  <c r="Q176" i="1"/>
  <c r="K176" i="1"/>
  <c r="L176" i="1"/>
  <c r="R176" i="1"/>
  <c r="S176" i="1"/>
  <c r="M177" i="1"/>
  <c r="N177" i="1"/>
  <c r="O177" i="1"/>
  <c r="P177" i="1"/>
  <c r="Q177" i="1"/>
  <c r="K177" i="1"/>
  <c r="L177" i="1"/>
  <c r="R177" i="1"/>
  <c r="S177" i="1"/>
  <c r="M178" i="1"/>
  <c r="N178" i="1"/>
  <c r="O178" i="1"/>
  <c r="P178" i="1"/>
  <c r="Q178" i="1"/>
  <c r="K178" i="1"/>
  <c r="L178" i="1"/>
  <c r="R178" i="1"/>
  <c r="S178" i="1"/>
  <c r="M179" i="1"/>
  <c r="N179" i="1"/>
  <c r="O179" i="1"/>
  <c r="P179" i="1"/>
  <c r="Q179" i="1"/>
  <c r="K179" i="1"/>
  <c r="L179" i="1"/>
  <c r="R179" i="1"/>
  <c r="S179" i="1"/>
  <c r="M180" i="1"/>
  <c r="N180" i="1"/>
  <c r="O180" i="1"/>
  <c r="P180" i="1"/>
  <c r="Q180" i="1"/>
  <c r="K180" i="1"/>
  <c r="L180" i="1"/>
  <c r="R180" i="1"/>
  <c r="S180" i="1"/>
  <c r="M181" i="1"/>
  <c r="N181" i="1"/>
  <c r="O181" i="1"/>
  <c r="P181" i="1"/>
  <c r="Q181" i="1"/>
  <c r="K181" i="1"/>
  <c r="L181" i="1"/>
  <c r="R181" i="1"/>
  <c r="S181" i="1"/>
  <c r="M182" i="1"/>
  <c r="N182" i="1"/>
  <c r="O182" i="1"/>
  <c r="P182" i="1"/>
  <c r="Q182" i="1"/>
  <c r="K182" i="1"/>
  <c r="L182" i="1"/>
  <c r="R182" i="1"/>
  <c r="S182" i="1"/>
  <c r="M183" i="1"/>
  <c r="N183" i="1"/>
  <c r="O183" i="1"/>
  <c r="P183" i="1"/>
  <c r="Q183" i="1"/>
  <c r="K183" i="1"/>
  <c r="L183" i="1"/>
  <c r="R183" i="1"/>
  <c r="S183" i="1"/>
  <c r="M184" i="1"/>
  <c r="N184" i="1"/>
  <c r="O184" i="1"/>
  <c r="P184" i="1"/>
  <c r="Q184" i="1"/>
  <c r="K184" i="1"/>
  <c r="L184" i="1"/>
  <c r="R184" i="1"/>
  <c r="S184" i="1"/>
  <c r="M185" i="1"/>
  <c r="N185" i="1"/>
  <c r="O185" i="1"/>
  <c r="P185" i="1"/>
  <c r="Q185" i="1"/>
  <c r="K185" i="1"/>
  <c r="L185" i="1"/>
  <c r="R185" i="1"/>
  <c r="S185" i="1"/>
  <c r="M186" i="1"/>
  <c r="N186" i="1"/>
  <c r="O186" i="1"/>
  <c r="P186" i="1"/>
  <c r="Q186" i="1"/>
  <c r="K186" i="1"/>
  <c r="L186" i="1"/>
  <c r="R186" i="1"/>
  <c r="S186" i="1"/>
  <c r="M187" i="1"/>
  <c r="N187" i="1"/>
  <c r="O187" i="1"/>
  <c r="P187" i="1"/>
  <c r="Q187" i="1"/>
  <c r="K187" i="1"/>
  <c r="L187" i="1"/>
  <c r="R187" i="1"/>
  <c r="S187" i="1"/>
  <c r="M188" i="1"/>
  <c r="N188" i="1"/>
  <c r="O188" i="1"/>
  <c r="P188" i="1"/>
  <c r="Q188" i="1"/>
  <c r="K188" i="1"/>
  <c r="L188" i="1"/>
  <c r="R188" i="1"/>
  <c r="S188" i="1"/>
  <c r="M189" i="1"/>
  <c r="N189" i="1"/>
  <c r="O189" i="1"/>
  <c r="P189" i="1"/>
  <c r="Q189" i="1"/>
  <c r="K189" i="1"/>
  <c r="L189" i="1"/>
  <c r="R189" i="1"/>
  <c r="S189" i="1"/>
  <c r="M190" i="1"/>
  <c r="N190" i="1"/>
  <c r="O190" i="1"/>
  <c r="P190" i="1"/>
  <c r="Q190" i="1"/>
  <c r="K190" i="1"/>
  <c r="L190" i="1"/>
  <c r="R190" i="1"/>
  <c r="S190" i="1"/>
  <c r="M191" i="1"/>
  <c r="N191" i="1"/>
  <c r="O191" i="1"/>
  <c r="P191" i="1"/>
  <c r="Q191" i="1"/>
  <c r="K191" i="1"/>
  <c r="L191" i="1"/>
  <c r="R191" i="1"/>
  <c r="S191" i="1"/>
  <c r="M192" i="1"/>
  <c r="N192" i="1"/>
  <c r="O192" i="1"/>
  <c r="P192" i="1"/>
  <c r="Q192" i="1"/>
  <c r="K192" i="1"/>
  <c r="L192" i="1"/>
  <c r="R192" i="1"/>
  <c r="S192" i="1"/>
  <c r="M193" i="1"/>
  <c r="N193" i="1"/>
  <c r="O193" i="1"/>
  <c r="P193" i="1"/>
  <c r="Q193" i="1"/>
  <c r="K193" i="1"/>
  <c r="L193" i="1"/>
  <c r="R193" i="1"/>
  <c r="S193" i="1"/>
  <c r="M194" i="1"/>
  <c r="N194" i="1"/>
  <c r="O194" i="1"/>
  <c r="P194" i="1"/>
  <c r="Q194" i="1"/>
  <c r="K194" i="1"/>
  <c r="L194" i="1"/>
  <c r="R194" i="1"/>
  <c r="S194" i="1"/>
  <c r="M195" i="1"/>
  <c r="N195" i="1"/>
  <c r="O195" i="1"/>
  <c r="P195" i="1"/>
  <c r="Q195" i="1"/>
  <c r="K195" i="1"/>
  <c r="L195" i="1"/>
  <c r="R195" i="1"/>
  <c r="S195" i="1"/>
  <c r="M196" i="1"/>
  <c r="N196" i="1"/>
  <c r="O196" i="1"/>
  <c r="P196" i="1"/>
  <c r="Q196" i="1"/>
  <c r="K196" i="1"/>
  <c r="L196" i="1"/>
  <c r="R196" i="1"/>
  <c r="S196" i="1"/>
  <c r="M197" i="1"/>
  <c r="N197" i="1"/>
  <c r="O197" i="1"/>
  <c r="P197" i="1"/>
  <c r="Q197" i="1"/>
  <c r="K197" i="1"/>
  <c r="L197" i="1"/>
  <c r="R197" i="1"/>
  <c r="S197" i="1"/>
  <c r="M198" i="1"/>
  <c r="N198" i="1"/>
  <c r="O198" i="1"/>
  <c r="P198" i="1"/>
  <c r="Q198" i="1"/>
  <c r="K198" i="1"/>
  <c r="L198" i="1"/>
  <c r="R198" i="1"/>
  <c r="S198" i="1"/>
  <c r="M199" i="1"/>
  <c r="N199" i="1"/>
  <c r="O199" i="1"/>
  <c r="P199" i="1"/>
  <c r="Q199" i="1"/>
  <c r="K199" i="1"/>
  <c r="L199" i="1"/>
  <c r="R199" i="1"/>
  <c r="S199" i="1"/>
  <c r="M200" i="1"/>
  <c r="N200" i="1"/>
  <c r="O200" i="1"/>
  <c r="P200" i="1"/>
  <c r="Q200" i="1"/>
  <c r="K200" i="1"/>
  <c r="L200" i="1"/>
  <c r="R200" i="1"/>
  <c r="S200" i="1"/>
  <c r="M201" i="1"/>
  <c r="N201" i="1"/>
  <c r="O201" i="1"/>
  <c r="P201" i="1"/>
  <c r="Q201" i="1"/>
  <c r="K201" i="1"/>
  <c r="L201" i="1"/>
  <c r="R201" i="1"/>
  <c r="S201" i="1"/>
  <c r="M202" i="1"/>
  <c r="N202" i="1"/>
  <c r="O202" i="1"/>
  <c r="P202" i="1"/>
  <c r="Q202" i="1"/>
  <c r="K202" i="1"/>
  <c r="L202" i="1"/>
  <c r="R202" i="1"/>
  <c r="S202" i="1"/>
  <c r="M203" i="1"/>
  <c r="N203" i="1"/>
  <c r="O203" i="1"/>
  <c r="P203" i="1"/>
  <c r="Q203" i="1"/>
  <c r="K203" i="1"/>
  <c r="L203" i="1"/>
  <c r="R203" i="1"/>
  <c r="S203" i="1"/>
  <c r="M204" i="1"/>
  <c r="N204" i="1"/>
  <c r="O204" i="1"/>
  <c r="P204" i="1"/>
  <c r="Q204" i="1"/>
  <c r="K204" i="1"/>
  <c r="L204" i="1"/>
  <c r="R204" i="1"/>
  <c r="S204" i="1"/>
  <c r="M205" i="1"/>
  <c r="N205" i="1"/>
  <c r="O205" i="1"/>
  <c r="P205" i="1"/>
  <c r="Q205" i="1"/>
  <c r="K205" i="1"/>
  <c r="L205" i="1"/>
  <c r="R205" i="1"/>
  <c r="S205" i="1"/>
  <c r="M206" i="1"/>
  <c r="N206" i="1"/>
  <c r="O206" i="1"/>
  <c r="P206" i="1"/>
  <c r="Q206" i="1"/>
  <c r="K206" i="1"/>
  <c r="L206" i="1"/>
  <c r="R206" i="1"/>
  <c r="S206" i="1"/>
  <c r="M207" i="1"/>
  <c r="N207" i="1"/>
  <c r="O207" i="1"/>
  <c r="P207" i="1"/>
  <c r="Q207" i="1"/>
  <c r="K207" i="1"/>
  <c r="L207" i="1"/>
  <c r="R207" i="1"/>
  <c r="S207" i="1"/>
  <c r="M208" i="1"/>
  <c r="N208" i="1"/>
  <c r="O208" i="1"/>
  <c r="P208" i="1"/>
  <c r="Q208" i="1"/>
  <c r="K208" i="1"/>
  <c r="L208" i="1"/>
  <c r="R208" i="1"/>
  <c r="S208" i="1"/>
  <c r="M209" i="1"/>
  <c r="N209" i="1"/>
  <c r="O209" i="1"/>
  <c r="P209" i="1"/>
  <c r="Q209" i="1"/>
  <c r="K209" i="1"/>
  <c r="L209" i="1"/>
  <c r="R209" i="1"/>
  <c r="S209" i="1"/>
  <c r="M210" i="1"/>
  <c r="N210" i="1"/>
  <c r="O210" i="1"/>
  <c r="P210" i="1"/>
  <c r="Q210" i="1"/>
  <c r="K210" i="1"/>
  <c r="L210" i="1"/>
  <c r="R210" i="1"/>
  <c r="S210" i="1"/>
  <c r="M211" i="1"/>
  <c r="N211" i="1"/>
  <c r="O211" i="1"/>
  <c r="P211" i="1"/>
  <c r="Q211" i="1"/>
  <c r="K211" i="1"/>
  <c r="L211" i="1"/>
  <c r="R211" i="1"/>
  <c r="S211" i="1"/>
  <c r="M212" i="1"/>
  <c r="N212" i="1"/>
  <c r="O212" i="1"/>
  <c r="P212" i="1"/>
  <c r="Q212" i="1"/>
  <c r="K212" i="1"/>
  <c r="L212" i="1"/>
  <c r="R212" i="1"/>
  <c r="S212" i="1"/>
  <c r="M213" i="1"/>
  <c r="N213" i="1"/>
  <c r="O213" i="1"/>
  <c r="P213" i="1"/>
  <c r="Q213" i="1"/>
  <c r="K213" i="1"/>
  <c r="L213" i="1"/>
  <c r="R213" i="1"/>
  <c r="S213" i="1"/>
  <c r="M214" i="1"/>
  <c r="N214" i="1"/>
  <c r="O214" i="1"/>
  <c r="P214" i="1"/>
  <c r="Q214" i="1"/>
  <c r="K214" i="1"/>
  <c r="L214" i="1"/>
  <c r="R214" i="1"/>
  <c r="S214" i="1"/>
  <c r="M215" i="1"/>
  <c r="N215" i="1"/>
  <c r="O215" i="1"/>
  <c r="P215" i="1"/>
  <c r="Q215" i="1"/>
  <c r="K215" i="1"/>
  <c r="L215" i="1"/>
  <c r="R215" i="1"/>
  <c r="S215" i="1"/>
  <c r="M216" i="1"/>
  <c r="N216" i="1"/>
  <c r="O216" i="1"/>
  <c r="P216" i="1"/>
  <c r="Q216" i="1"/>
  <c r="K216" i="1"/>
  <c r="L216" i="1"/>
  <c r="R216" i="1"/>
  <c r="S216" i="1"/>
  <c r="M217" i="1"/>
  <c r="N217" i="1"/>
  <c r="O217" i="1"/>
  <c r="P217" i="1"/>
  <c r="Q217" i="1"/>
  <c r="K217" i="1"/>
  <c r="L217" i="1"/>
  <c r="R217" i="1"/>
  <c r="S217" i="1"/>
  <c r="M218" i="1"/>
  <c r="N218" i="1"/>
  <c r="O218" i="1"/>
  <c r="P218" i="1"/>
  <c r="Q218" i="1"/>
  <c r="K218" i="1"/>
  <c r="L218" i="1"/>
  <c r="R218" i="1"/>
  <c r="S218" i="1"/>
  <c r="M219" i="1"/>
  <c r="N219" i="1"/>
  <c r="O219" i="1"/>
  <c r="P219" i="1"/>
  <c r="Q219" i="1"/>
  <c r="K219" i="1"/>
  <c r="L219" i="1"/>
  <c r="R219" i="1"/>
  <c r="S219" i="1"/>
  <c r="M220" i="1"/>
  <c r="N220" i="1"/>
  <c r="O220" i="1"/>
  <c r="P220" i="1"/>
  <c r="Q220" i="1"/>
  <c r="K220" i="1"/>
  <c r="L220" i="1"/>
  <c r="R220" i="1"/>
  <c r="S220" i="1"/>
  <c r="M221" i="1"/>
  <c r="N221" i="1"/>
  <c r="O221" i="1"/>
  <c r="P221" i="1"/>
  <c r="Q221" i="1"/>
  <c r="K221" i="1"/>
  <c r="L221" i="1"/>
  <c r="R221" i="1"/>
  <c r="S221" i="1"/>
  <c r="M222" i="1"/>
  <c r="N222" i="1"/>
  <c r="O222" i="1"/>
  <c r="P222" i="1"/>
  <c r="Q222" i="1"/>
  <c r="K222" i="1"/>
  <c r="L222" i="1"/>
  <c r="R222" i="1"/>
  <c r="S222" i="1"/>
  <c r="M223" i="1"/>
  <c r="N223" i="1"/>
  <c r="O223" i="1"/>
  <c r="P223" i="1"/>
  <c r="Q223" i="1"/>
  <c r="K223" i="1"/>
  <c r="L223" i="1"/>
  <c r="R223" i="1"/>
  <c r="S223" i="1"/>
  <c r="M224" i="1"/>
  <c r="N224" i="1"/>
  <c r="O224" i="1"/>
  <c r="P224" i="1"/>
  <c r="Q224" i="1"/>
  <c r="K224" i="1"/>
  <c r="L224" i="1"/>
  <c r="R224" i="1"/>
  <c r="S224" i="1"/>
  <c r="M225" i="1"/>
  <c r="N225" i="1"/>
  <c r="O225" i="1"/>
  <c r="P225" i="1"/>
  <c r="Q225" i="1"/>
  <c r="K225" i="1"/>
  <c r="L225" i="1"/>
  <c r="R225" i="1"/>
  <c r="S225" i="1"/>
  <c r="M226" i="1"/>
  <c r="N226" i="1"/>
  <c r="O226" i="1"/>
  <c r="P226" i="1"/>
  <c r="Q226" i="1"/>
  <c r="K226" i="1"/>
  <c r="L226" i="1"/>
  <c r="R226" i="1"/>
  <c r="S226" i="1"/>
  <c r="M227" i="1"/>
  <c r="N227" i="1"/>
  <c r="O227" i="1"/>
  <c r="P227" i="1"/>
  <c r="Q227" i="1"/>
  <c r="K227" i="1"/>
  <c r="L227" i="1"/>
  <c r="R227" i="1"/>
  <c r="S227" i="1"/>
  <c r="M228" i="1"/>
  <c r="N228" i="1"/>
  <c r="O228" i="1"/>
  <c r="P228" i="1"/>
  <c r="Q228" i="1"/>
  <c r="K228" i="1"/>
  <c r="L228" i="1"/>
  <c r="R228" i="1"/>
  <c r="S228" i="1"/>
  <c r="M229" i="1"/>
  <c r="N229" i="1"/>
  <c r="O229" i="1"/>
  <c r="P229" i="1"/>
  <c r="Q229" i="1"/>
  <c r="K229" i="1"/>
  <c r="L229" i="1"/>
  <c r="R229" i="1"/>
  <c r="S229" i="1"/>
  <c r="M230" i="1"/>
  <c r="N230" i="1"/>
  <c r="O230" i="1"/>
  <c r="P230" i="1"/>
  <c r="Q230" i="1"/>
  <c r="K230" i="1"/>
  <c r="L230" i="1"/>
  <c r="R230" i="1"/>
  <c r="S230" i="1"/>
  <c r="M231" i="1"/>
  <c r="N231" i="1"/>
  <c r="O231" i="1"/>
  <c r="P231" i="1"/>
  <c r="Q231" i="1"/>
  <c r="K231" i="1"/>
  <c r="L231" i="1"/>
  <c r="R231" i="1"/>
  <c r="S231" i="1"/>
  <c r="M232" i="1"/>
  <c r="N232" i="1"/>
  <c r="O232" i="1"/>
  <c r="P232" i="1"/>
  <c r="Q232" i="1"/>
  <c r="K232" i="1"/>
  <c r="L232" i="1"/>
  <c r="R232" i="1"/>
  <c r="S232" i="1"/>
  <c r="M233" i="1"/>
  <c r="N233" i="1"/>
  <c r="O233" i="1"/>
  <c r="P233" i="1"/>
  <c r="Q233" i="1"/>
  <c r="K233" i="1"/>
  <c r="L233" i="1"/>
  <c r="R233" i="1"/>
  <c r="S233" i="1"/>
  <c r="M234" i="1"/>
  <c r="N234" i="1"/>
  <c r="O234" i="1"/>
  <c r="P234" i="1"/>
  <c r="Q234" i="1"/>
  <c r="K234" i="1"/>
  <c r="L234" i="1"/>
  <c r="R234" i="1"/>
  <c r="S234" i="1"/>
  <c r="M235" i="1"/>
  <c r="N235" i="1"/>
  <c r="O235" i="1"/>
  <c r="P235" i="1"/>
  <c r="Q235" i="1"/>
  <c r="K235" i="1"/>
  <c r="L235" i="1"/>
  <c r="R235" i="1"/>
  <c r="S235" i="1"/>
  <c r="M236" i="1"/>
  <c r="N236" i="1"/>
  <c r="O236" i="1"/>
  <c r="P236" i="1"/>
  <c r="Q236" i="1"/>
  <c r="K236" i="1"/>
  <c r="L236" i="1"/>
  <c r="R236" i="1"/>
  <c r="S236" i="1"/>
  <c r="M237" i="1"/>
  <c r="N237" i="1"/>
  <c r="O237" i="1"/>
  <c r="P237" i="1"/>
  <c r="Q237" i="1"/>
  <c r="K237" i="1"/>
  <c r="L237" i="1"/>
  <c r="R237" i="1"/>
  <c r="S237" i="1"/>
  <c r="M238" i="1"/>
  <c r="N238" i="1"/>
  <c r="O238" i="1"/>
  <c r="P238" i="1"/>
  <c r="Q238" i="1"/>
  <c r="K238" i="1"/>
  <c r="L238" i="1"/>
  <c r="R238" i="1"/>
  <c r="S238" i="1"/>
  <c r="M239" i="1"/>
  <c r="N239" i="1"/>
  <c r="O239" i="1"/>
  <c r="P239" i="1"/>
  <c r="Q239" i="1"/>
  <c r="K239" i="1"/>
  <c r="L239" i="1"/>
  <c r="R239" i="1"/>
  <c r="S239" i="1"/>
  <c r="M240" i="1"/>
  <c r="N240" i="1"/>
  <c r="O240" i="1"/>
  <c r="P240" i="1"/>
  <c r="Q240" i="1"/>
  <c r="K240" i="1"/>
  <c r="L240" i="1"/>
  <c r="R240" i="1"/>
  <c r="S240" i="1"/>
  <c r="M241" i="1"/>
  <c r="N241" i="1"/>
  <c r="O241" i="1"/>
  <c r="P241" i="1"/>
  <c r="Q241" i="1"/>
  <c r="K241" i="1"/>
  <c r="L241" i="1"/>
  <c r="R241" i="1"/>
  <c r="S241" i="1"/>
  <c r="M242" i="1"/>
  <c r="N242" i="1"/>
  <c r="O242" i="1"/>
  <c r="P242" i="1"/>
  <c r="Q242" i="1"/>
  <c r="K242" i="1"/>
  <c r="L242" i="1"/>
  <c r="R242" i="1"/>
  <c r="S242" i="1"/>
  <c r="M243" i="1"/>
  <c r="N243" i="1"/>
  <c r="O243" i="1"/>
  <c r="P243" i="1"/>
  <c r="Q243" i="1"/>
  <c r="K243" i="1"/>
  <c r="L243" i="1"/>
  <c r="R243" i="1"/>
  <c r="S243" i="1"/>
  <c r="M244" i="1"/>
  <c r="N244" i="1"/>
  <c r="O244" i="1"/>
  <c r="P244" i="1"/>
  <c r="Q244" i="1"/>
  <c r="K244" i="1"/>
  <c r="L244" i="1"/>
  <c r="R244" i="1"/>
  <c r="S244" i="1"/>
  <c r="M245" i="1"/>
  <c r="N245" i="1"/>
  <c r="O245" i="1"/>
  <c r="P245" i="1"/>
  <c r="Q245" i="1"/>
  <c r="K245" i="1"/>
  <c r="L245" i="1"/>
  <c r="R245" i="1"/>
  <c r="S245" i="1"/>
  <c r="M246" i="1"/>
  <c r="N246" i="1"/>
  <c r="O246" i="1"/>
  <c r="P246" i="1"/>
  <c r="Q246" i="1"/>
  <c r="K246" i="1"/>
  <c r="L246" i="1"/>
  <c r="R246" i="1"/>
  <c r="S246" i="1"/>
  <c r="M247" i="1"/>
  <c r="N247" i="1"/>
  <c r="O247" i="1"/>
  <c r="P247" i="1"/>
  <c r="Q247" i="1"/>
  <c r="K247" i="1"/>
  <c r="L247" i="1"/>
  <c r="R247" i="1"/>
  <c r="S247" i="1"/>
  <c r="M248" i="1"/>
  <c r="N248" i="1"/>
  <c r="O248" i="1"/>
  <c r="P248" i="1"/>
  <c r="Q248" i="1"/>
  <c r="K248" i="1"/>
  <c r="L248" i="1"/>
  <c r="R248" i="1"/>
  <c r="S248" i="1"/>
  <c r="M249" i="1"/>
  <c r="N249" i="1"/>
  <c r="O249" i="1"/>
  <c r="P249" i="1"/>
  <c r="Q249" i="1"/>
  <c r="K249" i="1"/>
  <c r="L249" i="1"/>
  <c r="R249" i="1"/>
  <c r="S249" i="1"/>
  <c r="M250" i="1"/>
  <c r="N250" i="1"/>
  <c r="O250" i="1"/>
  <c r="P250" i="1"/>
  <c r="Q250" i="1"/>
  <c r="K250" i="1"/>
  <c r="L250" i="1"/>
  <c r="R250" i="1"/>
  <c r="S250" i="1"/>
  <c r="M251" i="1"/>
  <c r="N251" i="1"/>
  <c r="O251" i="1"/>
  <c r="P251" i="1"/>
  <c r="Q251" i="1"/>
  <c r="K251" i="1"/>
  <c r="L251" i="1"/>
  <c r="R251" i="1"/>
  <c r="S251" i="1"/>
  <c r="M252" i="1"/>
  <c r="N252" i="1"/>
  <c r="O252" i="1"/>
  <c r="P252" i="1"/>
  <c r="Q252" i="1"/>
  <c r="K252" i="1"/>
  <c r="L252" i="1"/>
  <c r="R252" i="1"/>
  <c r="S252" i="1"/>
  <c r="N3" i="1"/>
  <c r="H5" i="2" s="1"/>
  <c r="H6" i="2" s="1"/>
  <c r="O3" i="1"/>
  <c r="I5" i="2" s="1"/>
  <c r="I6" i="2" s="1"/>
  <c r="P3" i="1"/>
  <c r="Q3" i="1"/>
  <c r="K5" i="2" s="1"/>
  <c r="K6" i="2" s="1"/>
  <c r="K3" i="1"/>
  <c r="L3" i="1"/>
  <c r="F5" i="2" s="1"/>
  <c r="F6" i="2" s="1"/>
  <c r="R3" i="1"/>
  <c r="M3" i="1"/>
  <c r="G3" i="2"/>
  <c r="G4" i="2" s="1"/>
  <c r="J10" i="2" l="1"/>
  <c r="G5" i="2"/>
  <c r="H3" i="2"/>
  <c r="H4" i="2" s="1"/>
  <c r="F3" i="2"/>
  <c r="F4" i="2" s="1"/>
  <c r="F7" i="2" s="1"/>
  <c r="I3" i="2"/>
  <c r="I4" i="2" s="1"/>
  <c r="L3" i="2"/>
  <c r="L4" i="2" s="1"/>
  <c r="L7" i="2" s="1"/>
  <c r="J3" i="2"/>
  <c r="J4" i="2" s="1"/>
  <c r="M3" i="2"/>
  <c r="K3" i="2"/>
  <c r="K4" i="2" s="1"/>
  <c r="F13" i="2" l="1"/>
  <c r="F14" i="2"/>
  <c r="J13" i="2"/>
  <c r="J14" i="2"/>
  <c r="G6" i="2"/>
  <c r="M4" i="2"/>
  <c r="L13" i="2"/>
  <c r="L14" i="2"/>
  <c r="I14" i="2"/>
  <c r="H7" i="2"/>
  <c r="J7" i="2"/>
  <c r="I7" i="2"/>
  <c r="K13" i="2"/>
  <c r="K7" i="2"/>
  <c r="I13" i="2"/>
  <c r="H13" i="2"/>
  <c r="M13" i="2" l="1"/>
  <c r="G7" i="2"/>
  <c r="G13" i="2"/>
  <c r="M7" i="2"/>
  <c r="G14" i="2" l="1"/>
  <c r="K14" i="2"/>
  <c r="H14" i="2"/>
  <c r="M14" i="2"/>
  <c r="H11" i="2" l="1"/>
  <c r="J11" i="2"/>
  <c r="L11" i="2"/>
  <c r="M11" i="2"/>
  <c r="I11" i="2"/>
  <c r="K11" i="2"/>
  <c r="G11" i="2"/>
</calcChain>
</file>

<file path=xl/sharedStrings.xml><?xml version="1.0" encoding="utf-8"?>
<sst xmlns="http://schemas.openxmlformats.org/spreadsheetml/2006/main" count="131" uniqueCount="88">
  <si>
    <t>Date</t>
  </si>
  <si>
    <t>APPLE</t>
  </si>
  <si>
    <t>MICROFT</t>
  </si>
  <si>
    <t>GOOGLE</t>
  </si>
  <si>
    <t>NVIDIA</t>
  </si>
  <si>
    <t>NIKE</t>
  </si>
  <si>
    <t>NASDAQ</t>
  </si>
  <si>
    <t>S&amp;P 500</t>
  </si>
  <si>
    <t>PETROLEO</t>
  </si>
  <si>
    <t>ORO</t>
  </si>
  <si>
    <t>Var % Nasdaq</t>
  </si>
  <si>
    <t>Var % Google</t>
  </si>
  <si>
    <t>Var % Apple</t>
  </si>
  <si>
    <t>Var % Microft</t>
  </si>
  <si>
    <t>Var % Nvidia</t>
  </si>
  <si>
    <t>Var % nike</t>
  </si>
  <si>
    <t>Var % s&amp;p 500</t>
  </si>
  <si>
    <t>Var % Petroleo</t>
  </si>
  <si>
    <t>Var % Oro</t>
  </si>
  <si>
    <t>Indicadores</t>
  </si>
  <si>
    <t>Rentabilidad Diaria</t>
  </si>
  <si>
    <t>Rentabilidad Anual</t>
  </si>
  <si>
    <t>Riesgo diario</t>
  </si>
  <si>
    <t>Riesgo Anual</t>
  </si>
  <si>
    <t>CV</t>
  </si>
  <si>
    <t>Beta</t>
  </si>
  <si>
    <t>Coeficiente de Correlación</t>
  </si>
  <si>
    <t>Riesgo Sistemático</t>
  </si>
  <si>
    <t>Riesgo No sistemático</t>
  </si>
  <si>
    <t>Tasa Libre de Riesgo</t>
  </si>
  <si>
    <t xml:space="preserve">Índice de Sharpe </t>
  </si>
  <si>
    <t>Índice de Treynor</t>
  </si>
  <si>
    <t>Índice de Sharpe</t>
  </si>
  <si>
    <t xml:space="preserve">Beta </t>
  </si>
  <si>
    <t>portafolio</t>
  </si>
  <si>
    <t xml:space="preserve">inversion </t>
  </si>
  <si>
    <t>Riesgo (Diario)</t>
  </si>
  <si>
    <t>Riesgo (Anual)</t>
  </si>
  <si>
    <t xml:space="preserve">Inversion </t>
  </si>
  <si>
    <t>Rendimiento (Diario)</t>
  </si>
  <si>
    <t>Rendimiento (Anual)</t>
  </si>
  <si>
    <t>Coeficiente de aversion</t>
  </si>
  <si>
    <t>Utilidad</t>
  </si>
  <si>
    <t>corr Nas/s&amp;p</t>
  </si>
  <si>
    <t>corr Nas/app</t>
  </si>
  <si>
    <t>corr Nas/micr</t>
  </si>
  <si>
    <t>corr Nas/goo</t>
  </si>
  <si>
    <t>corr Nas/nv</t>
  </si>
  <si>
    <t>corr Nas/ni</t>
  </si>
  <si>
    <t>corr Nas/pet</t>
  </si>
  <si>
    <t>corr Nas/or</t>
  </si>
  <si>
    <t xml:space="preserve">cov </t>
  </si>
  <si>
    <t xml:space="preserve">portafolio </t>
  </si>
  <si>
    <t>w 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</si>
  <si>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</si>
  <si>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</si>
  <si>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</si>
  <si>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</si>
  <si>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</si>
  <si>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</si>
  <si>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</si>
  <si>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</si>
  <si>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</si>
  <si>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Aleatorio A</t>
  </si>
  <si>
    <t>Aleatorio B</t>
  </si>
  <si>
    <t>Aleatorio C</t>
  </si>
  <si>
    <t>Aleatorio D</t>
  </si>
  <si>
    <t>Aleatorio E</t>
  </si>
  <si>
    <t>Aleatorio F</t>
  </si>
  <si>
    <t>Aleatorio G</t>
  </si>
  <si>
    <t>Aleatorio H</t>
  </si>
  <si>
    <t>Aleatorio I</t>
  </si>
  <si>
    <t>WA</t>
  </si>
  <si>
    <t>WB</t>
  </si>
  <si>
    <t>WC</t>
  </si>
  <si>
    <t>WD</t>
  </si>
  <si>
    <t>WE</t>
  </si>
  <si>
    <t>WF</t>
  </si>
  <si>
    <t>WG</t>
  </si>
  <si>
    <t>WH</t>
  </si>
  <si>
    <t>WI</t>
  </si>
  <si>
    <t>VAR P</t>
  </si>
  <si>
    <t>RIESGO</t>
  </si>
  <si>
    <t>RENTABILIDAD</t>
  </si>
  <si>
    <t>sharpe ratio</t>
  </si>
  <si>
    <t>tasa libre de riesgo</t>
  </si>
  <si>
    <t>po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</si>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</sst>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00%"/>
    <numFmt numFmtId="165" formatCode="0.0%"/>
    <numFmt numFmtId="166" formatCode="0.0"/>
    <numFmt numFmtId="167" formatCode="0.000"/>
    <numFmt numFmtId="168" formatCode="0.00000"/>
    <numFmt numFmtId="169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Segoe Print"/>
    </font>
    <font>
      <sz val="9"/>
      <color theme="1"/>
      <name val="Segoe Print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164" fontId="2" fillId="2" borderId="1" xfId="1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0" fillId="0" borderId="0" xfId="1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166" fontId="3" fillId="0" borderId="2" xfId="2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9" fontId="3" fillId="0" borderId="2" xfId="1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43" fontId="3" fillId="0" borderId="2" xfId="2" applyFont="1" applyBorder="1" applyAlignment="1">
      <alignment horizontal="center" vertical="center"/>
    </xf>
    <xf numFmtId="9" fontId="0" fillId="0" borderId="0" xfId="1" applyFont="1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10" fontId="3" fillId="0" borderId="0" xfId="1" applyNumberFormat="1" applyFont="1" applyAlignment="1">
      <alignment horizontal="center" vertical="center"/>
    </xf>
    <xf numFmtId="43" fontId="3" fillId="0" borderId="4" xfId="2" applyFont="1" applyBorder="1" applyAlignment="1">
      <alignment horizontal="center" vertical="center"/>
    </xf>
    <xf numFmtId="164" fontId="0" fillId="0" borderId="0" xfId="0" applyNumberFormat="1"/>
    <xf numFmtId="165" fontId="3" fillId="0" borderId="2" xfId="1" applyNumberFormat="1" applyFont="1" applyFill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0" fontId="3" fillId="0" borderId="4" xfId="1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169" fontId="3" fillId="0" borderId="0" xfId="2" applyNumberFormat="1" applyFont="1" applyAlignment="1">
      <alignment horizontal="center" vertical="center"/>
    </xf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0" borderId="0" xfId="1" applyNumberFormat="1" applyFont="1"/>
    <xf numFmtId="0" fontId="0" fillId="6" borderId="0" xfId="0" applyFill="1"/>
    <xf numFmtId="2" fontId="0" fillId="6" borderId="0" xfId="0" applyNumberFormat="1" applyFill="1"/>
    <xf numFmtId="167" fontId="0" fillId="6" borderId="0" xfId="0" applyNumberFormat="1" applyFill="1"/>
    <xf numFmtId="2" fontId="0" fillId="0" borderId="0" xfId="2" applyNumberFormat="1" applyFont="1"/>
    <xf numFmtId="10" fontId="0" fillId="0" borderId="0" xfId="0" applyNumberFormat="1"/>
    <xf numFmtId="0" fontId="0" fillId="7" borderId="0" xfId="0" applyFill="1"/>
    <xf numFmtId="9" fontId="0" fillId="7" borderId="0" xfId="1" applyFont="1" applyFill="1"/>
    <xf numFmtId="165" fontId="0" fillId="7" borderId="0" xfId="1" applyNumberFormat="1" applyFont="1" applyFill="1"/>
    <xf numFmtId="10" fontId="0" fillId="7" borderId="0" xfId="1" applyNumberFormat="1" applyFont="1" applyFill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Portafolios!$W$1</c:f>
              <c:strCache>
                <c:ptCount val="1"/>
                <c:pt idx="0">
                  <c:v>RENTABILIDAD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Portafolios!$V$2:$V$1029</c:f>
              <c:numCache>
                <c:formatCode>0.00%</c:formatCode>
                <c:ptCount val="1028"/>
                <c:pt idx="0">
                  <c:v>0.12377718671280963</c:v>
                </c:pt>
                <c:pt idx="1">
                  <c:v>0.11334434980810611</c:v>
                </c:pt>
                <c:pt idx="2">
                  <c:v>0.10741976804839745</c:v>
                </c:pt>
                <c:pt idx="3">
                  <c:v>0.12067114482377343</c:v>
                </c:pt>
                <c:pt idx="4">
                  <c:v>0.17049069626398819</c:v>
                </c:pt>
                <c:pt idx="5">
                  <c:v>0.12248339426206138</c:v>
                </c:pt>
                <c:pt idx="6">
                  <c:v>0.12398128294191818</c:v>
                </c:pt>
                <c:pt idx="7">
                  <c:v>0.13075049073382397</c:v>
                </c:pt>
                <c:pt idx="8">
                  <c:v>0.15787784733246912</c:v>
                </c:pt>
                <c:pt idx="9">
                  <c:v>0.11857436892389908</c:v>
                </c:pt>
                <c:pt idx="10">
                  <c:v>0.14652291561619274</c:v>
                </c:pt>
                <c:pt idx="11">
                  <c:v>0.13336935382443049</c:v>
                </c:pt>
                <c:pt idx="12">
                  <c:v>0.13937309082008476</c:v>
                </c:pt>
                <c:pt idx="13">
                  <c:v>0.15574055680056986</c:v>
                </c:pt>
                <c:pt idx="14">
                  <c:v>0.14191840711299655</c:v>
                </c:pt>
                <c:pt idx="15">
                  <c:v>0.13041054244231176</c:v>
                </c:pt>
                <c:pt idx="16">
                  <c:v>0.12829087341066991</c:v>
                </c:pt>
                <c:pt idx="17">
                  <c:v>0.17213719463678659</c:v>
                </c:pt>
                <c:pt idx="18">
                  <c:v>0.11548240507899719</c:v>
                </c:pt>
                <c:pt idx="19">
                  <c:v>0.12223589945161255</c:v>
                </c:pt>
                <c:pt idx="20">
                  <c:v>0.13682092849308602</c:v>
                </c:pt>
                <c:pt idx="21">
                  <c:v>0.11359809017383991</c:v>
                </c:pt>
                <c:pt idx="22">
                  <c:v>0.12698922731457918</c:v>
                </c:pt>
                <c:pt idx="23">
                  <c:v>0.13653203936698474</c:v>
                </c:pt>
                <c:pt idx="24">
                  <c:v>0.14581665630068785</c:v>
                </c:pt>
                <c:pt idx="25">
                  <c:v>0.12819319529359011</c:v>
                </c:pt>
                <c:pt idx="26">
                  <c:v>0.11333396218193578</c:v>
                </c:pt>
                <c:pt idx="27">
                  <c:v>0.13836381784563057</c:v>
                </c:pt>
                <c:pt idx="28">
                  <c:v>0.1033018087693727</c:v>
                </c:pt>
                <c:pt idx="29">
                  <c:v>0.15956909316143902</c:v>
                </c:pt>
                <c:pt idx="30">
                  <c:v>0.13305243112451665</c:v>
                </c:pt>
                <c:pt idx="31">
                  <c:v>0.15079618174417425</c:v>
                </c:pt>
                <c:pt idx="32">
                  <c:v>0.15047629609867627</c:v>
                </c:pt>
                <c:pt idx="33">
                  <c:v>0.12345028767705477</c:v>
                </c:pt>
                <c:pt idx="34">
                  <c:v>0.11753040199266766</c:v>
                </c:pt>
                <c:pt idx="35">
                  <c:v>0.10829559283728483</c:v>
                </c:pt>
                <c:pt idx="36">
                  <c:v>0.10957171587050189</c:v>
                </c:pt>
                <c:pt idx="37">
                  <c:v>0.11852572657734135</c:v>
                </c:pt>
                <c:pt idx="38">
                  <c:v>0.14935443494583237</c:v>
                </c:pt>
                <c:pt idx="39">
                  <c:v>0.13422012099596253</c:v>
                </c:pt>
                <c:pt idx="40">
                  <c:v>0.13285260196862611</c:v>
                </c:pt>
                <c:pt idx="41">
                  <c:v>0.10417097741876448</c:v>
                </c:pt>
                <c:pt idx="42">
                  <c:v>0.13239445376876283</c:v>
                </c:pt>
                <c:pt idx="43">
                  <c:v>0.12974069443850053</c:v>
                </c:pt>
                <c:pt idx="44">
                  <c:v>0.12687461962402619</c:v>
                </c:pt>
                <c:pt idx="45">
                  <c:v>0.10754126740187066</c:v>
                </c:pt>
                <c:pt idx="46">
                  <c:v>0.12206603209409478</c:v>
                </c:pt>
                <c:pt idx="47">
                  <c:v>0.10719494433351442</c:v>
                </c:pt>
                <c:pt idx="48">
                  <c:v>0.1051667840196597</c:v>
                </c:pt>
                <c:pt idx="49">
                  <c:v>0.10977865225792013</c:v>
                </c:pt>
                <c:pt idx="50">
                  <c:v>0.14012543877821781</c:v>
                </c:pt>
                <c:pt idx="51">
                  <c:v>0.10485569045855349</c:v>
                </c:pt>
                <c:pt idx="52">
                  <c:v>0.11237734085894255</c:v>
                </c:pt>
                <c:pt idx="53">
                  <c:v>0.10665323712059123</c:v>
                </c:pt>
                <c:pt idx="54">
                  <c:v>0.13185871583010639</c:v>
                </c:pt>
                <c:pt idx="55">
                  <c:v>0.11194883251654511</c:v>
                </c:pt>
                <c:pt idx="56">
                  <c:v>0.11881063781975157</c:v>
                </c:pt>
                <c:pt idx="57">
                  <c:v>0.12488471976567055</c:v>
                </c:pt>
                <c:pt idx="58">
                  <c:v>0.10936511592519421</c:v>
                </c:pt>
                <c:pt idx="59">
                  <c:v>0.15864359420495244</c:v>
                </c:pt>
                <c:pt idx="60">
                  <c:v>0.10748240711519734</c:v>
                </c:pt>
                <c:pt idx="61">
                  <c:v>0.14396272739372923</c:v>
                </c:pt>
                <c:pt idx="62">
                  <c:v>0.12566192316124081</c:v>
                </c:pt>
                <c:pt idx="63">
                  <c:v>0.13358408072575409</c:v>
                </c:pt>
                <c:pt idx="64">
                  <c:v>0.11703900723668642</c:v>
                </c:pt>
                <c:pt idx="65">
                  <c:v>0.12216109964257847</c:v>
                </c:pt>
                <c:pt idx="66">
                  <c:v>0.15306048112851142</c:v>
                </c:pt>
                <c:pt idx="67">
                  <c:v>0.12209989245118971</c:v>
                </c:pt>
                <c:pt idx="68">
                  <c:v>0.11782890540891112</c:v>
                </c:pt>
                <c:pt idx="69">
                  <c:v>0.14876578825818176</c:v>
                </c:pt>
                <c:pt idx="70">
                  <c:v>0.12439922380873829</c:v>
                </c:pt>
                <c:pt idx="71">
                  <c:v>0.13127942628086267</c:v>
                </c:pt>
                <c:pt idx="72">
                  <c:v>9.9929385558376743E-2</c:v>
                </c:pt>
                <c:pt idx="73">
                  <c:v>0.13675323213506088</c:v>
                </c:pt>
                <c:pt idx="74">
                  <c:v>0.10462779607349458</c:v>
                </c:pt>
                <c:pt idx="75">
                  <c:v>0.13433733131762732</c:v>
                </c:pt>
                <c:pt idx="76">
                  <c:v>0.10884968600192213</c:v>
                </c:pt>
                <c:pt idx="77">
                  <c:v>0.12152488637840318</c:v>
                </c:pt>
                <c:pt idx="78">
                  <c:v>0.11861722934500891</c:v>
                </c:pt>
                <c:pt idx="79">
                  <c:v>0.12543236363458221</c:v>
                </c:pt>
                <c:pt idx="80">
                  <c:v>0.13578452893599774</c:v>
                </c:pt>
                <c:pt idx="81">
                  <c:v>0.1071434362153208</c:v>
                </c:pt>
                <c:pt idx="82">
                  <c:v>0.11052584250757687</c:v>
                </c:pt>
                <c:pt idx="83">
                  <c:v>0.11119654909149011</c:v>
                </c:pt>
                <c:pt idx="84">
                  <c:v>0.11541779215328858</c:v>
                </c:pt>
                <c:pt idx="85">
                  <c:v>0.14796415670300261</c:v>
                </c:pt>
                <c:pt idx="86">
                  <c:v>0.11419400383883921</c:v>
                </c:pt>
                <c:pt idx="87">
                  <c:v>0.1715593098274556</c:v>
                </c:pt>
                <c:pt idx="88">
                  <c:v>0.16090871705471055</c:v>
                </c:pt>
                <c:pt idx="89">
                  <c:v>0.11453443260954548</c:v>
                </c:pt>
                <c:pt idx="90">
                  <c:v>0.14308123720711702</c:v>
                </c:pt>
                <c:pt idx="91">
                  <c:v>0.13710873523961223</c:v>
                </c:pt>
                <c:pt idx="92">
                  <c:v>0.13144755058311225</c:v>
                </c:pt>
                <c:pt idx="93">
                  <c:v>0.10418185610789719</c:v>
                </c:pt>
                <c:pt idx="94">
                  <c:v>0.12032442412847755</c:v>
                </c:pt>
                <c:pt idx="95">
                  <c:v>0.10842375734424842</c:v>
                </c:pt>
                <c:pt idx="96">
                  <c:v>0.1098428395819623</c:v>
                </c:pt>
                <c:pt idx="97">
                  <c:v>0.12091244087512826</c:v>
                </c:pt>
                <c:pt idx="98">
                  <c:v>0.129529792357128</c:v>
                </c:pt>
                <c:pt idx="99">
                  <c:v>0.11896430624485045</c:v>
                </c:pt>
                <c:pt idx="100">
                  <c:v>0.13449916137054771</c:v>
                </c:pt>
                <c:pt idx="101">
                  <c:v>0.16367030552955536</c:v>
                </c:pt>
                <c:pt idx="102">
                  <c:v>0.13783191050864907</c:v>
                </c:pt>
                <c:pt idx="103">
                  <c:v>0.12490824181945065</c:v>
                </c:pt>
                <c:pt idx="104">
                  <c:v>0.10864936763299933</c:v>
                </c:pt>
                <c:pt idx="105">
                  <c:v>0.12990410547198086</c:v>
                </c:pt>
                <c:pt idx="106">
                  <c:v>0.13180872246692454</c:v>
                </c:pt>
                <c:pt idx="107">
                  <c:v>0.13272145698858084</c:v>
                </c:pt>
                <c:pt idx="108">
                  <c:v>0.14568566658274607</c:v>
                </c:pt>
                <c:pt idx="109">
                  <c:v>0.11975126320091684</c:v>
                </c:pt>
                <c:pt idx="110">
                  <c:v>0.11902948282321799</c:v>
                </c:pt>
                <c:pt idx="111">
                  <c:v>0.12530512960495788</c:v>
                </c:pt>
                <c:pt idx="112">
                  <c:v>9.9219288251992416E-2</c:v>
                </c:pt>
                <c:pt idx="113">
                  <c:v>0.12564078992670297</c:v>
                </c:pt>
                <c:pt idx="114">
                  <c:v>0.10712291223099626</c:v>
                </c:pt>
                <c:pt idx="115">
                  <c:v>0.12960729298951229</c:v>
                </c:pt>
                <c:pt idx="116">
                  <c:v>0.12267329590303232</c:v>
                </c:pt>
                <c:pt idx="117">
                  <c:v>0.17876042788825849</c:v>
                </c:pt>
                <c:pt idx="118">
                  <c:v>0.12739176112638678</c:v>
                </c:pt>
                <c:pt idx="119">
                  <c:v>0.11772312051350187</c:v>
                </c:pt>
                <c:pt idx="120">
                  <c:v>0.11136970721911535</c:v>
                </c:pt>
                <c:pt idx="121">
                  <c:v>0.15248916988530437</c:v>
                </c:pt>
                <c:pt idx="122">
                  <c:v>0.1571196688983213</c:v>
                </c:pt>
                <c:pt idx="123">
                  <c:v>0.10669251332349287</c:v>
                </c:pt>
                <c:pt idx="124">
                  <c:v>0.17268262249659455</c:v>
                </c:pt>
                <c:pt idx="125">
                  <c:v>0.1257406960600054</c:v>
                </c:pt>
                <c:pt idx="126">
                  <c:v>0.11097617031492908</c:v>
                </c:pt>
                <c:pt idx="127">
                  <c:v>0.15224066759178109</c:v>
                </c:pt>
                <c:pt idx="128">
                  <c:v>0.1057501078110363</c:v>
                </c:pt>
                <c:pt idx="129">
                  <c:v>0.1203434969039764</c:v>
                </c:pt>
                <c:pt idx="130">
                  <c:v>0.15271104359275076</c:v>
                </c:pt>
                <c:pt idx="131">
                  <c:v>0.14993696094421857</c:v>
                </c:pt>
                <c:pt idx="132">
                  <c:v>0.12151663840558886</c:v>
                </c:pt>
                <c:pt idx="133">
                  <c:v>0.16385174517449103</c:v>
                </c:pt>
                <c:pt idx="134">
                  <c:v>0.15922211359386051</c:v>
                </c:pt>
                <c:pt idx="135">
                  <c:v>0.11512409423472468</c:v>
                </c:pt>
                <c:pt idx="136">
                  <c:v>0.14364420914817788</c:v>
                </c:pt>
                <c:pt idx="137">
                  <c:v>0.11039132996393795</c:v>
                </c:pt>
                <c:pt idx="138">
                  <c:v>9.6359115017451674E-2</c:v>
                </c:pt>
                <c:pt idx="139">
                  <c:v>0.12945339767832478</c:v>
                </c:pt>
                <c:pt idx="140">
                  <c:v>0.12193379475136841</c:v>
                </c:pt>
                <c:pt idx="141">
                  <c:v>0.1407350475994254</c:v>
                </c:pt>
                <c:pt idx="142">
                  <c:v>0.1198848536192951</c:v>
                </c:pt>
                <c:pt idx="143">
                  <c:v>0.12149789211112925</c:v>
                </c:pt>
                <c:pt idx="144">
                  <c:v>0.11114200784691217</c:v>
                </c:pt>
                <c:pt idx="145">
                  <c:v>0.12488369196945039</c:v>
                </c:pt>
                <c:pt idx="146">
                  <c:v>0.12811317891874499</c:v>
                </c:pt>
                <c:pt idx="147">
                  <c:v>0.14952918632639986</c:v>
                </c:pt>
                <c:pt idx="148">
                  <c:v>0.10914072553884299</c:v>
                </c:pt>
                <c:pt idx="149">
                  <c:v>0.13280297066834634</c:v>
                </c:pt>
                <c:pt idx="150">
                  <c:v>0.11926532859213976</c:v>
                </c:pt>
                <c:pt idx="151">
                  <c:v>0.10939483390220182</c:v>
                </c:pt>
                <c:pt idx="152">
                  <c:v>0.14854121614924717</c:v>
                </c:pt>
                <c:pt idx="153">
                  <c:v>0.12107769167758253</c:v>
                </c:pt>
                <c:pt idx="154">
                  <c:v>0.11567934264911306</c:v>
                </c:pt>
                <c:pt idx="155">
                  <c:v>0.13021842637761175</c:v>
                </c:pt>
                <c:pt idx="156">
                  <c:v>0.11744809487280601</c:v>
                </c:pt>
                <c:pt idx="157">
                  <c:v>0.16501239791748423</c:v>
                </c:pt>
                <c:pt idx="158">
                  <c:v>0.12880525222081093</c:v>
                </c:pt>
                <c:pt idx="159">
                  <c:v>9.3214476896936543E-2</c:v>
                </c:pt>
                <c:pt idx="160">
                  <c:v>0.11934944302973793</c:v>
                </c:pt>
                <c:pt idx="161">
                  <c:v>0.13328388951281339</c:v>
                </c:pt>
                <c:pt idx="162">
                  <c:v>0.16931576113462285</c:v>
                </c:pt>
                <c:pt idx="163">
                  <c:v>0.13436540018611451</c:v>
                </c:pt>
                <c:pt idx="164">
                  <c:v>0.11168026089166215</c:v>
                </c:pt>
                <c:pt idx="165">
                  <c:v>0.12192868765774501</c:v>
                </c:pt>
                <c:pt idx="166">
                  <c:v>0.12689263828189007</c:v>
                </c:pt>
                <c:pt idx="167">
                  <c:v>0.13882057771420545</c:v>
                </c:pt>
                <c:pt idx="168">
                  <c:v>0.12979102101565693</c:v>
                </c:pt>
                <c:pt idx="169">
                  <c:v>0.14257138935522501</c:v>
                </c:pt>
                <c:pt idx="170">
                  <c:v>0.12713945142236135</c:v>
                </c:pt>
                <c:pt idx="171">
                  <c:v>0.12547104356584929</c:v>
                </c:pt>
                <c:pt idx="172">
                  <c:v>0.13737156823047317</c:v>
                </c:pt>
                <c:pt idx="173">
                  <c:v>0.11984566031852166</c:v>
                </c:pt>
                <c:pt idx="174">
                  <c:v>0.15298963536070026</c:v>
                </c:pt>
                <c:pt idx="175">
                  <c:v>0.10849803729341252</c:v>
                </c:pt>
                <c:pt idx="176">
                  <c:v>0.13926540958196953</c:v>
                </c:pt>
                <c:pt idx="177">
                  <c:v>0.11486692381049934</c:v>
                </c:pt>
                <c:pt idx="178">
                  <c:v>0.1641429703034005</c:v>
                </c:pt>
                <c:pt idx="179">
                  <c:v>0.10408604754318354</c:v>
                </c:pt>
                <c:pt idx="180">
                  <c:v>0.11188510075283634</c:v>
                </c:pt>
                <c:pt idx="181">
                  <c:v>0.15140826460468648</c:v>
                </c:pt>
                <c:pt idx="182">
                  <c:v>0.12314507725179732</c:v>
                </c:pt>
                <c:pt idx="183">
                  <c:v>0.13664613255109317</c:v>
                </c:pt>
                <c:pt idx="184">
                  <c:v>0.11290552103764888</c:v>
                </c:pt>
                <c:pt idx="185">
                  <c:v>0.13256182307907424</c:v>
                </c:pt>
                <c:pt idx="186">
                  <c:v>0.11332011660349837</c:v>
                </c:pt>
                <c:pt idx="187">
                  <c:v>0.12270814550552044</c:v>
                </c:pt>
                <c:pt idx="188">
                  <c:v>0.1206292188140991</c:v>
                </c:pt>
                <c:pt idx="189">
                  <c:v>0.12035073599054216</c:v>
                </c:pt>
                <c:pt idx="190">
                  <c:v>0.15163310380248532</c:v>
                </c:pt>
                <c:pt idx="191">
                  <c:v>0.1156242699767728</c:v>
                </c:pt>
                <c:pt idx="192">
                  <c:v>0.126256884122564</c:v>
                </c:pt>
                <c:pt idx="193">
                  <c:v>0.11669969114732044</c:v>
                </c:pt>
                <c:pt idx="194">
                  <c:v>0.11586099266750534</c:v>
                </c:pt>
                <c:pt idx="195">
                  <c:v>0.12273752288722917</c:v>
                </c:pt>
                <c:pt idx="196">
                  <c:v>0.13913954259940023</c:v>
                </c:pt>
                <c:pt idx="197">
                  <c:v>0.11043667521665154</c:v>
                </c:pt>
                <c:pt idx="198">
                  <c:v>0.10782316435322833</c:v>
                </c:pt>
                <c:pt idx="199">
                  <c:v>0.15463461036423015</c:v>
                </c:pt>
                <c:pt idx="200">
                  <c:v>0.12687021913433194</c:v>
                </c:pt>
                <c:pt idx="201">
                  <c:v>0.13399152775212519</c:v>
                </c:pt>
                <c:pt idx="202">
                  <c:v>0.12718877947564214</c:v>
                </c:pt>
                <c:pt idx="203">
                  <c:v>0.15201097884208897</c:v>
                </c:pt>
                <c:pt idx="204">
                  <c:v>0.12971669767548463</c:v>
                </c:pt>
                <c:pt idx="205">
                  <c:v>0.13936243577440374</c:v>
                </c:pt>
                <c:pt idx="206">
                  <c:v>0.11143453479027554</c:v>
                </c:pt>
                <c:pt idx="207">
                  <c:v>0.14303030025532318</c:v>
                </c:pt>
                <c:pt idx="208">
                  <c:v>0.10017773539330682</c:v>
                </c:pt>
                <c:pt idx="209">
                  <c:v>0.11346119521051211</c:v>
                </c:pt>
                <c:pt idx="210">
                  <c:v>0.14897937127499791</c:v>
                </c:pt>
                <c:pt idx="211">
                  <c:v>0.16582337178294401</c:v>
                </c:pt>
                <c:pt idx="212">
                  <c:v>0.12942410774271509</c:v>
                </c:pt>
                <c:pt idx="213">
                  <c:v>0.12024666393706303</c:v>
                </c:pt>
                <c:pt idx="214">
                  <c:v>0.14863449682186772</c:v>
                </c:pt>
                <c:pt idx="215">
                  <c:v>0.12891458106264272</c:v>
                </c:pt>
                <c:pt idx="216">
                  <c:v>0.10902227867064399</c:v>
                </c:pt>
                <c:pt idx="217">
                  <c:v>0.10470123697457116</c:v>
                </c:pt>
                <c:pt idx="218">
                  <c:v>0.10559748140569916</c:v>
                </c:pt>
                <c:pt idx="219">
                  <c:v>9.9695034260257193E-2</c:v>
                </c:pt>
                <c:pt idx="220">
                  <c:v>0.15478420630756939</c:v>
                </c:pt>
                <c:pt idx="221">
                  <c:v>0.12557666267724113</c:v>
                </c:pt>
                <c:pt idx="222">
                  <c:v>0.14369685892492057</c:v>
                </c:pt>
                <c:pt idx="223">
                  <c:v>0.144978577997009</c:v>
                </c:pt>
                <c:pt idx="224">
                  <c:v>0.11763820518779612</c:v>
                </c:pt>
                <c:pt idx="225">
                  <c:v>0.10809526539450076</c:v>
                </c:pt>
                <c:pt idx="226">
                  <c:v>0.10968824558776473</c:v>
                </c:pt>
                <c:pt idx="227">
                  <c:v>0.13650122538582465</c:v>
                </c:pt>
                <c:pt idx="228">
                  <c:v>0.15329089184036579</c:v>
                </c:pt>
                <c:pt idx="229">
                  <c:v>0.10618234515385064</c:v>
                </c:pt>
                <c:pt idx="230">
                  <c:v>0.12520707643323642</c:v>
                </c:pt>
                <c:pt idx="231">
                  <c:v>0.10627708478522128</c:v>
                </c:pt>
                <c:pt idx="232">
                  <c:v>0.12012300226954964</c:v>
                </c:pt>
                <c:pt idx="233">
                  <c:v>0.11895618207979088</c:v>
                </c:pt>
                <c:pt idx="234">
                  <c:v>0.11693697434565714</c:v>
                </c:pt>
                <c:pt idx="235">
                  <c:v>0.13261196965594732</c:v>
                </c:pt>
                <c:pt idx="236">
                  <c:v>0.1166178190570757</c:v>
                </c:pt>
                <c:pt idx="237">
                  <c:v>0.10638466436090736</c:v>
                </c:pt>
                <c:pt idx="238">
                  <c:v>0.12049799951683349</c:v>
                </c:pt>
                <c:pt idx="239">
                  <c:v>0.12753428872824399</c:v>
                </c:pt>
                <c:pt idx="240">
                  <c:v>0.11918788006122463</c:v>
                </c:pt>
                <c:pt idx="241">
                  <c:v>0.13699213533624721</c:v>
                </c:pt>
                <c:pt idx="242">
                  <c:v>0.12403974677530075</c:v>
                </c:pt>
                <c:pt idx="243">
                  <c:v>0.19010347443951928</c:v>
                </c:pt>
                <c:pt idx="244">
                  <c:v>0.13265470238368346</c:v>
                </c:pt>
                <c:pt idx="245">
                  <c:v>0.10875931257779438</c:v>
                </c:pt>
                <c:pt idx="246">
                  <c:v>0.11488986143428544</c:v>
                </c:pt>
                <c:pt idx="247">
                  <c:v>0.13633066171869943</c:v>
                </c:pt>
                <c:pt idx="248">
                  <c:v>0.11510274422603085</c:v>
                </c:pt>
                <c:pt idx="249">
                  <c:v>0.12352703907356453</c:v>
                </c:pt>
                <c:pt idx="250">
                  <c:v>0.11582291914402167</c:v>
                </c:pt>
                <c:pt idx="251">
                  <c:v>0.16704435983801136</c:v>
                </c:pt>
                <c:pt idx="252">
                  <c:v>0.12594012864286347</c:v>
                </c:pt>
                <c:pt idx="253">
                  <c:v>0.12644479174361192</c:v>
                </c:pt>
                <c:pt idx="254">
                  <c:v>0.10696487313862565</c:v>
                </c:pt>
                <c:pt idx="255">
                  <c:v>0.11404289713415927</c:v>
                </c:pt>
                <c:pt idx="256">
                  <c:v>0.11683999273187597</c:v>
                </c:pt>
                <c:pt idx="257">
                  <c:v>0.13143909755317693</c:v>
                </c:pt>
                <c:pt idx="258">
                  <c:v>0.11609698593918322</c:v>
                </c:pt>
                <c:pt idx="259">
                  <c:v>0.13090947970072181</c:v>
                </c:pt>
                <c:pt idx="260">
                  <c:v>0.10784970588034723</c:v>
                </c:pt>
                <c:pt idx="261">
                  <c:v>0.11553197808345302</c:v>
                </c:pt>
                <c:pt idx="262">
                  <c:v>0.12256120340764329</c:v>
                </c:pt>
                <c:pt idx="263">
                  <c:v>0.18418515357519571</c:v>
                </c:pt>
                <c:pt idx="264">
                  <c:v>0.1099834701786491</c:v>
                </c:pt>
                <c:pt idx="265">
                  <c:v>0.10947778995480296</c:v>
                </c:pt>
                <c:pt idx="266">
                  <c:v>0.13885597777198272</c:v>
                </c:pt>
                <c:pt idx="267">
                  <c:v>0.11814979692978553</c:v>
                </c:pt>
                <c:pt idx="268">
                  <c:v>0.13667720219629975</c:v>
                </c:pt>
                <c:pt idx="269">
                  <c:v>0.16550801859948053</c:v>
                </c:pt>
                <c:pt idx="270">
                  <c:v>0.12932722072368977</c:v>
                </c:pt>
                <c:pt idx="271">
                  <c:v>0.11746496090562275</c:v>
                </c:pt>
                <c:pt idx="272">
                  <c:v>0.14491992159011652</c:v>
                </c:pt>
                <c:pt idx="273">
                  <c:v>0.13051645926076658</c:v>
                </c:pt>
                <c:pt idx="274">
                  <c:v>0.14318860260012381</c:v>
                </c:pt>
                <c:pt idx="275">
                  <c:v>0.11774881373580261</c:v>
                </c:pt>
                <c:pt idx="276">
                  <c:v>0.14735394434004473</c:v>
                </c:pt>
                <c:pt idx="277">
                  <c:v>0.14592499466058215</c:v>
                </c:pt>
                <c:pt idx="278">
                  <c:v>0.10926485110773577</c:v>
                </c:pt>
                <c:pt idx="279">
                  <c:v>0.1400596487484756</c:v>
                </c:pt>
                <c:pt idx="280">
                  <c:v>0.1064077912775041</c:v>
                </c:pt>
                <c:pt idx="281">
                  <c:v>0.1198552806378083</c:v>
                </c:pt>
                <c:pt idx="282">
                  <c:v>0.13708076478190817</c:v>
                </c:pt>
                <c:pt idx="283">
                  <c:v>0.1163862351980131</c:v>
                </c:pt>
                <c:pt idx="284">
                  <c:v>0.12338439834054452</c:v>
                </c:pt>
                <c:pt idx="285">
                  <c:v>0.11744125829456092</c:v>
                </c:pt>
                <c:pt idx="286">
                  <c:v>0.10944531296972976</c:v>
                </c:pt>
                <c:pt idx="287">
                  <c:v>0.11605748282561952</c:v>
                </c:pt>
                <c:pt idx="288">
                  <c:v>0.12545685624667902</c:v>
                </c:pt>
                <c:pt idx="289">
                  <c:v>0.14690938831266998</c:v>
                </c:pt>
                <c:pt idx="290">
                  <c:v>0.11985059252804753</c:v>
                </c:pt>
                <c:pt idx="291">
                  <c:v>0.13012789287709473</c:v>
                </c:pt>
                <c:pt idx="292">
                  <c:v>0.13476861257141354</c:v>
                </c:pt>
                <c:pt idx="293">
                  <c:v>0.14165149581780004</c:v>
                </c:pt>
                <c:pt idx="294">
                  <c:v>0.141620954588629</c:v>
                </c:pt>
                <c:pt idx="295">
                  <c:v>0.15128721838951689</c:v>
                </c:pt>
                <c:pt idx="296">
                  <c:v>0.11673584939702025</c:v>
                </c:pt>
                <c:pt idx="297">
                  <c:v>0.13214203726158649</c:v>
                </c:pt>
                <c:pt idx="298">
                  <c:v>0.11930687438008818</c:v>
                </c:pt>
                <c:pt idx="299">
                  <c:v>0.13290555469949897</c:v>
                </c:pt>
                <c:pt idx="300">
                  <c:v>0.1245268717968798</c:v>
                </c:pt>
                <c:pt idx="301">
                  <c:v>0.10184040584396531</c:v>
                </c:pt>
                <c:pt idx="302">
                  <c:v>0.10770648084806828</c:v>
                </c:pt>
                <c:pt idx="303">
                  <c:v>0.11737674141049333</c:v>
                </c:pt>
                <c:pt idx="304">
                  <c:v>0.12026972592930721</c:v>
                </c:pt>
                <c:pt idx="305">
                  <c:v>0.12535714360983455</c:v>
                </c:pt>
                <c:pt idx="306">
                  <c:v>0.13696917847154005</c:v>
                </c:pt>
                <c:pt idx="307">
                  <c:v>0.10552699307723648</c:v>
                </c:pt>
                <c:pt idx="308">
                  <c:v>0.12159234384714483</c:v>
                </c:pt>
                <c:pt idx="309">
                  <c:v>0.11329366975455869</c:v>
                </c:pt>
                <c:pt idx="310">
                  <c:v>0.13314467546440825</c:v>
                </c:pt>
                <c:pt idx="311">
                  <c:v>0.11473806464862038</c:v>
                </c:pt>
                <c:pt idx="312">
                  <c:v>0.12707682392950492</c:v>
                </c:pt>
                <c:pt idx="313">
                  <c:v>0.10555437718115299</c:v>
                </c:pt>
                <c:pt idx="314">
                  <c:v>0.14002736173106192</c:v>
                </c:pt>
                <c:pt idx="315">
                  <c:v>0.16547261121317874</c:v>
                </c:pt>
                <c:pt idx="316">
                  <c:v>0.10779369178071675</c:v>
                </c:pt>
                <c:pt idx="317">
                  <c:v>0.16055534819789305</c:v>
                </c:pt>
                <c:pt idx="318">
                  <c:v>0.12913856604284216</c:v>
                </c:pt>
                <c:pt idx="319">
                  <c:v>0.1293941537892313</c:v>
                </c:pt>
                <c:pt idx="320">
                  <c:v>0.16389635593095439</c:v>
                </c:pt>
                <c:pt idx="321">
                  <c:v>0.16774807456222379</c:v>
                </c:pt>
                <c:pt idx="322">
                  <c:v>0.12193664440415003</c:v>
                </c:pt>
                <c:pt idx="323">
                  <c:v>0.11286350308509525</c:v>
                </c:pt>
                <c:pt idx="324">
                  <c:v>0.12062683445038407</c:v>
                </c:pt>
                <c:pt idx="325">
                  <c:v>0.14150389754789386</c:v>
                </c:pt>
                <c:pt idx="326">
                  <c:v>0.13002908744779057</c:v>
                </c:pt>
                <c:pt idx="327">
                  <c:v>0.12750794602960425</c:v>
                </c:pt>
                <c:pt idx="328">
                  <c:v>0.12309742235198351</c:v>
                </c:pt>
                <c:pt idx="329">
                  <c:v>0.17019353813657448</c:v>
                </c:pt>
                <c:pt idx="330">
                  <c:v>0.12920676584261018</c:v>
                </c:pt>
                <c:pt idx="331">
                  <c:v>0.10234789687620818</c:v>
                </c:pt>
                <c:pt idx="332">
                  <c:v>0.15017769033442221</c:v>
                </c:pt>
                <c:pt idx="333">
                  <c:v>0.13224983985782066</c:v>
                </c:pt>
                <c:pt idx="334">
                  <c:v>0.10642290646633187</c:v>
                </c:pt>
                <c:pt idx="335">
                  <c:v>0.10681613773585284</c:v>
                </c:pt>
                <c:pt idx="336">
                  <c:v>0.15005266618411064</c:v>
                </c:pt>
                <c:pt idx="337">
                  <c:v>0.13954408708434832</c:v>
                </c:pt>
                <c:pt idx="338">
                  <c:v>0.13406114987498166</c:v>
                </c:pt>
                <c:pt idx="339">
                  <c:v>0.13370589859898716</c:v>
                </c:pt>
                <c:pt idx="340">
                  <c:v>0.14443768869676024</c:v>
                </c:pt>
                <c:pt idx="341">
                  <c:v>0.12017684552320831</c:v>
                </c:pt>
                <c:pt idx="342">
                  <c:v>0.13627748461633762</c:v>
                </c:pt>
                <c:pt idx="343">
                  <c:v>0.13943392817133604</c:v>
                </c:pt>
                <c:pt idx="344">
                  <c:v>0.1294578996491991</c:v>
                </c:pt>
                <c:pt idx="345">
                  <c:v>0.1175786844205341</c:v>
                </c:pt>
                <c:pt idx="346">
                  <c:v>0.1286165643037617</c:v>
                </c:pt>
                <c:pt idx="347">
                  <c:v>0.13641418893339305</c:v>
                </c:pt>
                <c:pt idx="348">
                  <c:v>0.16659338235382096</c:v>
                </c:pt>
                <c:pt idx="349">
                  <c:v>0.1161535583011231</c:v>
                </c:pt>
                <c:pt idx="350">
                  <c:v>0.13508401746461174</c:v>
                </c:pt>
                <c:pt idx="351">
                  <c:v>0.115566401185051</c:v>
                </c:pt>
                <c:pt idx="352">
                  <c:v>0.12879050404013584</c:v>
                </c:pt>
                <c:pt idx="353">
                  <c:v>0.12541678764030453</c:v>
                </c:pt>
                <c:pt idx="354">
                  <c:v>0.11166663328166515</c:v>
                </c:pt>
                <c:pt idx="355">
                  <c:v>0.19947410047420958</c:v>
                </c:pt>
                <c:pt idx="356">
                  <c:v>0.13828980204194818</c:v>
                </c:pt>
                <c:pt idx="357">
                  <c:v>0.12591094684103224</c:v>
                </c:pt>
                <c:pt idx="358">
                  <c:v>0.11815339036101519</c:v>
                </c:pt>
                <c:pt idx="359">
                  <c:v>0.14356825427206607</c:v>
                </c:pt>
                <c:pt idx="360">
                  <c:v>0.12435960369100756</c:v>
                </c:pt>
                <c:pt idx="361">
                  <c:v>0.12091698738976397</c:v>
                </c:pt>
                <c:pt idx="362">
                  <c:v>0.11479211402183387</c:v>
                </c:pt>
                <c:pt idx="363">
                  <c:v>0.10887541422314899</c:v>
                </c:pt>
                <c:pt idx="364">
                  <c:v>0.13443543528767626</c:v>
                </c:pt>
                <c:pt idx="365">
                  <c:v>0.11086155491333193</c:v>
                </c:pt>
                <c:pt idx="366">
                  <c:v>0.16384149382226859</c:v>
                </c:pt>
                <c:pt idx="367">
                  <c:v>0.12077997283176113</c:v>
                </c:pt>
                <c:pt idx="368">
                  <c:v>0.11975244882638704</c:v>
                </c:pt>
                <c:pt idx="369">
                  <c:v>0.10808752189392332</c:v>
                </c:pt>
                <c:pt idx="370">
                  <c:v>0.12113876065161362</c:v>
                </c:pt>
                <c:pt idx="371">
                  <c:v>0.13205760448996662</c:v>
                </c:pt>
                <c:pt idx="372">
                  <c:v>0.11878241807728519</c:v>
                </c:pt>
                <c:pt idx="373">
                  <c:v>0.12562618950865143</c:v>
                </c:pt>
                <c:pt idx="374">
                  <c:v>0.11046820334957018</c:v>
                </c:pt>
                <c:pt idx="375">
                  <c:v>0.10933873381382182</c:v>
                </c:pt>
                <c:pt idx="376">
                  <c:v>0.19905001991574273</c:v>
                </c:pt>
                <c:pt idx="377">
                  <c:v>0.13197387100598068</c:v>
                </c:pt>
                <c:pt idx="378">
                  <c:v>0.1219166597628376</c:v>
                </c:pt>
                <c:pt idx="379">
                  <c:v>0.1300046591743009</c:v>
                </c:pt>
                <c:pt idx="380">
                  <c:v>0.12024089031306485</c:v>
                </c:pt>
                <c:pt idx="381">
                  <c:v>0.18566900099143765</c:v>
                </c:pt>
                <c:pt idx="382">
                  <c:v>0.12820978624757606</c:v>
                </c:pt>
                <c:pt idx="383">
                  <c:v>0.11272723845056992</c:v>
                </c:pt>
                <c:pt idx="384">
                  <c:v>0.13161190833860045</c:v>
                </c:pt>
                <c:pt idx="385">
                  <c:v>0.11939706171029582</c:v>
                </c:pt>
                <c:pt idx="386">
                  <c:v>0.12021870485349054</c:v>
                </c:pt>
                <c:pt idx="387">
                  <c:v>0.11424781306005478</c:v>
                </c:pt>
                <c:pt idx="388">
                  <c:v>0.15868334057651598</c:v>
                </c:pt>
                <c:pt idx="389">
                  <c:v>0.11037672592957321</c:v>
                </c:pt>
                <c:pt idx="390">
                  <c:v>0.10978720828192491</c:v>
                </c:pt>
                <c:pt idx="391">
                  <c:v>0.1127088483076453</c:v>
                </c:pt>
                <c:pt idx="392">
                  <c:v>0.1131116475350006</c:v>
                </c:pt>
                <c:pt idx="393">
                  <c:v>0.12736573919326324</c:v>
                </c:pt>
                <c:pt idx="394">
                  <c:v>0.13385342080242102</c:v>
                </c:pt>
                <c:pt idx="395">
                  <c:v>0.12415975446726284</c:v>
                </c:pt>
                <c:pt idx="396">
                  <c:v>0.12900010960682198</c:v>
                </c:pt>
                <c:pt idx="397">
                  <c:v>0.12074135602154307</c:v>
                </c:pt>
                <c:pt idx="398">
                  <c:v>0.1363756292006689</c:v>
                </c:pt>
                <c:pt idx="399">
                  <c:v>0.13095959334870425</c:v>
                </c:pt>
                <c:pt idx="400">
                  <c:v>0.13798990571969086</c:v>
                </c:pt>
                <c:pt idx="401">
                  <c:v>0.14244760741353027</c:v>
                </c:pt>
                <c:pt idx="402">
                  <c:v>0.11084811124140656</c:v>
                </c:pt>
                <c:pt idx="403">
                  <c:v>0.12794189328062333</c:v>
                </c:pt>
                <c:pt idx="404">
                  <c:v>0.13045309554072054</c:v>
                </c:pt>
                <c:pt idx="405">
                  <c:v>0.11473000698270953</c:v>
                </c:pt>
                <c:pt idx="406">
                  <c:v>0.12794846524184686</c:v>
                </c:pt>
                <c:pt idx="407">
                  <c:v>0.123333159026755</c:v>
                </c:pt>
                <c:pt idx="408">
                  <c:v>0.10685206272324853</c:v>
                </c:pt>
                <c:pt idx="409">
                  <c:v>0.21445778530769055</c:v>
                </c:pt>
                <c:pt idx="410">
                  <c:v>0.15694119651310987</c:v>
                </c:pt>
                <c:pt idx="411">
                  <c:v>0.13548458694105886</c:v>
                </c:pt>
                <c:pt idx="412">
                  <c:v>0.15760271424738184</c:v>
                </c:pt>
                <c:pt idx="413">
                  <c:v>0.11624210066519028</c:v>
                </c:pt>
                <c:pt idx="414">
                  <c:v>0.10152186088891718</c:v>
                </c:pt>
                <c:pt idx="415">
                  <c:v>0.11172510880165912</c:v>
                </c:pt>
                <c:pt idx="416">
                  <c:v>0.11351541168259026</c:v>
                </c:pt>
                <c:pt idx="417">
                  <c:v>0.12894364222299848</c:v>
                </c:pt>
                <c:pt idx="418">
                  <c:v>0.11607124062509201</c:v>
                </c:pt>
                <c:pt idx="419">
                  <c:v>0.18096961452940594</c:v>
                </c:pt>
                <c:pt idx="420">
                  <c:v>0.11473535039517013</c:v>
                </c:pt>
                <c:pt idx="421">
                  <c:v>0.11919518776724984</c:v>
                </c:pt>
                <c:pt idx="422">
                  <c:v>0.10866990117322441</c:v>
                </c:pt>
                <c:pt idx="423">
                  <c:v>0.16756800358814802</c:v>
                </c:pt>
                <c:pt idx="424">
                  <c:v>0.11741277187822366</c:v>
                </c:pt>
                <c:pt idx="425">
                  <c:v>0.117420567242581</c:v>
                </c:pt>
                <c:pt idx="426">
                  <c:v>0.12081458411797481</c:v>
                </c:pt>
                <c:pt idx="427">
                  <c:v>0.20230596910657742</c:v>
                </c:pt>
                <c:pt idx="428">
                  <c:v>0.11613921475285925</c:v>
                </c:pt>
                <c:pt idx="429">
                  <c:v>0.11833633543920472</c:v>
                </c:pt>
                <c:pt idx="430">
                  <c:v>0.11101433327479143</c:v>
                </c:pt>
                <c:pt idx="431">
                  <c:v>0.11676667961199158</c:v>
                </c:pt>
                <c:pt idx="432">
                  <c:v>0.12409818252133346</c:v>
                </c:pt>
                <c:pt idx="433">
                  <c:v>0.12833394773583046</c:v>
                </c:pt>
                <c:pt idx="434">
                  <c:v>0.12723533702440304</c:v>
                </c:pt>
                <c:pt idx="435">
                  <c:v>0.11012012905384669</c:v>
                </c:pt>
                <c:pt idx="436">
                  <c:v>0.12435979957355732</c:v>
                </c:pt>
                <c:pt idx="437">
                  <c:v>0.12506559055173855</c:v>
                </c:pt>
                <c:pt idx="438">
                  <c:v>0.11743712400329885</c:v>
                </c:pt>
                <c:pt idx="439">
                  <c:v>0.14948027961508834</c:v>
                </c:pt>
                <c:pt idx="440">
                  <c:v>0.10962781315799823</c:v>
                </c:pt>
                <c:pt idx="441">
                  <c:v>0.13197461789934226</c:v>
                </c:pt>
                <c:pt idx="442">
                  <c:v>0.10039939919614255</c:v>
                </c:pt>
                <c:pt idx="443">
                  <c:v>0.15991462087062047</c:v>
                </c:pt>
                <c:pt idx="444">
                  <c:v>0.17195057927750199</c:v>
                </c:pt>
                <c:pt idx="445">
                  <c:v>0.1483952292193306</c:v>
                </c:pt>
                <c:pt idx="446">
                  <c:v>0.13856987386999131</c:v>
                </c:pt>
                <c:pt idx="447">
                  <c:v>0.13006426806673216</c:v>
                </c:pt>
                <c:pt idx="448">
                  <c:v>0.14667599160215339</c:v>
                </c:pt>
                <c:pt idx="449">
                  <c:v>0.11798299212252805</c:v>
                </c:pt>
                <c:pt idx="450">
                  <c:v>0.14437844419328902</c:v>
                </c:pt>
                <c:pt idx="451">
                  <c:v>0.15747082038072385</c:v>
                </c:pt>
                <c:pt idx="452">
                  <c:v>0.12953768295129164</c:v>
                </c:pt>
                <c:pt idx="453">
                  <c:v>0.14575084867261379</c:v>
                </c:pt>
                <c:pt idx="454">
                  <c:v>9.6276289257091377E-2</c:v>
                </c:pt>
                <c:pt idx="455">
                  <c:v>0.12607928054373191</c:v>
                </c:pt>
                <c:pt idx="456">
                  <c:v>0.11953587517653004</c:v>
                </c:pt>
                <c:pt idx="457">
                  <c:v>0.10524910413139596</c:v>
                </c:pt>
                <c:pt idx="458">
                  <c:v>0.13729794414559893</c:v>
                </c:pt>
                <c:pt idx="459">
                  <c:v>0.11495665911464395</c:v>
                </c:pt>
                <c:pt idx="460">
                  <c:v>0.13668878753630181</c:v>
                </c:pt>
                <c:pt idx="461">
                  <c:v>0.12945261311867173</c:v>
                </c:pt>
                <c:pt idx="462">
                  <c:v>0.11739844257606395</c:v>
                </c:pt>
                <c:pt idx="463">
                  <c:v>0.11356239311867293</c:v>
                </c:pt>
                <c:pt idx="464">
                  <c:v>0.11718262175177803</c:v>
                </c:pt>
                <c:pt idx="465">
                  <c:v>0.1516237221104432</c:v>
                </c:pt>
                <c:pt idx="466">
                  <c:v>0.12810912638658853</c:v>
                </c:pt>
                <c:pt idx="467">
                  <c:v>0.12394654195589118</c:v>
                </c:pt>
                <c:pt idx="468">
                  <c:v>0.10121690160205975</c:v>
                </c:pt>
                <c:pt idx="469">
                  <c:v>0.10914306196110751</c:v>
                </c:pt>
                <c:pt idx="470">
                  <c:v>0.12227110656576348</c:v>
                </c:pt>
                <c:pt idx="471">
                  <c:v>0.11951943809099064</c:v>
                </c:pt>
                <c:pt idx="472">
                  <c:v>0.12446250791091101</c:v>
                </c:pt>
                <c:pt idx="473">
                  <c:v>0.12046327050161423</c:v>
                </c:pt>
                <c:pt idx="474">
                  <c:v>0.13139641047855963</c:v>
                </c:pt>
                <c:pt idx="475">
                  <c:v>0.12539897924675281</c:v>
                </c:pt>
                <c:pt idx="476">
                  <c:v>0.1464263662851735</c:v>
                </c:pt>
                <c:pt idx="477">
                  <c:v>0.13014217334430495</c:v>
                </c:pt>
                <c:pt idx="478">
                  <c:v>0.13119225325085199</c:v>
                </c:pt>
                <c:pt idx="479">
                  <c:v>0.14218138969065164</c:v>
                </c:pt>
                <c:pt idx="480">
                  <c:v>0.12433192912978071</c:v>
                </c:pt>
                <c:pt idx="481">
                  <c:v>9.7523174211625874E-2</c:v>
                </c:pt>
                <c:pt idx="482">
                  <c:v>0.11603663222382446</c:v>
                </c:pt>
                <c:pt idx="483">
                  <c:v>0.11726888158081163</c:v>
                </c:pt>
                <c:pt idx="484">
                  <c:v>0.11465250913088712</c:v>
                </c:pt>
                <c:pt idx="485">
                  <c:v>0.12718680461536935</c:v>
                </c:pt>
                <c:pt idx="486">
                  <c:v>0.11675060538402958</c:v>
                </c:pt>
                <c:pt idx="487">
                  <c:v>9.6193525960568779E-2</c:v>
                </c:pt>
                <c:pt idx="488">
                  <c:v>0.10785258338852706</c:v>
                </c:pt>
                <c:pt idx="489">
                  <c:v>0.12179415016747953</c:v>
                </c:pt>
                <c:pt idx="490">
                  <c:v>0.13103992294350914</c:v>
                </c:pt>
                <c:pt idx="491">
                  <c:v>0.10821473359167863</c:v>
                </c:pt>
                <c:pt idx="492">
                  <c:v>0.16643536106806014</c:v>
                </c:pt>
                <c:pt idx="493">
                  <c:v>0.14972208432788775</c:v>
                </c:pt>
                <c:pt idx="494">
                  <c:v>0.15670541577280936</c:v>
                </c:pt>
                <c:pt idx="495">
                  <c:v>0.15680506322093271</c:v>
                </c:pt>
                <c:pt idx="496">
                  <c:v>0.13450156507524483</c:v>
                </c:pt>
                <c:pt idx="497">
                  <c:v>0.14806630111573463</c:v>
                </c:pt>
                <c:pt idx="498">
                  <c:v>0.12180409461629123</c:v>
                </c:pt>
                <c:pt idx="499">
                  <c:v>0.12885938958293661</c:v>
                </c:pt>
                <c:pt idx="500">
                  <c:v>0.10586898425696853</c:v>
                </c:pt>
                <c:pt idx="501">
                  <c:v>0.11476110929812319</c:v>
                </c:pt>
                <c:pt idx="502">
                  <c:v>0.11521044343123307</c:v>
                </c:pt>
                <c:pt idx="503">
                  <c:v>0.10790775311032917</c:v>
                </c:pt>
                <c:pt idx="504">
                  <c:v>0.11376675303483587</c:v>
                </c:pt>
                <c:pt idx="505">
                  <c:v>0.1161230285021459</c:v>
                </c:pt>
                <c:pt idx="506">
                  <c:v>0.10202148829294666</c:v>
                </c:pt>
                <c:pt idx="507">
                  <c:v>0.13593886050245674</c:v>
                </c:pt>
                <c:pt idx="508">
                  <c:v>0.12047082771994437</c:v>
                </c:pt>
                <c:pt idx="509">
                  <c:v>0.12641540834324275</c:v>
                </c:pt>
                <c:pt idx="510">
                  <c:v>0.1300797089963931</c:v>
                </c:pt>
                <c:pt idx="511">
                  <c:v>0.10004683522927331</c:v>
                </c:pt>
                <c:pt idx="512">
                  <c:v>0.13976360477223185</c:v>
                </c:pt>
                <c:pt idx="513">
                  <c:v>0.11803035851243324</c:v>
                </c:pt>
                <c:pt idx="514">
                  <c:v>0.10828380168778337</c:v>
                </c:pt>
                <c:pt idx="515">
                  <c:v>0.11445079435241508</c:v>
                </c:pt>
                <c:pt idx="516">
                  <c:v>0.13199296037409181</c:v>
                </c:pt>
                <c:pt idx="517">
                  <c:v>0.13471267487638638</c:v>
                </c:pt>
                <c:pt idx="518">
                  <c:v>0.12508491431116817</c:v>
                </c:pt>
                <c:pt idx="519">
                  <c:v>0.10767852352386777</c:v>
                </c:pt>
                <c:pt idx="520">
                  <c:v>0.13866846797808452</c:v>
                </c:pt>
                <c:pt idx="521">
                  <c:v>0.13223970394336285</c:v>
                </c:pt>
                <c:pt idx="522">
                  <c:v>0.1322751262448025</c:v>
                </c:pt>
                <c:pt idx="523">
                  <c:v>0.12066715312564465</c:v>
                </c:pt>
                <c:pt idx="524">
                  <c:v>0.14321659556568087</c:v>
                </c:pt>
                <c:pt idx="525">
                  <c:v>0.16752552183670588</c:v>
                </c:pt>
                <c:pt idx="526">
                  <c:v>0.14116815392062221</c:v>
                </c:pt>
                <c:pt idx="527">
                  <c:v>0.11992223676914826</c:v>
                </c:pt>
                <c:pt idx="528">
                  <c:v>0.11314036072172538</c:v>
                </c:pt>
                <c:pt idx="529">
                  <c:v>0.13932006146015305</c:v>
                </c:pt>
                <c:pt idx="530">
                  <c:v>0.14423270477510658</c:v>
                </c:pt>
                <c:pt idx="531">
                  <c:v>0.10804794778163088</c:v>
                </c:pt>
                <c:pt idx="532">
                  <c:v>0.14043436206794013</c:v>
                </c:pt>
                <c:pt idx="533">
                  <c:v>0.12099993427380974</c:v>
                </c:pt>
                <c:pt idx="534">
                  <c:v>0.10324502150191504</c:v>
                </c:pt>
                <c:pt idx="535">
                  <c:v>0.12856375253305807</c:v>
                </c:pt>
                <c:pt idx="536">
                  <c:v>0.14451018620482614</c:v>
                </c:pt>
                <c:pt idx="537">
                  <c:v>0.11510060802294549</c:v>
                </c:pt>
                <c:pt idx="538">
                  <c:v>0.13230823152299057</c:v>
                </c:pt>
                <c:pt idx="539">
                  <c:v>0.10229451366425446</c:v>
                </c:pt>
                <c:pt idx="540">
                  <c:v>0.1072042535150939</c:v>
                </c:pt>
                <c:pt idx="541">
                  <c:v>0.12571932981562359</c:v>
                </c:pt>
                <c:pt idx="542">
                  <c:v>0.13769540524141774</c:v>
                </c:pt>
                <c:pt idx="543">
                  <c:v>0.11259550121532226</c:v>
                </c:pt>
                <c:pt idx="544">
                  <c:v>0.14877604443192838</c:v>
                </c:pt>
                <c:pt idx="545">
                  <c:v>0.14927644812343854</c:v>
                </c:pt>
                <c:pt idx="546">
                  <c:v>0.1092590633844297</c:v>
                </c:pt>
                <c:pt idx="547">
                  <c:v>0.12355431769578747</c:v>
                </c:pt>
                <c:pt idx="548">
                  <c:v>0.13532181349780259</c:v>
                </c:pt>
                <c:pt idx="549">
                  <c:v>0.13875665940531859</c:v>
                </c:pt>
                <c:pt idx="550">
                  <c:v>0.13929937876040152</c:v>
                </c:pt>
                <c:pt idx="551">
                  <c:v>0.12665406747105951</c:v>
                </c:pt>
                <c:pt idx="552">
                  <c:v>0.13764930665502145</c:v>
                </c:pt>
                <c:pt idx="553">
                  <c:v>0.12488900382836136</c:v>
                </c:pt>
                <c:pt idx="554">
                  <c:v>0.13821593906010918</c:v>
                </c:pt>
                <c:pt idx="555">
                  <c:v>0.11186966953425566</c:v>
                </c:pt>
                <c:pt idx="556">
                  <c:v>0.12697959601655442</c:v>
                </c:pt>
                <c:pt idx="557">
                  <c:v>0.14818421485544991</c:v>
                </c:pt>
                <c:pt idx="558">
                  <c:v>0.1247076223457677</c:v>
                </c:pt>
                <c:pt idx="559">
                  <c:v>0.10275079060878041</c:v>
                </c:pt>
                <c:pt idx="560">
                  <c:v>0.13499296680687595</c:v>
                </c:pt>
                <c:pt idx="561">
                  <c:v>0.14658513814170901</c:v>
                </c:pt>
                <c:pt idx="562">
                  <c:v>0.13232318148904221</c:v>
                </c:pt>
                <c:pt idx="563">
                  <c:v>0.13717078134177765</c:v>
                </c:pt>
                <c:pt idx="564">
                  <c:v>0.13971434701103885</c:v>
                </c:pt>
                <c:pt idx="565">
                  <c:v>0.14211350512638632</c:v>
                </c:pt>
                <c:pt idx="566">
                  <c:v>0.10065906881847292</c:v>
                </c:pt>
                <c:pt idx="567">
                  <c:v>0.11287753867797347</c:v>
                </c:pt>
                <c:pt idx="568">
                  <c:v>0.12392142398765169</c:v>
                </c:pt>
                <c:pt idx="569">
                  <c:v>0.11055470597236114</c:v>
                </c:pt>
                <c:pt idx="570">
                  <c:v>0.11908255102234241</c:v>
                </c:pt>
                <c:pt idx="571">
                  <c:v>0.10623938608888321</c:v>
                </c:pt>
                <c:pt idx="572">
                  <c:v>0.15183705558127472</c:v>
                </c:pt>
                <c:pt idx="573">
                  <c:v>0.11969492408953114</c:v>
                </c:pt>
                <c:pt idx="574">
                  <c:v>9.9764996619861671E-2</c:v>
                </c:pt>
                <c:pt idx="575">
                  <c:v>0.13836932952354442</c:v>
                </c:pt>
                <c:pt idx="576">
                  <c:v>0.12343919877978717</c:v>
                </c:pt>
                <c:pt idx="577">
                  <c:v>0.12152013588999895</c:v>
                </c:pt>
                <c:pt idx="578">
                  <c:v>0.10481040994412437</c:v>
                </c:pt>
                <c:pt idx="579">
                  <c:v>0.12395473937941158</c:v>
                </c:pt>
                <c:pt idx="580">
                  <c:v>0.15874574692790161</c:v>
                </c:pt>
                <c:pt idx="581">
                  <c:v>0.14460151035827226</c:v>
                </c:pt>
                <c:pt idx="582">
                  <c:v>0.10646497438503982</c:v>
                </c:pt>
                <c:pt idx="583">
                  <c:v>0.11857836013513606</c:v>
                </c:pt>
                <c:pt idx="584">
                  <c:v>0.14577737423535719</c:v>
                </c:pt>
                <c:pt idx="585">
                  <c:v>0.13816354431564087</c:v>
                </c:pt>
                <c:pt idx="586">
                  <c:v>9.7671774655920252E-2</c:v>
                </c:pt>
                <c:pt idx="587">
                  <c:v>0.11725803134635726</c:v>
                </c:pt>
                <c:pt idx="588">
                  <c:v>0.1338442706369129</c:v>
                </c:pt>
                <c:pt idx="589">
                  <c:v>0.10930299420348651</c:v>
                </c:pt>
                <c:pt idx="590">
                  <c:v>0.15917341468284146</c:v>
                </c:pt>
                <c:pt idx="591">
                  <c:v>0.1001856996431329</c:v>
                </c:pt>
                <c:pt idx="592">
                  <c:v>0.10678560910870628</c:v>
                </c:pt>
                <c:pt idx="593">
                  <c:v>0.13326974532009633</c:v>
                </c:pt>
                <c:pt idx="594">
                  <c:v>0.16504055659055722</c:v>
                </c:pt>
                <c:pt idx="595">
                  <c:v>0.11205069928685699</c:v>
                </c:pt>
                <c:pt idx="596">
                  <c:v>0.11507537720156018</c:v>
                </c:pt>
                <c:pt idx="597">
                  <c:v>0.11578334983860546</c:v>
                </c:pt>
                <c:pt idx="598">
                  <c:v>0.14325038837926055</c:v>
                </c:pt>
                <c:pt idx="599">
                  <c:v>0.14561609940373738</c:v>
                </c:pt>
                <c:pt idx="600">
                  <c:v>0.12985857526360473</c:v>
                </c:pt>
                <c:pt idx="601">
                  <c:v>0.10356341305525718</c:v>
                </c:pt>
                <c:pt idx="602">
                  <c:v>0.11715987647411037</c:v>
                </c:pt>
                <c:pt idx="603">
                  <c:v>0.15024144706893389</c:v>
                </c:pt>
                <c:pt idx="604">
                  <c:v>0.12656719251185206</c:v>
                </c:pt>
                <c:pt idx="605">
                  <c:v>0.12955573160641062</c:v>
                </c:pt>
                <c:pt idx="606">
                  <c:v>0.11780810896822536</c:v>
                </c:pt>
                <c:pt idx="607">
                  <c:v>0.14003788526721267</c:v>
                </c:pt>
                <c:pt idx="608">
                  <c:v>0.14054189896970179</c:v>
                </c:pt>
                <c:pt idx="609">
                  <c:v>0.12318623844367765</c:v>
                </c:pt>
                <c:pt idx="610">
                  <c:v>0.12990017944481605</c:v>
                </c:pt>
                <c:pt idx="611">
                  <c:v>0.11352904720549356</c:v>
                </c:pt>
                <c:pt idx="612">
                  <c:v>0.12790377596404076</c:v>
                </c:pt>
                <c:pt idx="613">
                  <c:v>0.13161288157944814</c:v>
                </c:pt>
                <c:pt idx="614">
                  <c:v>0.14787256014013875</c:v>
                </c:pt>
                <c:pt idx="615">
                  <c:v>0.13278898981950096</c:v>
                </c:pt>
                <c:pt idx="616">
                  <c:v>0.13478238689374003</c:v>
                </c:pt>
                <c:pt idx="617">
                  <c:v>0.13701702083379497</c:v>
                </c:pt>
                <c:pt idx="618">
                  <c:v>0.14244195244422991</c:v>
                </c:pt>
                <c:pt idx="619">
                  <c:v>0.11558264005268226</c:v>
                </c:pt>
                <c:pt idx="620">
                  <c:v>0.12046231905450937</c:v>
                </c:pt>
                <c:pt idx="621">
                  <c:v>0.10880847736546993</c:v>
                </c:pt>
                <c:pt idx="622">
                  <c:v>0.14142635422874894</c:v>
                </c:pt>
                <c:pt idx="623">
                  <c:v>0.11616827141153116</c:v>
                </c:pt>
                <c:pt idx="624">
                  <c:v>0.14423076715845201</c:v>
                </c:pt>
                <c:pt idx="625">
                  <c:v>0.11328196741314048</c:v>
                </c:pt>
                <c:pt idx="626">
                  <c:v>0.14731337548291909</c:v>
                </c:pt>
                <c:pt idx="627">
                  <c:v>0.11758785125867882</c:v>
                </c:pt>
                <c:pt idx="628">
                  <c:v>0.12500915799905124</c:v>
                </c:pt>
                <c:pt idx="629">
                  <c:v>0.10287399838906619</c:v>
                </c:pt>
                <c:pt idx="630">
                  <c:v>0.14564961727951933</c:v>
                </c:pt>
                <c:pt idx="631">
                  <c:v>0.16766088876514124</c:v>
                </c:pt>
                <c:pt idx="632">
                  <c:v>9.3217659821205737E-2</c:v>
                </c:pt>
                <c:pt idx="633">
                  <c:v>0.10990408185369629</c:v>
                </c:pt>
                <c:pt idx="634">
                  <c:v>0.12108471556853725</c:v>
                </c:pt>
                <c:pt idx="635">
                  <c:v>0.15016846188167621</c:v>
                </c:pt>
                <c:pt idx="636">
                  <c:v>0.10882937288918111</c:v>
                </c:pt>
                <c:pt idx="637">
                  <c:v>0.13900985916952105</c:v>
                </c:pt>
                <c:pt idx="638">
                  <c:v>0.13045514466775016</c:v>
                </c:pt>
                <c:pt idx="639">
                  <c:v>0.10273865958683985</c:v>
                </c:pt>
                <c:pt idx="640">
                  <c:v>0.11403925000225278</c:v>
                </c:pt>
                <c:pt idx="641">
                  <c:v>0.10433668531738367</c:v>
                </c:pt>
                <c:pt idx="642">
                  <c:v>0.12495599101419415</c:v>
                </c:pt>
                <c:pt idx="643">
                  <c:v>0.10502830760041619</c:v>
                </c:pt>
                <c:pt idx="644">
                  <c:v>0.12588692493494991</c:v>
                </c:pt>
                <c:pt idx="645">
                  <c:v>0.12830431907334031</c:v>
                </c:pt>
                <c:pt idx="646">
                  <c:v>0.14561157762296348</c:v>
                </c:pt>
                <c:pt idx="647">
                  <c:v>0.10888139619670337</c:v>
                </c:pt>
                <c:pt idx="648">
                  <c:v>0.14738214922128448</c:v>
                </c:pt>
                <c:pt idx="649">
                  <c:v>0.13241705179783572</c:v>
                </c:pt>
                <c:pt idx="650">
                  <c:v>0.10986055250395052</c:v>
                </c:pt>
                <c:pt idx="651">
                  <c:v>0.13680118226907509</c:v>
                </c:pt>
                <c:pt idx="652">
                  <c:v>0.11063612955772874</c:v>
                </c:pt>
                <c:pt idx="653">
                  <c:v>0.13616672829133808</c:v>
                </c:pt>
                <c:pt idx="654">
                  <c:v>0.14027886315830432</c:v>
                </c:pt>
                <c:pt idx="655">
                  <c:v>0.17220376750371905</c:v>
                </c:pt>
                <c:pt idx="656">
                  <c:v>0.10826124901502374</c:v>
                </c:pt>
                <c:pt idx="657">
                  <c:v>0.10426425646669403</c:v>
                </c:pt>
                <c:pt idx="658">
                  <c:v>0.12405959323802075</c:v>
                </c:pt>
                <c:pt idx="659">
                  <c:v>0.11376908963033917</c:v>
                </c:pt>
                <c:pt idx="660">
                  <c:v>0.14065333015135592</c:v>
                </c:pt>
                <c:pt idx="661">
                  <c:v>0.10315528627094034</c:v>
                </c:pt>
                <c:pt idx="662">
                  <c:v>0.13105021271125661</c:v>
                </c:pt>
                <c:pt idx="663">
                  <c:v>0.15412203965269286</c:v>
                </c:pt>
                <c:pt idx="664">
                  <c:v>0.12765334736656186</c:v>
                </c:pt>
                <c:pt idx="665">
                  <c:v>0.11762169070090482</c:v>
                </c:pt>
                <c:pt idx="666">
                  <c:v>0.11987950222281581</c:v>
                </c:pt>
                <c:pt idx="667">
                  <c:v>0.10318774065943408</c:v>
                </c:pt>
                <c:pt idx="668">
                  <c:v>0.11649189783274583</c:v>
                </c:pt>
                <c:pt idx="669">
                  <c:v>0.10826815486430952</c:v>
                </c:pt>
                <c:pt idx="670">
                  <c:v>0.10738342713249377</c:v>
                </c:pt>
                <c:pt idx="671">
                  <c:v>0.14486142271209074</c:v>
                </c:pt>
                <c:pt idx="672">
                  <c:v>0.14282759769883649</c:v>
                </c:pt>
                <c:pt idx="673">
                  <c:v>0.12060300660749541</c:v>
                </c:pt>
                <c:pt idx="674">
                  <c:v>0.12926898533841666</c:v>
                </c:pt>
                <c:pt idx="675">
                  <c:v>0.12141035720139255</c:v>
                </c:pt>
                <c:pt idx="676">
                  <c:v>0.10569326952242344</c:v>
                </c:pt>
                <c:pt idx="677">
                  <c:v>0.10221140083135952</c:v>
                </c:pt>
                <c:pt idx="678">
                  <c:v>0.11585916536404908</c:v>
                </c:pt>
                <c:pt idx="679">
                  <c:v>0.1566764675488419</c:v>
                </c:pt>
                <c:pt idx="680">
                  <c:v>0.11382906062152898</c:v>
                </c:pt>
                <c:pt idx="681">
                  <c:v>0.12019945146099076</c:v>
                </c:pt>
                <c:pt idx="682">
                  <c:v>9.1104151090471652E-2</c:v>
                </c:pt>
                <c:pt idx="683">
                  <c:v>0.12608723542429481</c:v>
                </c:pt>
                <c:pt idx="684">
                  <c:v>0.20931287116442465</c:v>
                </c:pt>
                <c:pt idx="685">
                  <c:v>0.10353145812826216</c:v>
                </c:pt>
                <c:pt idx="686">
                  <c:v>0.12342720765996296</c:v>
                </c:pt>
                <c:pt idx="687">
                  <c:v>0.11860478826985393</c:v>
                </c:pt>
                <c:pt idx="688">
                  <c:v>0.10471037395958993</c:v>
                </c:pt>
                <c:pt idx="689">
                  <c:v>0.1035641558200316</c:v>
                </c:pt>
                <c:pt idx="690">
                  <c:v>0.14596139862288068</c:v>
                </c:pt>
                <c:pt idx="691">
                  <c:v>0.11631769185354374</c:v>
                </c:pt>
                <c:pt idx="692">
                  <c:v>0.11380055291038378</c:v>
                </c:pt>
                <c:pt idx="693">
                  <c:v>0.11849030658800112</c:v>
                </c:pt>
                <c:pt idx="694">
                  <c:v>0.13106802266572945</c:v>
                </c:pt>
                <c:pt idx="695">
                  <c:v>0.12373990312792041</c:v>
                </c:pt>
                <c:pt idx="696">
                  <c:v>0.13940406329079086</c:v>
                </c:pt>
                <c:pt idx="697">
                  <c:v>0.17318398409087871</c:v>
                </c:pt>
                <c:pt idx="698">
                  <c:v>9.6714565876084471E-2</c:v>
                </c:pt>
                <c:pt idx="699">
                  <c:v>0.12502387971608131</c:v>
                </c:pt>
                <c:pt idx="700">
                  <c:v>0.12811190491208069</c:v>
                </c:pt>
                <c:pt idx="701">
                  <c:v>0.13695822320623988</c:v>
                </c:pt>
                <c:pt idx="702">
                  <c:v>0.11962329234459128</c:v>
                </c:pt>
                <c:pt idx="703">
                  <c:v>0.16594160871030519</c:v>
                </c:pt>
                <c:pt idx="704">
                  <c:v>0.16482809821267344</c:v>
                </c:pt>
                <c:pt idx="705">
                  <c:v>0.11076905571075867</c:v>
                </c:pt>
                <c:pt idx="706">
                  <c:v>0.14061242934359411</c:v>
                </c:pt>
                <c:pt idx="707">
                  <c:v>0.1039345432115739</c:v>
                </c:pt>
                <c:pt idx="708">
                  <c:v>0.12903388467665711</c:v>
                </c:pt>
                <c:pt idx="709">
                  <c:v>0.11594851835600407</c:v>
                </c:pt>
                <c:pt idx="710">
                  <c:v>0.11971682967189105</c:v>
                </c:pt>
                <c:pt idx="711">
                  <c:v>0.1382991998990814</c:v>
                </c:pt>
                <c:pt idx="712">
                  <c:v>0.13655423407835807</c:v>
                </c:pt>
                <c:pt idx="713">
                  <c:v>0.11753212473506597</c:v>
                </c:pt>
                <c:pt idx="714">
                  <c:v>0.13548153367134882</c:v>
                </c:pt>
                <c:pt idx="715">
                  <c:v>0.12581209341681102</c:v>
                </c:pt>
                <c:pt idx="716">
                  <c:v>0.1287862818857741</c:v>
                </c:pt>
                <c:pt idx="717">
                  <c:v>0.12251378762836995</c:v>
                </c:pt>
                <c:pt idx="718">
                  <c:v>0.14673409376377503</c:v>
                </c:pt>
                <c:pt idx="719">
                  <c:v>0.15557471312561905</c:v>
                </c:pt>
                <c:pt idx="720">
                  <c:v>0.11931202069389943</c:v>
                </c:pt>
                <c:pt idx="721">
                  <c:v>0.16518178805262296</c:v>
                </c:pt>
                <c:pt idx="722">
                  <c:v>0.13681192280563323</c:v>
                </c:pt>
                <c:pt idx="723">
                  <c:v>0.12095491192769793</c:v>
                </c:pt>
                <c:pt idx="724">
                  <c:v>0.11782107285336656</c:v>
                </c:pt>
                <c:pt idx="725">
                  <c:v>0.1222898457389556</c:v>
                </c:pt>
                <c:pt idx="726">
                  <c:v>0.14434425554000044</c:v>
                </c:pt>
                <c:pt idx="727">
                  <c:v>0.12302606509643441</c:v>
                </c:pt>
                <c:pt idx="728">
                  <c:v>0.10558249232918417</c:v>
                </c:pt>
                <c:pt idx="729">
                  <c:v>0.11767658085753308</c:v>
                </c:pt>
                <c:pt idx="730">
                  <c:v>0.1152170519509203</c:v>
                </c:pt>
                <c:pt idx="731">
                  <c:v>0.12396466180518946</c:v>
                </c:pt>
                <c:pt idx="732">
                  <c:v>0.10620221395045386</c:v>
                </c:pt>
                <c:pt idx="733">
                  <c:v>0.11808058188924557</c:v>
                </c:pt>
                <c:pt idx="734">
                  <c:v>0.12113267895773436</c:v>
                </c:pt>
                <c:pt idx="735">
                  <c:v>0.12078619972601595</c:v>
                </c:pt>
                <c:pt idx="736">
                  <c:v>0.13851266894173545</c:v>
                </c:pt>
                <c:pt idx="737">
                  <c:v>0.11088842670293728</c:v>
                </c:pt>
                <c:pt idx="738">
                  <c:v>9.7780922296829276E-2</c:v>
                </c:pt>
                <c:pt idx="739">
                  <c:v>0.10944914821185896</c:v>
                </c:pt>
                <c:pt idx="740">
                  <c:v>0.10083995925543093</c:v>
                </c:pt>
                <c:pt idx="741">
                  <c:v>0.11729732053577817</c:v>
                </c:pt>
                <c:pt idx="742">
                  <c:v>0.15432798342637044</c:v>
                </c:pt>
                <c:pt idx="743">
                  <c:v>0.13007890306740966</c:v>
                </c:pt>
                <c:pt idx="744">
                  <c:v>0.13011949539846795</c:v>
                </c:pt>
                <c:pt idx="745">
                  <c:v>9.6430335208447973E-2</c:v>
                </c:pt>
                <c:pt idx="746">
                  <c:v>0.13764042098207688</c:v>
                </c:pt>
                <c:pt idx="747">
                  <c:v>0.12460134072136131</c:v>
                </c:pt>
                <c:pt idx="748">
                  <c:v>0.17657102066291097</c:v>
                </c:pt>
                <c:pt idx="749">
                  <c:v>0.14254664830603248</c:v>
                </c:pt>
                <c:pt idx="750">
                  <c:v>9.7213647298840036E-2</c:v>
                </c:pt>
                <c:pt idx="751">
                  <c:v>0.11422668301758378</c:v>
                </c:pt>
                <c:pt idx="752">
                  <c:v>0.12145091477217344</c:v>
                </c:pt>
                <c:pt idx="753">
                  <c:v>0.12799323593109024</c:v>
                </c:pt>
                <c:pt idx="754">
                  <c:v>0.11590322915582672</c:v>
                </c:pt>
                <c:pt idx="755">
                  <c:v>0.1656967833727146</c:v>
                </c:pt>
                <c:pt idx="756">
                  <c:v>0.14237908513294101</c:v>
                </c:pt>
                <c:pt idx="757">
                  <c:v>0.11180533716367631</c:v>
                </c:pt>
                <c:pt idx="758">
                  <c:v>0.10039474133078401</c:v>
                </c:pt>
                <c:pt idx="759">
                  <c:v>0.11755173058291309</c:v>
                </c:pt>
                <c:pt idx="760">
                  <c:v>0.10841250910700749</c:v>
                </c:pt>
                <c:pt idx="761">
                  <c:v>0.13264005472708221</c:v>
                </c:pt>
                <c:pt idx="762">
                  <c:v>0.10601167347607873</c:v>
                </c:pt>
                <c:pt idx="763">
                  <c:v>0.14226758896186706</c:v>
                </c:pt>
                <c:pt idx="764">
                  <c:v>0.10514633332336899</c:v>
                </c:pt>
                <c:pt idx="765">
                  <c:v>0.1204200282183025</c:v>
                </c:pt>
                <c:pt idx="766">
                  <c:v>0.11052035171451775</c:v>
                </c:pt>
                <c:pt idx="767">
                  <c:v>0.12103293822296411</c:v>
                </c:pt>
                <c:pt idx="768">
                  <c:v>0.13593176026164913</c:v>
                </c:pt>
                <c:pt idx="769">
                  <c:v>0.11239988009794781</c:v>
                </c:pt>
                <c:pt idx="770">
                  <c:v>0.13239281967564845</c:v>
                </c:pt>
                <c:pt idx="771">
                  <c:v>0.10160229660839522</c:v>
                </c:pt>
                <c:pt idx="772">
                  <c:v>0.13398115254927201</c:v>
                </c:pt>
                <c:pt idx="773">
                  <c:v>0.14225201593974893</c:v>
                </c:pt>
                <c:pt idx="774">
                  <c:v>0.13742018180433813</c:v>
                </c:pt>
                <c:pt idx="775">
                  <c:v>0.12209069517959965</c:v>
                </c:pt>
                <c:pt idx="776">
                  <c:v>0.11542974699913483</c:v>
                </c:pt>
                <c:pt idx="777">
                  <c:v>0.12864176052710888</c:v>
                </c:pt>
                <c:pt idx="778">
                  <c:v>0.12340661198069902</c:v>
                </c:pt>
                <c:pt idx="779">
                  <c:v>0.13952980515252342</c:v>
                </c:pt>
                <c:pt idx="780">
                  <c:v>0.13844029259941484</c:v>
                </c:pt>
                <c:pt idx="781">
                  <c:v>0.13040850746791</c:v>
                </c:pt>
                <c:pt idx="782">
                  <c:v>0.12618225995825974</c:v>
                </c:pt>
                <c:pt idx="783">
                  <c:v>0.11026005226853072</c:v>
                </c:pt>
                <c:pt idx="784">
                  <c:v>0.1411227085467745</c:v>
                </c:pt>
                <c:pt idx="785">
                  <c:v>0.13538579186694349</c:v>
                </c:pt>
                <c:pt idx="786">
                  <c:v>0.13515284487021531</c:v>
                </c:pt>
                <c:pt idx="787">
                  <c:v>0.12293866012784205</c:v>
                </c:pt>
                <c:pt idx="788">
                  <c:v>0.13340285546240443</c:v>
                </c:pt>
                <c:pt idx="789">
                  <c:v>0.10853702718540124</c:v>
                </c:pt>
                <c:pt idx="790">
                  <c:v>0.13311653161774833</c:v>
                </c:pt>
                <c:pt idx="791">
                  <c:v>0.10488005473772924</c:v>
                </c:pt>
                <c:pt idx="792">
                  <c:v>0.12634498253745446</c:v>
                </c:pt>
                <c:pt idx="793">
                  <c:v>0.15109621153236891</c:v>
                </c:pt>
                <c:pt idx="794">
                  <c:v>0.10215295216920613</c:v>
                </c:pt>
                <c:pt idx="795">
                  <c:v>0.13385517491073076</c:v>
                </c:pt>
                <c:pt idx="796">
                  <c:v>0.11612131532944041</c:v>
                </c:pt>
                <c:pt idx="797">
                  <c:v>0.10724460628929011</c:v>
                </c:pt>
                <c:pt idx="798">
                  <c:v>0.14987650564834595</c:v>
                </c:pt>
                <c:pt idx="799">
                  <c:v>0.12780290367840019</c:v>
                </c:pt>
                <c:pt idx="800">
                  <c:v>0.11424916453986673</c:v>
                </c:pt>
                <c:pt idx="801">
                  <c:v>0.13919682560785768</c:v>
                </c:pt>
                <c:pt idx="802">
                  <c:v>0.1293118437050238</c:v>
                </c:pt>
                <c:pt idx="803">
                  <c:v>0.13669105147030386</c:v>
                </c:pt>
                <c:pt idx="804">
                  <c:v>0.13797568063509466</c:v>
                </c:pt>
                <c:pt idx="805">
                  <c:v>0.13748665180086206</c:v>
                </c:pt>
                <c:pt idx="806">
                  <c:v>0.11251582855069105</c:v>
                </c:pt>
                <c:pt idx="807">
                  <c:v>0.13676647955825125</c:v>
                </c:pt>
                <c:pt idx="808">
                  <c:v>0.11131758481693187</c:v>
                </c:pt>
                <c:pt idx="809">
                  <c:v>0.15217648083721438</c:v>
                </c:pt>
                <c:pt idx="810">
                  <c:v>0.11367797948880463</c:v>
                </c:pt>
                <c:pt idx="811">
                  <c:v>0.15399772595209787</c:v>
                </c:pt>
                <c:pt idx="812">
                  <c:v>0.14289878719713395</c:v>
                </c:pt>
                <c:pt idx="813">
                  <c:v>0.12050203576305303</c:v>
                </c:pt>
                <c:pt idx="814">
                  <c:v>0.11532938893166425</c:v>
                </c:pt>
                <c:pt idx="815">
                  <c:v>0.12378936296134277</c:v>
                </c:pt>
                <c:pt idx="816">
                  <c:v>0.13712748792171495</c:v>
                </c:pt>
                <c:pt idx="817">
                  <c:v>0.12857293934452063</c:v>
                </c:pt>
                <c:pt idx="818">
                  <c:v>0.13601529349757335</c:v>
                </c:pt>
                <c:pt idx="819">
                  <c:v>0.11413976710553837</c:v>
                </c:pt>
                <c:pt idx="820">
                  <c:v>0.12496028736382635</c:v>
                </c:pt>
                <c:pt idx="821">
                  <c:v>0.11698855793487446</c:v>
                </c:pt>
                <c:pt idx="822">
                  <c:v>0.11269766048127434</c:v>
                </c:pt>
                <c:pt idx="823">
                  <c:v>0.13215753945958783</c:v>
                </c:pt>
                <c:pt idx="824">
                  <c:v>0.11681253843792781</c:v>
                </c:pt>
                <c:pt idx="825">
                  <c:v>0.11860582577732127</c:v>
                </c:pt>
                <c:pt idx="826">
                  <c:v>0.14930365414251537</c:v>
                </c:pt>
                <c:pt idx="827">
                  <c:v>0.14516138614917212</c:v>
                </c:pt>
                <c:pt idx="828">
                  <c:v>0.13583054390889987</c:v>
                </c:pt>
                <c:pt idx="829">
                  <c:v>0.14867781274703476</c:v>
                </c:pt>
                <c:pt idx="830">
                  <c:v>0.13000771258280375</c:v>
                </c:pt>
                <c:pt idx="831">
                  <c:v>0.12149755689563373</c:v>
                </c:pt>
                <c:pt idx="832">
                  <c:v>0.10014735060271407</c:v>
                </c:pt>
                <c:pt idx="833">
                  <c:v>0.10595802257249433</c:v>
                </c:pt>
                <c:pt idx="834">
                  <c:v>0.16437172672387906</c:v>
                </c:pt>
                <c:pt idx="835">
                  <c:v>0.16103776417721546</c:v>
                </c:pt>
                <c:pt idx="836">
                  <c:v>0.12564273958302558</c:v>
                </c:pt>
                <c:pt idx="837">
                  <c:v>0.13275854491234634</c:v>
                </c:pt>
                <c:pt idx="838">
                  <c:v>0.12318951310583821</c:v>
                </c:pt>
                <c:pt idx="839">
                  <c:v>9.5756692333934176E-2</c:v>
                </c:pt>
                <c:pt idx="840">
                  <c:v>0.10097846892392014</c:v>
                </c:pt>
                <c:pt idx="841">
                  <c:v>0.11466329164966414</c:v>
                </c:pt>
                <c:pt idx="842">
                  <c:v>0.11975922601916623</c:v>
                </c:pt>
                <c:pt idx="843">
                  <c:v>0.1330130999409839</c:v>
                </c:pt>
                <c:pt idx="844">
                  <c:v>0.1011011926345355</c:v>
                </c:pt>
                <c:pt idx="845">
                  <c:v>0.13827985901604031</c:v>
                </c:pt>
                <c:pt idx="846">
                  <c:v>0.13148247522916107</c:v>
                </c:pt>
                <c:pt idx="847">
                  <c:v>0.1320877443977794</c:v>
                </c:pt>
                <c:pt idx="848">
                  <c:v>0.16104777749434071</c:v>
                </c:pt>
                <c:pt idx="849">
                  <c:v>0.13426751771892786</c:v>
                </c:pt>
                <c:pt idx="850">
                  <c:v>0.13941148467168174</c:v>
                </c:pt>
                <c:pt idx="851">
                  <c:v>0.15545367951452313</c:v>
                </c:pt>
                <c:pt idx="852">
                  <c:v>0.11593324236324631</c:v>
                </c:pt>
                <c:pt idx="853">
                  <c:v>0.10585049524876811</c:v>
                </c:pt>
                <c:pt idx="854">
                  <c:v>0.14949299298206981</c:v>
                </c:pt>
                <c:pt idx="855">
                  <c:v>0.11963440482611526</c:v>
                </c:pt>
                <c:pt idx="856">
                  <c:v>0.13351408004798029</c:v>
                </c:pt>
                <c:pt idx="857">
                  <c:v>0.15245271335391464</c:v>
                </c:pt>
                <c:pt idx="858">
                  <c:v>0.11969364845447732</c:v>
                </c:pt>
                <c:pt idx="859">
                  <c:v>0.11428740892260565</c:v>
                </c:pt>
                <c:pt idx="860">
                  <c:v>0.1087253647858457</c:v>
                </c:pt>
                <c:pt idx="861">
                  <c:v>0.14061533945552712</c:v>
                </c:pt>
                <c:pt idx="862">
                  <c:v>0.10693115426867639</c:v>
                </c:pt>
                <c:pt idx="863">
                  <c:v>0.12017533503998498</c:v>
                </c:pt>
                <c:pt idx="864">
                  <c:v>0.10504587981064716</c:v>
                </c:pt>
                <c:pt idx="865">
                  <c:v>0.12517472808167329</c:v>
                </c:pt>
                <c:pt idx="866">
                  <c:v>9.8251703818855923E-2</c:v>
                </c:pt>
                <c:pt idx="867">
                  <c:v>0.11222843404103802</c:v>
                </c:pt>
                <c:pt idx="868">
                  <c:v>0.12568800702260852</c:v>
                </c:pt>
                <c:pt idx="869">
                  <c:v>0.11324567066325052</c:v>
                </c:pt>
                <c:pt idx="870">
                  <c:v>0.14653140423066432</c:v>
                </c:pt>
                <c:pt idx="871">
                  <c:v>0.14094737813262254</c:v>
                </c:pt>
                <c:pt idx="872">
                  <c:v>0.12158853807509329</c:v>
                </c:pt>
                <c:pt idx="873">
                  <c:v>0.12861577249022316</c:v>
                </c:pt>
                <c:pt idx="874">
                  <c:v>0.12171116383488045</c:v>
                </c:pt>
                <c:pt idx="875">
                  <c:v>0.11592384910859968</c:v>
                </c:pt>
                <c:pt idx="876">
                  <c:v>0.12873961398857522</c:v>
                </c:pt>
                <c:pt idx="877">
                  <c:v>0.11730595276005423</c:v>
                </c:pt>
                <c:pt idx="878">
                  <c:v>0.12887746247986676</c:v>
                </c:pt>
                <c:pt idx="879">
                  <c:v>0.11386946820333395</c:v>
                </c:pt>
                <c:pt idx="880">
                  <c:v>0.1438116417739706</c:v>
                </c:pt>
                <c:pt idx="881">
                  <c:v>0.14008216755731429</c:v>
                </c:pt>
                <c:pt idx="882">
                  <c:v>9.635837494471311E-2</c:v>
                </c:pt>
                <c:pt idx="883">
                  <c:v>0.15501056785159517</c:v>
                </c:pt>
                <c:pt idx="884">
                  <c:v>0.11935355997258189</c:v>
                </c:pt>
                <c:pt idx="885">
                  <c:v>0.11331896301608259</c:v>
                </c:pt>
                <c:pt idx="886">
                  <c:v>0.13645632367091326</c:v>
                </c:pt>
                <c:pt idx="887">
                  <c:v>0.16400100527036154</c:v>
                </c:pt>
                <c:pt idx="888">
                  <c:v>0.14519105481439817</c:v>
                </c:pt>
                <c:pt idx="889">
                  <c:v>0.10692698278970413</c:v>
                </c:pt>
                <c:pt idx="890">
                  <c:v>0.11973886083636967</c:v>
                </c:pt>
                <c:pt idx="891">
                  <c:v>0.11075619870726661</c:v>
                </c:pt>
                <c:pt idx="892">
                  <c:v>0.14039426399461935</c:v>
                </c:pt>
                <c:pt idx="893">
                  <c:v>0.18749182256872951</c:v>
                </c:pt>
                <c:pt idx="894">
                  <c:v>0.18451411208716498</c:v>
                </c:pt>
                <c:pt idx="895">
                  <c:v>0.1074896618008794</c:v>
                </c:pt>
                <c:pt idx="896">
                  <c:v>0.1243226540749779</c:v>
                </c:pt>
                <c:pt idx="897">
                  <c:v>0.14215363143719381</c:v>
                </c:pt>
                <c:pt idx="898">
                  <c:v>0.10603591462582351</c:v>
                </c:pt>
                <c:pt idx="899">
                  <c:v>0.14522858682822315</c:v>
                </c:pt>
                <c:pt idx="900">
                  <c:v>0.13530005282471555</c:v>
                </c:pt>
                <c:pt idx="901">
                  <c:v>0.1226491685806394</c:v>
                </c:pt>
                <c:pt idx="902">
                  <c:v>0.11626992983775278</c:v>
                </c:pt>
                <c:pt idx="903">
                  <c:v>0.12087502292644882</c:v>
                </c:pt>
                <c:pt idx="904">
                  <c:v>0.10213294702478995</c:v>
                </c:pt>
                <c:pt idx="905">
                  <c:v>0.1256342389219601</c:v>
                </c:pt>
                <c:pt idx="906">
                  <c:v>0.11017508193772842</c:v>
                </c:pt>
                <c:pt idx="907">
                  <c:v>0.11530160967413858</c:v>
                </c:pt>
                <c:pt idx="908">
                  <c:v>0.12315670123272096</c:v>
                </c:pt>
                <c:pt idx="909">
                  <c:v>0.13673932035957587</c:v>
                </c:pt>
                <c:pt idx="910">
                  <c:v>0.14566507816419724</c:v>
                </c:pt>
                <c:pt idx="911">
                  <c:v>0.13734560646808866</c:v>
                </c:pt>
                <c:pt idx="912">
                  <c:v>0.12976212876647483</c:v>
                </c:pt>
                <c:pt idx="913">
                  <c:v>0.12002341256489364</c:v>
                </c:pt>
                <c:pt idx="914">
                  <c:v>0.12978945364036654</c:v>
                </c:pt>
                <c:pt idx="915">
                  <c:v>0.13936962403806247</c:v>
                </c:pt>
                <c:pt idx="916">
                  <c:v>0.13957507314504872</c:v>
                </c:pt>
                <c:pt idx="917">
                  <c:v>0.13284832944313771</c:v>
                </c:pt>
                <c:pt idx="918">
                  <c:v>0.11390234950358781</c:v>
                </c:pt>
                <c:pt idx="919">
                  <c:v>0.13998134536545634</c:v>
                </c:pt>
                <c:pt idx="920">
                  <c:v>0.1133360313492897</c:v>
                </c:pt>
                <c:pt idx="921">
                  <c:v>0.12681399740262542</c:v>
                </c:pt>
                <c:pt idx="922">
                  <c:v>0.16945344694994482</c:v>
                </c:pt>
                <c:pt idx="923">
                  <c:v>9.7351039376628715E-2</c:v>
                </c:pt>
                <c:pt idx="924">
                  <c:v>0.10924798724836873</c:v>
                </c:pt>
                <c:pt idx="925">
                  <c:v>0.12169577879870959</c:v>
                </c:pt>
                <c:pt idx="926">
                  <c:v>0.13459239685563301</c:v>
                </c:pt>
                <c:pt idx="927">
                  <c:v>0.12315420786701775</c:v>
                </c:pt>
                <c:pt idx="928">
                  <c:v>0.10875314724110276</c:v>
                </c:pt>
                <c:pt idx="929">
                  <c:v>0.14032598383331138</c:v>
                </c:pt>
                <c:pt idx="930">
                  <c:v>0.14573423582816394</c:v>
                </c:pt>
                <c:pt idx="931">
                  <c:v>0.1043131223994191</c:v>
                </c:pt>
                <c:pt idx="932">
                  <c:v>0.11622645196959222</c:v>
                </c:pt>
                <c:pt idx="933">
                  <c:v>0.16339923614647298</c:v>
                </c:pt>
                <c:pt idx="934">
                  <c:v>0.16088485018771903</c:v>
                </c:pt>
                <c:pt idx="935">
                  <c:v>0.12537703684761695</c:v>
                </c:pt>
                <c:pt idx="936">
                  <c:v>0.13830257905829765</c:v>
                </c:pt>
                <c:pt idx="937">
                  <c:v>0.12744963960369241</c:v>
                </c:pt>
                <c:pt idx="938">
                  <c:v>0.14030236924467618</c:v>
                </c:pt>
                <c:pt idx="939">
                  <c:v>0.12545421778742394</c:v>
                </c:pt>
                <c:pt idx="940">
                  <c:v>0.10485623875902801</c:v>
                </c:pt>
                <c:pt idx="941">
                  <c:v>0.12321497601347642</c:v>
                </c:pt>
                <c:pt idx="942">
                  <c:v>0.18262926398583776</c:v>
                </c:pt>
                <c:pt idx="943">
                  <c:v>0.15741716362906688</c:v>
                </c:pt>
                <c:pt idx="944">
                  <c:v>0.17586802311046132</c:v>
                </c:pt>
                <c:pt idx="945">
                  <c:v>0.1135229582481742</c:v>
                </c:pt>
                <c:pt idx="946">
                  <c:v>0.19532649655935908</c:v>
                </c:pt>
                <c:pt idx="947">
                  <c:v>0.12180179855590569</c:v>
                </c:pt>
                <c:pt idx="948">
                  <c:v>0.12061444890210714</c:v>
                </c:pt>
                <c:pt idx="949">
                  <c:v>0.11514318003749482</c:v>
                </c:pt>
                <c:pt idx="950">
                  <c:v>0.13062777721339483</c:v>
                </c:pt>
                <c:pt idx="951">
                  <c:v>0.14466219604024552</c:v>
                </c:pt>
                <c:pt idx="952">
                  <c:v>0.11354313129746911</c:v>
                </c:pt>
                <c:pt idx="953">
                  <c:v>0.12534827771705673</c:v>
                </c:pt>
                <c:pt idx="954">
                  <c:v>0.12453679103524895</c:v>
                </c:pt>
                <c:pt idx="955">
                  <c:v>9.8233268255452186E-2</c:v>
                </c:pt>
                <c:pt idx="956">
                  <c:v>9.8637017020805129E-2</c:v>
                </c:pt>
                <c:pt idx="957">
                  <c:v>0.13913740270623837</c:v>
                </c:pt>
                <c:pt idx="958">
                  <c:v>0.14318592162146326</c:v>
                </c:pt>
                <c:pt idx="959">
                  <c:v>0.13540756332674478</c:v>
                </c:pt>
                <c:pt idx="960">
                  <c:v>0.12753470065327435</c:v>
                </c:pt>
                <c:pt idx="961">
                  <c:v>0.15576514072221129</c:v>
                </c:pt>
                <c:pt idx="962">
                  <c:v>0.15536258157868399</c:v>
                </c:pt>
                <c:pt idx="963">
                  <c:v>0.13405579938771808</c:v>
                </c:pt>
                <c:pt idx="964">
                  <c:v>0.16603796622444622</c:v>
                </c:pt>
                <c:pt idx="965">
                  <c:v>0.15067290919073736</c:v>
                </c:pt>
                <c:pt idx="966">
                  <c:v>0.14794040438959741</c:v>
                </c:pt>
                <c:pt idx="967">
                  <c:v>0.11769237068728544</c:v>
                </c:pt>
                <c:pt idx="968">
                  <c:v>0.13336707467796177</c:v>
                </c:pt>
                <c:pt idx="969">
                  <c:v>0.13337826144698767</c:v>
                </c:pt>
                <c:pt idx="970">
                  <c:v>0.13449685884490786</c:v>
                </c:pt>
                <c:pt idx="971">
                  <c:v>0.12836729910531464</c:v>
                </c:pt>
                <c:pt idx="972">
                  <c:v>0.1149556406703436</c:v>
                </c:pt>
                <c:pt idx="973">
                  <c:v>0.14029664499377725</c:v>
                </c:pt>
                <c:pt idx="974">
                  <c:v>0.12242736329699849</c:v>
                </c:pt>
                <c:pt idx="975">
                  <c:v>0.13517305568942495</c:v>
                </c:pt>
                <c:pt idx="976">
                  <c:v>0.13305639912508851</c:v>
                </c:pt>
                <c:pt idx="977">
                  <c:v>0.10798818655388497</c:v>
                </c:pt>
                <c:pt idx="978">
                  <c:v>0.13215682577920743</c:v>
                </c:pt>
                <c:pt idx="979">
                  <c:v>0.10543149071154573</c:v>
                </c:pt>
                <c:pt idx="980">
                  <c:v>0.11797084605627801</c:v>
                </c:pt>
                <c:pt idx="981">
                  <c:v>0.13983897693676425</c:v>
                </c:pt>
                <c:pt idx="982">
                  <c:v>0.14213917935445522</c:v>
                </c:pt>
                <c:pt idx="983">
                  <c:v>0.11138452218152159</c:v>
                </c:pt>
                <c:pt idx="984">
                  <c:v>0.12572449230009236</c:v>
                </c:pt>
                <c:pt idx="985">
                  <c:v>0.13534816705271141</c:v>
                </c:pt>
                <c:pt idx="986">
                  <c:v>0.10852785781403379</c:v>
                </c:pt>
                <c:pt idx="987">
                  <c:v>0.10552173882313486</c:v>
                </c:pt>
                <c:pt idx="988">
                  <c:v>0.13778291119475147</c:v>
                </c:pt>
                <c:pt idx="989">
                  <c:v>0.11606434881037153</c:v>
                </c:pt>
                <c:pt idx="990">
                  <c:v>0.10723956516276904</c:v>
                </c:pt>
                <c:pt idx="991">
                  <c:v>0.11841696574479502</c:v>
                </c:pt>
                <c:pt idx="992">
                  <c:v>0.11090600697429574</c:v>
                </c:pt>
                <c:pt idx="993">
                  <c:v>0.12800880774711668</c:v>
                </c:pt>
                <c:pt idx="994">
                  <c:v>0.12479774389052012</c:v>
                </c:pt>
                <c:pt idx="995">
                  <c:v>0.1127419411161633</c:v>
                </c:pt>
                <c:pt idx="996">
                  <c:v>0.12972411715951015</c:v>
                </c:pt>
                <c:pt idx="997">
                  <c:v>0.12139478724153811</c:v>
                </c:pt>
                <c:pt idx="998">
                  <c:v>0.10958569185653114</c:v>
                </c:pt>
                <c:pt idx="999">
                  <c:v>0.12870189475410782</c:v>
                </c:pt>
                <c:pt idx="1000">
                  <c:v>0.1398833421701404</c:v>
                </c:pt>
                <c:pt idx="1001">
                  <c:v>0.12065973197647289</c:v>
                </c:pt>
                <c:pt idx="1002">
                  <c:v>0.10984844706194298</c:v>
                </c:pt>
                <c:pt idx="1003">
                  <c:v>0.11134519642266122</c:v>
                </c:pt>
                <c:pt idx="1004">
                  <c:v>0.14223676248607028</c:v>
                </c:pt>
                <c:pt idx="1005">
                  <c:v>0.11806339202383127</c:v>
                </c:pt>
                <c:pt idx="1006">
                  <c:v>0.12401016223905936</c:v>
                </c:pt>
                <c:pt idx="1007">
                  <c:v>0.13652683239718541</c:v>
                </c:pt>
                <c:pt idx="1008">
                  <c:v>0.11113658400594321</c:v>
                </c:pt>
                <c:pt idx="1009">
                  <c:v>0.15065552764284248</c:v>
                </c:pt>
                <c:pt idx="1010">
                  <c:v>0.14790890296197881</c:v>
                </c:pt>
                <c:pt idx="1011">
                  <c:v>0.1021477159792277</c:v>
                </c:pt>
                <c:pt idx="1012">
                  <c:v>0.15056445592558323</c:v>
                </c:pt>
                <c:pt idx="1013">
                  <c:v>0.1400793438896048</c:v>
                </c:pt>
                <c:pt idx="1014">
                  <c:v>0.1162670072195926</c:v>
                </c:pt>
                <c:pt idx="1015">
                  <c:v>0.14225469815958164</c:v>
                </c:pt>
                <c:pt idx="1016">
                  <c:v>0.11966855804617618</c:v>
                </c:pt>
                <c:pt idx="1017">
                  <c:v>0.15044445510652918</c:v>
                </c:pt>
                <c:pt idx="1018">
                  <c:v>0.1093457689962362</c:v>
                </c:pt>
                <c:pt idx="1019">
                  <c:v>0.10237948345884175</c:v>
                </c:pt>
                <c:pt idx="1020">
                  <c:v>0.16497454260976441</c:v>
                </c:pt>
                <c:pt idx="1021">
                  <c:v>0.14959844986753895</c:v>
                </c:pt>
                <c:pt idx="1022">
                  <c:v>0.10933383734480952</c:v>
                </c:pt>
                <c:pt idx="1023">
                  <c:v>0.10417795038330387</c:v>
                </c:pt>
                <c:pt idx="1024">
                  <c:v>0.11637582459560264</c:v>
                </c:pt>
                <c:pt idx="1025">
                  <c:v>0.11777657866873423</c:v>
                </c:pt>
                <c:pt idx="1026">
                  <c:v>9.9111448657333109E-2</c:v>
                </c:pt>
                <c:pt idx="1027">
                  <c:v>0.10322821489642972</c:v>
                </c:pt>
              </c:numCache>
            </c:numRef>
          </c:xVal>
          <c:yVal>
            <c:numRef>
              <c:f>Portafolios!$W$2:$W$1029</c:f>
              <c:numCache>
                <c:formatCode>0.0%</c:formatCode>
                <c:ptCount val="1028"/>
                <c:pt idx="0">
                  <c:v>0.55650136339674161</c:v>
                </c:pt>
                <c:pt idx="1">
                  <c:v>0.34515016858125552</c:v>
                </c:pt>
                <c:pt idx="2">
                  <c:v>0.37036364760557711</c:v>
                </c:pt>
                <c:pt idx="3">
                  <c:v>0.44232471424099956</c:v>
                </c:pt>
                <c:pt idx="4">
                  <c:v>0.86218361146047928</c:v>
                </c:pt>
                <c:pt idx="5">
                  <c:v>0.50679595448356718</c:v>
                </c:pt>
                <c:pt idx="6">
                  <c:v>0.57660490356652783</c:v>
                </c:pt>
                <c:pt idx="7">
                  <c:v>0.48384422099112046</c:v>
                </c:pt>
                <c:pt idx="8">
                  <c:v>0.80175748488653298</c:v>
                </c:pt>
                <c:pt idx="9">
                  <c:v>0.52216623793153849</c:v>
                </c:pt>
                <c:pt idx="10">
                  <c:v>0.69334326881078301</c:v>
                </c:pt>
                <c:pt idx="11">
                  <c:v>0.61538532793431122</c:v>
                </c:pt>
                <c:pt idx="12">
                  <c:v>0.63489673449624606</c:v>
                </c:pt>
                <c:pt idx="13">
                  <c:v>0.32718409704351298</c:v>
                </c:pt>
                <c:pt idx="14">
                  <c:v>0.57090833516932149</c:v>
                </c:pt>
                <c:pt idx="15">
                  <c:v>0.59622770737270281</c:v>
                </c:pt>
                <c:pt idx="16">
                  <c:v>0.63942164775943433</c:v>
                </c:pt>
                <c:pt idx="17">
                  <c:v>0.78003475130131417</c:v>
                </c:pt>
                <c:pt idx="18">
                  <c:v>0.36287978290912581</c:v>
                </c:pt>
                <c:pt idx="19">
                  <c:v>0.55740871824519367</c:v>
                </c:pt>
                <c:pt idx="20">
                  <c:v>0.65416216120239845</c:v>
                </c:pt>
                <c:pt idx="21">
                  <c:v>0.38846991854861601</c:v>
                </c:pt>
                <c:pt idx="22">
                  <c:v>0.56764705171240259</c:v>
                </c:pt>
                <c:pt idx="23">
                  <c:v>0.47802234732451981</c:v>
                </c:pt>
                <c:pt idx="24">
                  <c:v>0.68465116233724232</c:v>
                </c:pt>
                <c:pt idx="25">
                  <c:v>0.48633173437709526</c:v>
                </c:pt>
                <c:pt idx="26">
                  <c:v>0.26203927543960315</c:v>
                </c:pt>
                <c:pt idx="27">
                  <c:v>0.6385627849086446</c:v>
                </c:pt>
                <c:pt idx="28">
                  <c:v>0.25218806619965051</c:v>
                </c:pt>
                <c:pt idx="29">
                  <c:v>0.84979873113359483</c:v>
                </c:pt>
                <c:pt idx="30">
                  <c:v>0.61938165103043019</c:v>
                </c:pt>
                <c:pt idx="31">
                  <c:v>0.78734618400936573</c:v>
                </c:pt>
                <c:pt idx="32">
                  <c:v>0.61751196156585386</c:v>
                </c:pt>
                <c:pt idx="33">
                  <c:v>0.44843365292303383</c:v>
                </c:pt>
                <c:pt idx="34">
                  <c:v>0.46593410355138054</c:v>
                </c:pt>
                <c:pt idx="35">
                  <c:v>0.23160840604528155</c:v>
                </c:pt>
                <c:pt idx="36">
                  <c:v>0.16336718860523136</c:v>
                </c:pt>
                <c:pt idx="37">
                  <c:v>0.43220700624537095</c:v>
                </c:pt>
                <c:pt idx="38">
                  <c:v>0.70795003877618368</c:v>
                </c:pt>
                <c:pt idx="39">
                  <c:v>0.6509074669785917</c:v>
                </c:pt>
                <c:pt idx="40">
                  <c:v>0.66282157334938541</c:v>
                </c:pt>
                <c:pt idx="41">
                  <c:v>0.1699666613450331</c:v>
                </c:pt>
                <c:pt idx="42">
                  <c:v>0.61409042777585587</c:v>
                </c:pt>
                <c:pt idx="43">
                  <c:v>0.57325980464374748</c:v>
                </c:pt>
                <c:pt idx="44">
                  <c:v>0.22596431002266704</c:v>
                </c:pt>
                <c:pt idx="45">
                  <c:v>0.36882255333856589</c:v>
                </c:pt>
                <c:pt idx="46">
                  <c:v>0.38722132762029554</c:v>
                </c:pt>
                <c:pt idx="47">
                  <c:v>0.20565867165890364</c:v>
                </c:pt>
                <c:pt idx="48">
                  <c:v>0.20019883076230649</c:v>
                </c:pt>
                <c:pt idx="49">
                  <c:v>0.39656299705394665</c:v>
                </c:pt>
                <c:pt idx="50">
                  <c:v>0.64921599767432792</c:v>
                </c:pt>
                <c:pt idx="51">
                  <c:v>0.32476117629029344</c:v>
                </c:pt>
                <c:pt idx="52">
                  <c:v>0.36247374148571132</c:v>
                </c:pt>
                <c:pt idx="53">
                  <c:v>0.31751236519565068</c:v>
                </c:pt>
                <c:pt idx="54">
                  <c:v>0.47504626461740562</c:v>
                </c:pt>
                <c:pt idx="55">
                  <c:v>0.22637525601026035</c:v>
                </c:pt>
                <c:pt idx="56">
                  <c:v>0.3532005747486725</c:v>
                </c:pt>
                <c:pt idx="57">
                  <c:v>0.48724830572520417</c:v>
                </c:pt>
                <c:pt idx="58">
                  <c:v>0.47855192781559763</c:v>
                </c:pt>
                <c:pt idx="59">
                  <c:v>0.7172482424872938</c:v>
                </c:pt>
                <c:pt idx="60">
                  <c:v>0.2521315210692166</c:v>
                </c:pt>
                <c:pt idx="61">
                  <c:v>0.14511122313206901</c:v>
                </c:pt>
                <c:pt idx="62">
                  <c:v>0.11404850621010429</c:v>
                </c:pt>
                <c:pt idx="63">
                  <c:v>0.63114927256980535</c:v>
                </c:pt>
                <c:pt idx="64">
                  <c:v>0.4857140085061753</c:v>
                </c:pt>
                <c:pt idx="65">
                  <c:v>0.3232287532302397</c:v>
                </c:pt>
                <c:pt idx="66">
                  <c:v>0.58822195398597399</c:v>
                </c:pt>
                <c:pt idx="67">
                  <c:v>0.58546258817113928</c:v>
                </c:pt>
                <c:pt idx="68">
                  <c:v>0.42091409268331537</c:v>
                </c:pt>
                <c:pt idx="69">
                  <c:v>0.6270284978218198</c:v>
                </c:pt>
                <c:pt idx="70">
                  <c:v>0.2072579010593259</c:v>
                </c:pt>
                <c:pt idx="71">
                  <c:v>0.33644699583208076</c:v>
                </c:pt>
                <c:pt idx="72">
                  <c:v>0.41483820813892019</c:v>
                </c:pt>
                <c:pt idx="73">
                  <c:v>0.55466551733139713</c:v>
                </c:pt>
                <c:pt idx="74">
                  <c:v>0.34771715059548863</c:v>
                </c:pt>
                <c:pt idx="75">
                  <c:v>0.61437017138562611</c:v>
                </c:pt>
                <c:pt idx="76">
                  <c:v>0.21899809608277823</c:v>
                </c:pt>
                <c:pt idx="77">
                  <c:v>0.49647061179252344</c:v>
                </c:pt>
                <c:pt idx="78">
                  <c:v>0.4370204308887955</c:v>
                </c:pt>
                <c:pt idx="79">
                  <c:v>0.5348677772252256</c:v>
                </c:pt>
                <c:pt idx="80">
                  <c:v>0.45608687081914767</c:v>
                </c:pt>
                <c:pt idx="81">
                  <c:v>0.3932376594690361</c:v>
                </c:pt>
                <c:pt idx="82">
                  <c:v>0.32135664577616441</c:v>
                </c:pt>
                <c:pt idx="83">
                  <c:v>0.34855175387514475</c:v>
                </c:pt>
                <c:pt idx="84">
                  <c:v>0.38277176307257199</c:v>
                </c:pt>
                <c:pt idx="85">
                  <c:v>0.23092770374801144</c:v>
                </c:pt>
                <c:pt idx="86">
                  <c:v>0.24007299629942011</c:v>
                </c:pt>
                <c:pt idx="87">
                  <c:v>0.89859324936328511</c:v>
                </c:pt>
                <c:pt idx="88">
                  <c:v>0.78492834763014485</c:v>
                </c:pt>
                <c:pt idx="89">
                  <c:v>0.47861617657990307</c:v>
                </c:pt>
                <c:pt idx="90">
                  <c:v>0.29548885169563355</c:v>
                </c:pt>
                <c:pt idx="91">
                  <c:v>0.66733801728211917</c:v>
                </c:pt>
                <c:pt idx="92">
                  <c:v>0.56378360126494886</c:v>
                </c:pt>
                <c:pt idx="93">
                  <c:v>0.41896246443979873</c:v>
                </c:pt>
                <c:pt idx="94">
                  <c:v>0.35590560156500473</c:v>
                </c:pt>
                <c:pt idx="95">
                  <c:v>0.43229701380392377</c:v>
                </c:pt>
                <c:pt idx="96">
                  <c:v>0.46354347325270046</c:v>
                </c:pt>
                <c:pt idx="97">
                  <c:v>0.40333713613183231</c:v>
                </c:pt>
                <c:pt idx="98">
                  <c:v>0.59141158645269676</c:v>
                </c:pt>
                <c:pt idx="99">
                  <c:v>0.27558773399248743</c:v>
                </c:pt>
                <c:pt idx="100">
                  <c:v>0.65946928138616911</c:v>
                </c:pt>
                <c:pt idx="101">
                  <c:v>0.87664939201797254</c:v>
                </c:pt>
                <c:pt idx="102">
                  <c:v>0.56969902745198941</c:v>
                </c:pt>
                <c:pt idx="103">
                  <c:v>0.23257886940440012</c:v>
                </c:pt>
                <c:pt idx="104">
                  <c:v>0.2108263617720354</c:v>
                </c:pt>
                <c:pt idx="105">
                  <c:v>0.53070203272403316</c:v>
                </c:pt>
                <c:pt idx="106">
                  <c:v>0.68505363218455029</c:v>
                </c:pt>
                <c:pt idx="107">
                  <c:v>0.61518253936150691</c:v>
                </c:pt>
                <c:pt idx="108">
                  <c:v>0.54371130660850764</c:v>
                </c:pt>
                <c:pt idx="109">
                  <c:v>0.26733439339958159</c:v>
                </c:pt>
                <c:pt idx="110">
                  <c:v>0.47180837268771647</c:v>
                </c:pt>
                <c:pt idx="111">
                  <c:v>0.4780627531906112</c:v>
                </c:pt>
                <c:pt idx="112">
                  <c:v>0.24374078277933869</c:v>
                </c:pt>
                <c:pt idx="113">
                  <c:v>0.60777856476284975</c:v>
                </c:pt>
                <c:pt idx="114">
                  <c:v>0.18438655251371625</c:v>
                </c:pt>
                <c:pt idx="115">
                  <c:v>0.55121230756501194</c:v>
                </c:pt>
                <c:pt idx="116">
                  <c:v>0.53685198146140312</c:v>
                </c:pt>
                <c:pt idx="117">
                  <c:v>0.92992941270980112</c:v>
                </c:pt>
                <c:pt idx="118">
                  <c:v>0.54761685046114461</c:v>
                </c:pt>
                <c:pt idx="119">
                  <c:v>0.20480632635138915</c:v>
                </c:pt>
                <c:pt idx="120">
                  <c:v>0.42228769586858189</c:v>
                </c:pt>
                <c:pt idx="121">
                  <c:v>0.68083110230264687</c:v>
                </c:pt>
                <c:pt idx="122">
                  <c:v>0.75079658064643762</c:v>
                </c:pt>
                <c:pt idx="123">
                  <c:v>0.30847622955976411</c:v>
                </c:pt>
                <c:pt idx="124">
                  <c:v>0.86596206859792046</c:v>
                </c:pt>
                <c:pt idx="125">
                  <c:v>0.42016118599259311</c:v>
                </c:pt>
                <c:pt idx="126">
                  <c:v>0.24497762478579471</c:v>
                </c:pt>
                <c:pt idx="127">
                  <c:v>0.59236702246159489</c:v>
                </c:pt>
                <c:pt idx="128">
                  <c:v>0.43228754841948125</c:v>
                </c:pt>
                <c:pt idx="129">
                  <c:v>0.48155034428916366</c:v>
                </c:pt>
                <c:pt idx="130">
                  <c:v>0.47288291545119104</c:v>
                </c:pt>
                <c:pt idx="131">
                  <c:v>0.78121398809237919</c:v>
                </c:pt>
                <c:pt idx="132">
                  <c:v>0.53173998494813057</c:v>
                </c:pt>
                <c:pt idx="133">
                  <c:v>0.76432353741814163</c:v>
                </c:pt>
                <c:pt idx="134">
                  <c:v>0.78824217852134615</c:v>
                </c:pt>
                <c:pt idx="135">
                  <c:v>0.35402888001524213</c:v>
                </c:pt>
                <c:pt idx="136">
                  <c:v>0.34275985136050707</c:v>
                </c:pt>
                <c:pt idx="137">
                  <c:v>0.27888700401839928</c:v>
                </c:pt>
                <c:pt idx="138">
                  <c:v>0.18408682067056423</c:v>
                </c:pt>
                <c:pt idx="139">
                  <c:v>0.2093933089549205</c:v>
                </c:pt>
                <c:pt idx="140">
                  <c:v>0.26480359676168708</c:v>
                </c:pt>
                <c:pt idx="141">
                  <c:v>0.7229210274871547</c:v>
                </c:pt>
                <c:pt idx="142">
                  <c:v>0.17010503451126305</c:v>
                </c:pt>
                <c:pt idx="143">
                  <c:v>0.4575199763001529</c:v>
                </c:pt>
                <c:pt idx="144">
                  <c:v>0.45928002566744869</c:v>
                </c:pt>
                <c:pt idx="145">
                  <c:v>0.6019220188281863</c:v>
                </c:pt>
                <c:pt idx="146">
                  <c:v>0.56080168222177296</c:v>
                </c:pt>
                <c:pt idx="147">
                  <c:v>0.66867295829030471</c:v>
                </c:pt>
                <c:pt idx="148">
                  <c:v>0.46600591936649616</c:v>
                </c:pt>
                <c:pt idx="149">
                  <c:v>0.59936066238162755</c:v>
                </c:pt>
                <c:pt idx="150">
                  <c:v>0.38819824361583766</c:v>
                </c:pt>
                <c:pt idx="151">
                  <c:v>0.40929727467552601</c:v>
                </c:pt>
                <c:pt idx="152">
                  <c:v>0.69217697859211702</c:v>
                </c:pt>
                <c:pt idx="153">
                  <c:v>0.29714523090259126</c:v>
                </c:pt>
                <c:pt idx="154">
                  <c:v>0.53585222669417409</c:v>
                </c:pt>
                <c:pt idx="155">
                  <c:v>0.60827786347191004</c:v>
                </c:pt>
                <c:pt idx="156">
                  <c:v>0.22346756587326166</c:v>
                </c:pt>
                <c:pt idx="157">
                  <c:v>0.76167648021737422</c:v>
                </c:pt>
                <c:pt idx="158">
                  <c:v>0.55042556695703748</c:v>
                </c:pt>
                <c:pt idx="159">
                  <c:v>0.27390209709288088</c:v>
                </c:pt>
                <c:pt idx="160">
                  <c:v>0.36956649893969101</c:v>
                </c:pt>
                <c:pt idx="161">
                  <c:v>0.59385343488655695</c:v>
                </c:pt>
                <c:pt idx="162">
                  <c:v>0.87768376790385294</c:v>
                </c:pt>
                <c:pt idx="163">
                  <c:v>0.30380008280363391</c:v>
                </c:pt>
                <c:pt idx="164">
                  <c:v>0.37761039917664141</c:v>
                </c:pt>
                <c:pt idx="165">
                  <c:v>0.17978060762584136</c:v>
                </c:pt>
                <c:pt idx="166">
                  <c:v>0.57282947646983151</c:v>
                </c:pt>
                <c:pt idx="167">
                  <c:v>0.68172164450682082</c:v>
                </c:pt>
                <c:pt idx="168">
                  <c:v>0.30639247432387801</c:v>
                </c:pt>
                <c:pt idx="169">
                  <c:v>0.55867175723371754</c:v>
                </c:pt>
                <c:pt idx="170">
                  <c:v>0.57122009658773565</c:v>
                </c:pt>
                <c:pt idx="171">
                  <c:v>0.62478206691532923</c:v>
                </c:pt>
                <c:pt idx="172">
                  <c:v>0.41515198154882954</c:v>
                </c:pt>
                <c:pt idx="173">
                  <c:v>0.53772617994410299</c:v>
                </c:pt>
                <c:pt idx="174">
                  <c:v>0.6628905553723492</c:v>
                </c:pt>
                <c:pt idx="175">
                  <c:v>0.36544929866309311</c:v>
                </c:pt>
                <c:pt idx="176">
                  <c:v>0.66916334640498654</c:v>
                </c:pt>
                <c:pt idx="177">
                  <c:v>0.30936049696856333</c:v>
                </c:pt>
                <c:pt idx="178">
                  <c:v>0.67336081143040305</c:v>
                </c:pt>
                <c:pt idx="179">
                  <c:v>0.38988093548180347</c:v>
                </c:pt>
                <c:pt idx="180">
                  <c:v>0.40251174788092831</c:v>
                </c:pt>
                <c:pt idx="181">
                  <c:v>0.78808736915472988</c:v>
                </c:pt>
                <c:pt idx="182">
                  <c:v>0.60055429440297559</c:v>
                </c:pt>
                <c:pt idx="183">
                  <c:v>0.24125605215663889</c:v>
                </c:pt>
                <c:pt idx="184">
                  <c:v>0.37946938676332631</c:v>
                </c:pt>
                <c:pt idx="185">
                  <c:v>0.23890546726772122</c:v>
                </c:pt>
                <c:pt idx="186">
                  <c:v>0.17353208562054134</c:v>
                </c:pt>
                <c:pt idx="187">
                  <c:v>0.40033142341726763</c:v>
                </c:pt>
                <c:pt idx="188">
                  <c:v>0.42064170148514646</c:v>
                </c:pt>
                <c:pt idx="189">
                  <c:v>0.37200018316490036</c:v>
                </c:pt>
                <c:pt idx="190">
                  <c:v>0.61916882709473586</c:v>
                </c:pt>
                <c:pt idx="191">
                  <c:v>0.34421266141739681</c:v>
                </c:pt>
                <c:pt idx="192">
                  <c:v>0.46283305173982436</c:v>
                </c:pt>
                <c:pt idx="193">
                  <c:v>0.50502458975779274</c:v>
                </c:pt>
                <c:pt idx="194">
                  <c:v>0.19033964828878225</c:v>
                </c:pt>
                <c:pt idx="195">
                  <c:v>0.58661526132009323</c:v>
                </c:pt>
                <c:pt idx="196">
                  <c:v>0.5762147827303018</c:v>
                </c:pt>
                <c:pt idx="197">
                  <c:v>0.22232438666418072</c:v>
                </c:pt>
                <c:pt idx="198">
                  <c:v>0.13112828976434193</c:v>
                </c:pt>
                <c:pt idx="199">
                  <c:v>0.72064428565241656</c:v>
                </c:pt>
                <c:pt idx="200">
                  <c:v>0.53256052228181494</c:v>
                </c:pt>
                <c:pt idx="201">
                  <c:v>0.61622085665541693</c:v>
                </c:pt>
                <c:pt idx="202">
                  <c:v>0.25504180055185055</c:v>
                </c:pt>
                <c:pt idx="203">
                  <c:v>0.60141953878655774</c:v>
                </c:pt>
                <c:pt idx="204">
                  <c:v>0.62185035102298902</c:v>
                </c:pt>
                <c:pt idx="205">
                  <c:v>0.16849075478160405</c:v>
                </c:pt>
                <c:pt idx="206">
                  <c:v>0.23839857008590989</c:v>
                </c:pt>
                <c:pt idx="207">
                  <c:v>0.52486811268074973</c:v>
                </c:pt>
                <c:pt idx="208">
                  <c:v>0.1667830342845604</c:v>
                </c:pt>
                <c:pt idx="209">
                  <c:v>0.43650025828263794</c:v>
                </c:pt>
                <c:pt idx="210">
                  <c:v>0.74238911577174682</c:v>
                </c:pt>
                <c:pt idx="211">
                  <c:v>0.37603383699331683</c:v>
                </c:pt>
                <c:pt idx="212">
                  <c:v>0.34223640803588051</c:v>
                </c:pt>
                <c:pt idx="213">
                  <c:v>0.42431526620814036</c:v>
                </c:pt>
                <c:pt idx="214">
                  <c:v>0.71609158431961251</c:v>
                </c:pt>
                <c:pt idx="215">
                  <c:v>0.58518121132959133</c:v>
                </c:pt>
                <c:pt idx="216">
                  <c:v>0.14134359600490762</c:v>
                </c:pt>
                <c:pt idx="217">
                  <c:v>0.235246613069688</c:v>
                </c:pt>
                <c:pt idx="218">
                  <c:v>0.37888660072146213</c:v>
                </c:pt>
                <c:pt idx="219">
                  <c:v>0.26452639667277061</c:v>
                </c:pt>
                <c:pt idx="220">
                  <c:v>0.81550413277593337</c:v>
                </c:pt>
                <c:pt idx="221">
                  <c:v>0.54367589302301789</c:v>
                </c:pt>
                <c:pt idx="222">
                  <c:v>0.63351974412538836</c:v>
                </c:pt>
                <c:pt idx="223">
                  <c:v>0.67132844577884121</c:v>
                </c:pt>
                <c:pt idx="224">
                  <c:v>0.5632837238281917</c:v>
                </c:pt>
                <c:pt idx="225">
                  <c:v>0.28422280393536831</c:v>
                </c:pt>
                <c:pt idx="226">
                  <c:v>0.33314952876357307</c:v>
                </c:pt>
                <c:pt idx="227">
                  <c:v>0.62553322111876741</c:v>
                </c:pt>
                <c:pt idx="228">
                  <c:v>0.8142635510782088</c:v>
                </c:pt>
                <c:pt idx="229">
                  <c:v>0.38548111365110416</c:v>
                </c:pt>
                <c:pt idx="230">
                  <c:v>0.35328231057845194</c:v>
                </c:pt>
                <c:pt idx="231">
                  <c:v>0.35167718870061127</c:v>
                </c:pt>
                <c:pt idx="232">
                  <c:v>0.54712884636970194</c:v>
                </c:pt>
                <c:pt idx="233">
                  <c:v>0.26296985190894728</c:v>
                </c:pt>
                <c:pt idx="234">
                  <c:v>0.52010490652401786</c:v>
                </c:pt>
                <c:pt idx="235">
                  <c:v>0.65189669718111665</c:v>
                </c:pt>
                <c:pt idx="236">
                  <c:v>0.37216813502470125</c:v>
                </c:pt>
                <c:pt idx="237">
                  <c:v>0.4052354949763336</c:v>
                </c:pt>
                <c:pt idx="238">
                  <c:v>0.29177011365411315</c:v>
                </c:pt>
                <c:pt idx="239">
                  <c:v>0.18717459494541697</c:v>
                </c:pt>
                <c:pt idx="240">
                  <c:v>0.49399997116497724</c:v>
                </c:pt>
                <c:pt idx="241">
                  <c:v>0.25679951244835431</c:v>
                </c:pt>
                <c:pt idx="242">
                  <c:v>0.53980356520970707</c:v>
                </c:pt>
                <c:pt idx="243">
                  <c:v>0.97082911592870402</c:v>
                </c:pt>
                <c:pt idx="244">
                  <c:v>0.64798920861914233</c:v>
                </c:pt>
                <c:pt idx="245">
                  <c:v>0.24872796234037214</c:v>
                </c:pt>
                <c:pt idx="246">
                  <c:v>0.24054138756125037</c:v>
                </c:pt>
                <c:pt idx="247">
                  <c:v>0.28334157214329964</c:v>
                </c:pt>
                <c:pt idx="248">
                  <c:v>0.4992946069748318</c:v>
                </c:pt>
                <c:pt idx="249">
                  <c:v>0.1145636023330189</c:v>
                </c:pt>
                <c:pt idx="250">
                  <c:v>0.18193954022751199</c:v>
                </c:pt>
                <c:pt idx="251">
                  <c:v>0.86458719191125244</c:v>
                </c:pt>
                <c:pt idx="252">
                  <c:v>0.51668241537192505</c:v>
                </c:pt>
                <c:pt idx="253">
                  <c:v>0.45585944939575568</c:v>
                </c:pt>
                <c:pt idx="254">
                  <c:v>0.27947416079696141</c:v>
                </c:pt>
                <c:pt idx="255">
                  <c:v>0.22703611437625243</c:v>
                </c:pt>
                <c:pt idx="256">
                  <c:v>0.48973817299645073</c:v>
                </c:pt>
                <c:pt idx="257">
                  <c:v>0.50093309354186943</c:v>
                </c:pt>
                <c:pt idx="258">
                  <c:v>0.46826203007794642</c:v>
                </c:pt>
                <c:pt idx="259">
                  <c:v>0.54666238619379348</c:v>
                </c:pt>
                <c:pt idx="260">
                  <c:v>0.17329909023595302</c:v>
                </c:pt>
                <c:pt idx="261">
                  <c:v>0.52735878974695016</c:v>
                </c:pt>
                <c:pt idx="262">
                  <c:v>0.19682160851485986</c:v>
                </c:pt>
                <c:pt idx="263">
                  <c:v>0.82427493108433914</c:v>
                </c:pt>
                <c:pt idx="264">
                  <c:v>0.42734393777040935</c:v>
                </c:pt>
                <c:pt idx="265">
                  <c:v>0.41706880816214781</c:v>
                </c:pt>
                <c:pt idx="266">
                  <c:v>0.65614925828070692</c:v>
                </c:pt>
                <c:pt idx="267">
                  <c:v>0.4993011746401973</c:v>
                </c:pt>
                <c:pt idx="268">
                  <c:v>0.58469345072276824</c:v>
                </c:pt>
                <c:pt idx="269">
                  <c:v>0.76158750704701117</c:v>
                </c:pt>
                <c:pt idx="270">
                  <c:v>0.62272914991024619</c:v>
                </c:pt>
                <c:pt idx="271">
                  <c:v>0.48201352371356204</c:v>
                </c:pt>
                <c:pt idx="272">
                  <c:v>0.65986456373070446</c:v>
                </c:pt>
                <c:pt idx="273">
                  <c:v>0.602233675415352</c:v>
                </c:pt>
                <c:pt idx="274">
                  <c:v>0.63402123606555005</c:v>
                </c:pt>
                <c:pt idx="275">
                  <c:v>0.2611639895846174</c:v>
                </c:pt>
                <c:pt idx="276">
                  <c:v>0.74821552004025582</c:v>
                </c:pt>
                <c:pt idx="277">
                  <c:v>0.60499149859891566</c:v>
                </c:pt>
                <c:pt idx="278">
                  <c:v>0.43538980209247952</c:v>
                </c:pt>
                <c:pt idx="279">
                  <c:v>0.64017503943544962</c:v>
                </c:pt>
                <c:pt idx="280">
                  <c:v>0.4048799809857388</c:v>
                </c:pt>
                <c:pt idx="281">
                  <c:v>0.589154109291677</c:v>
                </c:pt>
                <c:pt idx="282">
                  <c:v>0.49538346801583161</c:v>
                </c:pt>
                <c:pt idx="283">
                  <c:v>0.40384708637246686</c:v>
                </c:pt>
                <c:pt idx="284">
                  <c:v>0.37013787927137815</c:v>
                </c:pt>
                <c:pt idx="285">
                  <c:v>0.49333315936686079</c:v>
                </c:pt>
                <c:pt idx="286">
                  <c:v>0.30759629374069752</c:v>
                </c:pt>
                <c:pt idx="287">
                  <c:v>0.48058850228288097</c:v>
                </c:pt>
                <c:pt idx="288">
                  <c:v>0.57332166325223544</c:v>
                </c:pt>
                <c:pt idx="289">
                  <c:v>0.74587752078070979</c:v>
                </c:pt>
                <c:pt idx="290">
                  <c:v>0.5200574454976129</c:v>
                </c:pt>
                <c:pt idx="291">
                  <c:v>0.4583831881537091</c:v>
                </c:pt>
                <c:pt idx="292">
                  <c:v>0.64978217562734542</c:v>
                </c:pt>
                <c:pt idx="293">
                  <c:v>0.73227712811788981</c:v>
                </c:pt>
                <c:pt idx="294">
                  <c:v>0.72876712990503401</c:v>
                </c:pt>
                <c:pt idx="295">
                  <c:v>0.75828305322099443</c:v>
                </c:pt>
                <c:pt idx="296">
                  <c:v>0.47355268405591744</c:v>
                </c:pt>
                <c:pt idx="297">
                  <c:v>0.31998843447174286</c:v>
                </c:pt>
                <c:pt idx="298">
                  <c:v>0.54337757485349569</c:v>
                </c:pt>
                <c:pt idx="299">
                  <c:v>0.52525321048900631</c:v>
                </c:pt>
                <c:pt idx="300">
                  <c:v>0.57082705819696256</c:v>
                </c:pt>
                <c:pt idx="301">
                  <c:v>0.31898190400031862</c:v>
                </c:pt>
                <c:pt idx="302">
                  <c:v>0.18302855335630455</c:v>
                </c:pt>
                <c:pt idx="303">
                  <c:v>0.49604353909946386</c:v>
                </c:pt>
                <c:pt idx="304">
                  <c:v>0.30824660604179316</c:v>
                </c:pt>
                <c:pt idx="305">
                  <c:v>0.58875498788450309</c:v>
                </c:pt>
                <c:pt idx="306">
                  <c:v>0.26457162287083735</c:v>
                </c:pt>
                <c:pt idx="307">
                  <c:v>0.41389037670252388</c:v>
                </c:pt>
                <c:pt idx="308">
                  <c:v>0.48606881416348763</c:v>
                </c:pt>
                <c:pt idx="309">
                  <c:v>0.46593007879876014</c:v>
                </c:pt>
                <c:pt idx="310">
                  <c:v>0.56812621545908382</c:v>
                </c:pt>
                <c:pt idx="311">
                  <c:v>0.44100796819282095</c:v>
                </c:pt>
                <c:pt idx="312">
                  <c:v>0.43852324415041966</c:v>
                </c:pt>
                <c:pt idx="313">
                  <c:v>0.2449333600830462</c:v>
                </c:pt>
                <c:pt idx="314">
                  <c:v>0.59507644942457782</c:v>
                </c:pt>
                <c:pt idx="315">
                  <c:v>0.87069785115730247</c:v>
                </c:pt>
                <c:pt idx="316">
                  <c:v>0.33008996623925912</c:v>
                </c:pt>
                <c:pt idx="317">
                  <c:v>0.42334187965026465</c:v>
                </c:pt>
                <c:pt idx="318">
                  <c:v>0.61938034495894234</c:v>
                </c:pt>
                <c:pt idx="319">
                  <c:v>0.62372161870525333</c:v>
                </c:pt>
                <c:pt idx="320">
                  <c:v>0.78715452210669867</c:v>
                </c:pt>
                <c:pt idx="321">
                  <c:v>0.81331396685857671</c:v>
                </c:pt>
                <c:pt idx="322">
                  <c:v>0.48929929761285462</c:v>
                </c:pt>
                <c:pt idx="323">
                  <c:v>0.23135705830274345</c:v>
                </c:pt>
                <c:pt idx="324">
                  <c:v>0.5273051613117764</c:v>
                </c:pt>
                <c:pt idx="325">
                  <c:v>0.50188796689583237</c:v>
                </c:pt>
                <c:pt idx="326">
                  <c:v>0.62523519163033503</c:v>
                </c:pt>
                <c:pt idx="327">
                  <c:v>0.55584423414502804</c:v>
                </c:pt>
                <c:pt idx="328">
                  <c:v>0.43798372490775433</c:v>
                </c:pt>
                <c:pt idx="329">
                  <c:v>0.85785241461150541</c:v>
                </c:pt>
                <c:pt idx="330">
                  <c:v>0.48254789218922245</c:v>
                </c:pt>
                <c:pt idx="331">
                  <c:v>0.29816689425703952</c:v>
                </c:pt>
                <c:pt idx="332">
                  <c:v>0.65701513968657754</c:v>
                </c:pt>
                <c:pt idx="333">
                  <c:v>0.44104887018177241</c:v>
                </c:pt>
                <c:pt idx="334">
                  <c:v>0.47225003829924966</c:v>
                </c:pt>
                <c:pt idx="335">
                  <c:v>0.10588235027339753</c:v>
                </c:pt>
                <c:pt idx="336">
                  <c:v>0.69144215341281501</c:v>
                </c:pt>
                <c:pt idx="337">
                  <c:v>0.68202829135696663</c:v>
                </c:pt>
                <c:pt idx="338">
                  <c:v>0.6556900439544282</c:v>
                </c:pt>
                <c:pt idx="339">
                  <c:v>0.45676997362147903</c:v>
                </c:pt>
                <c:pt idx="340">
                  <c:v>0.48876386024559237</c:v>
                </c:pt>
                <c:pt idx="341">
                  <c:v>0.47181635278948492</c:v>
                </c:pt>
                <c:pt idx="342">
                  <c:v>0.69123937925787493</c:v>
                </c:pt>
                <c:pt idx="343">
                  <c:v>0.16840469544893513</c:v>
                </c:pt>
                <c:pt idx="344">
                  <c:v>0.56656909772215647</c:v>
                </c:pt>
                <c:pt idx="345">
                  <c:v>0.35715436191019417</c:v>
                </c:pt>
                <c:pt idx="346">
                  <c:v>0.55524176265184733</c:v>
                </c:pt>
                <c:pt idx="347">
                  <c:v>0.60588024010322583</c:v>
                </c:pt>
                <c:pt idx="348">
                  <c:v>0.75993462797903988</c:v>
                </c:pt>
                <c:pt idx="349">
                  <c:v>0.39469418532069794</c:v>
                </c:pt>
                <c:pt idx="350">
                  <c:v>0.59720793748246004</c:v>
                </c:pt>
                <c:pt idx="351">
                  <c:v>0.27132740270967864</c:v>
                </c:pt>
                <c:pt idx="352">
                  <c:v>0.64034961388154921</c:v>
                </c:pt>
                <c:pt idx="353">
                  <c:v>0.25460512265978441</c:v>
                </c:pt>
                <c:pt idx="354">
                  <c:v>0.44647677046419876</c:v>
                </c:pt>
                <c:pt idx="355">
                  <c:v>1.0939272688136861</c:v>
                </c:pt>
                <c:pt idx="356">
                  <c:v>0.66848921851601528</c:v>
                </c:pt>
                <c:pt idx="357">
                  <c:v>0.33231970535301419</c:v>
                </c:pt>
                <c:pt idx="358">
                  <c:v>0.51274013477797331</c:v>
                </c:pt>
                <c:pt idx="359">
                  <c:v>0.67241061535657409</c:v>
                </c:pt>
                <c:pt idx="360">
                  <c:v>0.36789533800277696</c:v>
                </c:pt>
                <c:pt idx="361">
                  <c:v>0.53844617647388282</c:v>
                </c:pt>
                <c:pt idx="362">
                  <c:v>0.19189899529827339</c:v>
                </c:pt>
                <c:pt idx="363">
                  <c:v>0.41399749339934788</c:v>
                </c:pt>
                <c:pt idx="364">
                  <c:v>0.49880348036846894</c:v>
                </c:pt>
                <c:pt idx="365">
                  <c:v>0.31636990738179971</c:v>
                </c:pt>
                <c:pt idx="366">
                  <c:v>0.55797787171146529</c:v>
                </c:pt>
                <c:pt idx="367">
                  <c:v>0.22057797554966949</c:v>
                </c:pt>
                <c:pt idx="368">
                  <c:v>0.2291612919402615</c:v>
                </c:pt>
                <c:pt idx="369">
                  <c:v>0.40227987785916119</c:v>
                </c:pt>
                <c:pt idx="370">
                  <c:v>0.47833548542515991</c:v>
                </c:pt>
                <c:pt idx="371">
                  <c:v>0.45061499632116947</c:v>
                </c:pt>
                <c:pt idx="372">
                  <c:v>0.48998347277689297</c:v>
                </c:pt>
                <c:pt idx="373">
                  <c:v>0.59758510166688228</c:v>
                </c:pt>
                <c:pt idx="374">
                  <c:v>0.38635772182619454</c:v>
                </c:pt>
                <c:pt idx="375">
                  <c:v>0.33487747672480223</c:v>
                </c:pt>
                <c:pt idx="376">
                  <c:v>1.05240589640475</c:v>
                </c:pt>
                <c:pt idx="377">
                  <c:v>0.53360616509625669</c:v>
                </c:pt>
                <c:pt idx="378">
                  <c:v>0.6113047512349904</c:v>
                </c:pt>
                <c:pt idx="379">
                  <c:v>0.58839384333019773</c:v>
                </c:pt>
                <c:pt idx="380">
                  <c:v>0.32740347918070467</c:v>
                </c:pt>
                <c:pt idx="381">
                  <c:v>1.0041280450893719</c:v>
                </c:pt>
                <c:pt idx="382">
                  <c:v>0.42292591265049184</c:v>
                </c:pt>
                <c:pt idx="383">
                  <c:v>0.46018586633165182</c:v>
                </c:pt>
                <c:pt idx="384">
                  <c:v>0.48778902025700793</c:v>
                </c:pt>
                <c:pt idx="385">
                  <c:v>0.59040166984129561</c:v>
                </c:pt>
                <c:pt idx="386">
                  <c:v>0.56778271910497258</c:v>
                </c:pt>
                <c:pt idx="387">
                  <c:v>0.39042516523581633</c:v>
                </c:pt>
                <c:pt idx="388">
                  <c:v>0.7442370719049991</c:v>
                </c:pt>
                <c:pt idx="389">
                  <c:v>0.51051206109510072</c:v>
                </c:pt>
                <c:pt idx="390">
                  <c:v>0.43832176828047226</c:v>
                </c:pt>
                <c:pt idx="391">
                  <c:v>0.12644632808645906</c:v>
                </c:pt>
                <c:pt idx="392">
                  <c:v>0.29651056661611991</c:v>
                </c:pt>
                <c:pt idx="393">
                  <c:v>0.41031633891588565</c:v>
                </c:pt>
                <c:pt idx="394">
                  <c:v>0.63424251597190662</c:v>
                </c:pt>
                <c:pt idx="395">
                  <c:v>0.54021668617993479</c:v>
                </c:pt>
                <c:pt idx="396">
                  <c:v>0.25055633216000189</c:v>
                </c:pt>
                <c:pt idx="397">
                  <c:v>0.30633489552087217</c:v>
                </c:pt>
                <c:pt idx="398">
                  <c:v>0.65608610628787023</c:v>
                </c:pt>
                <c:pt idx="399">
                  <c:v>0.35795682362439879</c:v>
                </c:pt>
                <c:pt idx="400">
                  <c:v>0.724763216212437</c:v>
                </c:pt>
                <c:pt idx="401">
                  <c:v>0.65447132955395693</c:v>
                </c:pt>
                <c:pt idx="402">
                  <c:v>0.43677989808784473</c:v>
                </c:pt>
                <c:pt idx="403">
                  <c:v>0.39929770690530231</c:v>
                </c:pt>
                <c:pt idx="404">
                  <c:v>0.66459812078226632</c:v>
                </c:pt>
                <c:pt idx="405">
                  <c:v>0.3242569672744014</c:v>
                </c:pt>
                <c:pt idx="406">
                  <c:v>0.50706360919268634</c:v>
                </c:pt>
                <c:pt idx="407">
                  <c:v>0.45199620574456378</c:v>
                </c:pt>
                <c:pt idx="408">
                  <c:v>0.33656731707723136</c:v>
                </c:pt>
                <c:pt idx="409">
                  <c:v>1.1063591185488417</c:v>
                </c:pt>
                <c:pt idx="410">
                  <c:v>0.74110678635379712</c:v>
                </c:pt>
                <c:pt idx="411">
                  <c:v>9.9877903073945326E-2</c:v>
                </c:pt>
                <c:pt idx="412">
                  <c:v>0.73762227641911526</c:v>
                </c:pt>
                <c:pt idx="413">
                  <c:v>0.50906603278870366</c:v>
                </c:pt>
                <c:pt idx="414">
                  <c:v>0.2393501375756712</c:v>
                </c:pt>
                <c:pt idx="415">
                  <c:v>0.41946236078420551</c:v>
                </c:pt>
                <c:pt idx="416">
                  <c:v>0.34591162358662531</c:v>
                </c:pt>
                <c:pt idx="417">
                  <c:v>0.56815233933010312</c:v>
                </c:pt>
                <c:pt idx="418">
                  <c:v>0.37274834873562107</c:v>
                </c:pt>
                <c:pt idx="419">
                  <c:v>0.89072299793642229</c:v>
                </c:pt>
                <c:pt idx="420">
                  <c:v>0.47151114386153786</c:v>
                </c:pt>
                <c:pt idx="421">
                  <c:v>0.56597341176798099</c:v>
                </c:pt>
                <c:pt idx="422">
                  <c:v>0.2483211759161883</c:v>
                </c:pt>
                <c:pt idx="423">
                  <c:v>0.79722224960067667</c:v>
                </c:pt>
                <c:pt idx="424">
                  <c:v>0.5220937542929992</c:v>
                </c:pt>
                <c:pt idx="425">
                  <c:v>0.45365110917434831</c:v>
                </c:pt>
                <c:pt idx="426">
                  <c:v>0.13486472854347156</c:v>
                </c:pt>
                <c:pt idx="427">
                  <c:v>0.99771135313699344</c:v>
                </c:pt>
                <c:pt idx="428">
                  <c:v>0.4661133867967146</c:v>
                </c:pt>
                <c:pt idx="429">
                  <c:v>0.23320041221343307</c:v>
                </c:pt>
                <c:pt idx="430">
                  <c:v>0.27900426864462236</c:v>
                </c:pt>
                <c:pt idx="431">
                  <c:v>0.48846355761986249</c:v>
                </c:pt>
                <c:pt idx="432">
                  <c:v>0.53266303485471533</c:v>
                </c:pt>
                <c:pt idx="433">
                  <c:v>0.24718866742602738</c:v>
                </c:pt>
                <c:pt idx="434">
                  <c:v>0.3387820333834185</c:v>
                </c:pt>
                <c:pt idx="435">
                  <c:v>0.17999114623726317</c:v>
                </c:pt>
                <c:pt idx="436">
                  <c:v>0.47310423869114782</c:v>
                </c:pt>
                <c:pt idx="437">
                  <c:v>0.46932503457782249</c:v>
                </c:pt>
                <c:pt idx="438">
                  <c:v>0.13600289644802427</c:v>
                </c:pt>
                <c:pt idx="439">
                  <c:v>0.77856716694968053</c:v>
                </c:pt>
                <c:pt idx="440">
                  <c:v>0.42453985708930142</c:v>
                </c:pt>
                <c:pt idx="441">
                  <c:v>0.63880219619052159</c:v>
                </c:pt>
                <c:pt idx="442">
                  <c:v>0.34718144061533229</c:v>
                </c:pt>
                <c:pt idx="443">
                  <c:v>0.15464041553328814</c:v>
                </c:pt>
                <c:pt idx="444">
                  <c:v>0.89857423284868332</c:v>
                </c:pt>
                <c:pt idx="445">
                  <c:v>0.72157474521565024</c:v>
                </c:pt>
                <c:pt idx="446">
                  <c:v>0.63512456411049456</c:v>
                </c:pt>
                <c:pt idx="447">
                  <c:v>0.54692255610927698</c:v>
                </c:pt>
                <c:pt idx="448">
                  <c:v>0.71786478127228948</c:v>
                </c:pt>
                <c:pt idx="449">
                  <c:v>0.46890695501073187</c:v>
                </c:pt>
                <c:pt idx="450">
                  <c:v>0.44147468162989023</c:v>
                </c:pt>
                <c:pt idx="451">
                  <c:v>0.76580737402234966</c:v>
                </c:pt>
                <c:pt idx="452">
                  <c:v>0.58215908856922793</c:v>
                </c:pt>
                <c:pt idx="453">
                  <c:v>0.58904580425427955</c:v>
                </c:pt>
                <c:pt idx="454">
                  <c:v>0.28903251568028387</c:v>
                </c:pt>
                <c:pt idx="455">
                  <c:v>0.48839038179460331</c:v>
                </c:pt>
                <c:pt idx="456">
                  <c:v>0.40988421994632973</c:v>
                </c:pt>
                <c:pt idx="457">
                  <c:v>0.23887770527148161</c:v>
                </c:pt>
                <c:pt idx="458">
                  <c:v>0.57625031973512275</c:v>
                </c:pt>
                <c:pt idx="459">
                  <c:v>0.4479655425129131</c:v>
                </c:pt>
                <c:pt idx="460">
                  <c:v>0.6082008103051425</c:v>
                </c:pt>
                <c:pt idx="461">
                  <c:v>0.55385441284249115</c:v>
                </c:pt>
                <c:pt idx="462">
                  <c:v>0.46993987534129589</c:v>
                </c:pt>
                <c:pt idx="463">
                  <c:v>0.26701713376958802</c:v>
                </c:pt>
                <c:pt idx="464">
                  <c:v>0.2083303080420279</c:v>
                </c:pt>
                <c:pt idx="465">
                  <c:v>0.75213230006259435</c:v>
                </c:pt>
                <c:pt idx="466">
                  <c:v>0.44527702462282315</c:v>
                </c:pt>
                <c:pt idx="467">
                  <c:v>0.39833842435610856</c:v>
                </c:pt>
                <c:pt idx="468">
                  <c:v>0.20027006157052996</c:v>
                </c:pt>
                <c:pt idx="469">
                  <c:v>0.15558723145894326</c:v>
                </c:pt>
                <c:pt idx="470">
                  <c:v>0.50182789846185816</c:v>
                </c:pt>
                <c:pt idx="471">
                  <c:v>0.51741345729370269</c:v>
                </c:pt>
                <c:pt idx="472">
                  <c:v>0.48787153485447565</c:v>
                </c:pt>
                <c:pt idx="473">
                  <c:v>0.42972429623933411</c:v>
                </c:pt>
                <c:pt idx="474">
                  <c:v>0.66045061023958962</c:v>
                </c:pt>
                <c:pt idx="475">
                  <c:v>0.60786112719072127</c:v>
                </c:pt>
                <c:pt idx="476">
                  <c:v>0.76101306201354091</c:v>
                </c:pt>
                <c:pt idx="477">
                  <c:v>0.52585625073222086</c:v>
                </c:pt>
                <c:pt idx="478">
                  <c:v>0.65764982359136659</c:v>
                </c:pt>
                <c:pt idx="479">
                  <c:v>0.70541383526691848</c:v>
                </c:pt>
                <c:pt idx="480">
                  <c:v>0.46075386602710655</c:v>
                </c:pt>
                <c:pt idx="481">
                  <c:v>0.39103614736613224</c:v>
                </c:pt>
                <c:pt idx="482">
                  <c:v>0.12268988501294811</c:v>
                </c:pt>
                <c:pt idx="483">
                  <c:v>0.4614073163271229</c:v>
                </c:pt>
                <c:pt idx="484">
                  <c:v>0.21015452835097462</c:v>
                </c:pt>
                <c:pt idx="485">
                  <c:v>0.60357173860982538</c:v>
                </c:pt>
                <c:pt idx="486">
                  <c:v>0.35424513689728859</c:v>
                </c:pt>
                <c:pt idx="487">
                  <c:v>0.26084170359983577</c:v>
                </c:pt>
                <c:pt idx="488">
                  <c:v>0.38510399480568952</c:v>
                </c:pt>
                <c:pt idx="489">
                  <c:v>0.34986070556617221</c:v>
                </c:pt>
                <c:pt idx="490">
                  <c:v>0.40649131623611601</c:v>
                </c:pt>
                <c:pt idx="491">
                  <c:v>0.4297346965171327</c:v>
                </c:pt>
                <c:pt idx="492">
                  <c:v>0.79584302224207026</c:v>
                </c:pt>
                <c:pt idx="493">
                  <c:v>0.63676511247757128</c:v>
                </c:pt>
                <c:pt idx="494">
                  <c:v>0.72444862967540391</c:v>
                </c:pt>
                <c:pt idx="495">
                  <c:v>0.78554156555126586</c:v>
                </c:pt>
                <c:pt idx="496">
                  <c:v>0.60491952537460247</c:v>
                </c:pt>
                <c:pt idx="497">
                  <c:v>0.73312047018677451</c:v>
                </c:pt>
                <c:pt idx="498">
                  <c:v>0.34193840928815722</c:v>
                </c:pt>
                <c:pt idx="499">
                  <c:v>0.44195505975513183</c:v>
                </c:pt>
                <c:pt idx="500">
                  <c:v>0.27867645577886074</c:v>
                </c:pt>
                <c:pt idx="501">
                  <c:v>0.22973269532633991</c:v>
                </c:pt>
                <c:pt idx="502">
                  <c:v>0.26841982857876601</c:v>
                </c:pt>
                <c:pt idx="503">
                  <c:v>0.34493834013740565</c:v>
                </c:pt>
                <c:pt idx="504">
                  <c:v>0.17655141101479346</c:v>
                </c:pt>
                <c:pt idx="505">
                  <c:v>0.17010004991341787</c:v>
                </c:pt>
                <c:pt idx="506">
                  <c:v>0.29763623499835834</c:v>
                </c:pt>
                <c:pt idx="507">
                  <c:v>0.52444074086325598</c:v>
                </c:pt>
                <c:pt idx="508">
                  <c:v>0.45325370580892338</c:v>
                </c:pt>
                <c:pt idx="509">
                  <c:v>0.38870388493708408</c:v>
                </c:pt>
                <c:pt idx="510">
                  <c:v>0.31983071495214893</c:v>
                </c:pt>
                <c:pt idx="511">
                  <c:v>0.26408985914380467</c:v>
                </c:pt>
                <c:pt idx="512">
                  <c:v>0.50438294740220546</c:v>
                </c:pt>
                <c:pt idx="513">
                  <c:v>0.39471802773607484</c:v>
                </c:pt>
                <c:pt idx="514">
                  <c:v>0.36042673152010191</c:v>
                </c:pt>
                <c:pt idx="515">
                  <c:v>0.46405452702093819</c:v>
                </c:pt>
                <c:pt idx="516">
                  <c:v>0.65883954502705255</c:v>
                </c:pt>
                <c:pt idx="517">
                  <c:v>0.67844481601042217</c:v>
                </c:pt>
                <c:pt idx="518">
                  <c:v>0.41163641302821385</c:v>
                </c:pt>
                <c:pt idx="519">
                  <c:v>0.33122324735574327</c:v>
                </c:pt>
                <c:pt idx="520">
                  <c:v>0.33867894807379512</c:v>
                </c:pt>
                <c:pt idx="521">
                  <c:v>0.53907583901460054</c:v>
                </c:pt>
                <c:pt idx="522">
                  <c:v>0.55715412552234334</c:v>
                </c:pt>
                <c:pt idx="523">
                  <c:v>0.52234199232060408</c:v>
                </c:pt>
                <c:pt idx="524">
                  <c:v>0.50215549496395728</c:v>
                </c:pt>
                <c:pt idx="525">
                  <c:v>0.88839517605773777</c:v>
                </c:pt>
                <c:pt idx="526">
                  <c:v>0.21371120481288891</c:v>
                </c:pt>
                <c:pt idx="527">
                  <c:v>0.20035122997838681</c:v>
                </c:pt>
                <c:pt idx="528">
                  <c:v>0.21095970329749408</c:v>
                </c:pt>
                <c:pt idx="529">
                  <c:v>0.62113870490599699</c:v>
                </c:pt>
                <c:pt idx="530">
                  <c:v>0.68935208820378835</c:v>
                </c:pt>
                <c:pt idx="531">
                  <c:v>0.49137243198317077</c:v>
                </c:pt>
                <c:pt idx="532">
                  <c:v>0.66533655835416039</c:v>
                </c:pt>
                <c:pt idx="533">
                  <c:v>0.42456065530413639</c:v>
                </c:pt>
                <c:pt idx="534">
                  <c:v>0.17639426565321006</c:v>
                </c:pt>
                <c:pt idx="535">
                  <c:v>0.58132122437730727</c:v>
                </c:pt>
                <c:pt idx="536">
                  <c:v>0.68270263497807127</c:v>
                </c:pt>
                <c:pt idx="537">
                  <c:v>0.45536159784153557</c:v>
                </c:pt>
                <c:pt idx="538">
                  <c:v>0.66640579155024005</c:v>
                </c:pt>
                <c:pt idx="539">
                  <c:v>0.22870210433723753</c:v>
                </c:pt>
                <c:pt idx="540">
                  <c:v>0.43237365257097315</c:v>
                </c:pt>
                <c:pt idx="541">
                  <c:v>0.56344306065393757</c:v>
                </c:pt>
                <c:pt idx="542">
                  <c:v>0.48484472722235328</c:v>
                </c:pt>
                <c:pt idx="543">
                  <c:v>0.25619170883034686</c:v>
                </c:pt>
                <c:pt idx="544">
                  <c:v>0.73157694457248601</c:v>
                </c:pt>
                <c:pt idx="545">
                  <c:v>0.63816367319204181</c:v>
                </c:pt>
                <c:pt idx="546">
                  <c:v>0.29614773437315095</c:v>
                </c:pt>
                <c:pt idx="547">
                  <c:v>0.55576496245047247</c:v>
                </c:pt>
                <c:pt idx="548">
                  <c:v>0.1289051714379349</c:v>
                </c:pt>
                <c:pt idx="549">
                  <c:v>0.48460270421676149</c:v>
                </c:pt>
                <c:pt idx="550">
                  <c:v>0.65013368322853327</c:v>
                </c:pt>
                <c:pt idx="551">
                  <c:v>0.53237195606558152</c:v>
                </c:pt>
                <c:pt idx="552">
                  <c:v>0.3295026284243921</c:v>
                </c:pt>
                <c:pt idx="553">
                  <c:v>0.58081004707925632</c:v>
                </c:pt>
                <c:pt idx="554">
                  <c:v>0.44810313635391957</c:v>
                </c:pt>
                <c:pt idx="555">
                  <c:v>0.45377942416591582</c:v>
                </c:pt>
                <c:pt idx="556">
                  <c:v>0.58860779448864142</c:v>
                </c:pt>
                <c:pt idx="557">
                  <c:v>0.65953151316927205</c:v>
                </c:pt>
                <c:pt idx="558">
                  <c:v>0.49046230476990843</c:v>
                </c:pt>
                <c:pt idx="559">
                  <c:v>0.32608175810203505</c:v>
                </c:pt>
                <c:pt idx="560">
                  <c:v>0.57800845184913441</c:v>
                </c:pt>
                <c:pt idx="561">
                  <c:v>0.6873180059718661</c:v>
                </c:pt>
                <c:pt idx="562">
                  <c:v>0.42793969215440436</c:v>
                </c:pt>
                <c:pt idx="563">
                  <c:v>0.62165939900873002</c:v>
                </c:pt>
                <c:pt idx="564">
                  <c:v>0.63417799527148044</c:v>
                </c:pt>
                <c:pt idx="565">
                  <c:v>0.65939106048811447</c:v>
                </c:pt>
                <c:pt idx="566">
                  <c:v>0.22838188893564743</c:v>
                </c:pt>
                <c:pt idx="567">
                  <c:v>0.43565200540858123</c:v>
                </c:pt>
                <c:pt idx="568">
                  <c:v>0.3509652543981216</c:v>
                </c:pt>
                <c:pt idx="569">
                  <c:v>0.39668036753727359</c:v>
                </c:pt>
                <c:pt idx="570">
                  <c:v>0.36927253763319323</c:v>
                </c:pt>
                <c:pt idx="571">
                  <c:v>0.15360261219731597</c:v>
                </c:pt>
                <c:pt idx="572">
                  <c:v>0.76438516981082583</c:v>
                </c:pt>
                <c:pt idx="573">
                  <c:v>0.47608783502135171</c:v>
                </c:pt>
                <c:pt idx="574">
                  <c:v>0.3122478952173508</c:v>
                </c:pt>
                <c:pt idx="575">
                  <c:v>0.63202550922254952</c:v>
                </c:pt>
                <c:pt idx="576">
                  <c:v>0.57758794842066685</c:v>
                </c:pt>
                <c:pt idx="577">
                  <c:v>0.37623324462577068</c:v>
                </c:pt>
                <c:pt idx="578">
                  <c:v>0.33825020221021446</c:v>
                </c:pt>
                <c:pt idx="579">
                  <c:v>0.51210457252723895</c:v>
                </c:pt>
                <c:pt idx="580">
                  <c:v>0.84460865542710117</c:v>
                </c:pt>
                <c:pt idx="581">
                  <c:v>0.70628712120292592</c:v>
                </c:pt>
                <c:pt idx="582">
                  <c:v>0.44731087150801596</c:v>
                </c:pt>
                <c:pt idx="583">
                  <c:v>0.48610941256770018</c:v>
                </c:pt>
                <c:pt idx="584">
                  <c:v>0.73007277633247858</c:v>
                </c:pt>
                <c:pt idx="585">
                  <c:v>0.57493851394864881</c:v>
                </c:pt>
                <c:pt idx="586">
                  <c:v>0.21060163632172349</c:v>
                </c:pt>
                <c:pt idx="587">
                  <c:v>0.56917064006097762</c:v>
                </c:pt>
                <c:pt idx="588">
                  <c:v>0.44328991467369983</c:v>
                </c:pt>
                <c:pt idx="589">
                  <c:v>0.19731937358957927</c:v>
                </c:pt>
                <c:pt idx="590">
                  <c:v>0.74041527688664066</c:v>
                </c:pt>
                <c:pt idx="591">
                  <c:v>0.35976852058078723</c:v>
                </c:pt>
                <c:pt idx="592">
                  <c:v>0.204165170086375</c:v>
                </c:pt>
                <c:pt idx="593">
                  <c:v>0.51076713066714396</c:v>
                </c:pt>
                <c:pt idx="594">
                  <c:v>0.74935470222015554</c:v>
                </c:pt>
                <c:pt idx="595">
                  <c:v>0.37194495439476988</c:v>
                </c:pt>
                <c:pt idx="596">
                  <c:v>0.43246771003232182</c:v>
                </c:pt>
                <c:pt idx="597">
                  <c:v>0.2493093977671044</c:v>
                </c:pt>
                <c:pt idx="598">
                  <c:v>0.52000668033156361</c:v>
                </c:pt>
                <c:pt idx="599">
                  <c:v>0.61489562514492424</c:v>
                </c:pt>
                <c:pt idx="600">
                  <c:v>0.62983211506745773</c:v>
                </c:pt>
                <c:pt idx="601">
                  <c:v>0.38992268907326183</c:v>
                </c:pt>
                <c:pt idx="602">
                  <c:v>0.46031608192189716</c:v>
                </c:pt>
                <c:pt idx="603">
                  <c:v>0.61985762657879051</c:v>
                </c:pt>
                <c:pt idx="604">
                  <c:v>0.44997307721747704</c:v>
                </c:pt>
                <c:pt idx="605">
                  <c:v>0.22722224968436594</c:v>
                </c:pt>
                <c:pt idx="606">
                  <c:v>0.24461163642724509</c:v>
                </c:pt>
                <c:pt idx="607">
                  <c:v>0.64224826825128034</c:v>
                </c:pt>
                <c:pt idx="608">
                  <c:v>0.57397538557500261</c:v>
                </c:pt>
                <c:pt idx="609">
                  <c:v>0.54732383297327591</c:v>
                </c:pt>
                <c:pt idx="610">
                  <c:v>0.35359259738113447</c:v>
                </c:pt>
                <c:pt idx="611">
                  <c:v>0.25783463810672697</c:v>
                </c:pt>
                <c:pt idx="612">
                  <c:v>0.22681337713415523</c:v>
                </c:pt>
                <c:pt idx="613">
                  <c:v>0.64046802237168454</c:v>
                </c:pt>
                <c:pt idx="614">
                  <c:v>0.73157182567748602</c:v>
                </c:pt>
                <c:pt idx="615">
                  <c:v>0.43595539952593509</c:v>
                </c:pt>
                <c:pt idx="616">
                  <c:v>0.22285128817007543</c:v>
                </c:pt>
                <c:pt idx="617">
                  <c:v>0.54366123565185387</c:v>
                </c:pt>
                <c:pt idx="618">
                  <c:v>0.69954440517210115</c:v>
                </c:pt>
                <c:pt idx="619">
                  <c:v>0.53073482950522421</c:v>
                </c:pt>
                <c:pt idx="620">
                  <c:v>0.44949263963057623</c:v>
                </c:pt>
                <c:pt idx="621">
                  <c:v>0.43511262179326227</c:v>
                </c:pt>
                <c:pt idx="622">
                  <c:v>0.69832912493649113</c:v>
                </c:pt>
                <c:pt idx="623">
                  <c:v>0.49241513228204725</c:v>
                </c:pt>
                <c:pt idx="624">
                  <c:v>0.68670462164638169</c:v>
                </c:pt>
                <c:pt idx="625">
                  <c:v>0.10337369711464847</c:v>
                </c:pt>
                <c:pt idx="626">
                  <c:v>0.72826201691540804</c:v>
                </c:pt>
                <c:pt idx="627">
                  <c:v>0.23098617365400831</c:v>
                </c:pt>
                <c:pt idx="628">
                  <c:v>0.54746990909361881</c:v>
                </c:pt>
                <c:pt idx="629">
                  <c:v>0.45703922577722161</c:v>
                </c:pt>
                <c:pt idx="630">
                  <c:v>0.55236056381143683</c:v>
                </c:pt>
                <c:pt idx="631">
                  <c:v>0.8153541703011733</c:v>
                </c:pt>
                <c:pt idx="632">
                  <c:v>0.17241649667149228</c:v>
                </c:pt>
                <c:pt idx="633">
                  <c:v>0.43141004746826495</c:v>
                </c:pt>
                <c:pt idx="634">
                  <c:v>0.46688999441364193</c:v>
                </c:pt>
                <c:pt idx="635">
                  <c:v>0.70444439288538929</c:v>
                </c:pt>
                <c:pt idx="636">
                  <c:v>0.33514583834064038</c:v>
                </c:pt>
                <c:pt idx="637">
                  <c:v>0.57421473036832904</c:v>
                </c:pt>
                <c:pt idx="638">
                  <c:v>0.32335912574972575</c:v>
                </c:pt>
                <c:pt idx="639">
                  <c:v>0.1548299057609131</c:v>
                </c:pt>
                <c:pt idx="640">
                  <c:v>0.47624533754193243</c:v>
                </c:pt>
                <c:pt idx="641">
                  <c:v>0.46619755251460726</c:v>
                </c:pt>
                <c:pt idx="642">
                  <c:v>0.33380169132626764</c:v>
                </c:pt>
                <c:pt idx="643">
                  <c:v>0.30587168649646418</c:v>
                </c:pt>
                <c:pt idx="644">
                  <c:v>0.36593033764107363</c:v>
                </c:pt>
                <c:pt idx="645">
                  <c:v>0.47054241458939172</c:v>
                </c:pt>
                <c:pt idx="646">
                  <c:v>0.64426828019297044</c:v>
                </c:pt>
                <c:pt idx="647">
                  <c:v>0.31637490051623679</c:v>
                </c:pt>
                <c:pt idx="648">
                  <c:v>0.60731842669520986</c:v>
                </c:pt>
                <c:pt idx="649">
                  <c:v>0.15988441683318577</c:v>
                </c:pt>
                <c:pt idx="650">
                  <c:v>0.32181518082877847</c:v>
                </c:pt>
                <c:pt idx="651">
                  <c:v>0.62998676274368726</c:v>
                </c:pt>
                <c:pt idx="652">
                  <c:v>0.22761400541717153</c:v>
                </c:pt>
                <c:pt idx="653">
                  <c:v>0.42562901060175656</c:v>
                </c:pt>
                <c:pt idx="654">
                  <c:v>0.52876968862280505</c:v>
                </c:pt>
                <c:pt idx="655">
                  <c:v>0.75326370655237351</c:v>
                </c:pt>
                <c:pt idx="656">
                  <c:v>0.28642090962584299</c:v>
                </c:pt>
                <c:pt idx="657">
                  <c:v>0.39109305219295004</c:v>
                </c:pt>
                <c:pt idx="658">
                  <c:v>0.27186605201160574</c:v>
                </c:pt>
                <c:pt idx="659">
                  <c:v>0.45268857165442605</c:v>
                </c:pt>
                <c:pt idx="660">
                  <c:v>0.54849659916755822</c:v>
                </c:pt>
                <c:pt idx="661">
                  <c:v>0.26063779784057778</c:v>
                </c:pt>
                <c:pt idx="662">
                  <c:v>0.36372366081045865</c:v>
                </c:pt>
                <c:pt idx="663">
                  <c:v>0.18417657392257211</c:v>
                </c:pt>
                <c:pt idx="664">
                  <c:v>0.38721612884532935</c:v>
                </c:pt>
                <c:pt idx="665">
                  <c:v>0.11692213986613348</c:v>
                </c:pt>
                <c:pt idx="666">
                  <c:v>0.33458340090563371</c:v>
                </c:pt>
                <c:pt idx="667">
                  <c:v>0.34289181565451493</c:v>
                </c:pt>
                <c:pt idx="668">
                  <c:v>0.31134138888248997</c:v>
                </c:pt>
                <c:pt idx="669">
                  <c:v>0.3534617973712913</c:v>
                </c:pt>
                <c:pt idx="670">
                  <c:v>0.41989545447112803</c:v>
                </c:pt>
                <c:pt idx="671">
                  <c:v>0.6315447086760182</c:v>
                </c:pt>
                <c:pt idx="672">
                  <c:v>0.64146974065716145</c:v>
                </c:pt>
                <c:pt idx="673">
                  <c:v>0.54976923981982018</c:v>
                </c:pt>
                <c:pt idx="674">
                  <c:v>0.55876059302091052</c:v>
                </c:pt>
                <c:pt idx="675">
                  <c:v>0.42513608887396254</c:v>
                </c:pt>
                <c:pt idx="676">
                  <c:v>0.29778015584762807</c:v>
                </c:pt>
                <c:pt idx="677">
                  <c:v>0.27423764338977724</c:v>
                </c:pt>
                <c:pt idx="678">
                  <c:v>0.43143054088341104</c:v>
                </c:pt>
                <c:pt idx="679">
                  <c:v>0.80636639144924072</c:v>
                </c:pt>
                <c:pt idx="680">
                  <c:v>0.39705602976675397</c:v>
                </c:pt>
                <c:pt idx="681">
                  <c:v>0.47239799595833082</c:v>
                </c:pt>
                <c:pt idx="682">
                  <c:v>0.22148366052236512</c:v>
                </c:pt>
                <c:pt idx="683">
                  <c:v>0.49776912857902522</c:v>
                </c:pt>
                <c:pt idx="684">
                  <c:v>1.0673030365633067</c:v>
                </c:pt>
                <c:pt idx="685">
                  <c:v>0.24080469714705899</c:v>
                </c:pt>
                <c:pt idx="686">
                  <c:v>0.19448508182031604</c:v>
                </c:pt>
                <c:pt idx="687">
                  <c:v>0.45546862984773751</c:v>
                </c:pt>
                <c:pt idx="688">
                  <c:v>0.21112948685041591</c:v>
                </c:pt>
                <c:pt idx="689">
                  <c:v>0.32077505367213083</c:v>
                </c:pt>
                <c:pt idx="690">
                  <c:v>0.70505788620893339</c:v>
                </c:pt>
                <c:pt idx="691">
                  <c:v>0.42905713505172249</c:v>
                </c:pt>
                <c:pt idx="692">
                  <c:v>0.36506820805412288</c:v>
                </c:pt>
                <c:pt idx="693">
                  <c:v>0.47934211704363416</c:v>
                </c:pt>
                <c:pt idx="694">
                  <c:v>0.52389812072300823</c:v>
                </c:pt>
                <c:pt idx="695">
                  <c:v>0.54441767494648086</c:v>
                </c:pt>
                <c:pt idx="696">
                  <c:v>0.45455485355207031</c:v>
                </c:pt>
                <c:pt idx="697">
                  <c:v>0.85910746472133748</c:v>
                </c:pt>
                <c:pt idx="698">
                  <c:v>0.35785356717213462</c:v>
                </c:pt>
                <c:pt idx="699">
                  <c:v>0.5251196023669179</c:v>
                </c:pt>
                <c:pt idx="700">
                  <c:v>0.48728334741409868</c:v>
                </c:pt>
                <c:pt idx="701">
                  <c:v>0.55945961828536783</c:v>
                </c:pt>
                <c:pt idx="702">
                  <c:v>0.28204785061171461</c:v>
                </c:pt>
                <c:pt idx="703">
                  <c:v>0.79275354619649963</c:v>
                </c:pt>
                <c:pt idx="704">
                  <c:v>0.8312066214917847</c:v>
                </c:pt>
                <c:pt idx="705">
                  <c:v>0.45389084521602563</c:v>
                </c:pt>
                <c:pt idx="706">
                  <c:v>0.41144978567595997</c:v>
                </c:pt>
                <c:pt idx="707">
                  <c:v>0.38992074786286463</c:v>
                </c:pt>
                <c:pt idx="708">
                  <c:v>0.59610309062933065</c:v>
                </c:pt>
                <c:pt idx="709">
                  <c:v>0.18509660304800959</c:v>
                </c:pt>
                <c:pt idx="710">
                  <c:v>0.47267705177339592</c:v>
                </c:pt>
                <c:pt idx="711">
                  <c:v>0.64177517623948355</c:v>
                </c:pt>
                <c:pt idx="712">
                  <c:v>0.5803436009488866</c:v>
                </c:pt>
                <c:pt idx="713">
                  <c:v>0.3981036758741639</c:v>
                </c:pt>
                <c:pt idx="714">
                  <c:v>0.52786264625994295</c:v>
                </c:pt>
                <c:pt idx="715">
                  <c:v>0.36002310895497025</c:v>
                </c:pt>
                <c:pt idx="716">
                  <c:v>0.57414792981944796</c:v>
                </c:pt>
                <c:pt idx="717">
                  <c:v>0.51691094243360758</c:v>
                </c:pt>
                <c:pt idx="718">
                  <c:v>0.79003750860062583</c:v>
                </c:pt>
                <c:pt idx="719">
                  <c:v>0.77692008547994973</c:v>
                </c:pt>
                <c:pt idx="720">
                  <c:v>0.50468802565369197</c:v>
                </c:pt>
                <c:pt idx="721">
                  <c:v>0.47096916417435003</c:v>
                </c:pt>
                <c:pt idx="722">
                  <c:v>0.71870751532979471</c:v>
                </c:pt>
                <c:pt idx="723">
                  <c:v>0.50387127995600722</c:v>
                </c:pt>
                <c:pt idx="724">
                  <c:v>0.60252247440263329</c:v>
                </c:pt>
                <c:pt idx="725">
                  <c:v>0.32041976260948085</c:v>
                </c:pt>
                <c:pt idx="726">
                  <c:v>0.64464300326013235</c:v>
                </c:pt>
                <c:pt idx="727">
                  <c:v>0.44252687345905772</c:v>
                </c:pt>
                <c:pt idx="728">
                  <c:v>0.2739998433101572</c:v>
                </c:pt>
                <c:pt idx="729">
                  <c:v>0.3964776914493422</c:v>
                </c:pt>
                <c:pt idx="730">
                  <c:v>0.14142839190424472</c:v>
                </c:pt>
                <c:pt idx="731">
                  <c:v>0.35405231845228402</c:v>
                </c:pt>
                <c:pt idx="732">
                  <c:v>0.15724354258979226</c:v>
                </c:pt>
                <c:pt idx="733">
                  <c:v>0.35273858512558243</c:v>
                </c:pt>
                <c:pt idx="734">
                  <c:v>0.53685744438820804</c:v>
                </c:pt>
                <c:pt idx="735">
                  <c:v>0.22226382989743532</c:v>
                </c:pt>
                <c:pt idx="736">
                  <c:v>0.5951582876624395</c:v>
                </c:pt>
                <c:pt idx="737">
                  <c:v>0.36797566221901362</c:v>
                </c:pt>
                <c:pt idx="738">
                  <c:v>0.25433149921829784</c:v>
                </c:pt>
                <c:pt idx="739">
                  <c:v>0.21357427484340613</c:v>
                </c:pt>
                <c:pt idx="740">
                  <c:v>0.19805284213371976</c:v>
                </c:pt>
                <c:pt idx="741">
                  <c:v>0.49248044939812347</c:v>
                </c:pt>
                <c:pt idx="742">
                  <c:v>0.68511509445124896</c:v>
                </c:pt>
                <c:pt idx="743">
                  <c:v>0.5168861346639213</c:v>
                </c:pt>
                <c:pt idx="744">
                  <c:v>0.63509035636556388</c:v>
                </c:pt>
                <c:pt idx="745">
                  <c:v>0.33503257294080441</c:v>
                </c:pt>
                <c:pt idx="746">
                  <c:v>0.60379919280206185</c:v>
                </c:pt>
                <c:pt idx="747">
                  <c:v>0.34444254351715303</c:v>
                </c:pt>
                <c:pt idx="748">
                  <c:v>0.88957405524889355</c:v>
                </c:pt>
                <c:pt idx="749">
                  <c:v>0.68939735962419091</c:v>
                </c:pt>
                <c:pt idx="750">
                  <c:v>0.39065944253898949</c:v>
                </c:pt>
                <c:pt idx="751">
                  <c:v>0.1887572740165423</c:v>
                </c:pt>
                <c:pt idx="752">
                  <c:v>0.52061405722359411</c:v>
                </c:pt>
                <c:pt idx="753">
                  <c:v>0.40512998414283335</c:v>
                </c:pt>
                <c:pt idx="754">
                  <c:v>0.46764145038667104</c:v>
                </c:pt>
                <c:pt idx="755">
                  <c:v>0.87037948130840403</c:v>
                </c:pt>
                <c:pt idx="756">
                  <c:v>0.69978092874264419</c:v>
                </c:pt>
                <c:pt idx="757">
                  <c:v>0.22673652161493218</c:v>
                </c:pt>
                <c:pt idx="758">
                  <c:v>0.29115189377777412</c:v>
                </c:pt>
                <c:pt idx="759">
                  <c:v>0.39399355936134406</c:v>
                </c:pt>
                <c:pt idx="760">
                  <c:v>0.43813437790748266</c:v>
                </c:pt>
                <c:pt idx="761">
                  <c:v>0.55778329518522007</c:v>
                </c:pt>
                <c:pt idx="762">
                  <c:v>0.2159449689562821</c:v>
                </c:pt>
                <c:pt idx="763">
                  <c:v>0.70235023882751957</c:v>
                </c:pt>
                <c:pt idx="764">
                  <c:v>0.25570319167613359</c:v>
                </c:pt>
                <c:pt idx="765">
                  <c:v>0.53456172352527442</c:v>
                </c:pt>
                <c:pt idx="766">
                  <c:v>0.26333596031782414</c:v>
                </c:pt>
                <c:pt idx="767">
                  <c:v>0.4748067864236431</c:v>
                </c:pt>
                <c:pt idx="768">
                  <c:v>0.28643059293582962</c:v>
                </c:pt>
                <c:pt idx="769">
                  <c:v>0.3909182281421808</c:v>
                </c:pt>
                <c:pt idx="770">
                  <c:v>0.61583020204560568</c:v>
                </c:pt>
                <c:pt idx="771">
                  <c:v>0.24231708735230117</c:v>
                </c:pt>
                <c:pt idx="772">
                  <c:v>0.57105113431596488</c:v>
                </c:pt>
                <c:pt idx="773">
                  <c:v>0.22936896956298108</c:v>
                </c:pt>
                <c:pt idx="774">
                  <c:v>0.5446727147844701</c:v>
                </c:pt>
                <c:pt idx="775">
                  <c:v>0.18108265634837245</c:v>
                </c:pt>
                <c:pt idx="776">
                  <c:v>0.38165523086501918</c:v>
                </c:pt>
                <c:pt idx="777">
                  <c:v>0.53610492614802807</c:v>
                </c:pt>
                <c:pt idx="778">
                  <c:v>0.52288810484904447</c:v>
                </c:pt>
                <c:pt idx="779">
                  <c:v>0.57215725711118015</c:v>
                </c:pt>
                <c:pt idx="780">
                  <c:v>0.47570466818913132</c:v>
                </c:pt>
                <c:pt idx="781">
                  <c:v>0.39672338361657333</c:v>
                </c:pt>
                <c:pt idx="782">
                  <c:v>0.57756779595726926</c:v>
                </c:pt>
                <c:pt idx="783">
                  <c:v>0.21167831481016333</c:v>
                </c:pt>
                <c:pt idx="784">
                  <c:v>0.55897369865860547</c:v>
                </c:pt>
                <c:pt idx="785">
                  <c:v>0.67724280385073021</c:v>
                </c:pt>
                <c:pt idx="786">
                  <c:v>0.65280432157823198</c:v>
                </c:pt>
                <c:pt idx="787">
                  <c:v>0.60025261136195684</c:v>
                </c:pt>
                <c:pt idx="788">
                  <c:v>0.50490566545897275</c:v>
                </c:pt>
                <c:pt idx="789">
                  <c:v>0.36175500506861602</c:v>
                </c:pt>
                <c:pt idx="790">
                  <c:v>0.53308732612764853</c:v>
                </c:pt>
                <c:pt idx="791">
                  <c:v>0.26968059367017067</c:v>
                </c:pt>
                <c:pt idx="792">
                  <c:v>0.66624443543078204</c:v>
                </c:pt>
                <c:pt idx="793">
                  <c:v>0.75003581561398369</c:v>
                </c:pt>
                <c:pt idx="794">
                  <c:v>0.33884441424204043</c:v>
                </c:pt>
                <c:pt idx="795">
                  <c:v>0.67346098619471884</c:v>
                </c:pt>
                <c:pt idx="796">
                  <c:v>0.15789851384174847</c:v>
                </c:pt>
                <c:pt idx="797">
                  <c:v>0.41055925706754859</c:v>
                </c:pt>
                <c:pt idx="798">
                  <c:v>0.21388775464656012</c:v>
                </c:pt>
                <c:pt idx="799">
                  <c:v>0.27714279795213093</c:v>
                </c:pt>
                <c:pt idx="800">
                  <c:v>0.290839737831455</c:v>
                </c:pt>
                <c:pt idx="801">
                  <c:v>0.66966947617053474</c:v>
                </c:pt>
                <c:pt idx="802">
                  <c:v>0.48403767251335589</c:v>
                </c:pt>
                <c:pt idx="803">
                  <c:v>0.51074359950962456</c:v>
                </c:pt>
                <c:pt idx="804">
                  <c:v>0.64007339260253948</c:v>
                </c:pt>
                <c:pt idx="805">
                  <c:v>0.65841570237541402</c:v>
                </c:pt>
                <c:pt idx="806">
                  <c:v>0.3172712750403619</c:v>
                </c:pt>
                <c:pt idx="807">
                  <c:v>0.55392092904596324</c:v>
                </c:pt>
                <c:pt idx="808">
                  <c:v>0.35615118528604583</c:v>
                </c:pt>
                <c:pt idx="809">
                  <c:v>0.18269008540141282</c:v>
                </c:pt>
                <c:pt idx="810">
                  <c:v>0.35508072516672051</c:v>
                </c:pt>
                <c:pt idx="811">
                  <c:v>0.76219737310556612</c:v>
                </c:pt>
                <c:pt idx="812">
                  <c:v>0.62971783445513696</c:v>
                </c:pt>
                <c:pt idx="813">
                  <c:v>0.56800845878432282</c:v>
                </c:pt>
                <c:pt idx="814">
                  <c:v>0.33752366438435444</c:v>
                </c:pt>
                <c:pt idx="815">
                  <c:v>0.43285011898529435</c:v>
                </c:pt>
                <c:pt idx="816">
                  <c:v>0.55723367432067095</c:v>
                </c:pt>
                <c:pt idx="817">
                  <c:v>0.63826196140263292</c:v>
                </c:pt>
                <c:pt idx="818">
                  <c:v>0.21321254575839663</c:v>
                </c:pt>
                <c:pt idx="819">
                  <c:v>0.2221490169539026</c:v>
                </c:pt>
                <c:pt idx="820">
                  <c:v>0.59428691933921007</c:v>
                </c:pt>
                <c:pt idx="821">
                  <c:v>0.2249361130748484</c:v>
                </c:pt>
                <c:pt idx="822">
                  <c:v>9.462300995221605E-2</c:v>
                </c:pt>
                <c:pt idx="823">
                  <c:v>0.45421692646299494</c:v>
                </c:pt>
                <c:pt idx="824">
                  <c:v>0.31988084526151922</c:v>
                </c:pt>
                <c:pt idx="825">
                  <c:v>0.2840695286587368</c:v>
                </c:pt>
                <c:pt idx="826">
                  <c:v>0.7707766234184269</c:v>
                </c:pt>
                <c:pt idx="827">
                  <c:v>0.60895462076163942</c:v>
                </c:pt>
                <c:pt idx="828">
                  <c:v>0.42494781489717154</c:v>
                </c:pt>
                <c:pt idx="829">
                  <c:v>0.70452948289974793</c:v>
                </c:pt>
                <c:pt idx="830">
                  <c:v>0.18785019701188571</c:v>
                </c:pt>
                <c:pt idx="831">
                  <c:v>0.51717177172902351</c:v>
                </c:pt>
                <c:pt idx="832">
                  <c:v>0.24241503165012304</c:v>
                </c:pt>
                <c:pt idx="833">
                  <c:v>0.24686832152723728</c:v>
                </c:pt>
                <c:pt idx="834">
                  <c:v>0.69311540682587791</c:v>
                </c:pt>
                <c:pt idx="835">
                  <c:v>0.80366041251274123</c:v>
                </c:pt>
                <c:pt idx="836">
                  <c:v>0.49060037406879425</c:v>
                </c:pt>
                <c:pt idx="837">
                  <c:v>0.68861176066740826</c:v>
                </c:pt>
                <c:pt idx="838">
                  <c:v>0.35291335006132007</c:v>
                </c:pt>
                <c:pt idx="839">
                  <c:v>0.2898103632207405</c:v>
                </c:pt>
                <c:pt idx="840">
                  <c:v>0.28142623467252048</c:v>
                </c:pt>
                <c:pt idx="841">
                  <c:v>0.37707731303628567</c:v>
                </c:pt>
                <c:pt idx="842">
                  <c:v>0.11769187119843749</c:v>
                </c:pt>
                <c:pt idx="843">
                  <c:v>0.46567342961355845</c:v>
                </c:pt>
                <c:pt idx="844">
                  <c:v>0.23584989992282296</c:v>
                </c:pt>
                <c:pt idx="845">
                  <c:v>0.31123981451640237</c:v>
                </c:pt>
                <c:pt idx="846">
                  <c:v>0.18087598404095251</c:v>
                </c:pt>
                <c:pt idx="847">
                  <c:v>0.5229493977315155</c:v>
                </c:pt>
                <c:pt idx="848">
                  <c:v>0.81658458629672115</c:v>
                </c:pt>
                <c:pt idx="849">
                  <c:v>0.31540306147781544</c:v>
                </c:pt>
                <c:pt idx="850">
                  <c:v>0.67000731624640275</c:v>
                </c:pt>
                <c:pt idx="851">
                  <c:v>0.73523719812020372</c:v>
                </c:pt>
                <c:pt idx="852">
                  <c:v>0.5143257236210157</c:v>
                </c:pt>
                <c:pt idx="853">
                  <c:v>0.2295569517652789</c:v>
                </c:pt>
                <c:pt idx="854">
                  <c:v>0.51133399720764949</c:v>
                </c:pt>
                <c:pt idx="855">
                  <c:v>0.47945854665893817</c:v>
                </c:pt>
                <c:pt idx="856">
                  <c:v>0.65357829229010311</c:v>
                </c:pt>
                <c:pt idx="857">
                  <c:v>0.80458704891356547</c:v>
                </c:pt>
                <c:pt idx="858">
                  <c:v>0.55165645779596506</c:v>
                </c:pt>
                <c:pt idx="859">
                  <c:v>0.44223489214171402</c:v>
                </c:pt>
                <c:pt idx="860">
                  <c:v>0.18551924958371646</c:v>
                </c:pt>
                <c:pt idx="861">
                  <c:v>0.70689212927220835</c:v>
                </c:pt>
                <c:pt idx="862">
                  <c:v>0.26851032051336676</c:v>
                </c:pt>
                <c:pt idx="863">
                  <c:v>0.55745711447776514</c:v>
                </c:pt>
                <c:pt idx="864">
                  <c:v>0.26466317142712431</c:v>
                </c:pt>
                <c:pt idx="865">
                  <c:v>0.34666060671102017</c:v>
                </c:pt>
                <c:pt idx="866">
                  <c:v>0.36777188836816471</c:v>
                </c:pt>
                <c:pt idx="867">
                  <c:v>0.40725067929365999</c:v>
                </c:pt>
                <c:pt idx="868">
                  <c:v>0.33710925066082059</c:v>
                </c:pt>
                <c:pt idx="869">
                  <c:v>0.48234459944039637</c:v>
                </c:pt>
                <c:pt idx="870">
                  <c:v>0.54226112719970254</c:v>
                </c:pt>
                <c:pt idx="871">
                  <c:v>0.22574674919761961</c:v>
                </c:pt>
                <c:pt idx="872">
                  <c:v>0.31062711172144397</c:v>
                </c:pt>
                <c:pt idx="873">
                  <c:v>0.52797951711033853</c:v>
                </c:pt>
                <c:pt idx="874">
                  <c:v>0.3604070241327525</c:v>
                </c:pt>
                <c:pt idx="875">
                  <c:v>0.51508722315660516</c:v>
                </c:pt>
                <c:pt idx="876">
                  <c:v>0.61671842340036298</c:v>
                </c:pt>
                <c:pt idx="877">
                  <c:v>0.51262307385959216</c:v>
                </c:pt>
                <c:pt idx="878">
                  <c:v>0.18515572508930944</c:v>
                </c:pt>
                <c:pt idx="879">
                  <c:v>0.27958635908814511</c:v>
                </c:pt>
                <c:pt idx="880">
                  <c:v>0.74475119702449066</c:v>
                </c:pt>
                <c:pt idx="881">
                  <c:v>0.5614808087980081</c:v>
                </c:pt>
                <c:pt idx="882">
                  <c:v>0.33741491394885531</c:v>
                </c:pt>
                <c:pt idx="883">
                  <c:v>0.74563074985805522</c:v>
                </c:pt>
                <c:pt idx="884">
                  <c:v>0.39236747951034773</c:v>
                </c:pt>
                <c:pt idx="885">
                  <c:v>0.39379227135557343</c:v>
                </c:pt>
                <c:pt idx="886">
                  <c:v>0.41108105277332929</c:v>
                </c:pt>
                <c:pt idx="887">
                  <c:v>0.86734378272145884</c:v>
                </c:pt>
                <c:pt idx="888">
                  <c:v>0.66758968514862715</c:v>
                </c:pt>
                <c:pt idx="889">
                  <c:v>0.4159542245223482</c:v>
                </c:pt>
                <c:pt idx="890">
                  <c:v>0.33163414138515729</c:v>
                </c:pt>
                <c:pt idx="891">
                  <c:v>0.27271008163619292</c:v>
                </c:pt>
                <c:pt idx="892">
                  <c:v>0.68724227662097748</c:v>
                </c:pt>
                <c:pt idx="893">
                  <c:v>0.98535380804287309</c:v>
                </c:pt>
                <c:pt idx="894">
                  <c:v>1.009676618273164</c:v>
                </c:pt>
                <c:pt idx="895">
                  <c:v>0.24225276888112013</c:v>
                </c:pt>
                <c:pt idx="896">
                  <c:v>0.54122637062925061</c:v>
                </c:pt>
                <c:pt idx="897">
                  <c:v>0.56124708368981613</c:v>
                </c:pt>
                <c:pt idx="898">
                  <c:v>0.32476565660429463</c:v>
                </c:pt>
                <c:pt idx="899">
                  <c:v>0.63595878536711903</c:v>
                </c:pt>
                <c:pt idx="900">
                  <c:v>0.64974225319433487</c:v>
                </c:pt>
                <c:pt idx="901">
                  <c:v>0.598544435299874</c:v>
                </c:pt>
                <c:pt idx="902">
                  <c:v>0.48791808775237122</c:v>
                </c:pt>
                <c:pt idx="903">
                  <c:v>0.54333662830309859</c:v>
                </c:pt>
                <c:pt idx="904">
                  <c:v>0.24799602619550618</c:v>
                </c:pt>
                <c:pt idx="905">
                  <c:v>0.59046501985776734</c:v>
                </c:pt>
                <c:pt idx="906">
                  <c:v>0.35258994419021294</c:v>
                </c:pt>
                <c:pt idx="907">
                  <c:v>0.34789458777676763</c:v>
                </c:pt>
                <c:pt idx="908">
                  <c:v>0.25244268888551319</c:v>
                </c:pt>
                <c:pt idx="909">
                  <c:v>0.59980129445419594</c:v>
                </c:pt>
                <c:pt idx="910">
                  <c:v>0.64513117130216058</c:v>
                </c:pt>
                <c:pt idx="911">
                  <c:v>0.54424583834475193</c:v>
                </c:pt>
                <c:pt idx="912">
                  <c:v>0.59703176403579117</c:v>
                </c:pt>
                <c:pt idx="913">
                  <c:v>0.14225482168231576</c:v>
                </c:pt>
                <c:pt idx="914">
                  <c:v>0.58219084846091829</c:v>
                </c:pt>
                <c:pt idx="915">
                  <c:v>0.45805993908283976</c:v>
                </c:pt>
                <c:pt idx="916">
                  <c:v>0.6209686881623081</c:v>
                </c:pt>
                <c:pt idx="917">
                  <c:v>0.64515157737210516</c:v>
                </c:pt>
                <c:pt idx="918">
                  <c:v>0.28056962777901406</c:v>
                </c:pt>
                <c:pt idx="919">
                  <c:v>0.66876880507255776</c:v>
                </c:pt>
                <c:pt idx="920">
                  <c:v>0.22823831491620508</c:v>
                </c:pt>
                <c:pt idx="921">
                  <c:v>0.55981427081200175</c:v>
                </c:pt>
                <c:pt idx="922">
                  <c:v>0.85375058403177206</c:v>
                </c:pt>
                <c:pt idx="923">
                  <c:v>0.26643614653505876</c:v>
                </c:pt>
                <c:pt idx="924">
                  <c:v>0.42222866126244157</c:v>
                </c:pt>
                <c:pt idx="925">
                  <c:v>0.37201966510668893</c:v>
                </c:pt>
                <c:pt idx="926">
                  <c:v>0.63105354257897639</c:v>
                </c:pt>
                <c:pt idx="927">
                  <c:v>0.50450834509650599</c:v>
                </c:pt>
                <c:pt idx="928">
                  <c:v>0.4062512908094284</c:v>
                </c:pt>
                <c:pt idx="929">
                  <c:v>0.64975410566460923</c:v>
                </c:pt>
                <c:pt idx="930">
                  <c:v>0.68635225429251046</c:v>
                </c:pt>
                <c:pt idx="931">
                  <c:v>0.19844184450577138</c:v>
                </c:pt>
                <c:pt idx="932">
                  <c:v>0.26119873620083622</c:v>
                </c:pt>
                <c:pt idx="933">
                  <c:v>0.6520100453796891</c:v>
                </c:pt>
                <c:pt idx="934">
                  <c:v>0.7653059721200911</c:v>
                </c:pt>
                <c:pt idx="935">
                  <c:v>0.50111555968583454</c:v>
                </c:pt>
                <c:pt idx="936">
                  <c:v>0.65985199838805786</c:v>
                </c:pt>
                <c:pt idx="937">
                  <c:v>0.36814825275944857</c:v>
                </c:pt>
                <c:pt idx="938">
                  <c:v>0.69656914864398023</c:v>
                </c:pt>
                <c:pt idx="939">
                  <c:v>0.41336233562683722</c:v>
                </c:pt>
                <c:pt idx="940">
                  <c:v>0.1920128550054449</c:v>
                </c:pt>
                <c:pt idx="941">
                  <c:v>0.30059561489463127</c:v>
                </c:pt>
                <c:pt idx="942">
                  <c:v>0.98208815756395773</c:v>
                </c:pt>
                <c:pt idx="943">
                  <c:v>0.80785638628017931</c:v>
                </c:pt>
                <c:pt idx="944">
                  <c:v>0.84171590113957173</c:v>
                </c:pt>
                <c:pt idx="945">
                  <c:v>0.27193687059289073</c:v>
                </c:pt>
                <c:pt idx="946">
                  <c:v>0.97543705980991446</c:v>
                </c:pt>
                <c:pt idx="947">
                  <c:v>0.54146249267344815</c:v>
                </c:pt>
                <c:pt idx="948">
                  <c:v>0.38933245039529285</c:v>
                </c:pt>
                <c:pt idx="949">
                  <c:v>0.49356470603189717</c:v>
                </c:pt>
                <c:pt idx="950">
                  <c:v>0.39030225934731089</c:v>
                </c:pt>
                <c:pt idx="951">
                  <c:v>0.7029568911492059</c:v>
                </c:pt>
                <c:pt idx="952">
                  <c:v>0.1713278203401134</c:v>
                </c:pt>
                <c:pt idx="953">
                  <c:v>0.62310532243799621</c:v>
                </c:pt>
                <c:pt idx="954">
                  <c:v>0.47960178439234591</c:v>
                </c:pt>
                <c:pt idx="955">
                  <c:v>0.2149558828522021</c:v>
                </c:pt>
                <c:pt idx="956">
                  <c:v>0.21055044442146273</c:v>
                </c:pt>
                <c:pt idx="957">
                  <c:v>0.64663280067813012</c:v>
                </c:pt>
                <c:pt idx="958">
                  <c:v>0.58312980605686349</c:v>
                </c:pt>
                <c:pt idx="959">
                  <c:v>0.61582600599883908</c:v>
                </c:pt>
                <c:pt idx="960">
                  <c:v>0.32284861480103016</c:v>
                </c:pt>
                <c:pt idx="961">
                  <c:v>0.81046452810931957</c:v>
                </c:pt>
                <c:pt idx="962">
                  <c:v>0.80086214579752724</c:v>
                </c:pt>
                <c:pt idx="963">
                  <c:v>0.6537412651130613</c:v>
                </c:pt>
                <c:pt idx="964">
                  <c:v>0.84385193128441671</c:v>
                </c:pt>
                <c:pt idx="965">
                  <c:v>0.65433689240667026</c:v>
                </c:pt>
                <c:pt idx="966">
                  <c:v>0.75282250981832988</c:v>
                </c:pt>
                <c:pt idx="967">
                  <c:v>0.51580280758379249</c:v>
                </c:pt>
                <c:pt idx="968">
                  <c:v>0.63956203222974251</c:v>
                </c:pt>
                <c:pt idx="969">
                  <c:v>0.58021781045854703</c:v>
                </c:pt>
                <c:pt idx="970">
                  <c:v>0.45778650292464923</c:v>
                </c:pt>
                <c:pt idx="971">
                  <c:v>0.64062320462801026</c:v>
                </c:pt>
                <c:pt idx="972">
                  <c:v>0.2647988684739378</c:v>
                </c:pt>
                <c:pt idx="973">
                  <c:v>0.3094511016807584</c:v>
                </c:pt>
                <c:pt idx="974">
                  <c:v>0.53241934906784605</c:v>
                </c:pt>
                <c:pt idx="975">
                  <c:v>0.51080410556931133</c:v>
                </c:pt>
                <c:pt idx="976">
                  <c:v>0.5126948302433344</c:v>
                </c:pt>
                <c:pt idx="977">
                  <c:v>0.29237405064144295</c:v>
                </c:pt>
                <c:pt idx="978">
                  <c:v>0.12925130501173854</c:v>
                </c:pt>
                <c:pt idx="979">
                  <c:v>0.25101261826164206</c:v>
                </c:pt>
                <c:pt idx="980">
                  <c:v>0.4265558409366062</c:v>
                </c:pt>
                <c:pt idx="981">
                  <c:v>0.65975485531106448</c:v>
                </c:pt>
                <c:pt idx="982">
                  <c:v>0.58027022878171131</c:v>
                </c:pt>
                <c:pt idx="983">
                  <c:v>0.28485084798520394</c:v>
                </c:pt>
                <c:pt idx="984">
                  <c:v>0.31282536891377899</c:v>
                </c:pt>
                <c:pt idx="985">
                  <c:v>0.21880295982175893</c:v>
                </c:pt>
                <c:pt idx="986">
                  <c:v>0.39055286332608097</c:v>
                </c:pt>
                <c:pt idx="987">
                  <c:v>0.27795857611565011</c:v>
                </c:pt>
                <c:pt idx="988">
                  <c:v>0.57118716674138925</c:v>
                </c:pt>
                <c:pt idx="989">
                  <c:v>0.51305895043020722</c:v>
                </c:pt>
                <c:pt idx="990">
                  <c:v>0.28227002054360056</c:v>
                </c:pt>
                <c:pt idx="991">
                  <c:v>0.50954380125919752</c:v>
                </c:pt>
                <c:pt idx="992">
                  <c:v>0.33608924198490964</c:v>
                </c:pt>
                <c:pt idx="993">
                  <c:v>0.61179549794082366</c:v>
                </c:pt>
                <c:pt idx="994">
                  <c:v>0.33736945301573451</c:v>
                </c:pt>
                <c:pt idx="995">
                  <c:v>0.42274293155376563</c:v>
                </c:pt>
                <c:pt idx="996">
                  <c:v>0.33388537732200085</c:v>
                </c:pt>
                <c:pt idx="997">
                  <c:v>0.60636425571010821</c:v>
                </c:pt>
                <c:pt idx="998">
                  <c:v>0.31081799861946496</c:v>
                </c:pt>
                <c:pt idx="999">
                  <c:v>0.64463088277568215</c:v>
                </c:pt>
                <c:pt idx="1000">
                  <c:v>0.49349500001392094</c:v>
                </c:pt>
                <c:pt idx="1001">
                  <c:v>0.49137016667354771</c:v>
                </c:pt>
                <c:pt idx="1002">
                  <c:v>0.19814410544803393</c:v>
                </c:pt>
                <c:pt idx="1003">
                  <c:v>0.4143142767971269</c:v>
                </c:pt>
                <c:pt idx="1004">
                  <c:v>0.507684776772517</c:v>
                </c:pt>
                <c:pt idx="1005">
                  <c:v>0.42601508312060177</c:v>
                </c:pt>
                <c:pt idx="1006">
                  <c:v>0.42955063102670377</c:v>
                </c:pt>
                <c:pt idx="1007">
                  <c:v>0.45967887750100006</c:v>
                </c:pt>
                <c:pt idx="1008">
                  <c:v>0.46804327148260705</c:v>
                </c:pt>
                <c:pt idx="1009">
                  <c:v>0.63562635588936756</c:v>
                </c:pt>
                <c:pt idx="1010">
                  <c:v>0.73262431635202308</c:v>
                </c:pt>
                <c:pt idx="1011">
                  <c:v>0.32700873250029738</c:v>
                </c:pt>
                <c:pt idx="1012">
                  <c:v>0.71599413003887125</c:v>
                </c:pt>
                <c:pt idx="1013">
                  <c:v>0.65266167720521406</c:v>
                </c:pt>
                <c:pt idx="1014">
                  <c:v>0.46234200065369008</c:v>
                </c:pt>
                <c:pt idx="1015">
                  <c:v>0.69169720693423009</c:v>
                </c:pt>
                <c:pt idx="1016">
                  <c:v>0.50353582245068274</c:v>
                </c:pt>
                <c:pt idx="1017">
                  <c:v>0.72654689399144823</c:v>
                </c:pt>
                <c:pt idx="1018">
                  <c:v>0.4089916103954368</c:v>
                </c:pt>
                <c:pt idx="1019">
                  <c:v>0.11734260806881984</c:v>
                </c:pt>
                <c:pt idx="1020">
                  <c:v>0.84920299123335619</c:v>
                </c:pt>
                <c:pt idx="1021">
                  <c:v>0.6533489243304087</c:v>
                </c:pt>
                <c:pt idx="1022">
                  <c:v>0.38911170313959675</c:v>
                </c:pt>
                <c:pt idx="1023">
                  <c:v>0.1727402642264462</c:v>
                </c:pt>
                <c:pt idx="1024">
                  <c:v>0.57354594332270681</c:v>
                </c:pt>
                <c:pt idx="1025">
                  <c:v>0.34325227047081802</c:v>
                </c:pt>
                <c:pt idx="1026">
                  <c:v>0.30350850807802854</c:v>
                </c:pt>
                <c:pt idx="1027">
                  <c:v>0.38025778150146072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B-437F-8B0A-603CCDD65208}"/>
            </c:ext>
          </c:extLst>
        </c:ser>
        <c:ser>
          <c:idx val="1"/>
          <c:order val="1"/>
          <c:tx>
            <c:strRef>
              <c:f>'P. Eficientes'!$M$1:$N$1</c:f>
              <c:strCache>
                <c:ptCount val="1"/>
                <c:pt idx="0">
                  <c:v>RIESGO RENTABILIDAD</c:v>
                </c:pt>
              </c:strCache>
            </c:strRef>
          </c:tx>
          <c:spPr>
            <a:ln w="25400" cap="rnd">
              <a:solidFill>
                <a:srgbClr val="FFFF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20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solidFill>
                    <a:srgbClr val="00B050"/>
                  </a:solidFill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FE4-4168-86D0-1E75331DD8D5}"/>
              </c:ext>
            </c:extLst>
          </c:dPt>
          <c:dLbls>
            <c:dLbl>
              <c:idx val="20"/>
              <c:layout>
                <c:manualLayout>
                  <c:x val="-0.40455296226985082"/>
                  <c:y val="3.266440653251676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FE4-4168-86D0-1E75331DD8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22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noFill/>
              </a:ln>
              <a:effectLst/>
            </c:spPr>
            <c:trendlineType val="linear"/>
            <c:dispRSqr val="0"/>
            <c:dispEq val="0"/>
          </c:trendline>
          <c:xVal>
            <c:numRef>
              <c:f>'P. Eficientes'!$M$4:$M$24</c:f>
              <c:numCache>
                <c:formatCode>0.00%</c:formatCode>
                <c:ptCount val="21"/>
                <c:pt idx="0">
                  <c:v>9.6000000445439396E-2</c:v>
                </c:pt>
                <c:pt idx="1">
                  <c:v>0.1000000007856779</c:v>
                </c:pt>
                <c:pt idx="2">
                  <c:v>0.10400000061955951</c:v>
                </c:pt>
                <c:pt idx="3">
                  <c:v>0.10800000029429303</c:v>
                </c:pt>
                <c:pt idx="4">
                  <c:v>0.11200000029724044</c:v>
                </c:pt>
                <c:pt idx="5">
                  <c:v>0.11599999999996473</c:v>
                </c:pt>
                <c:pt idx="6">
                  <c:v>0.11999999999968407</c:v>
                </c:pt>
                <c:pt idx="7">
                  <c:v>0.12400000060569126</c:v>
                </c:pt>
                <c:pt idx="8">
                  <c:v>0.12800000043997831</c:v>
                </c:pt>
                <c:pt idx="9">
                  <c:v>0.13200000039623855</c:v>
                </c:pt>
                <c:pt idx="10">
                  <c:v>0.13600000044756078</c:v>
                </c:pt>
                <c:pt idx="11">
                  <c:v>0.1400000005115834</c:v>
                </c:pt>
                <c:pt idx="12">
                  <c:v>0.14400000000009394</c:v>
                </c:pt>
                <c:pt idx="13">
                  <c:v>0.14800000035960978</c:v>
                </c:pt>
                <c:pt idx="14">
                  <c:v>0.15200000033494657</c:v>
                </c:pt>
                <c:pt idx="15">
                  <c:v>0.15600000017506821</c:v>
                </c:pt>
                <c:pt idx="16">
                  <c:v>0.15999999996700154</c:v>
                </c:pt>
                <c:pt idx="17">
                  <c:v>0.16400000040692117</c:v>
                </c:pt>
                <c:pt idx="18">
                  <c:v>0.16800000017771385</c:v>
                </c:pt>
                <c:pt idx="19">
                  <c:v>0.17200000029538959</c:v>
                </c:pt>
                <c:pt idx="20">
                  <c:v>0.17600000042565464</c:v>
                </c:pt>
              </c:numCache>
            </c:numRef>
          </c:xVal>
          <c:yVal>
            <c:numRef>
              <c:f>'P. Eficientes'!$N$4:$N$24</c:f>
              <c:numCache>
                <c:formatCode>0.0%</c:formatCode>
                <c:ptCount val="21"/>
                <c:pt idx="0">
                  <c:v>0.4364242028743468</c:v>
                </c:pt>
                <c:pt idx="1">
                  <c:v>0.47492804295719915</c:v>
                </c:pt>
                <c:pt idx="2">
                  <c:v>0.51014474472437998</c:v>
                </c:pt>
                <c:pt idx="3">
                  <c:v>0.54305519415731707</c:v>
                </c:pt>
                <c:pt idx="4">
                  <c:v>0.57425012799438746</c:v>
                </c:pt>
                <c:pt idx="5">
                  <c:v>0.60411601888222999</c:v>
                </c:pt>
                <c:pt idx="6">
                  <c:v>0.63292088217133069</c:v>
                </c:pt>
                <c:pt idx="7">
                  <c:v>0.6608589047552974</c:v>
                </c:pt>
                <c:pt idx="8">
                  <c:v>0.68807549797556589</c:v>
                </c:pt>
                <c:pt idx="9">
                  <c:v>0.71468264438939055</c:v>
                </c:pt>
                <c:pt idx="10">
                  <c:v>0.74076842903552509</c:v>
                </c:pt>
                <c:pt idx="11">
                  <c:v>0.76640346573763307</c:v>
                </c:pt>
                <c:pt idx="12">
                  <c:v>0.79164522111943081</c:v>
                </c:pt>
                <c:pt idx="13">
                  <c:v>0.81654112686741032</c:v>
                </c:pt>
                <c:pt idx="14">
                  <c:v>0.84113075983308605</c:v>
                </c:pt>
                <c:pt idx="15">
                  <c:v>0.86544749587433245</c:v>
                </c:pt>
                <c:pt idx="16">
                  <c:v>0.88951413745677843</c:v>
                </c:pt>
                <c:pt idx="17">
                  <c:v>0.91336098813250399</c:v>
                </c:pt>
                <c:pt idx="18">
                  <c:v>0.93698584606465618</c:v>
                </c:pt>
                <c:pt idx="19">
                  <c:v>0.95162320661888156</c:v>
                </c:pt>
                <c:pt idx="20">
                  <c:v>0.98366488123864204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0B-437F-8B0A-603CCDD65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66831"/>
        <c:axId val="971376399"/>
      </c:scatterChart>
      <c:valAx>
        <c:axId val="971366831"/>
        <c:scaling>
          <c:orientation val="minMax"/>
          <c:max val="0.2"/>
          <c:min val="9.0000000000000024E-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RIESGO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1376399"/>
        <c:crosses val="autoZero"/>
        <c:crossBetween val="midCat"/>
      </c:valAx>
      <c:valAx>
        <c:axId val="971376399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RENTABILIDAD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136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9524</xdr:rowOff>
    </xdr:from>
    <xdr:to>
      <xdr:col>16</xdr:col>
      <xdr:colOff>200025</xdr:colOff>
      <xdr:row>37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zoomScaleNormal="100" workbookViewId="0">
      <selection activeCell="S2" sqref="S2"/>
    </sheetView>
  </sheetViews>
  <sheetFormatPr baseColWidth="10" defaultRowHeight="15" x14ac:dyDescent="0.25"/>
  <cols>
    <col min="1" max="1" width="13.5703125" bestFit="1" customWidth="1"/>
    <col min="8" max="8" width="13.5703125" bestFit="1" customWidth="1"/>
    <col min="11" max="11" width="12" bestFit="1" customWidth="1"/>
    <col min="12" max="12" width="13.28515625" bestFit="1" customWidth="1"/>
    <col min="13" max="13" width="12.7109375" bestFit="1" customWidth="1"/>
    <col min="14" max="14" width="12.5703125" bestFit="1" customWidth="1"/>
    <col min="15" max="15" width="10.5703125" bestFit="1" customWidth="1"/>
    <col min="16" max="16" width="13.42578125" bestFit="1" customWidth="1"/>
    <col min="17" max="17" width="15.140625" bestFit="1" customWidth="1"/>
    <col min="18" max="18" width="14.140625" bestFit="1" customWidth="1"/>
    <col min="19" max="19" width="10.42578125" bestFit="1" customWidth="1"/>
  </cols>
  <sheetData>
    <row r="1" spans="1:19" ht="19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12</v>
      </c>
      <c r="N1" s="1" t="s">
        <v>13</v>
      </c>
      <c r="O1" s="1" t="s">
        <v>11</v>
      </c>
      <c r="P1" s="1" t="s">
        <v>14</v>
      </c>
      <c r="Q1" s="1" t="s">
        <v>15</v>
      </c>
      <c r="R1" s="1" t="s">
        <v>17</v>
      </c>
      <c r="S1" s="1" t="s">
        <v>18</v>
      </c>
    </row>
    <row r="2" spans="1:19" ht="18.75" x14ac:dyDescent="0.25">
      <c r="A2" s="2">
        <v>44840</v>
      </c>
      <c r="B2" s="3">
        <v>145.429993</v>
      </c>
      <c r="C2" s="3">
        <v>246.78999300000001</v>
      </c>
      <c r="D2" s="3">
        <v>102.239998</v>
      </c>
      <c r="E2" s="3">
        <v>120.760002</v>
      </c>
      <c r="F2" s="3">
        <v>90.169998000000007</v>
      </c>
      <c r="G2" s="3">
        <v>11073.309569999999</v>
      </c>
      <c r="H2" s="3">
        <v>3744.52</v>
      </c>
      <c r="I2" s="3">
        <v>88.45</v>
      </c>
      <c r="J2" s="3">
        <v>1710.85</v>
      </c>
      <c r="M2" s="5"/>
    </row>
    <row r="3" spans="1:19" ht="18.75" x14ac:dyDescent="0.25">
      <c r="A3" s="2">
        <v>44841</v>
      </c>
      <c r="B3" s="3">
        <v>140.08999600000001</v>
      </c>
      <c r="C3" s="3">
        <v>234.240005</v>
      </c>
      <c r="D3" s="3">
        <v>99.57</v>
      </c>
      <c r="E3" s="3">
        <v>116.699997</v>
      </c>
      <c r="F3" s="3">
        <v>87.160004000000001</v>
      </c>
      <c r="G3" s="3">
        <v>10652.400390999999</v>
      </c>
      <c r="H3" s="3">
        <v>3639.66</v>
      </c>
      <c r="I3" s="3">
        <v>92.64</v>
      </c>
      <c r="J3" s="3">
        <v>1694.52</v>
      </c>
      <c r="K3" s="4">
        <f t="shared" ref="K3:K66" si="0">LN(G3/G2)</f>
        <v>-3.8752413932869108E-2</v>
      </c>
      <c r="L3" s="4">
        <f t="shared" ref="L3:L66" si="1">LN(H3/H2)</f>
        <v>-2.8403167167490584E-2</v>
      </c>
      <c r="M3" s="4">
        <f>LN(B3/B2)</f>
        <v>-3.7409778401545926E-2</v>
      </c>
      <c r="N3" s="4">
        <f>LN(C3/C2)</f>
        <v>-5.219149208898527E-2</v>
      </c>
      <c r="O3" s="4">
        <f>LN(D3/D2)</f>
        <v>-2.6462056667416262E-2</v>
      </c>
      <c r="P3" s="4">
        <f>LN(E3/E2)</f>
        <v>-3.4198607814844295E-2</v>
      </c>
      <c r="Q3" s="4">
        <f>LN(F3/F2)</f>
        <v>-3.3951199362459744E-2</v>
      </c>
      <c r="R3" s="4">
        <f>LN(I3/I2)</f>
        <v>4.6283593218890751E-2</v>
      </c>
      <c r="S3" s="4">
        <f>LN(J3/J2)</f>
        <v>-9.5908081495745014E-3</v>
      </c>
    </row>
    <row r="4" spans="1:19" ht="18.75" x14ac:dyDescent="0.25">
      <c r="A4" s="2">
        <v>44844</v>
      </c>
      <c r="B4" s="3">
        <v>140.41999799999999</v>
      </c>
      <c r="C4" s="3">
        <v>229.25</v>
      </c>
      <c r="D4" s="3">
        <v>98.709998999999996</v>
      </c>
      <c r="E4" s="3">
        <v>115.860001</v>
      </c>
      <c r="F4" s="3">
        <v>86.690002000000007</v>
      </c>
      <c r="G4" s="3">
        <v>10542.099609000001</v>
      </c>
      <c r="H4" s="3">
        <v>3612.39</v>
      </c>
      <c r="I4" s="3">
        <v>91.13</v>
      </c>
      <c r="J4" s="3">
        <v>1667.96</v>
      </c>
      <c r="K4" s="4">
        <f t="shared" si="0"/>
        <v>-1.0408528420780468E-2</v>
      </c>
      <c r="L4" s="4">
        <f t="shared" si="1"/>
        <v>-7.5206675446196497E-3</v>
      </c>
      <c r="M4" s="4">
        <f t="shared" ref="M4:M67" si="2">LN(B4/B3)</f>
        <v>2.3528726911680475E-3</v>
      </c>
      <c r="N4" s="4">
        <f t="shared" ref="N4:N67" si="3">LN(C4/C3)</f>
        <v>-2.1533140982000681E-2</v>
      </c>
      <c r="O4" s="4">
        <f t="shared" ref="O4:O67" si="4">LN(D4/D3)</f>
        <v>-8.674666100882196E-3</v>
      </c>
      <c r="P4" s="4">
        <f t="shared" ref="P4:P67" si="5">LN(E4/E3)</f>
        <v>-7.2239392859845307E-3</v>
      </c>
      <c r="Q4" s="4">
        <f t="shared" ref="Q4:Q67" si="6">LN(F4/F3)</f>
        <v>-5.4069960177687603E-3</v>
      </c>
      <c r="R4" s="4">
        <f t="shared" ref="R4:R67" si="7">LN(I4/I3)</f>
        <v>-1.6433955316649675E-2</v>
      </c>
      <c r="S4" s="4">
        <f t="shared" ref="S4:S67" si="8">LN(J4/J3)</f>
        <v>-1.5798192053360933E-2</v>
      </c>
    </row>
    <row r="5" spans="1:19" ht="18.75" x14ac:dyDescent="0.25">
      <c r="A5" s="2">
        <v>44845</v>
      </c>
      <c r="B5" s="3">
        <v>138.979996</v>
      </c>
      <c r="C5" s="3">
        <v>225.41000399999999</v>
      </c>
      <c r="D5" s="3">
        <v>98.050003000000004</v>
      </c>
      <c r="E5" s="3">
        <v>115</v>
      </c>
      <c r="F5" s="3">
        <v>87.989998</v>
      </c>
      <c r="G5" s="3">
        <v>10426.190430000001</v>
      </c>
      <c r="H5" s="3">
        <v>3588.84</v>
      </c>
      <c r="I5" s="3">
        <v>89.35</v>
      </c>
      <c r="J5" s="3">
        <v>1665.31</v>
      </c>
      <c r="K5" s="4">
        <f t="shared" si="0"/>
        <v>-1.1055776070949843E-2</v>
      </c>
      <c r="L5" s="4">
        <f t="shared" si="1"/>
        <v>-6.5405726393698588E-3</v>
      </c>
      <c r="M5" s="4">
        <f>LN(B5/B4)</f>
        <v>-1.0307908241055984E-2</v>
      </c>
      <c r="N5" s="4">
        <f t="shared" si="3"/>
        <v>-1.6892127197263938E-2</v>
      </c>
      <c r="O5" s="4">
        <f t="shared" si="4"/>
        <v>-6.7086650601213948E-3</v>
      </c>
      <c r="P5" s="4">
        <f t="shared" si="5"/>
        <v>-7.4504459363344076E-3</v>
      </c>
      <c r="Q5" s="4">
        <f t="shared" si="6"/>
        <v>1.4884588976352935E-2</v>
      </c>
      <c r="R5" s="4">
        <f t="shared" si="7"/>
        <v>-1.9725816902598409E-2</v>
      </c>
      <c r="S5" s="4">
        <f t="shared" si="8"/>
        <v>-1.5900305455665606E-3</v>
      </c>
    </row>
    <row r="6" spans="1:19" ht="18.75" x14ac:dyDescent="0.25">
      <c r="A6" s="2">
        <v>44846</v>
      </c>
      <c r="B6" s="3">
        <v>138.33999600000001</v>
      </c>
      <c r="C6" s="3">
        <v>225.75</v>
      </c>
      <c r="D6" s="3">
        <v>98.300003000000004</v>
      </c>
      <c r="E6" s="3">
        <v>119.599998</v>
      </c>
      <c r="F6" s="3">
        <v>88.510002</v>
      </c>
      <c r="G6" s="3">
        <v>10417.099609000001</v>
      </c>
      <c r="H6" s="3">
        <v>3577.03</v>
      </c>
      <c r="I6" s="3">
        <v>87.27</v>
      </c>
      <c r="J6" s="3">
        <v>1672.51</v>
      </c>
      <c r="K6" s="4">
        <f t="shared" si="0"/>
        <v>-8.7230197914353494E-4</v>
      </c>
      <c r="L6" s="4">
        <f t="shared" si="1"/>
        <v>-3.2961833504644216E-3</v>
      </c>
      <c r="M6" s="4">
        <f t="shared" si="2"/>
        <v>-4.6156148468920874E-3</v>
      </c>
      <c r="N6" s="4">
        <f t="shared" si="3"/>
        <v>1.5072083577844727E-3</v>
      </c>
      <c r="O6" s="4">
        <f t="shared" si="4"/>
        <v>2.5464744329511541E-3</v>
      </c>
      <c r="P6" s="4">
        <f t="shared" si="5"/>
        <v>3.9220696430873114E-2</v>
      </c>
      <c r="Q6" s="4">
        <f t="shared" si="6"/>
        <v>5.8924136494887423E-3</v>
      </c>
      <c r="R6" s="4">
        <f t="shared" si="7"/>
        <v>-2.355448043021709E-2</v>
      </c>
      <c r="S6" s="4">
        <f t="shared" si="8"/>
        <v>4.314199787519046E-3</v>
      </c>
    </row>
    <row r="7" spans="1:19" ht="18.75" x14ac:dyDescent="0.25">
      <c r="A7" s="2">
        <v>44847</v>
      </c>
      <c r="B7" s="3">
        <v>142.990005</v>
      </c>
      <c r="C7" s="3">
        <v>234.240005</v>
      </c>
      <c r="D7" s="3">
        <v>99.709998999999996</v>
      </c>
      <c r="E7" s="3">
        <v>112.269997</v>
      </c>
      <c r="F7" s="3">
        <v>89.559997999999993</v>
      </c>
      <c r="G7" s="3">
        <v>10649.150390999999</v>
      </c>
      <c r="H7" s="3">
        <v>3669.91</v>
      </c>
      <c r="I7" s="3">
        <v>89.11</v>
      </c>
      <c r="J7" s="3">
        <v>1665.8</v>
      </c>
      <c r="K7" s="4">
        <f t="shared" si="0"/>
        <v>2.2031464365636778E-2</v>
      </c>
      <c r="L7" s="4">
        <f t="shared" si="1"/>
        <v>2.5634291446897169E-2</v>
      </c>
      <c r="M7" s="4">
        <f t="shared" si="2"/>
        <v>3.3060338454066258E-2</v>
      </c>
      <c r="N7" s="4">
        <f t="shared" si="3"/>
        <v>3.6918059821480206E-2</v>
      </c>
      <c r="O7" s="4">
        <f t="shared" si="4"/>
        <v>1.4241905139676674E-2</v>
      </c>
      <c r="P7" s="4">
        <f t="shared" si="5"/>
        <v>-6.3246167044732279E-2</v>
      </c>
      <c r="Q7" s="4">
        <f t="shared" si="6"/>
        <v>1.1793206822053776E-2</v>
      </c>
      <c r="R7" s="4">
        <f t="shared" si="7"/>
        <v>2.0864800449408537E-2</v>
      </c>
      <c r="S7" s="4">
        <f t="shared" si="8"/>
        <v>-4.0200035565125091E-3</v>
      </c>
    </row>
    <row r="8" spans="1:19" ht="18.75" x14ac:dyDescent="0.25">
      <c r="A8" s="2">
        <v>44848</v>
      </c>
      <c r="B8" s="3">
        <v>138.38000500000001</v>
      </c>
      <c r="C8" s="3">
        <v>228.55999800000001</v>
      </c>
      <c r="D8" s="3">
        <v>97.18</v>
      </c>
      <c r="E8" s="3">
        <v>118.879997</v>
      </c>
      <c r="F8" s="3">
        <v>87.550003000000004</v>
      </c>
      <c r="G8" s="3">
        <v>10321.389648</v>
      </c>
      <c r="H8" s="3">
        <v>3583.07</v>
      </c>
      <c r="I8" s="3">
        <v>85.61</v>
      </c>
      <c r="J8" s="3">
        <v>1641.76</v>
      </c>
      <c r="K8" s="4">
        <f t="shared" si="0"/>
        <v>-3.1261706678152527E-2</v>
      </c>
      <c r="L8" s="4">
        <f t="shared" si="1"/>
        <v>-2.3947163771951822E-2</v>
      </c>
      <c r="M8" s="4">
        <f t="shared" si="2"/>
        <v>-3.2771172509181934E-2</v>
      </c>
      <c r="N8" s="4">
        <f t="shared" si="3"/>
        <v>-2.454750294649484E-2</v>
      </c>
      <c r="O8" s="4">
        <f t="shared" si="4"/>
        <v>-2.5701033833860118E-2</v>
      </c>
      <c r="P8" s="4">
        <f t="shared" si="5"/>
        <v>5.7207897984526218E-2</v>
      </c>
      <c r="Q8" s="4">
        <f t="shared" si="6"/>
        <v>-2.2698676401161841E-2</v>
      </c>
      <c r="R8" s="4">
        <f t="shared" si="7"/>
        <v>-4.0069462870234114E-2</v>
      </c>
      <c r="S8" s="4">
        <f t="shared" si="8"/>
        <v>-1.4536651387341119E-2</v>
      </c>
    </row>
    <row r="9" spans="1:19" ht="18.75" x14ac:dyDescent="0.25">
      <c r="A9" s="2">
        <v>44851</v>
      </c>
      <c r="B9" s="3">
        <v>142.41000399999999</v>
      </c>
      <c r="C9" s="3">
        <v>237.529999</v>
      </c>
      <c r="D9" s="3">
        <v>100.779999</v>
      </c>
      <c r="E9" s="3">
        <v>119.66999800000001</v>
      </c>
      <c r="F9" s="3">
        <v>89.970000999999996</v>
      </c>
      <c r="G9" s="3">
        <v>10675.799805000001</v>
      </c>
      <c r="H9" s="3">
        <v>3677.95</v>
      </c>
      <c r="I9" s="3">
        <v>85.46</v>
      </c>
      <c r="J9" s="3">
        <v>1649.94</v>
      </c>
      <c r="K9" s="4">
        <f t="shared" si="0"/>
        <v>3.3761072691008448E-2</v>
      </c>
      <c r="L9" s="4">
        <f t="shared" si="1"/>
        <v>2.613555691190645E-2</v>
      </c>
      <c r="M9" s="4">
        <f t="shared" si="2"/>
        <v>2.8706689116197639E-2</v>
      </c>
      <c r="N9" s="4">
        <f t="shared" si="3"/>
        <v>3.8495177904927333E-2</v>
      </c>
      <c r="O9" s="4">
        <f t="shared" si="4"/>
        <v>3.637498435209132E-2</v>
      </c>
      <c r="P9" s="4">
        <f t="shared" si="5"/>
        <v>6.6233821388813254E-3</v>
      </c>
      <c r="Q9" s="4">
        <f t="shared" si="6"/>
        <v>2.7266199545849426E-2</v>
      </c>
      <c r="R9" s="4">
        <f t="shared" si="7"/>
        <v>-1.7536685385154433E-3</v>
      </c>
      <c r="S9" s="4">
        <f t="shared" si="8"/>
        <v>4.9700864831906007E-3</v>
      </c>
    </row>
    <row r="10" spans="1:19" ht="18.75" x14ac:dyDescent="0.25">
      <c r="A10" s="2">
        <v>44852</v>
      </c>
      <c r="B10" s="3">
        <v>143.75</v>
      </c>
      <c r="C10" s="3">
        <v>238.5</v>
      </c>
      <c r="D10" s="3">
        <v>101.389999</v>
      </c>
      <c r="E10" s="3">
        <v>120.510002</v>
      </c>
      <c r="F10" s="3">
        <v>89.68</v>
      </c>
      <c r="G10" s="3">
        <v>10772.400390999999</v>
      </c>
      <c r="H10" s="3">
        <v>3719.98</v>
      </c>
      <c r="I10" s="3">
        <v>82.82</v>
      </c>
      <c r="J10" s="3">
        <v>1651.83</v>
      </c>
      <c r="K10" s="4">
        <f t="shared" si="0"/>
        <v>9.0078643718682974E-3</v>
      </c>
      <c r="L10" s="4">
        <f t="shared" si="1"/>
        <v>1.1362760181543908E-2</v>
      </c>
      <c r="M10" s="4">
        <f t="shared" si="2"/>
        <v>9.365430358208764E-3</v>
      </c>
      <c r="N10" s="4">
        <f t="shared" si="3"/>
        <v>4.075383251388333E-3</v>
      </c>
      <c r="O10" s="4">
        <f t="shared" si="4"/>
        <v>6.034543771734356E-3</v>
      </c>
      <c r="P10" s="4">
        <f t="shared" si="5"/>
        <v>6.9948157626349827E-3</v>
      </c>
      <c r="Q10" s="4">
        <f t="shared" si="6"/>
        <v>-3.2285137799388077E-3</v>
      </c>
      <c r="R10" s="4">
        <f t="shared" si="7"/>
        <v>-3.1378852098457657E-2</v>
      </c>
      <c r="S10" s="4">
        <f t="shared" si="8"/>
        <v>1.1448406196851745E-3</v>
      </c>
    </row>
    <row r="11" spans="1:19" ht="18.75" x14ac:dyDescent="0.25">
      <c r="A11" s="2">
        <v>44853</v>
      </c>
      <c r="B11" s="3">
        <v>143.86000100000001</v>
      </c>
      <c r="C11" s="3">
        <v>236.479996</v>
      </c>
      <c r="D11" s="3">
        <v>100.290001</v>
      </c>
      <c r="E11" s="3">
        <v>121.94000200000001</v>
      </c>
      <c r="F11" s="3">
        <v>88.57</v>
      </c>
      <c r="G11" s="3">
        <v>10680.509765999999</v>
      </c>
      <c r="H11" s="3">
        <v>3695.16</v>
      </c>
      <c r="I11" s="3">
        <v>85.55</v>
      </c>
      <c r="J11" s="3">
        <v>1628.49</v>
      </c>
      <c r="K11" s="4">
        <f t="shared" si="0"/>
        <v>-8.5667805731245942E-3</v>
      </c>
      <c r="L11" s="4">
        <f t="shared" si="1"/>
        <v>-6.694436704711702E-3</v>
      </c>
      <c r="M11" s="4">
        <f t="shared" si="2"/>
        <v>7.6493171295300539E-4</v>
      </c>
      <c r="N11" s="4">
        <f t="shared" si="3"/>
        <v>-8.5056894833088047E-3</v>
      </c>
      <c r="O11" s="4">
        <f t="shared" si="4"/>
        <v>-1.0908458030381995E-2</v>
      </c>
      <c r="P11" s="4">
        <f t="shared" si="5"/>
        <v>1.1796383245745438E-2</v>
      </c>
      <c r="Q11" s="4">
        <f t="shared" si="6"/>
        <v>-1.2454578942413003E-2</v>
      </c>
      <c r="R11" s="4">
        <f t="shared" si="7"/>
        <v>3.2431422220781318E-2</v>
      </c>
      <c r="S11" s="4">
        <f t="shared" si="8"/>
        <v>-1.4230559139542843E-2</v>
      </c>
    </row>
    <row r="12" spans="1:19" ht="18.75" x14ac:dyDescent="0.25">
      <c r="A12" s="2">
        <v>44854</v>
      </c>
      <c r="B12" s="3">
        <v>143.38999899999999</v>
      </c>
      <c r="C12" s="3">
        <v>236.14999399999999</v>
      </c>
      <c r="D12" s="3">
        <v>100.529999</v>
      </c>
      <c r="E12" s="3">
        <v>124.660004</v>
      </c>
      <c r="F12" s="3">
        <v>86.830001999999993</v>
      </c>
      <c r="G12" s="3">
        <v>10614.839844</v>
      </c>
      <c r="H12" s="3">
        <v>3665.78</v>
      </c>
      <c r="I12" s="3">
        <v>85.98</v>
      </c>
      <c r="J12" s="3">
        <v>1627.66</v>
      </c>
      <c r="K12" s="4">
        <f t="shared" si="0"/>
        <v>-6.1675559565195198E-3</v>
      </c>
      <c r="L12" s="4">
        <f t="shared" si="1"/>
        <v>-7.9827185160930587E-3</v>
      </c>
      <c r="M12" s="4">
        <f t="shared" si="2"/>
        <v>-3.2724276374520244E-3</v>
      </c>
      <c r="N12" s="4">
        <f t="shared" si="3"/>
        <v>-1.3964499105412764E-3</v>
      </c>
      <c r="O12" s="4">
        <f t="shared" si="4"/>
        <v>2.3901813988486164E-3</v>
      </c>
      <c r="P12" s="4">
        <f t="shared" si="5"/>
        <v>2.2060926586802445E-2</v>
      </c>
      <c r="Q12" s="4">
        <f t="shared" si="6"/>
        <v>-1.9840992715424312E-2</v>
      </c>
      <c r="R12" s="4">
        <f t="shared" si="7"/>
        <v>5.0137107299330795E-3</v>
      </c>
      <c r="S12" s="4">
        <f t="shared" si="8"/>
        <v>-5.0980453478885078E-4</v>
      </c>
    </row>
    <row r="13" spans="1:19" ht="18.75" x14ac:dyDescent="0.25">
      <c r="A13" s="2">
        <v>44855</v>
      </c>
      <c r="B13" s="3">
        <v>147.270004</v>
      </c>
      <c r="C13" s="3">
        <v>242.11999499999999</v>
      </c>
      <c r="D13" s="3">
        <v>101.480003</v>
      </c>
      <c r="E13" s="3">
        <v>125.989998</v>
      </c>
      <c r="F13" s="3">
        <v>88.5</v>
      </c>
      <c r="G13" s="3">
        <v>10859.719727</v>
      </c>
      <c r="H13" s="3">
        <v>3752.75</v>
      </c>
      <c r="I13" s="3">
        <v>85.05</v>
      </c>
      <c r="J13" s="3">
        <v>1656.66</v>
      </c>
      <c r="K13" s="4">
        <f t="shared" si="0"/>
        <v>2.280749901055144E-2</v>
      </c>
      <c r="L13" s="4">
        <f t="shared" si="1"/>
        <v>2.3447767852436571E-2</v>
      </c>
      <c r="M13" s="4">
        <f t="shared" si="2"/>
        <v>2.6699480146106444E-2</v>
      </c>
      <c r="N13" s="4">
        <f t="shared" si="3"/>
        <v>2.4966279438023455E-2</v>
      </c>
      <c r="O13" s="4">
        <f t="shared" si="4"/>
        <v>9.4055838235067683E-3</v>
      </c>
      <c r="P13" s="4">
        <f t="shared" si="5"/>
        <v>1.0612459380281145E-2</v>
      </c>
      <c r="Q13" s="4">
        <f t="shared" si="6"/>
        <v>1.9050344907816555E-2</v>
      </c>
      <c r="R13" s="4">
        <f t="shared" si="7"/>
        <v>-1.0875392226264786E-2</v>
      </c>
      <c r="S13" s="4">
        <f t="shared" si="8"/>
        <v>1.7660126727155681E-2</v>
      </c>
    </row>
    <row r="14" spans="1:19" ht="18.75" x14ac:dyDescent="0.25">
      <c r="A14" s="2">
        <v>44858</v>
      </c>
      <c r="B14" s="3">
        <v>149.449997</v>
      </c>
      <c r="C14" s="3">
        <v>247.25</v>
      </c>
      <c r="D14" s="3">
        <v>102.970001</v>
      </c>
      <c r="E14" s="3">
        <v>132.61000100000001</v>
      </c>
      <c r="F14" s="3">
        <v>88.010002</v>
      </c>
      <c r="G14" s="3">
        <v>10952.610352</v>
      </c>
      <c r="H14" s="3">
        <v>3797.34</v>
      </c>
      <c r="I14" s="3">
        <v>84.58</v>
      </c>
      <c r="J14" s="3">
        <v>1648.6</v>
      </c>
      <c r="K14" s="4">
        <f t="shared" si="0"/>
        <v>8.5173098171596705E-3</v>
      </c>
      <c r="L14" s="4">
        <f t="shared" si="1"/>
        <v>1.1811917059798283E-2</v>
      </c>
      <c r="M14" s="4">
        <f t="shared" si="2"/>
        <v>1.4694204757276076E-2</v>
      </c>
      <c r="N14" s="4">
        <f t="shared" si="3"/>
        <v>2.0966520130252141E-2</v>
      </c>
      <c r="O14" s="4">
        <f t="shared" si="4"/>
        <v>1.4575929086669931E-2</v>
      </c>
      <c r="P14" s="4">
        <f t="shared" si="5"/>
        <v>5.1209974382154612E-2</v>
      </c>
      <c r="Q14" s="4">
        <f t="shared" si="6"/>
        <v>-5.5520849034733991E-3</v>
      </c>
      <c r="R14" s="4">
        <f t="shared" si="7"/>
        <v>-5.5414867975282726E-3</v>
      </c>
      <c r="S14" s="4">
        <f t="shared" si="8"/>
        <v>-4.8770843904715946E-3</v>
      </c>
    </row>
    <row r="15" spans="1:19" ht="18.75" x14ac:dyDescent="0.25">
      <c r="A15" s="2">
        <v>44859</v>
      </c>
      <c r="B15" s="3">
        <v>152.33999600000001</v>
      </c>
      <c r="C15" s="3">
        <v>250.66000399999999</v>
      </c>
      <c r="D15" s="3">
        <v>104.93</v>
      </c>
      <c r="E15" s="3">
        <v>128.96000699999999</v>
      </c>
      <c r="F15" s="3">
        <v>91.720000999999996</v>
      </c>
      <c r="G15" s="3">
        <v>11199.120117</v>
      </c>
      <c r="H15" s="3">
        <v>3859.11</v>
      </c>
      <c r="I15" s="3">
        <v>85.32</v>
      </c>
      <c r="J15" s="3">
        <v>1652.52</v>
      </c>
      <c r="K15" s="4">
        <f t="shared" si="0"/>
        <v>2.2257398069796659E-2</v>
      </c>
      <c r="L15" s="4">
        <f t="shared" si="1"/>
        <v>1.6135765325269211E-2</v>
      </c>
      <c r="M15" s="4">
        <f t="shared" si="2"/>
        <v>1.9152970031241806E-2</v>
      </c>
      <c r="N15" s="4">
        <f t="shared" si="3"/>
        <v>1.369748463842577E-2</v>
      </c>
      <c r="O15" s="4">
        <f t="shared" si="4"/>
        <v>1.885576778959375E-2</v>
      </c>
      <c r="P15" s="4">
        <f t="shared" si="5"/>
        <v>-2.7910164191703446E-2</v>
      </c>
      <c r="Q15" s="4">
        <f t="shared" si="6"/>
        <v>4.1290001782040647E-2</v>
      </c>
      <c r="R15" s="4">
        <f t="shared" si="7"/>
        <v>8.7110615588071698E-3</v>
      </c>
      <c r="S15" s="4">
        <f t="shared" si="8"/>
        <v>2.3749526479076638E-3</v>
      </c>
    </row>
    <row r="16" spans="1:19" ht="18.75" x14ac:dyDescent="0.25">
      <c r="A16" s="2">
        <v>44860</v>
      </c>
      <c r="B16" s="3">
        <v>149.35000600000001</v>
      </c>
      <c r="C16" s="3">
        <v>231.320007</v>
      </c>
      <c r="D16" s="3">
        <v>94.82</v>
      </c>
      <c r="E16" s="3">
        <v>131.759995</v>
      </c>
      <c r="F16" s="3">
        <v>92.389999000000003</v>
      </c>
      <c r="G16" s="3">
        <v>10970.990234000001</v>
      </c>
      <c r="H16" s="3">
        <v>3830.6</v>
      </c>
      <c r="I16" s="3">
        <v>87.91</v>
      </c>
      <c r="J16" s="3">
        <v>1664.49</v>
      </c>
      <c r="K16" s="4">
        <f t="shared" si="0"/>
        <v>-2.0580676562853093E-2</v>
      </c>
      <c r="L16" s="4">
        <f t="shared" si="1"/>
        <v>-7.4151380567922306E-3</v>
      </c>
      <c r="M16" s="4">
        <f t="shared" si="2"/>
        <v>-1.9822253851379413E-2</v>
      </c>
      <c r="N16" s="4">
        <f t="shared" si="3"/>
        <v>-8.0295391590119988E-2</v>
      </c>
      <c r="O16" s="4">
        <f t="shared" si="4"/>
        <v>-0.10131310369584744</v>
      </c>
      <c r="P16" s="4">
        <f t="shared" si="5"/>
        <v>2.1479714882886716E-2</v>
      </c>
      <c r="Q16" s="4">
        <f t="shared" si="6"/>
        <v>7.2782679665204441E-3</v>
      </c>
      <c r="R16" s="4">
        <f t="shared" si="7"/>
        <v>2.990467025993741E-2</v>
      </c>
      <c r="S16" s="4">
        <f t="shared" si="8"/>
        <v>7.2173746598447322E-3</v>
      </c>
    </row>
    <row r="17" spans="1:19" ht="18.75" x14ac:dyDescent="0.25">
      <c r="A17" s="2">
        <v>44861</v>
      </c>
      <c r="B17" s="3">
        <v>144.800003</v>
      </c>
      <c r="C17" s="3">
        <v>226.75</v>
      </c>
      <c r="D17" s="3">
        <v>92.599997999999999</v>
      </c>
      <c r="E17" s="3">
        <v>138.33999600000001</v>
      </c>
      <c r="F17" s="3">
        <v>90.540001000000004</v>
      </c>
      <c r="G17" s="3">
        <v>10792.669921999999</v>
      </c>
      <c r="H17" s="3">
        <v>3807.3</v>
      </c>
      <c r="I17" s="3">
        <v>89.08</v>
      </c>
      <c r="J17" s="3">
        <v>1662.94</v>
      </c>
      <c r="K17" s="4">
        <f t="shared" si="0"/>
        <v>-1.6387344894258634E-2</v>
      </c>
      <c r="L17" s="4">
        <f t="shared" si="1"/>
        <v>-6.1011723843323405E-3</v>
      </c>
      <c r="M17" s="4">
        <f t="shared" si="2"/>
        <v>-3.0939084166357888E-2</v>
      </c>
      <c r="N17" s="4">
        <f t="shared" si="3"/>
        <v>-1.9953974555881257E-2</v>
      </c>
      <c r="O17" s="4">
        <f t="shared" si="4"/>
        <v>-2.3691237420110915E-2</v>
      </c>
      <c r="P17" s="4">
        <f t="shared" si="5"/>
        <v>4.8732346336568713E-2</v>
      </c>
      <c r="Q17" s="4">
        <f t="shared" si="6"/>
        <v>-2.0226983806316937E-2</v>
      </c>
      <c r="R17" s="4">
        <f t="shared" si="7"/>
        <v>1.3221278526079683E-2</v>
      </c>
      <c r="S17" s="4">
        <f t="shared" si="8"/>
        <v>-9.3165001945225807E-4</v>
      </c>
    </row>
    <row r="18" spans="1:19" ht="18.75" x14ac:dyDescent="0.25">
      <c r="A18" s="2">
        <v>44862</v>
      </c>
      <c r="B18" s="3">
        <v>155.740005</v>
      </c>
      <c r="C18" s="3">
        <v>235.86999499999999</v>
      </c>
      <c r="D18" s="3">
        <v>96.580001999999993</v>
      </c>
      <c r="E18" s="3">
        <v>134.970001</v>
      </c>
      <c r="F18" s="3">
        <v>93.830001999999993</v>
      </c>
      <c r="G18" s="3">
        <v>11102.450194999999</v>
      </c>
      <c r="H18" s="3">
        <v>3901.06</v>
      </c>
      <c r="I18" s="3">
        <v>87.9</v>
      </c>
      <c r="J18" s="3">
        <v>1641.76</v>
      </c>
      <c r="K18" s="4">
        <f t="shared" si="0"/>
        <v>2.8298629471746606E-2</v>
      </c>
      <c r="L18" s="4">
        <f t="shared" si="1"/>
        <v>2.4328034575769396E-2</v>
      </c>
      <c r="M18" s="4">
        <f t="shared" si="2"/>
        <v>7.2834481583781724E-2</v>
      </c>
      <c r="N18" s="4">
        <f t="shared" si="3"/>
        <v>3.9432695602420124E-2</v>
      </c>
      <c r="O18" s="4">
        <f t="shared" si="4"/>
        <v>4.2082581099755448E-2</v>
      </c>
      <c r="P18" s="4">
        <f t="shared" si="5"/>
        <v>-2.4661855327924691E-2</v>
      </c>
      <c r="Q18" s="4">
        <f t="shared" si="6"/>
        <v>3.569290256444782E-2</v>
      </c>
      <c r="R18" s="4">
        <f t="shared" si="7"/>
        <v>-1.3335037698035462E-2</v>
      </c>
      <c r="S18" s="4">
        <f t="shared" si="8"/>
        <v>-1.2818283053528204E-2</v>
      </c>
    </row>
    <row r="19" spans="1:19" ht="18.75" x14ac:dyDescent="0.25">
      <c r="A19" s="2">
        <v>44865</v>
      </c>
      <c r="B19" s="3">
        <v>153.33999600000001</v>
      </c>
      <c r="C19" s="3">
        <v>232.13000500000001</v>
      </c>
      <c r="D19" s="3">
        <v>94.660004000000001</v>
      </c>
      <c r="E19" s="3">
        <v>135.429993</v>
      </c>
      <c r="F19" s="3">
        <v>92.68</v>
      </c>
      <c r="G19" s="3">
        <v>10988.150390999999</v>
      </c>
      <c r="H19" s="3">
        <v>3871.98</v>
      </c>
      <c r="I19" s="3">
        <v>86.53</v>
      </c>
      <c r="J19" s="3">
        <v>1633.12</v>
      </c>
      <c r="K19" s="4">
        <f t="shared" si="0"/>
        <v>-1.0348367267912665E-2</v>
      </c>
      <c r="L19" s="4">
        <f t="shared" si="1"/>
        <v>-7.4823069661265037E-3</v>
      </c>
      <c r="M19" s="4">
        <f t="shared" si="2"/>
        <v>-1.5530330208703752E-2</v>
      </c>
      <c r="N19" s="4">
        <f t="shared" si="3"/>
        <v>-1.5983203498656336E-2</v>
      </c>
      <c r="O19" s="4">
        <f t="shared" si="4"/>
        <v>-2.0080134419018705E-2</v>
      </c>
      <c r="P19" s="4">
        <f t="shared" si="5"/>
        <v>3.4023110498156948E-3</v>
      </c>
      <c r="Q19" s="4">
        <f t="shared" si="6"/>
        <v>-1.2331956052926928E-2</v>
      </c>
      <c r="R19" s="4">
        <f t="shared" si="7"/>
        <v>-1.5708630072483964E-2</v>
      </c>
      <c r="S19" s="4">
        <f t="shared" si="8"/>
        <v>-5.2765414587108315E-3</v>
      </c>
    </row>
    <row r="20" spans="1:19" ht="18.75" x14ac:dyDescent="0.25">
      <c r="A20" s="2">
        <v>44866</v>
      </c>
      <c r="B20" s="3">
        <v>150.64999399999999</v>
      </c>
      <c r="C20" s="3">
        <v>228.16999799999999</v>
      </c>
      <c r="D20" s="3">
        <v>90.5</v>
      </c>
      <c r="E20" s="3">
        <v>132.19000199999999</v>
      </c>
      <c r="F20" s="3">
        <v>93.769997000000004</v>
      </c>
      <c r="G20" s="3">
        <v>10890.849609000001</v>
      </c>
      <c r="H20" s="3">
        <v>3856.1</v>
      </c>
      <c r="I20" s="3">
        <v>88.37</v>
      </c>
      <c r="J20" s="3">
        <v>1647.5</v>
      </c>
      <c r="K20" s="4">
        <f t="shared" si="0"/>
        <v>-8.8945037225071997E-3</v>
      </c>
      <c r="L20" s="4">
        <f t="shared" si="1"/>
        <v>-4.1096940897468529E-3</v>
      </c>
      <c r="M20" s="4">
        <f t="shared" si="2"/>
        <v>-1.7698426296030911E-2</v>
      </c>
      <c r="N20" s="4">
        <f t="shared" si="3"/>
        <v>-1.7206624706925217E-2</v>
      </c>
      <c r="O20" s="4">
        <f t="shared" si="4"/>
        <v>-4.494171602871757E-2</v>
      </c>
      <c r="P20" s="4">
        <f t="shared" si="5"/>
        <v>-2.4214553259014511E-2</v>
      </c>
      <c r="Q20" s="4">
        <f t="shared" si="6"/>
        <v>1.1692243874182991E-2</v>
      </c>
      <c r="R20" s="4">
        <f t="shared" si="7"/>
        <v>2.1041370911265539E-2</v>
      </c>
      <c r="S20" s="4">
        <f t="shared" si="8"/>
        <v>8.7666917214741027E-3</v>
      </c>
    </row>
    <row r="21" spans="1:19" ht="18.75" x14ac:dyDescent="0.25">
      <c r="A21" s="2">
        <v>44867</v>
      </c>
      <c r="B21" s="3">
        <v>145.029999</v>
      </c>
      <c r="C21" s="3">
        <v>220.10000600000001</v>
      </c>
      <c r="D21" s="3">
        <v>87.07</v>
      </c>
      <c r="E21" s="3">
        <v>134.21000699999999</v>
      </c>
      <c r="F21" s="3">
        <v>90.300003000000004</v>
      </c>
      <c r="G21" s="3">
        <v>10524.799805000001</v>
      </c>
      <c r="H21" s="3">
        <v>3759.69</v>
      </c>
      <c r="I21" s="3">
        <v>90</v>
      </c>
      <c r="J21" s="3">
        <v>1634.89</v>
      </c>
      <c r="K21" s="4">
        <f t="shared" si="0"/>
        <v>-3.418859277211285E-2</v>
      </c>
      <c r="L21" s="4">
        <f t="shared" si="1"/>
        <v>-2.5319802827619801E-2</v>
      </c>
      <c r="M21" s="4">
        <f t="shared" si="2"/>
        <v>-3.8018615071861356E-2</v>
      </c>
      <c r="N21" s="4">
        <f t="shared" si="3"/>
        <v>-3.6008940599332698E-2</v>
      </c>
      <c r="O21" s="4">
        <f t="shared" si="4"/>
        <v>-3.8637457865356321E-2</v>
      </c>
      <c r="P21" s="4">
        <f t="shared" si="5"/>
        <v>1.5165492845734842E-2</v>
      </c>
      <c r="Q21" s="4">
        <f t="shared" si="6"/>
        <v>-3.7707449792827918E-2</v>
      </c>
      <c r="R21" s="4">
        <f t="shared" si="7"/>
        <v>1.8277124800351961E-2</v>
      </c>
      <c r="S21" s="4">
        <f t="shared" si="8"/>
        <v>-7.6834635960556993E-3</v>
      </c>
    </row>
    <row r="22" spans="1:19" ht="18.75" x14ac:dyDescent="0.25">
      <c r="A22" s="2">
        <v>44868</v>
      </c>
      <c r="B22" s="3">
        <v>138.88000500000001</v>
      </c>
      <c r="C22" s="3">
        <v>214.25</v>
      </c>
      <c r="D22" s="3">
        <v>83.489998</v>
      </c>
      <c r="E22" s="3">
        <v>141.55999800000001</v>
      </c>
      <c r="F22" s="3">
        <v>90.400002000000001</v>
      </c>
      <c r="G22" s="3">
        <v>10342.940430000001</v>
      </c>
      <c r="H22" s="3">
        <v>3719.89</v>
      </c>
      <c r="I22" s="3">
        <v>88.17</v>
      </c>
      <c r="J22" s="3">
        <v>1629.15</v>
      </c>
      <c r="K22" s="4">
        <f t="shared" si="0"/>
        <v>-1.7430155556688063E-2</v>
      </c>
      <c r="L22" s="4">
        <f t="shared" si="1"/>
        <v>-1.064240923898342E-2</v>
      </c>
      <c r="M22" s="4">
        <f t="shared" si="2"/>
        <v>-4.3330323762689929E-2</v>
      </c>
      <c r="N22" s="4">
        <f t="shared" si="3"/>
        <v>-2.6938458314862683E-2</v>
      </c>
      <c r="O22" s="4">
        <f t="shared" si="4"/>
        <v>-4.1985552589580019E-2</v>
      </c>
      <c r="P22" s="4">
        <f t="shared" si="5"/>
        <v>5.3317851782197334E-2</v>
      </c>
      <c r="Q22" s="4">
        <f t="shared" si="6"/>
        <v>1.1067958764937721E-3</v>
      </c>
      <c r="R22" s="4">
        <f t="shared" si="7"/>
        <v>-2.0542901231329371E-2</v>
      </c>
      <c r="S22" s="4">
        <f t="shared" si="8"/>
        <v>-3.5171173864516994E-3</v>
      </c>
    </row>
    <row r="23" spans="1:19" ht="18.75" x14ac:dyDescent="0.25">
      <c r="A23" s="2">
        <v>44869</v>
      </c>
      <c r="B23" s="3">
        <v>138.38000500000001</v>
      </c>
      <c r="C23" s="3">
        <v>221.38999899999999</v>
      </c>
      <c r="D23" s="3">
        <v>86.699996999999996</v>
      </c>
      <c r="E23" s="3">
        <v>143.009995</v>
      </c>
      <c r="F23" s="3">
        <v>95.790001000000004</v>
      </c>
      <c r="G23" s="3">
        <v>10475.25</v>
      </c>
      <c r="H23" s="3">
        <v>3770.55</v>
      </c>
      <c r="I23" s="3">
        <v>92.61</v>
      </c>
      <c r="J23" s="3">
        <v>1680.27</v>
      </c>
      <c r="K23" s="4">
        <f t="shared" si="0"/>
        <v>1.2711128943608766E-2</v>
      </c>
      <c r="L23" s="4">
        <f t="shared" si="1"/>
        <v>1.3526781457993704E-2</v>
      </c>
      <c r="M23" s="4">
        <f t="shared" si="2"/>
        <v>-3.6067267112901628E-3</v>
      </c>
      <c r="N23" s="4">
        <f t="shared" si="3"/>
        <v>3.2782290141328524E-2</v>
      </c>
      <c r="O23" s="4">
        <f t="shared" si="4"/>
        <v>3.7727008933475248E-2</v>
      </c>
      <c r="P23" s="4">
        <f t="shared" si="5"/>
        <v>1.0190881573275589E-2</v>
      </c>
      <c r="Q23" s="4">
        <f t="shared" si="6"/>
        <v>5.7914016312279035E-2</v>
      </c>
      <c r="R23" s="4">
        <f t="shared" si="7"/>
        <v>4.9130358083242003E-2</v>
      </c>
      <c r="S23" s="4">
        <f t="shared" si="8"/>
        <v>3.0896088375706766E-2</v>
      </c>
    </row>
    <row r="24" spans="1:19" ht="18.75" x14ac:dyDescent="0.25">
      <c r="A24" s="2">
        <v>44872</v>
      </c>
      <c r="B24" s="3">
        <v>138.91999799999999</v>
      </c>
      <c r="C24" s="3">
        <v>227.86999499999999</v>
      </c>
      <c r="D24" s="3">
        <v>88.650002000000001</v>
      </c>
      <c r="E24" s="3">
        <v>146.020004</v>
      </c>
      <c r="F24" s="3">
        <v>93.440002000000007</v>
      </c>
      <c r="G24" s="3">
        <v>10564.519531</v>
      </c>
      <c r="H24" s="3">
        <v>3806.8</v>
      </c>
      <c r="I24" s="3">
        <v>91.79</v>
      </c>
      <c r="J24" s="3">
        <v>1674.68</v>
      </c>
      <c r="K24" s="4">
        <f t="shared" si="0"/>
        <v>8.4858407365757567E-3</v>
      </c>
      <c r="L24" s="4">
        <f t="shared" si="1"/>
        <v>9.5680618026735623E-3</v>
      </c>
      <c r="M24" s="4">
        <f t="shared" si="2"/>
        <v>3.8946532760445341E-3</v>
      </c>
      <c r="N24" s="4">
        <f t="shared" si="3"/>
        <v>2.8849421342460949E-2</v>
      </c>
      <c r="O24" s="4">
        <f t="shared" si="4"/>
        <v>2.2242205896428981E-2</v>
      </c>
      <c r="P24" s="4">
        <f t="shared" si="5"/>
        <v>2.0829103099193572E-2</v>
      </c>
      <c r="Q24" s="4">
        <f t="shared" si="6"/>
        <v>-2.4838765350276994E-2</v>
      </c>
      <c r="R24" s="4">
        <f t="shared" si="7"/>
        <v>-8.893767951177892E-3</v>
      </c>
      <c r="S24" s="4">
        <f t="shared" si="8"/>
        <v>-3.3323925381920326E-3</v>
      </c>
    </row>
    <row r="25" spans="1:19" ht="18.75" x14ac:dyDescent="0.25">
      <c r="A25" s="2">
        <v>44873</v>
      </c>
      <c r="B25" s="3">
        <v>139.5</v>
      </c>
      <c r="C25" s="3">
        <v>228.86999499999999</v>
      </c>
      <c r="D25" s="3">
        <v>88.910004000000001</v>
      </c>
      <c r="E25" s="3">
        <v>137.759995</v>
      </c>
      <c r="F25" s="3">
        <v>93.75</v>
      </c>
      <c r="G25" s="3">
        <v>10616.200194999999</v>
      </c>
      <c r="H25" s="3">
        <v>3828.11</v>
      </c>
      <c r="I25" s="3">
        <v>88.91</v>
      </c>
      <c r="J25" s="3">
        <v>1712.52</v>
      </c>
      <c r="K25" s="4">
        <f t="shared" si="0"/>
        <v>4.8799820997363977E-3</v>
      </c>
      <c r="L25" s="4">
        <f t="shared" si="1"/>
        <v>5.5822675939800961E-3</v>
      </c>
      <c r="M25" s="4">
        <f t="shared" si="2"/>
        <v>4.1663877823223516E-3</v>
      </c>
      <c r="N25" s="4">
        <f t="shared" si="3"/>
        <v>4.378865962105751E-3</v>
      </c>
      <c r="O25" s="4">
        <f t="shared" si="4"/>
        <v>2.9286120415133372E-3</v>
      </c>
      <c r="P25" s="4">
        <f t="shared" si="5"/>
        <v>-5.823062163703286E-2</v>
      </c>
      <c r="Q25" s="4">
        <f t="shared" si="6"/>
        <v>3.3121243664938835E-3</v>
      </c>
      <c r="R25" s="4">
        <f t="shared" si="7"/>
        <v>-3.1878737097952067E-2</v>
      </c>
      <c r="S25" s="4">
        <f t="shared" si="8"/>
        <v>2.2343867668630453E-2</v>
      </c>
    </row>
    <row r="26" spans="1:19" ht="18.75" x14ac:dyDescent="0.25">
      <c r="A26" s="2">
        <v>44874</v>
      </c>
      <c r="B26" s="3">
        <v>134.86999499999999</v>
      </c>
      <c r="C26" s="3">
        <v>224.509995</v>
      </c>
      <c r="D26" s="3">
        <v>87.400002000000001</v>
      </c>
      <c r="E26" s="3">
        <v>157.5</v>
      </c>
      <c r="F26" s="3">
        <v>92.099997999999999</v>
      </c>
      <c r="G26" s="3">
        <v>10353.169921999999</v>
      </c>
      <c r="H26" s="3">
        <v>3748.57</v>
      </c>
      <c r="I26" s="3">
        <v>85.83</v>
      </c>
      <c r="J26" s="3">
        <v>1706.32</v>
      </c>
      <c r="K26" s="4">
        <f t="shared" si="0"/>
        <v>-2.5088409231678727E-2</v>
      </c>
      <c r="L26" s="4">
        <f t="shared" si="1"/>
        <v>-2.0996774887089925E-2</v>
      </c>
      <c r="M26" s="4">
        <f t="shared" si="2"/>
        <v>-3.3753286805391546E-2</v>
      </c>
      <c r="N26" s="4">
        <f t="shared" si="3"/>
        <v>-1.9233907574383473E-2</v>
      </c>
      <c r="O26" s="4">
        <f t="shared" si="4"/>
        <v>-1.7129361577576916E-2</v>
      </c>
      <c r="P26" s="4">
        <f t="shared" si="5"/>
        <v>0.1339124538812736</v>
      </c>
      <c r="Q26" s="4">
        <f t="shared" si="6"/>
        <v>-1.7756743304785924E-2</v>
      </c>
      <c r="R26" s="4">
        <f t="shared" si="7"/>
        <v>-3.5256026402919007E-2</v>
      </c>
      <c r="S26" s="4">
        <f t="shared" si="8"/>
        <v>-3.626965167533231E-3</v>
      </c>
    </row>
    <row r="27" spans="1:19" ht="18.75" x14ac:dyDescent="0.25">
      <c r="A27" s="2">
        <v>44875</v>
      </c>
      <c r="B27" s="3">
        <v>146.86999499999999</v>
      </c>
      <c r="C27" s="3">
        <v>242.979996</v>
      </c>
      <c r="D27" s="3">
        <v>94.169998000000007</v>
      </c>
      <c r="E27" s="3">
        <v>163.270004</v>
      </c>
      <c r="F27" s="3">
        <v>99.489998</v>
      </c>
      <c r="G27" s="3">
        <v>11114.150390999999</v>
      </c>
      <c r="H27" s="3">
        <v>3956.37</v>
      </c>
      <c r="I27" s="3">
        <v>86.47</v>
      </c>
      <c r="J27" s="3">
        <v>1754.86</v>
      </c>
      <c r="K27" s="4">
        <f t="shared" si="0"/>
        <v>7.0926360961455645E-2</v>
      </c>
      <c r="L27" s="4">
        <f t="shared" si="1"/>
        <v>5.3952504280963931E-2</v>
      </c>
      <c r="M27" s="4">
        <f t="shared" si="2"/>
        <v>8.5236493266029598E-2</v>
      </c>
      <c r="N27" s="4">
        <f t="shared" si="3"/>
        <v>7.9058891614934776E-2</v>
      </c>
      <c r="O27" s="4">
        <f t="shared" si="4"/>
        <v>7.4606332739000747E-2</v>
      </c>
      <c r="P27" s="4">
        <f t="shared" si="5"/>
        <v>3.5979838371680707E-2</v>
      </c>
      <c r="Q27" s="4">
        <f t="shared" si="6"/>
        <v>7.7182194953010888E-2</v>
      </c>
      <c r="R27" s="4">
        <f t="shared" si="7"/>
        <v>7.4289372422101973E-3</v>
      </c>
      <c r="S27" s="4">
        <f t="shared" si="8"/>
        <v>2.8050076905465706E-2</v>
      </c>
    </row>
    <row r="28" spans="1:19" ht="18.75" x14ac:dyDescent="0.25">
      <c r="A28" s="2">
        <v>44876</v>
      </c>
      <c r="B28" s="3">
        <v>149.699997</v>
      </c>
      <c r="C28" s="3">
        <v>247.11000100000001</v>
      </c>
      <c r="D28" s="3">
        <v>96.730002999999996</v>
      </c>
      <c r="E28" s="3">
        <v>162.949997</v>
      </c>
      <c r="F28" s="3">
        <v>106.089996</v>
      </c>
      <c r="G28" s="3">
        <v>11323.330078000001</v>
      </c>
      <c r="H28" s="3">
        <v>3992.93</v>
      </c>
      <c r="I28" s="3">
        <v>88.96</v>
      </c>
      <c r="J28" s="3">
        <v>1770.69</v>
      </c>
      <c r="K28" s="4">
        <f t="shared" si="0"/>
        <v>1.8646099577438208E-2</v>
      </c>
      <c r="L28" s="4">
        <f t="shared" si="1"/>
        <v>9.1983590448269908E-3</v>
      </c>
      <c r="M28" s="4">
        <f t="shared" si="2"/>
        <v>1.9085463663443939E-2</v>
      </c>
      <c r="N28" s="4">
        <f t="shared" si="3"/>
        <v>1.6854466703712236E-2</v>
      </c>
      <c r="O28" s="4">
        <f t="shared" si="4"/>
        <v>2.6821984924832842E-2</v>
      </c>
      <c r="P28" s="4">
        <f t="shared" si="5"/>
        <v>-1.9619097643534542E-3</v>
      </c>
      <c r="Q28" s="4">
        <f t="shared" si="6"/>
        <v>6.4230636268597735E-2</v>
      </c>
      <c r="R28" s="4">
        <f t="shared" si="7"/>
        <v>2.838929752993324E-2</v>
      </c>
      <c r="S28" s="4">
        <f t="shared" si="8"/>
        <v>8.9802194739456529E-3</v>
      </c>
    </row>
    <row r="29" spans="1:19" ht="18.75" x14ac:dyDescent="0.25">
      <c r="A29" s="2">
        <v>44879</v>
      </c>
      <c r="B29" s="3">
        <v>148.279999</v>
      </c>
      <c r="C29" s="3">
        <v>241.550003</v>
      </c>
      <c r="D29" s="3">
        <v>96.029999000000004</v>
      </c>
      <c r="E29" s="3">
        <v>166.66000399999999</v>
      </c>
      <c r="F29" s="3">
        <v>104.389999</v>
      </c>
      <c r="G29" s="3">
        <v>11196.219727</v>
      </c>
      <c r="H29" s="3">
        <v>3957.25</v>
      </c>
      <c r="I29" s="3">
        <v>85.87</v>
      </c>
      <c r="J29" s="3">
        <v>1771.8</v>
      </c>
      <c r="K29" s="4">
        <f t="shared" si="0"/>
        <v>-1.1289009063504319E-2</v>
      </c>
      <c r="L29" s="4">
        <f t="shared" si="1"/>
        <v>-8.9759576650217388E-3</v>
      </c>
      <c r="M29" s="4">
        <f t="shared" si="2"/>
        <v>-9.530899846968607E-3</v>
      </c>
      <c r="N29" s="4">
        <f t="shared" si="3"/>
        <v>-2.2757082247843435E-2</v>
      </c>
      <c r="O29" s="4">
        <f t="shared" si="4"/>
        <v>-7.2629909721494065E-3</v>
      </c>
      <c r="P29" s="4">
        <f t="shared" si="5"/>
        <v>2.2512446082005449E-2</v>
      </c>
      <c r="Q29" s="4">
        <f t="shared" si="6"/>
        <v>-1.6153876926597664E-2</v>
      </c>
      <c r="R29" s="4">
        <f t="shared" si="7"/>
        <v>-3.5352305817878772E-2</v>
      </c>
      <c r="S29" s="4">
        <f t="shared" si="8"/>
        <v>6.2667786575365146E-4</v>
      </c>
    </row>
    <row r="30" spans="1:19" ht="18.75" x14ac:dyDescent="0.25">
      <c r="A30" s="2">
        <v>44880</v>
      </c>
      <c r="B30" s="3">
        <v>150.03999300000001</v>
      </c>
      <c r="C30" s="3">
        <v>241.970001</v>
      </c>
      <c r="D30" s="3">
        <v>98.720000999999996</v>
      </c>
      <c r="E30" s="3">
        <v>159.10000600000001</v>
      </c>
      <c r="F30" s="3">
        <v>106.709999</v>
      </c>
      <c r="G30" s="3">
        <v>11358.410156</v>
      </c>
      <c r="H30" s="3">
        <v>3991.73</v>
      </c>
      <c r="I30" s="3">
        <v>86.92</v>
      </c>
      <c r="J30" s="3">
        <v>1778.25</v>
      </c>
      <c r="K30" s="4">
        <f t="shared" si="0"/>
        <v>1.4382255490727863E-2</v>
      </c>
      <c r="L30" s="4">
        <f t="shared" si="1"/>
        <v>8.6753813075978112E-3</v>
      </c>
      <c r="M30" s="4">
        <f t="shared" si="2"/>
        <v>1.179950702092639E-2</v>
      </c>
      <c r="N30" s="4">
        <f t="shared" si="3"/>
        <v>1.7372522425404629E-3</v>
      </c>
      <c r="O30" s="4">
        <f t="shared" si="4"/>
        <v>2.762693805026838E-2</v>
      </c>
      <c r="P30" s="4">
        <f t="shared" si="5"/>
        <v>-4.6422859899149134E-2</v>
      </c>
      <c r="Q30" s="4">
        <f t="shared" si="6"/>
        <v>2.198098941653517E-2</v>
      </c>
      <c r="R30" s="4">
        <f t="shared" si="7"/>
        <v>1.2153630703835499E-2</v>
      </c>
      <c r="S30" s="4">
        <f t="shared" si="8"/>
        <v>3.6337556356925648E-3</v>
      </c>
    </row>
    <row r="31" spans="1:19" ht="18.75" x14ac:dyDescent="0.25">
      <c r="A31" s="2">
        <v>44881</v>
      </c>
      <c r="B31" s="3">
        <v>148.78999300000001</v>
      </c>
      <c r="C31" s="3">
        <v>241.729996</v>
      </c>
      <c r="D31" s="3">
        <v>98.989998</v>
      </c>
      <c r="E31" s="3">
        <v>156.770004</v>
      </c>
      <c r="F31" s="3">
        <v>105.230003</v>
      </c>
      <c r="G31" s="3">
        <v>11183.660156</v>
      </c>
      <c r="H31" s="3">
        <v>3958.79</v>
      </c>
      <c r="I31" s="3">
        <v>85.59</v>
      </c>
      <c r="J31" s="3">
        <v>1773.77</v>
      </c>
      <c r="K31" s="4">
        <f t="shared" si="0"/>
        <v>-1.5504654036580971E-2</v>
      </c>
      <c r="L31" s="4">
        <f t="shared" si="1"/>
        <v>-8.2862978720850793E-3</v>
      </c>
      <c r="M31" s="4">
        <f t="shared" si="2"/>
        <v>-8.3660097660274713E-3</v>
      </c>
      <c r="N31" s="4">
        <f t="shared" si="3"/>
        <v>-9.923713921231518E-4</v>
      </c>
      <c r="O31" s="4">
        <f t="shared" si="4"/>
        <v>2.731244440917571E-3</v>
      </c>
      <c r="P31" s="4">
        <f t="shared" si="5"/>
        <v>-1.4753184460346139E-2</v>
      </c>
      <c r="Q31" s="4">
        <f t="shared" si="6"/>
        <v>-1.3966405995579762E-2</v>
      </c>
      <c r="R31" s="4">
        <f t="shared" si="7"/>
        <v>-1.5419701494710581E-2</v>
      </c>
      <c r="S31" s="4">
        <f t="shared" si="8"/>
        <v>-2.5225096567814162E-3</v>
      </c>
    </row>
    <row r="32" spans="1:19" ht="18.75" x14ac:dyDescent="0.25">
      <c r="A32" s="2">
        <v>44882</v>
      </c>
      <c r="B32" s="3">
        <v>150.720001</v>
      </c>
      <c r="C32" s="3">
        <v>241.679993</v>
      </c>
      <c r="D32" s="3">
        <v>98.5</v>
      </c>
      <c r="E32" s="3">
        <v>154.08999600000001</v>
      </c>
      <c r="F32" s="3">
        <v>105.360001</v>
      </c>
      <c r="G32" s="3">
        <v>11144.959961</v>
      </c>
      <c r="H32" s="3">
        <v>3946.56</v>
      </c>
      <c r="I32" s="3">
        <v>81.64</v>
      </c>
      <c r="J32" s="3">
        <v>1760.87</v>
      </c>
      <c r="K32" s="4">
        <f t="shared" si="0"/>
        <v>-3.4664241273586233E-3</v>
      </c>
      <c r="L32" s="4">
        <f t="shared" si="1"/>
        <v>-3.094109623737159E-3</v>
      </c>
      <c r="M32" s="4">
        <f t="shared" si="2"/>
        <v>1.2887948669439812E-2</v>
      </c>
      <c r="N32" s="4">
        <f t="shared" si="3"/>
        <v>-2.06876156124816E-4</v>
      </c>
      <c r="O32" s="4">
        <f t="shared" si="4"/>
        <v>-4.9622665496115827E-3</v>
      </c>
      <c r="P32" s="4">
        <f t="shared" si="5"/>
        <v>-1.7242967260618646E-2</v>
      </c>
      <c r="Q32" s="4">
        <f t="shared" si="6"/>
        <v>1.2346076645928148E-3</v>
      </c>
      <c r="R32" s="4">
        <f t="shared" si="7"/>
        <v>-4.7249115951874351E-2</v>
      </c>
      <c r="S32" s="4">
        <f t="shared" si="8"/>
        <v>-7.2992198778126299E-3</v>
      </c>
    </row>
    <row r="33" spans="1:19" ht="18.75" x14ac:dyDescent="0.25">
      <c r="A33" s="2">
        <v>44883</v>
      </c>
      <c r="B33" s="3">
        <v>151.28999300000001</v>
      </c>
      <c r="C33" s="3">
        <v>241.220001</v>
      </c>
      <c r="D33" s="3">
        <v>97.800003000000004</v>
      </c>
      <c r="E33" s="3">
        <v>153.16999799999999</v>
      </c>
      <c r="F33" s="3">
        <v>105.41999800000001</v>
      </c>
      <c r="G33" s="3">
        <v>11146.059569999999</v>
      </c>
      <c r="H33" s="3">
        <v>3965.34</v>
      </c>
      <c r="I33" s="3">
        <v>80.08</v>
      </c>
      <c r="J33" s="3">
        <v>1749.74</v>
      </c>
      <c r="K33" s="4">
        <f t="shared" si="0"/>
        <v>9.8659372610623988E-5</v>
      </c>
      <c r="L33" s="4">
        <f t="shared" si="1"/>
        <v>4.7472883302355929E-3</v>
      </c>
      <c r="M33" s="4">
        <f t="shared" si="2"/>
        <v>3.7746610251149283E-3</v>
      </c>
      <c r="N33" s="4">
        <f t="shared" si="3"/>
        <v>-1.9051238138067896E-3</v>
      </c>
      <c r="O33" s="4">
        <f t="shared" si="4"/>
        <v>-7.1319404624252975E-3</v>
      </c>
      <c r="P33" s="4">
        <f t="shared" si="5"/>
        <v>-5.9884187158312742E-3</v>
      </c>
      <c r="Q33" s="4">
        <f t="shared" si="6"/>
        <v>5.6928552903501772E-4</v>
      </c>
      <c r="R33" s="4">
        <f t="shared" si="7"/>
        <v>-1.9293202934678896E-2</v>
      </c>
      <c r="S33" s="4">
        <f t="shared" si="8"/>
        <v>-6.3407996278702214E-3</v>
      </c>
    </row>
    <row r="34" spans="1:19" ht="18.75" x14ac:dyDescent="0.25">
      <c r="A34" s="2">
        <v>44886</v>
      </c>
      <c r="B34" s="3">
        <v>148.009995</v>
      </c>
      <c r="C34" s="3">
        <v>242.050003</v>
      </c>
      <c r="D34" s="3">
        <v>95.830001999999993</v>
      </c>
      <c r="E34" s="3">
        <v>160.38000500000001</v>
      </c>
      <c r="F34" s="3">
        <v>103.83000199999999</v>
      </c>
      <c r="G34" s="3">
        <v>11024.509765999999</v>
      </c>
      <c r="H34" s="3">
        <v>3949.94</v>
      </c>
      <c r="I34" s="3">
        <v>79.73</v>
      </c>
      <c r="J34" s="3">
        <v>1737.81</v>
      </c>
      <c r="K34" s="4">
        <f t="shared" si="0"/>
        <v>-1.0965078975927274E-2</v>
      </c>
      <c r="L34" s="4">
        <f t="shared" si="1"/>
        <v>-3.8912128014762935E-3</v>
      </c>
      <c r="M34" s="4">
        <f t="shared" si="2"/>
        <v>-2.1918673220391732E-2</v>
      </c>
      <c r="N34" s="4">
        <f t="shared" si="3"/>
        <v>3.4349444791466829E-3</v>
      </c>
      <c r="O34" s="4">
        <f t="shared" si="4"/>
        <v>-2.0348798489656154E-2</v>
      </c>
      <c r="P34" s="4">
        <f t="shared" si="5"/>
        <v>4.5997627935763979E-2</v>
      </c>
      <c r="Q34" s="4">
        <f t="shared" si="6"/>
        <v>-1.5197386877710639E-2</v>
      </c>
      <c r="R34" s="4">
        <f t="shared" si="7"/>
        <v>-4.3802084925609617E-3</v>
      </c>
      <c r="S34" s="4">
        <f t="shared" si="8"/>
        <v>-6.8415056604936584E-3</v>
      </c>
    </row>
    <row r="35" spans="1:19" ht="18.75" x14ac:dyDescent="0.25">
      <c r="A35" s="2">
        <v>44887</v>
      </c>
      <c r="B35" s="3">
        <v>150.179993</v>
      </c>
      <c r="C35" s="3">
        <v>245.029999</v>
      </c>
      <c r="D35" s="3">
        <v>97.330001999999993</v>
      </c>
      <c r="E35" s="3">
        <v>165.19000199999999</v>
      </c>
      <c r="F35" s="3">
        <v>105.970001</v>
      </c>
      <c r="G35" s="3">
        <v>11174.410156</v>
      </c>
      <c r="H35" s="3">
        <v>4003.58</v>
      </c>
      <c r="I35" s="3">
        <v>80.95</v>
      </c>
      <c r="J35" s="3">
        <v>1740.24</v>
      </c>
      <c r="K35" s="4">
        <f t="shared" si="0"/>
        <v>1.3505401970391162E-2</v>
      </c>
      <c r="L35" s="4">
        <f t="shared" si="1"/>
        <v>1.3488571921957369E-2</v>
      </c>
      <c r="M35" s="4">
        <f t="shared" si="2"/>
        <v>1.4554722793407476E-2</v>
      </c>
      <c r="N35" s="4">
        <f t="shared" si="3"/>
        <v>1.2236319167084753E-2</v>
      </c>
      <c r="O35" s="4">
        <f t="shared" si="4"/>
        <v>1.5531477761089171E-2</v>
      </c>
      <c r="P35" s="4">
        <f t="shared" si="5"/>
        <v>2.9550308119480208E-2</v>
      </c>
      <c r="Q35" s="4">
        <f t="shared" si="6"/>
        <v>2.0401079045759603E-2</v>
      </c>
      <c r="R35" s="4">
        <f t="shared" si="7"/>
        <v>1.518575360923995E-2</v>
      </c>
      <c r="S35" s="4">
        <f t="shared" si="8"/>
        <v>1.3973349407801758E-3</v>
      </c>
    </row>
    <row r="36" spans="1:19" ht="18.75" x14ac:dyDescent="0.25">
      <c r="A36" s="2">
        <v>44888</v>
      </c>
      <c r="B36" s="3">
        <v>151.070007</v>
      </c>
      <c r="C36" s="3">
        <v>247.58000200000001</v>
      </c>
      <c r="D36" s="3">
        <v>98.82</v>
      </c>
      <c r="E36" s="3">
        <v>162.699997</v>
      </c>
      <c r="F36" s="3">
        <v>106.650002</v>
      </c>
      <c r="G36" s="3">
        <v>11285.320313</v>
      </c>
      <c r="H36" s="3">
        <v>4027.26</v>
      </c>
      <c r="I36" s="3">
        <v>77.94</v>
      </c>
      <c r="J36" s="3">
        <v>1749.28</v>
      </c>
      <c r="K36" s="4">
        <f t="shared" si="0"/>
        <v>9.876437181952958E-3</v>
      </c>
      <c r="L36" s="4">
        <f t="shared" si="1"/>
        <v>5.8972831306427134E-3</v>
      </c>
      <c r="M36" s="4">
        <f t="shared" si="2"/>
        <v>5.9088238307651577E-3</v>
      </c>
      <c r="N36" s="4">
        <f t="shared" si="3"/>
        <v>1.0353122234939652E-2</v>
      </c>
      <c r="O36" s="4">
        <f t="shared" si="4"/>
        <v>1.5192726430553086E-2</v>
      </c>
      <c r="P36" s="4">
        <f t="shared" si="5"/>
        <v>-1.5188342888172208E-2</v>
      </c>
      <c r="Q36" s="4">
        <f t="shared" si="6"/>
        <v>6.3964190469120632E-3</v>
      </c>
      <c r="R36" s="4">
        <f t="shared" si="7"/>
        <v>-3.7892380213081014E-2</v>
      </c>
      <c r="S36" s="4">
        <f t="shared" si="8"/>
        <v>5.1812399547276925E-3</v>
      </c>
    </row>
    <row r="37" spans="1:19" ht="18.75" x14ac:dyDescent="0.25">
      <c r="A37" s="2">
        <v>44890</v>
      </c>
      <c r="B37" s="3">
        <v>148.11000100000001</v>
      </c>
      <c r="C37" s="3">
        <v>247.490005</v>
      </c>
      <c r="D37" s="3">
        <v>97.599997999999999</v>
      </c>
      <c r="E37" s="3">
        <v>158.270004</v>
      </c>
      <c r="F37" s="3">
        <v>105.959999</v>
      </c>
      <c r="G37" s="3">
        <v>11226.360352</v>
      </c>
      <c r="H37" s="3">
        <v>4026.12</v>
      </c>
      <c r="I37" s="3">
        <v>76.28</v>
      </c>
      <c r="J37" s="3">
        <v>1756.14</v>
      </c>
      <c r="K37" s="4">
        <f t="shared" si="0"/>
        <v>-5.2381780544763891E-3</v>
      </c>
      <c r="L37" s="4">
        <f t="shared" si="1"/>
        <v>-2.8311094412904197E-4</v>
      </c>
      <c r="M37" s="4">
        <f t="shared" si="2"/>
        <v>-1.97881042011482E-2</v>
      </c>
      <c r="N37" s="4">
        <f t="shared" si="3"/>
        <v>-3.6357282694911768E-4</v>
      </c>
      <c r="O37" s="4">
        <f t="shared" si="4"/>
        <v>-1.2422540490360599E-2</v>
      </c>
      <c r="P37" s="4">
        <f t="shared" si="5"/>
        <v>-2.7605535167688815E-2</v>
      </c>
      <c r="Q37" s="4">
        <f t="shared" si="6"/>
        <v>-6.4908087039442352E-3</v>
      </c>
      <c r="R37" s="4">
        <f t="shared" si="7"/>
        <v>-2.1528519178344786E-2</v>
      </c>
      <c r="S37" s="4">
        <f t="shared" si="8"/>
        <v>3.9139439823674006E-3</v>
      </c>
    </row>
    <row r="38" spans="1:19" ht="18.75" x14ac:dyDescent="0.25">
      <c r="A38" s="2">
        <v>44893</v>
      </c>
      <c r="B38" s="3">
        <v>144.220001</v>
      </c>
      <c r="C38" s="3">
        <v>241.759995</v>
      </c>
      <c r="D38" s="3">
        <v>96.25</v>
      </c>
      <c r="E38" s="3">
        <v>156.38999899999999</v>
      </c>
      <c r="F38" s="3">
        <v>104.959999</v>
      </c>
      <c r="G38" s="3">
        <v>11049.5</v>
      </c>
      <c r="H38" s="3">
        <v>3963.94</v>
      </c>
      <c r="I38" s="3">
        <v>77.239999999999995</v>
      </c>
      <c r="J38" s="3">
        <v>1740.75</v>
      </c>
      <c r="K38" s="4">
        <f t="shared" si="0"/>
        <v>-1.5879437701993234E-2</v>
      </c>
      <c r="L38" s="4">
        <f t="shared" si="1"/>
        <v>-1.5564652905563017E-2</v>
      </c>
      <c r="M38" s="4">
        <f t="shared" si="2"/>
        <v>-2.6615329268155415E-2</v>
      </c>
      <c r="N38" s="4">
        <f t="shared" si="3"/>
        <v>-2.342471951215051E-2</v>
      </c>
      <c r="O38" s="4">
        <f t="shared" si="4"/>
        <v>-1.3928499759349683E-2</v>
      </c>
      <c r="P38" s="4">
        <f t="shared" si="5"/>
        <v>-1.1949579564605203E-2</v>
      </c>
      <c r="Q38" s="4">
        <f t="shared" si="6"/>
        <v>-9.4823392980055102E-3</v>
      </c>
      <c r="R38" s="4">
        <f t="shared" si="7"/>
        <v>1.2506676828095382E-2</v>
      </c>
      <c r="S38" s="4">
        <f t="shared" si="8"/>
        <v>-8.8021638458859394E-3</v>
      </c>
    </row>
    <row r="39" spans="1:19" ht="18.75" x14ac:dyDescent="0.25">
      <c r="A39" s="2">
        <v>44894</v>
      </c>
      <c r="B39" s="3">
        <v>141.16999799999999</v>
      </c>
      <c r="C39" s="3">
        <v>240.33000200000001</v>
      </c>
      <c r="D39" s="3">
        <v>95.440002000000007</v>
      </c>
      <c r="E39" s="3">
        <v>169.229996</v>
      </c>
      <c r="F39" s="3">
        <v>106.25</v>
      </c>
      <c r="G39" s="3">
        <v>10983.780273</v>
      </c>
      <c r="H39" s="3">
        <v>3957.63</v>
      </c>
      <c r="I39" s="3">
        <v>78.2</v>
      </c>
      <c r="J39" s="3">
        <v>1749.73</v>
      </c>
      <c r="K39" s="4">
        <f t="shared" si="0"/>
        <v>-5.9655140845921014E-3</v>
      </c>
      <c r="L39" s="4">
        <f t="shared" si="1"/>
        <v>-1.5931188727940442E-3</v>
      </c>
      <c r="M39" s="4">
        <f t="shared" si="2"/>
        <v>-2.1375094693672356E-2</v>
      </c>
      <c r="N39" s="4">
        <f t="shared" si="3"/>
        <v>-5.9324906257356182E-3</v>
      </c>
      <c r="O39" s="4">
        <f t="shared" si="4"/>
        <v>-8.4511744226588633E-3</v>
      </c>
      <c r="P39" s="4">
        <f t="shared" si="5"/>
        <v>7.8905831729669598E-2</v>
      </c>
      <c r="Q39" s="4">
        <f t="shared" si="6"/>
        <v>1.2215492136186347E-2</v>
      </c>
      <c r="R39" s="4">
        <f t="shared" si="7"/>
        <v>1.235218999095181E-2</v>
      </c>
      <c r="S39" s="4">
        <f t="shared" si="8"/>
        <v>5.145435477352806E-3</v>
      </c>
    </row>
    <row r="40" spans="1:19" ht="18.75" x14ac:dyDescent="0.25">
      <c r="A40" s="2">
        <v>44895</v>
      </c>
      <c r="B40" s="3">
        <v>148.029999</v>
      </c>
      <c r="C40" s="3">
        <v>255.13999899999999</v>
      </c>
      <c r="D40" s="3">
        <v>101.449997</v>
      </c>
      <c r="E40" s="3">
        <v>171.35000600000001</v>
      </c>
      <c r="F40" s="3">
        <v>109.69000200000001</v>
      </c>
      <c r="G40" s="3">
        <v>11468</v>
      </c>
      <c r="H40" s="3">
        <v>4080.11</v>
      </c>
      <c r="I40" s="3">
        <v>80.56</v>
      </c>
      <c r="J40" s="3">
        <v>1768.45</v>
      </c>
      <c r="K40" s="4">
        <f t="shared" si="0"/>
        <v>4.3140884034492816E-2</v>
      </c>
      <c r="L40" s="4">
        <f t="shared" si="1"/>
        <v>3.047858758258928E-2</v>
      </c>
      <c r="M40" s="4">
        <f t="shared" si="2"/>
        <v>4.7450125441221153E-2</v>
      </c>
      <c r="N40" s="4">
        <f t="shared" si="3"/>
        <v>5.9799422973701298E-2</v>
      </c>
      <c r="O40" s="4">
        <f t="shared" si="4"/>
        <v>6.1068237955371217E-2</v>
      </c>
      <c r="P40" s="4">
        <f t="shared" si="5"/>
        <v>1.2449570553143177E-2</v>
      </c>
      <c r="Q40" s="4">
        <f t="shared" si="6"/>
        <v>3.1863415851919194E-2</v>
      </c>
      <c r="R40" s="4">
        <f t="shared" si="7"/>
        <v>2.9732600859041468E-2</v>
      </c>
      <c r="S40" s="4">
        <f t="shared" si="8"/>
        <v>1.0641966398493994E-2</v>
      </c>
    </row>
    <row r="41" spans="1:19" ht="18.75" x14ac:dyDescent="0.25">
      <c r="A41" s="2">
        <v>44896</v>
      </c>
      <c r="B41" s="3">
        <v>148.30999800000001</v>
      </c>
      <c r="C41" s="3">
        <v>254.69000199999999</v>
      </c>
      <c r="D41" s="3">
        <v>101.279999</v>
      </c>
      <c r="E41" s="3">
        <v>168.759995</v>
      </c>
      <c r="F41" s="3">
        <v>111.110001</v>
      </c>
      <c r="G41" s="3">
        <v>11482.450194999999</v>
      </c>
      <c r="H41" s="3">
        <v>4076.57</v>
      </c>
      <c r="I41" s="3">
        <v>81.33</v>
      </c>
      <c r="J41" s="3">
        <v>1802.89</v>
      </c>
      <c r="K41" s="4">
        <f t="shared" si="0"/>
        <v>1.2592517172179928E-3</v>
      </c>
      <c r="L41" s="4">
        <f t="shared" si="1"/>
        <v>-8.6800027027179102E-4</v>
      </c>
      <c r="M41" s="4">
        <f t="shared" si="2"/>
        <v>1.8897150985903435E-3</v>
      </c>
      <c r="N41" s="4">
        <f t="shared" si="3"/>
        <v>-1.7652830001176146E-3</v>
      </c>
      <c r="O41" s="4">
        <f t="shared" si="4"/>
        <v>-1.6770881783576014E-3</v>
      </c>
      <c r="P41" s="4">
        <f t="shared" si="5"/>
        <v>-1.5230725708402691E-2</v>
      </c>
      <c r="Q41" s="4">
        <f t="shared" si="6"/>
        <v>1.2862486939561928E-2</v>
      </c>
      <c r="R41" s="4">
        <f t="shared" si="7"/>
        <v>9.5127037683769948E-3</v>
      </c>
      <c r="S41" s="4">
        <f t="shared" si="8"/>
        <v>1.9287476214933676E-2</v>
      </c>
    </row>
    <row r="42" spans="1:19" ht="18.75" x14ac:dyDescent="0.25">
      <c r="A42" s="2">
        <v>44897</v>
      </c>
      <c r="B42" s="3">
        <v>147.80999800000001</v>
      </c>
      <c r="C42" s="3">
        <v>255.020004</v>
      </c>
      <c r="D42" s="3">
        <v>100.83000199999999</v>
      </c>
      <c r="E42" s="3">
        <v>166.10000600000001</v>
      </c>
      <c r="F42" s="3">
        <v>112.199997</v>
      </c>
      <c r="G42" s="3">
        <v>11461.5</v>
      </c>
      <c r="H42" s="3">
        <v>4071.7</v>
      </c>
      <c r="I42" s="3">
        <v>80.3</v>
      </c>
      <c r="J42" s="3">
        <v>1797.82</v>
      </c>
      <c r="K42" s="4">
        <f t="shared" si="0"/>
        <v>-1.8262069647474134E-3</v>
      </c>
      <c r="L42" s="4">
        <f t="shared" si="1"/>
        <v>-1.1953459028422096E-3</v>
      </c>
      <c r="M42" s="4">
        <f t="shared" si="2"/>
        <v>-3.3770125755066185E-3</v>
      </c>
      <c r="N42" s="4">
        <f t="shared" si="3"/>
        <v>1.2948619498304365E-3</v>
      </c>
      <c r="O42" s="4">
        <f t="shared" si="4"/>
        <v>-4.4529982817582033E-3</v>
      </c>
      <c r="P42" s="4">
        <f t="shared" si="5"/>
        <v>-1.5887504886197407E-2</v>
      </c>
      <c r="Q42" s="4">
        <f t="shared" si="6"/>
        <v>9.7622557546203984E-3</v>
      </c>
      <c r="R42" s="4">
        <f t="shared" si="7"/>
        <v>-1.2745331225967915E-2</v>
      </c>
      <c r="S42" s="4">
        <f t="shared" si="8"/>
        <v>-2.8161131280403503E-3</v>
      </c>
    </row>
    <row r="43" spans="1:19" ht="18.75" x14ac:dyDescent="0.25">
      <c r="A43" s="2">
        <v>44900</v>
      </c>
      <c r="B43" s="3">
        <v>146.63000500000001</v>
      </c>
      <c r="C43" s="3">
        <v>250.199997</v>
      </c>
      <c r="D43" s="3">
        <v>99.870002999999997</v>
      </c>
      <c r="E43" s="3">
        <v>159.86999499999999</v>
      </c>
      <c r="F43" s="3">
        <v>109.620003</v>
      </c>
      <c r="G43" s="3">
        <v>11239.940430000001</v>
      </c>
      <c r="H43" s="3">
        <v>3998.84</v>
      </c>
      <c r="I43" s="3">
        <v>77.400000000000006</v>
      </c>
      <c r="J43" s="3">
        <v>1768.39</v>
      </c>
      <c r="K43" s="4">
        <f t="shared" si="0"/>
        <v>-1.952004814415715E-2</v>
      </c>
      <c r="L43" s="4">
        <f t="shared" si="1"/>
        <v>-1.8056283602075441E-2</v>
      </c>
      <c r="M43" s="4">
        <f t="shared" si="2"/>
        <v>-8.0152106046758355E-3</v>
      </c>
      <c r="N43" s="4">
        <f t="shared" si="3"/>
        <v>-1.908140309803711E-2</v>
      </c>
      <c r="O43" s="4">
        <f t="shared" si="4"/>
        <v>-9.566579946396583E-3</v>
      </c>
      <c r="P43" s="4">
        <f t="shared" si="5"/>
        <v>-3.8229099040677381E-2</v>
      </c>
      <c r="Q43" s="4">
        <f t="shared" si="6"/>
        <v>-2.3263099365388937E-2</v>
      </c>
      <c r="R43" s="4">
        <f t="shared" si="7"/>
        <v>-3.6782840357034476E-2</v>
      </c>
      <c r="S43" s="4">
        <f t="shared" si="8"/>
        <v>-1.6505291678520793E-2</v>
      </c>
    </row>
    <row r="44" spans="1:19" ht="18.75" x14ac:dyDescent="0.25">
      <c r="A44" s="2">
        <v>44901</v>
      </c>
      <c r="B44" s="3">
        <v>142.91000399999999</v>
      </c>
      <c r="C44" s="3">
        <v>245.11999499999999</v>
      </c>
      <c r="D44" s="3">
        <v>97.309997999999993</v>
      </c>
      <c r="E44" s="3">
        <v>161.199997</v>
      </c>
      <c r="F44" s="3">
        <v>107.93</v>
      </c>
      <c r="G44" s="3">
        <v>11014.889648</v>
      </c>
      <c r="H44" s="3">
        <v>3941.26</v>
      </c>
      <c r="I44" s="3">
        <v>74.47</v>
      </c>
      <c r="J44" s="3">
        <v>1770.91</v>
      </c>
      <c r="K44" s="4">
        <f t="shared" si="0"/>
        <v>-2.0225582763943505E-2</v>
      </c>
      <c r="L44" s="4">
        <f t="shared" si="1"/>
        <v>-1.4503849921748772E-2</v>
      </c>
      <c r="M44" s="4">
        <f t="shared" si="2"/>
        <v>-2.5697351605074553E-2</v>
      </c>
      <c r="N44" s="4">
        <f t="shared" si="3"/>
        <v>-2.0512719888349105E-2</v>
      </c>
      <c r="O44" s="4">
        <f t="shared" si="4"/>
        <v>-2.5967632013068478E-2</v>
      </c>
      <c r="P44" s="4">
        <f t="shared" si="5"/>
        <v>8.2848577607171105E-3</v>
      </c>
      <c r="Q44" s="4">
        <f t="shared" si="6"/>
        <v>-1.5536998147983637E-2</v>
      </c>
      <c r="R44" s="4">
        <f t="shared" si="7"/>
        <v>-3.8590420873127342E-2</v>
      </c>
      <c r="S44" s="4">
        <f t="shared" si="8"/>
        <v>1.4240106381709446E-3</v>
      </c>
    </row>
    <row r="45" spans="1:19" ht="18.75" x14ac:dyDescent="0.25">
      <c r="A45" s="2">
        <v>44902</v>
      </c>
      <c r="B45" s="3">
        <v>140.94000199999999</v>
      </c>
      <c r="C45" s="3">
        <v>244.36999499999999</v>
      </c>
      <c r="D45" s="3">
        <v>95.150002000000001</v>
      </c>
      <c r="E45" s="3">
        <v>171.69000199999999</v>
      </c>
      <c r="F45" s="3">
        <v>108.33000199999999</v>
      </c>
      <c r="G45" s="3">
        <v>10958.549805000001</v>
      </c>
      <c r="H45" s="3">
        <v>3933.92</v>
      </c>
      <c r="I45" s="3">
        <v>72.58</v>
      </c>
      <c r="J45" s="3">
        <v>1786.22</v>
      </c>
      <c r="K45" s="4">
        <f t="shared" si="0"/>
        <v>-5.1280061623423965E-3</v>
      </c>
      <c r="L45" s="4">
        <f t="shared" si="1"/>
        <v>-1.8640849162627044E-3</v>
      </c>
      <c r="M45" s="4">
        <f t="shared" si="2"/>
        <v>-1.3880807394034843E-2</v>
      </c>
      <c r="N45" s="4">
        <f t="shared" si="3"/>
        <v>-3.0644164425728988E-3</v>
      </c>
      <c r="O45" s="4">
        <f t="shared" si="4"/>
        <v>-2.2447123519423757E-2</v>
      </c>
      <c r="P45" s="4">
        <f t="shared" si="5"/>
        <v>6.3044725275916688E-2</v>
      </c>
      <c r="Q45" s="4">
        <f t="shared" si="6"/>
        <v>3.6992735823273204E-3</v>
      </c>
      <c r="R45" s="4">
        <f t="shared" si="7"/>
        <v>-2.5706957937629893E-2</v>
      </c>
      <c r="S45" s="4">
        <f t="shared" si="8"/>
        <v>8.6081163964822419E-3</v>
      </c>
    </row>
    <row r="46" spans="1:19" ht="18.75" x14ac:dyDescent="0.25">
      <c r="A46" s="2">
        <v>44903</v>
      </c>
      <c r="B46" s="3">
        <v>142.64999399999999</v>
      </c>
      <c r="C46" s="3">
        <v>247.39999399999999</v>
      </c>
      <c r="D46" s="3">
        <v>93.949996999999996</v>
      </c>
      <c r="E46" s="3">
        <v>170.009995</v>
      </c>
      <c r="F46" s="3">
        <v>111.360001</v>
      </c>
      <c r="G46" s="3">
        <v>11082</v>
      </c>
      <c r="H46" s="3">
        <v>3963.51</v>
      </c>
      <c r="I46" s="3">
        <v>72.06</v>
      </c>
      <c r="J46" s="3">
        <v>1789.23</v>
      </c>
      <c r="K46" s="4">
        <f t="shared" si="0"/>
        <v>1.120221474200692E-2</v>
      </c>
      <c r="L46" s="4">
        <f t="shared" si="1"/>
        <v>7.493612090724109E-3</v>
      </c>
      <c r="M46" s="4">
        <f t="shared" si="2"/>
        <v>1.2059753509207675E-2</v>
      </c>
      <c r="N46" s="4">
        <f t="shared" si="3"/>
        <v>1.2322985994683025E-2</v>
      </c>
      <c r="O46" s="4">
        <f t="shared" si="4"/>
        <v>-1.2691920834006174E-2</v>
      </c>
      <c r="P46" s="4">
        <f t="shared" si="5"/>
        <v>-9.833307298420163E-3</v>
      </c>
      <c r="Q46" s="4">
        <f t="shared" si="6"/>
        <v>2.7586063146412175E-2</v>
      </c>
      <c r="R46" s="4">
        <f t="shared" si="7"/>
        <v>-7.1902964649770314E-3</v>
      </c>
      <c r="S46" s="4">
        <f t="shared" si="8"/>
        <v>1.6837045468836738E-3</v>
      </c>
    </row>
    <row r="47" spans="1:19" ht="18.75" x14ac:dyDescent="0.25">
      <c r="A47" s="2">
        <v>44904</v>
      </c>
      <c r="B47" s="3">
        <v>142.16000399999999</v>
      </c>
      <c r="C47" s="3">
        <v>245.41999799999999</v>
      </c>
      <c r="D47" s="3">
        <v>93.07</v>
      </c>
      <c r="E47" s="3">
        <v>175.35000600000001</v>
      </c>
      <c r="F47" s="3">
        <v>109.41999800000001</v>
      </c>
      <c r="G47" s="3">
        <v>11004.620117</v>
      </c>
      <c r="H47" s="3">
        <v>3934.38</v>
      </c>
      <c r="I47" s="3">
        <v>71.5</v>
      </c>
      <c r="J47" s="3">
        <v>1796.63</v>
      </c>
      <c r="K47" s="4">
        <f t="shared" si="0"/>
        <v>-7.0069751902009153E-3</v>
      </c>
      <c r="L47" s="4">
        <f t="shared" si="1"/>
        <v>-7.3766872148234497E-3</v>
      </c>
      <c r="M47" s="4">
        <f t="shared" si="2"/>
        <v>-3.4408236148141366E-3</v>
      </c>
      <c r="N47" s="4">
        <f t="shared" si="3"/>
        <v>-8.0354153070574651E-3</v>
      </c>
      <c r="O47" s="4">
        <f t="shared" si="4"/>
        <v>-9.4107957299760583E-3</v>
      </c>
      <c r="P47" s="4">
        <f t="shared" si="5"/>
        <v>3.0926781363863749E-2</v>
      </c>
      <c r="Q47" s="4">
        <f t="shared" si="6"/>
        <v>-1.757453520850881E-2</v>
      </c>
      <c r="R47" s="4">
        <f t="shared" si="7"/>
        <v>-7.8016556199852587E-3</v>
      </c>
      <c r="S47" s="4">
        <f t="shared" si="8"/>
        <v>4.127328175006174E-3</v>
      </c>
    </row>
    <row r="48" spans="1:19" ht="18.75" x14ac:dyDescent="0.25">
      <c r="A48" s="2">
        <v>44907</v>
      </c>
      <c r="B48" s="3">
        <v>144.490005</v>
      </c>
      <c r="C48" s="3">
        <v>252.509995</v>
      </c>
      <c r="D48" s="3">
        <v>93.559997999999993</v>
      </c>
      <c r="E48" s="3">
        <v>180.720001</v>
      </c>
      <c r="F48" s="3">
        <v>112.07</v>
      </c>
      <c r="G48" s="3">
        <v>11143.740234000001</v>
      </c>
      <c r="H48" s="3">
        <v>3990.56</v>
      </c>
      <c r="I48" s="3">
        <v>73.44</v>
      </c>
      <c r="J48" s="3">
        <v>1781.15</v>
      </c>
      <c r="K48" s="4">
        <f t="shared" si="0"/>
        <v>1.2562731008296722E-2</v>
      </c>
      <c r="L48" s="4">
        <f t="shared" si="1"/>
        <v>1.4178262831053962E-2</v>
      </c>
      <c r="M48" s="4">
        <f t="shared" si="2"/>
        <v>1.6257123626284686E-2</v>
      </c>
      <c r="N48" s="4">
        <f t="shared" si="3"/>
        <v>2.8479811691291546E-2</v>
      </c>
      <c r="O48" s="4">
        <f t="shared" si="4"/>
        <v>5.2510221417023523E-3</v>
      </c>
      <c r="P48" s="4">
        <f t="shared" si="5"/>
        <v>3.0164866889703268E-2</v>
      </c>
      <c r="Q48" s="4">
        <f t="shared" si="6"/>
        <v>2.3930005706450957E-2</v>
      </c>
      <c r="R48" s="4">
        <f t="shared" si="7"/>
        <v>2.6771296612272923E-2</v>
      </c>
      <c r="S48" s="4">
        <f t="shared" si="8"/>
        <v>-8.6534647732635205E-3</v>
      </c>
    </row>
    <row r="49" spans="1:19" ht="18.75" x14ac:dyDescent="0.25">
      <c r="A49" s="2">
        <v>44908</v>
      </c>
      <c r="B49" s="3">
        <v>145.470001</v>
      </c>
      <c r="C49" s="3">
        <v>256.92001299999998</v>
      </c>
      <c r="D49" s="3">
        <v>95.849997999999999</v>
      </c>
      <c r="E49" s="3">
        <v>176.740005</v>
      </c>
      <c r="F49" s="3">
        <v>112.849998</v>
      </c>
      <c r="G49" s="3">
        <v>11256.809569999999</v>
      </c>
      <c r="H49" s="3">
        <v>4019.65</v>
      </c>
      <c r="I49" s="3">
        <v>75.19</v>
      </c>
      <c r="J49" s="3">
        <v>1810.29</v>
      </c>
      <c r="K49" s="4">
        <f t="shared" si="0"/>
        <v>1.0095314381090199E-2</v>
      </c>
      <c r="L49" s="4">
        <f t="shared" si="1"/>
        <v>7.2632622332616968E-3</v>
      </c>
      <c r="M49" s="4">
        <f t="shared" si="2"/>
        <v>6.759551049650054E-3</v>
      </c>
      <c r="N49" s="4">
        <f t="shared" si="3"/>
        <v>1.731397089860056E-2</v>
      </c>
      <c r="O49" s="4">
        <f t="shared" si="4"/>
        <v>2.4181528286395543E-2</v>
      </c>
      <c r="P49" s="4">
        <f t="shared" si="5"/>
        <v>-2.2269123313167993E-2</v>
      </c>
      <c r="Q49" s="4">
        <f t="shared" si="6"/>
        <v>6.9358094769672455E-3</v>
      </c>
      <c r="R49" s="4">
        <f t="shared" si="7"/>
        <v>2.3549497077700571E-2</v>
      </c>
      <c r="S49" s="4">
        <f t="shared" si="8"/>
        <v>1.6227830330178841E-2</v>
      </c>
    </row>
    <row r="50" spans="1:19" ht="18.75" x14ac:dyDescent="0.25">
      <c r="A50" s="2">
        <v>44909</v>
      </c>
      <c r="B50" s="3">
        <v>143.21000699999999</v>
      </c>
      <c r="C50" s="3">
        <v>257.22000100000002</v>
      </c>
      <c r="D50" s="3">
        <v>95.309997999999993</v>
      </c>
      <c r="E50" s="3">
        <v>169.520004</v>
      </c>
      <c r="F50" s="3">
        <v>111.449997</v>
      </c>
      <c r="G50" s="3">
        <v>11170.889648</v>
      </c>
      <c r="H50" s="3">
        <v>3995.32</v>
      </c>
      <c r="I50" s="3">
        <v>77.27</v>
      </c>
      <c r="J50" s="3">
        <v>1807.27</v>
      </c>
      <c r="K50" s="4">
        <f t="shared" si="0"/>
        <v>-7.6619845396587987E-3</v>
      </c>
      <c r="L50" s="4">
        <f t="shared" si="1"/>
        <v>-6.0711580284131088E-3</v>
      </c>
      <c r="M50" s="4">
        <f t="shared" si="2"/>
        <v>-1.5657753289762016E-2</v>
      </c>
      <c r="N50" s="4">
        <f t="shared" si="3"/>
        <v>1.1669507366646372E-3</v>
      </c>
      <c r="O50" s="4">
        <f t="shared" si="4"/>
        <v>-5.6497326603396859E-3</v>
      </c>
      <c r="P50" s="4">
        <f t="shared" si="5"/>
        <v>-4.1708816823922461E-2</v>
      </c>
      <c r="Q50" s="4">
        <f t="shared" si="6"/>
        <v>-1.2483452626926786E-2</v>
      </c>
      <c r="R50" s="4">
        <f t="shared" si="7"/>
        <v>2.7287538555557017E-2</v>
      </c>
      <c r="S50" s="4">
        <f t="shared" si="8"/>
        <v>-1.6696340636039974E-3</v>
      </c>
    </row>
    <row r="51" spans="1:19" ht="18.75" x14ac:dyDescent="0.25">
      <c r="A51" s="2">
        <v>44910</v>
      </c>
      <c r="B51" s="3">
        <v>136.5</v>
      </c>
      <c r="C51" s="3">
        <v>249.009995</v>
      </c>
      <c r="D51" s="3">
        <v>91.199996999999996</v>
      </c>
      <c r="E51" s="3">
        <v>165.71000699999999</v>
      </c>
      <c r="F51" s="3">
        <v>108.510002</v>
      </c>
      <c r="G51" s="3">
        <v>10810.530273</v>
      </c>
      <c r="H51" s="3">
        <v>3895.75</v>
      </c>
      <c r="I51" s="3">
        <v>76.25</v>
      </c>
      <c r="J51" s="3">
        <v>1776.66</v>
      </c>
      <c r="K51" s="4">
        <f t="shared" si="0"/>
        <v>-3.2790571725128156E-2</v>
      </c>
      <c r="L51" s="4">
        <f t="shared" si="1"/>
        <v>-2.5237460791963953E-2</v>
      </c>
      <c r="M51" s="4">
        <f t="shared" si="2"/>
        <v>-4.7987518744863719E-2</v>
      </c>
      <c r="N51" s="4">
        <f t="shared" si="3"/>
        <v>-3.2438717504317607E-2</v>
      </c>
      <c r="O51" s="4">
        <f t="shared" si="4"/>
        <v>-4.407985177982892E-2</v>
      </c>
      <c r="P51" s="4">
        <f t="shared" si="5"/>
        <v>-2.2731622671905909E-2</v>
      </c>
      <c r="Q51" s="4">
        <f t="shared" si="6"/>
        <v>-2.6733679850379957E-2</v>
      </c>
      <c r="R51" s="4">
        <f t="shared" si="7"/>
        <v>-1.3288366457971499E-2</v>
      </c>
      <c r="S51" s="4">
        <f t="shared" si="8"/>
        <v>-1.7082222217205088E-2</v>
      </c>
    </row>
    <row r="52" spans="1:19" ht="18.75" x14ac:dyDescent="0.25">
      <c r="A52" s="2">
        <v>44911</v>
      </c>
      <c r="B52" s="3">
        <v>134.509995</v>
      </c>
      <c r="C52" s="3">
        <v>244.69000199999999</v>
      </c>
      <c r="D52" s="3">
        <v>90.860000999999997</v>
      </c>
      <c r="E52" s="3">
        <v>162.53999300000001</v>
      </c>
      <c r="F52" s="3">
        <v>105.949997</v>
      </c>
      <c r="G52" s="3">
        <v>10705.410156</v>
      </c>
      <c r="H52" s="3">
        <v>3852.36</v>
      </c>
      <c r="I52" s="3">
        <v>74.45</v>
      </c>
      <c r="J52" s="3">
        <v>1792.34</v>
      </c>
      <c r="K52" s="4">
        <f t="shared" si="0"/>
        <v>-9.7714486393819036E-3</v>
      </c>
      <c r="L52" s="4">
        <f t="shared" si="1"/>
        <v>-1.1200267830704025E-2</v>
      </c>
      <c r="M52" s="4">
        <f t="shared" si="2"/>
        <v>-1.4686106076482333E-2</v>
      </c>
      <c r="N52" s="4">
        <f t="shared" si="3"/>
        <v>-1.7500924801145189E-2</v>
      </c>
      <c r="O52" s="4">
        <f t="shared" si="4"/>
        <v>-3.7349928483479708E-3</v>
      </c>
      <c r="P52" s="4">
        <f t="shared" si="5"/>
        <v>-1.9315232625437547E-2</v>
      </c>
      <c r="Q52" s="4">
        <f t="shared" si="6"/>
        <v>-2.3875096664532518E-2</v>
      </c>
      <c r="R52" s="4">
        <f t="shared" si="7"/>
        <v>-2.3889656357503029E-2</v>
      </c>
      <c r="S52" s="4">
        <f t="shared" si="8"/>
        <v>8.7868315413415048E-3</v>
      </c>
    </row>
    <row r="53" spans="1:19" ht="18.75" x14ac:dyDescent="0.25">
      <c r="A53" s="2">
        <v>44914</v>
      </c>
      <c r="B53" s="3">
        <v>132.36999499999999</v>
      </c>
      <c r="C53" s="3">
        <v>240.449997</v>
      </c>
      <c r="D53" s="3">
        <v>89.150002000000001</v>
      </c>
      <c r="E53" s="3">
        <v>160.85000600000001</v>
      </c>
      <c r="F53" s="3">
        <v>103.050003</v>
      </c>
      <c r="G53" s="3">
        <v>10546.030273</v>
      </c>
      <c r="H53" s="3">
        <v>3817.66</v>
      </c>
      <c r="I53" s="3">
        <v>75.89</v>
      </c>
      <c r="J53" s="3">
        <v>1787.44</v>
      </c>
      <c r="K53" s="4">
        <f t="shared" si="0"/>
        <v>-1.4999724068977555E-2</v>
      </c>
      <c r="L53" s="4">
        <f t="shared" si="1"/>
        <v>-9.0482780342915972E-3</v>
      </c>
      <c r="M53" s="4">
        <f t="shared" si="2"/>
        <v>-1.603751459576272E-2</v>
      </c>
      <c r="N53" s="4">
        <f t="shared" si="3"/>
        <v>-1.7479956173135469E-2</v>
      </c>
      <c r="O53" s="4">
        <f t="shared" si="4"/>
        <v>-1.8999504593951336E-2</v>
      </c>
      <c r="P53" s="4">
        <f t="shared" si="5"/>
        <v>-1.0451791271867048E-2</v>
      </c>
      <c r="Q53" s="4">
        <f t="shared" si="6"/>
        <v>-2.7752919950515469E-2</v>
      </c>
      <c r="R53" s="4">
        <f t="shared" si="7"/>
        <v>1.9157164285803465E-2</v>
      </c>
      <c r="S53" s="4">
        <f t="shared" si="8"/>
        <v>-2.7376001096351861E-3</v>
      </c>
    </row>
    <row r="54" spans="1:19" ht="18.75" x14ac:dyDescent="0.25">
      <c r="A54" s="2">
        <v>44915</v>
      </c>
      <c r="B54" s="3">
        <v>132.300003</v>
      </c>
      <c r="C54" s="3">
        <v>241.800003</v>
      </c>
      <c r="D54" s="3">
        <v>89.629997000000003</v>
      </c>
      <c r="E54" s="3">
        <v>165.009995</v>
      </c>
      <c r="F54" s="3">
        <v>103.209999</v>
      </c>
      <c r="G54" s="3">
        <v>10547.110352</v>
      </c>
      <c r="H54" s="3">
        <v>3821.62</v>
      </c>
      <c r="I54" s="3">
        <v>76.23</v>
      </c>
      <c r="J54" s="3">
        <v>1817.41</v>
      </c>
      <c r="K54" s="4">
        <f t="shared" si="0"/>
        <v>1.0241044898382037E-4</v>
      </c>
      <c r="L54" s="4">
        <f t="shared" si="1"/>
        <v>1.036747011419641E-3</v>
      </c>
      <c r="M54" s="4">
        <f t="shared" si="2"/>
        <v>-5.2890015612261224E-4</v>
      </c>
      <c r="N54" s="4">
        <f t="shared" si="3"/>
        <v>5.598795340574835E-3</v>
      </c>
      <c r="O54" s="4">
        <f t="shared" si="4"/>
        <v>5.3696851550848164E-3</v>
      </c>
      <c r="P54" s="4">
        <f t="shared" si="5"/>
        <v>2.5533756836650538E-2</v>
      </c>
      <c r="Q54" s="4">
        <f t="shared" si="6"/>
        <v>1.551401440309147E-3</v>
      </c>
      <c r="R54" s="4">
        <f t="shared" si="7"/>
        <v>4.4701625843611079E-3</v>
      </c>
      <c r="S54" s="4">
        <f t="shared" si="8"/>
        <v>1.6627982040895078E-2</v>
      </c>
    </row>
    <row r="55" spans="1:19" ht="18.75" x14ac:dyDescent="0.25">
      <c r="A55" s="2">
        <v>44916</v>
      </c>
      <c r="B55" s="3">
        <v>135.449997</v>
      </c>
      <c r="C55" s="3">
        <v>244.429993</v>
      </c>
      <c r="D55" s="3">
        <v>90.25</v>
      </c>
      <c r="E55" s="3">
        <v>153.38999899999999</v>
      </c>
      <c r="F55" s="3">
        <v>115.779999</v>
      </c>
      <c r="G55" s="3">
        <v>10709.370117</v>
      </c>
      <c r="H55" s="3">
        <v>3878.44</v>
      </c>
      <c r="I55" s="3">
        <v>78.239999999999995</v>
      </c>
      <c r="J55" s="3">
        <v>1814.13</v>
      </c>
      <c r="K55" s="4">
        <f t="shared" si="0"/>
        <v>1.5267148004904862E-2</v>
      </c>
      <c r="L55" s="4">
        <f t="shared" si="1"/>
        <v>1.4758594440961796E-2</v>
      </c>
      <c r="M55" s="4">
        <f t="shared" si="2"/>
        <v>2.3530452586062855E-2</v>
      </c>
      <c r="N55" s="4">
        <f t="shared" si="3"/>
        <v>1.0817990129463951E-2</v>
      </c>
      <c r="O55" s="4">
        <f t="shared" si="4"/>
        <v>6.8935453146566775E-3</v>
      </c>
      <c r="P55" s="4">
        <f t="shared" si="5"/>
        <v>-7.3022356582831613E-2</v>
      </c>
      <c r="Q55" s="4">
        <f t="shared" si="6"/>
        <v>0.11492609212492996</v>
      </c>
      <c r="R55" s="4">
        <f t="shared" si="7"/>
        <v>2.6025939726379455E-2</v>
      </c>
      <c r="S55" s="4">
        <f t="shared" si="8"/>
        <v>-1.8063966757384028E-3</v>
      </c>
    </row>
    <row r="56" spans="1:19" ht="18.75" x14ac:dyDescent="0.25">
      <c r="A56" s="2">
        <v>44917</v>
      </c>
      <c r="B56" s="3">
        <v>132.229996</v>
      </c>
      <c r="C56" s="3">
        <v>238.19000199999999</v>
      </c>
      <c r="D56" s="3">
        <v>88.260002</v>
      </c>
      <c r="E56" s="3">
        <v>152.05999800000001</v>
      </c>
      <c r="F56" s="3">
        <v>116.709999</v>
      </c>
      <c r="G56" s="3">
        <v>10476.120117</v>
      </c>
      <c r="H56" s="3">
        <v>3822.39</v>
      </c>
      <c r="I56" s="3">
        <v>78.45</v>
      </c>
      <c r="J56" s="3">
        <v>1792.57</v>
      </c>
      <c r="K56" s="4">
        <f t="shared" si="0"/>
        <v>-2.2020677623246374E-2</v>
      </c>
      <c r="L56" s="4">
        <f t="shared" si="1"/>
        <v>-1.4557129502374849E-2</v>
      </c>
      <c r="M56" s="4">
        <f t="shared" si="2"/>
        <v>-2.4059746064300027E-2</v>
      </c>
      <c r="N56" s="4">
        <f t="shared" si="3"/>
        <v>-2.5860257808622916E-2</v>
      </c>
      <c r="O56" s="4">
        <f t="shared" si="4"/>
        <v>-2.2296570711267585E-2</v>
      </c>
      <c r="P56" s="4">
        <f t="shared" si="5"/>
        <v>-8.7085245930999568E-3</v>
      </c>
      <c r="Q56" s="4">
        <f t="shared" si="6"/>
        <v>8.0003868422279436E-3</v>
      </c>
      <c r="R56" s="4">
        <f t="shared" si="7"/>
        <v>2.6804534524797158E-3</v>
      </c>
      <c r="S56" s="4">
        <f t="shared" si="8"/>
        <v>-1.1955669621201169E-2</v>
      </c>
    </row>
    <row r="57" spans="1:19" ht="18.75" x14ac:dyDescent="0.25">
      <c r="A57" s="2">
        <v>44918</v>
      </c>
      <c r="B57" s="3">
        <v>131.86000100000001</v>
      </c>
      <c r="C57" s="3">
        <v>238.729996</v>
      </c>
      <c r="D57" s="3">
        <v>89.809997999999993</v>
      </c>
      <c r="E57" s="3">
        <v>141.21000699999999</v>
      </c>
      <c r="F57" s="3">
        <v>116.25</v>
      </c>
      <c r="G57" s="3">
        <v>10497.860352</v>
      </c>
      <c r="H57" s="3">
        <v>3844.82</v>
      </c>
      <c r="I57" s="3">
        <v>79.34</v>
      </c>
      <c r="J57" s="3">
        <v>1797.91</v>
      </c>
      <c r="K57" s="4">
        <f t="shared" si="0"/>
        <v>2.0730678964875461E-3</v>
      </c>
      <c r="L57" s="4">
        <f t="shared" si="1"/>
        <v>5.8509063889847814E-3</v>
      </c>
      <c r="M57" s="4">
        <f t="shared" si="2"/>
        <v>-2.8020390494549268E-3</v>
      </c>
      <c r="N57" s="4">
        <f t="shared" si="3"/>
        <v>2.2645065546484677E-3</v>
      </c>
      <c r="O57" s="4">
        <f t="shared" si="4"/>
        <v>1.7409278911900264E-2</v>
      </c>
      <c r="P57" s="4">
        <f t="shared" si="5"/>
        <v>-7.4026972994868268E-2</v>
      </c>
      <c r="Q57" s="4">
        <f t="shared" si="6"/>
        <v>-3.9491723885505033E-3</v>
      </c>
      <c r="R57" s="4">
        <f t="shared" si="7"/>
        <v>1.1280935907142558E-2</v>
      </c>
      <c r="S57" s="4">
        <f t="shared" si="8"/>
        <v>2.9745348462022294E-3</v>
      </c>
    </row>
    <row r="58" spans="1:19" ht="18.75" x14ac:dyDescent="0.25">
      <c r="A58" s="2">
        <v>44922</v>
      </c>
      <c r="B58" s="3">
        <v>130.029999</v>
      </c>
      <c r="C58" s="3">
        <v>236.96000699999999</v>
      </c>
      <c r="D58" s="3">
        <v>87.93</v>
      </c>
      <c r="E58" s="3">
        <v>140.36000100000001</v>
      </c>
      <c r="F58" s="3">
        <v>117.55999799999999</v>
      </c>
      <c r="G58" s="3">
        <v>10353.230469</v>
      </c>
      <c r="H58" s="3">
        <v>3829.25</v>
      </c>
      <c r="I58" s="3">
        <v>79.77</v>
      </c>
      <c r="J58" s="3">
        <v>1813.93</v>
      </c>
      <c r="K58" s="4">
        <f t="shared" si="0"/>
        <v>-1.3872866778381884E-2</v>
      </c>
      <c r="L58" s="4">
        <f t="shared" si="1"/>
        <v>-4.0578262550561321E-3</v>
      </c>
      <c r="M58" s="4">
        <f t="shared" si="2"/>
        <v>-1.3975575896259102E-2</v>
      </c>
      <c r="N58" s="4">
        <f t="shared" si="3"/>
        <v>-7.441809402790679E-3</v>
      </c>
      <c r="O58" s="4">
        <f t="shared" si="4"/>
        <v>-2.1155262022712128E-2</v>
      </c>
      <c r="P58" s="4">
        <f t="shared" si="5"/>
        <v>-6.037635813168101E-3</v>
      </c>
      <c r="Q58" s="4">
        <f t="shared" si="6"/>
        <v>1.1205780070661309E-2</v>
      </c>
      <c r="R58" s="4">
        <f t="shared" si="7"/>
        <v>5.4050788368540633E-3</v>
      </c>
      <c r="S58" s="4">
        <f t="shared" si="8"/>
        <v>8.8708830149935042E-3</v>
      </c>
    </row>
    <row r="59" spans="1:19" ht="18.75" x14ac:dyDescent="0.25">
      <c r="A59" s="2">
        <v>44923</v>
      </c>
      <c r="B59" s="3">
        <v>126.040001</v>
      </c>
      <c r="C59" s="3">
        <v>234.529999</v>
      </c>
      <c r="D59" s="3">
        <v>86.459998999999996</v>
      </c>
      <c r="E59" s="3">
        <v>146.029999</v>
      </c>
      <c r="F59" s="3">
        <v>114.980003</v>
      </c>
      <c r="G59" s="3">
        <v>10213.290039</v>
      </c>
      <c r="H59" s="3">
        <v>3783.22</v>
      </c>
      <c r="I59" s="3">
        <v>78.599999999999994</v>
      </c>
      <c r="J59" s="3">
        <v>1804.09</v>
      </c>
      <c r="K59" s="4">
        <f t="shared" si="0"/>
        <v>-1.3608776425954873E-2</v>
      </c>
      <c r="L59" s="4">
        <f t="shared" si="1"/>
        <v>-1.209346269904926E-2</v>
      </c>
      <c r="M59" s="4">
        <f t="shared" si="2"/>
        <v>-3.1165860549632506E-2</v>
      </c>
      <c r="N59" s="4">
        <f t="shared" si="3"/>
        <v>-1.0307872850699937E-2</v>
      </c>
      <c r="O59" s="4">
        <f t="shared" si="4"/>
        <v>-1.685917571746734E-2</v>
      </c>
      <c r="P59" s="4">
        <f t="shared" si="5"/>
        <v>3.9601515364920868E-2</v>
      </c>
      <c r="Q59" s="4">
        <f t="shared" si="6"/>
        <v>-2.219059825148843E-2</v>
      </c>
      <c r="R59" s="4">
        <f t="shared" si="7"/>
        <v>-1.4775794487877247E-2</v>
      </c>
      <c r="S59" s="4">
        <f t="shared" si="8"/>
        <v>-5.4394526629799713E-3</v>
      </c>
    </row>
    <row r="60" spans="1:19" ht="18.75" x14ac:dyDescent="0.25">
      <c r="A60" s="2">
        <v>44924</v>
      </c>
      <c r="B60" s="3">
        <v>129.61000100000001</v>
      </c>
      <c r="C60" s="3">
        <v>241.009995</v>
      </c>
      <c r="D60" s="3">
        <v>88.949996999999996</v>
      </c>
      <c r="E60" s="3">
        <v>146.13999899999999</v>
      </c>
      <c r="F60" s="3">
        <v>117.349998</v>
      </c>
      <c r="G60" s="3">
        <v>10478.089844</v>
      </c>
      <c r="H60" s="3">
        <v>3849.28</v>
      </c>
      <c r="I60" s="3">
        <v>78.61</v>
      </c>
      <c r="J60" s="3">
        <v>1814.89</v>
      </c>
      <c r="K60" s="4">
        <f t="shared" si="0"/>
        <v>2.5596578292401563E-2</v>
      </c>
      <c r="L60" s="4">
        <f t="shared" si="1"/>
        <v>1.7310618960093668E-2</v>
      </c>
      <c r="M60" s="4">
        <f t="shared" si="2"/>
        <v>2.7930624327674829E-2</v>
      </c>
      <c r="N60" s="4">
        <f t="shared" si="3"/>
        <v>2.7254898450079289E-2</v>
      </c>
      <c r="O60" s="4">
        <f t="shared" si="4"/>
        <v>2.8392512711587298E-2</v>
      </c>
      <c r="P60" s="4">
        <f t="shared" si="5"/>
        <v>7.5298631584608787E-4</v>
      </c>
      <c r="Q60" s="4">
        <f t="shared" si="6"/>
        <v>2.040267896736004E-2</v>
      </c>
      <c r="R60" s="4">
        <f t="shared" si="7"/>
        <v>1.2721837050441042E-4</v>
      </c>
      <c r="S60" s="4">
        <f t="shared" si="8"/>
        <v>5.9685502883213273E-3</v>
      </c>
    </row>
    <row r="61" spans="1:19" ht="18.75" x14ac:dyDescent="0.25">
      <c r="A61" s="2">
        <v>44925</v>
      </c>
      <c r="B61" s="3">
        <v>129.929993</v>
      </c>
      <c r="C61" s="3">
        <v>239.820007</v>
      </c>
      <c r="D61" s="3">
        <v>88.730002999999996</v>
      </c>
      <c r="E61" s="3">
        <v>143.14999399999999</v>
      </c>
      <c r="F61" s="3">
        <v>117.010002</v>
      </c>
      <c r="G61" s="3">
        <v>10466.480469</v>
      </c>
      <c r="H61" s="3">
        <v>3839.5</v>
      </c>
      <c r="I61" s="3">
        <v>80.47</v>
      </c>
      <c r="J61" s="3">
        <v>1824.4</v>
      </c>
      <c r="K61" s="4">
        <f t="shared" si="0"/>
        <v>-1.10858098451807E-3</v>
      </c>
      <c r="L61" s="4">
        <f t="shared" si="1"/>
        <v>-2.5439680351095257E-3</v>
      </c>
      <c r="M61" s="4">
        <f t="shared" si="2"/>
        <v>2.4658408687422326E-3</v>
      </c>
      <c r="N61" s="4">
        <f t="shared" si="3"/>
        <v>-4.9497345198735773E-3</v>
      </c>
      <c r="O61" s="4">
        <f t="shared" si="4"/>
        <v>-2.4762957273487844E-3</v>
      </c>
      <c r="P61" s="4">
        <f t="shared" si="5"/>
        <v>-2.0672069890271188E-2</v>
      </c>
      <c r="Q61" s="4">
        <f t="shared" si="6"/>
        <v>-2.901486930576143E-3</v>
      </c>
      <c r="R61" s="4">
        <f t="shared" si="7"/>
        <v>2.3385526352376396E-2</v>
      </c>
      <c r="S61" s="4">
        <f t="shared" si="8"/>
        <v>5.2263060358216894E-3</v>
      </c>
    </row>
    <row r="62" spans="1:19" ht="18.75" x14ac:dyDescent="0.25">
      <c r="A62" s="2">
        <v>44929</v>
      </c>
      <c r="B62" s="3">
        <v>125.07</v>
      </c>
      <c r="C62" s="3">
        <v>239.58000200000001</v>
      </c>
      <c r="D62" s="3">
        <v>89.699996999999996</v>
      </c>
      <c r="E62" s="3">
        <v>147.490005</v>
      </c>
      <c r="F62" s="3">
        <v>118.75</v>
      </c>
      <c r="G62" s="3">
        <v>10386.980469</v>
      </c>
      <c r="H62" s="3">
        <v>3824.14</v>
      </c>
      <c r="I62" s="3">
        <v>77.12</v>
      </c>
      <c r="J62" s="3">
        <v>1839.49</v>
      </c>
      <c r="K62" s="4">
        <f t="shared" si="0"/>
        <v>-7.6246705891508245E-3</v>
      </c>
      <c r="L62" s="4">
        <f t="shared" si="1"/>
        <v>-4.0085443908070935E-3</v>
      </c>
      <c r="M62" s="4">
        <f t="shared" si="2"/>
        <v>-3.812220945866477E-2</v>
      </c>
      <c r="N62" s="4">
        <f t="shared" si="3"/>
        <v>-1.0012724887176572E-3</v>
      </c>
      <c r="O62" s="4">
        <f t="shared" si="4"/>
        <v>1.0872650962251821E-2</v>
      </c>
      <c r="P62" s="4">
        <f t="shared" si="5"/>
        <v>2.9867421141966832E-2</v>
      </c>
      <c r="Q62" s="4">
        <f t="shared" si="6"/>
        <v>1.4761024591327882E-2</v>
      </c>
      <c r="R62" s="4">
        <f t="shared" si="7"/>
        <v>-4.2521793855751236E-2</v>
      </c>
      <c r="S62" s="4">
        <f t="shared" si="8"/>
        <v>8.2371934326538367E-3</v>
      </c>
    </row>
    <row r="63" spans="1:19" ht="18.75" x14ac:dyDescent="0.25">
      <c r="A63" s="2">
        <v>44930</v>
      </c>
      <c r="B63" s="3">
        <v>126.360001</v>
      </c>
      <c r="C63" s="3">
        <v>229.10000600000001</v>
      </c>
      <c r="D63" s="3">
        <v>88.709998999999996</v>
      </c>
      <c r="E63" s="3">
        <v>142.64999399999999</v>
      </c>
      <c r="F63" s="3">
        <v>121.209999</v>
      </c>
      <c r="G63" s="3">
        <v>10458.759765999999</v>
      </c>
      <c r="H63" s="3">
        <v>3852.97</v>
      </c>
      <c r="I63" s="3">
        <v>73.099999999999994</v>
      </c>
      <c r="J63" s="3">
        <v>1854.09</v>
      </c>
      <c r="K63" s="4">
        <f t="shared" si="0"/>
        <v>6.88673847810704E-3</v>
      </c>
      <c r="L63" s="4">
        <f t="shared" si="1"/>
        <v>7.5106740753847724E-3</v>
      </c>
      <c r="M63" s="4">
        <f t="shared" si="2"/>
        <v>1.0261403286965934E-2</v>
      </c>
      <c r="N63" s="4">
        <f t="shared" si="3"/>
        <v>-4.4728783002240785E-2</v>
      </c>
      <c r="O63" s="4">
        <f t="shared" si="4"/>
        <v>-1.1098124360124655E-2</v>
      </c>
      <c r="P63" s="4">
        <f t="shared" si="5"/>
        <v>-3.3366375173494153E-2</v>
      </c>
      <c r="Q63" s="4">
        <f t="shared" si="6"/>
        <v>2.0504127317525569E-2</v>
      </c>
      <c r="R63" s="4">
        <f t="shared" si="7"/>
        <v>-5.353428354655751E-2</v>
      </c>
      <c r="S63" s="4">
        <f t="shared" si="8"/>
        <v>7.9056503667147161E-3</v>
      </c>
    </row>
    <row r="64" spans="1:19" ht="18.75" x14ac:dyDescent="0.25">
      <c r="A64" s="2">
        <v>44931</v>
      </c>
      <c r="B64" s="3">
        <v>125.019997</v>
      </c>
      <c r="C64" s="3">
        <v>222.30999800000001</v>
      </c>
      <c r="D64" s="3">
        <v>86.769997000000004</v>
      </c>
      <c r="E64" s="3">
        <v>148.58999600000001</v>
      </c>
      <c r="F64" s="3">
        <v>120.620003</v>
      </c>
      <c r="G64" s="3">
        <v>10305.240234000001</v>
      </c>
      <c r="H64" s="3">
        <v>3808.1</v>
      </c>
      <c r="I64" s="3">
        <v>73.92</v>
      </c>
      <c r="J64" s="3">
        <v>1833.19</v>
      </c>
      <c r="K64" s="4">
        <f t="shared" si="0"/>
        <v>-1.4787355947502483E-2</v>
      </c>
      <c r="L64" s="4">
        <f t="shared" si="1"/>
        <v>-1.1713902384519219E-2</v>
      </c>
      <c r="M64" s="4">
        <f t="shared" si="2"/>
        <v>-1.0661283340275822E-2</v>
      </c>
      <c r="N64" s="4">
        <f t="shared" si="3"/>
        <v>-3.0085820431432628E-2</v>
      </c>
      <c r="O64" s="4">
        <f t="shared" si="4"/>
        <v>-2.2111706028572903E-2</v>
      </c>
      <c r="P64" s="4">
        <f t="shared" si="5"/>
        <v>4.0796772750024073E-2</v>
      </c>
      <c r="Q64" s="4">
        <f t="shared" si="6"/>
        <v>-4.8794373379385247E-3</v>
      </c>
      <c r="R64" s="4">
        <f t="shared" si="7"/>
        <v>1.1155060577696106E-2</v>
      </c>
      <c r="S64" s="4">
        <f t="shared" si="8"/>
        <v>-1.1336390959000886E-2</v>
      </c>
    </row>
    <row r="65" spans="1:19" ht="18.75" x14ac:dyDescent="0.25">
      <c r="A65" s="2">
        <v>44932</v>
      </c>
      <c r="B65" s="3">
        <v>129.61999499999999</v>
      </c>
      <c r="C65" s="3">
        <v>224.929993</v>
      </c>
      <c r="D65" s="3">
        <v>88.160004000000001</v>
      </c>
      <c r="E65" s="3">
        <v>156.279999</v>
      </c>
      <c r="F65" s="3">
        <v>124.529999</v>
      </c>
      <c r="G65" s="3">
        <v>10569.290039</v>
      </c>
      <c r="H65" s="3">
        <v>3895.08</v>
      </c>
      <c r="I65" s="3">
        <v>74.040000000000006</v>
      </c>
      <c r="J65" s="3">
        <v>1865.71</v>
      </c>
      <c r="K65" s="4">
        <f t="shared" si="0"/>
        <v>2.5300103633308424E-2</v>
      </c>
      <c r="L65" s="4">
        <f t="shared" si="1"/>
        <v>2.2583841176026541E-2</v>
      </c>
      <c r="M65" s="4">
        <f t="shared" si="2"/>
        <v>3.6133353917769694E-2</v>
      </c>
      <c r="N65" s="4">
        <f t="shared" si="3"/>
        <v>1.1716416349959985E-2</v>
      </c>
      <c r="O65" s="4">
        <f t="shared" si="4"/>
        <v>1.5892485545418038E-2</v>
      </c>
      <c r="P65" s="4">
        <f t="shared" si="5"/>
        <v>5.0458455439554628E-2</v>
      </c>
      <c r="Q65" s="4">
        <f t="shared" si="6"/>
        <v>3.1901509808525831E-2</v>
      </c>
      <c r="R65" s="4">
        <f t="shared" si="7"/>
        <v>1.6220603718680509E-3</v>
      </c>
      <c r="S65" s="4">
        <f t="shared" si="8"/>
        <v>1.7584059004205087E-2</v>
      </c>
    </row>
    <row r="66" spans="1:19" ht="18.75" x14ac:dyDescent="0.25">
      <c r="A66" s="2">
        <v>44935</v>
      </c>
      <c r="B66" s="3">
        <v>130.14999399999999</v>
      </c>
      <c r="C66" s="3">
        <v>227.11999499999999</v>
      </c>
      <c r="D66" s="3">
        <v>88.800003000000004</v>
      </c>
      <c r="E66" s="3">
        <v>159.08999600000001</v>
      </c>
      <c r="F66" s="3">
        <v>124.849998</v>
      </c>
      <c r="G66" s="3">
        <v>10635.650390999999</v>
      </c>
      <c r="H66" s="3">
        <v>3892.09</v>
      </c>
      <c r="I66" s="3">
        <v>74.92</v>
      </c>
      <c r="J66" s="3">
        <v>1871.59</v>
      </c>
      <c r="K66" s="4">
        <f t="shared" si="0"/>
        <v>6.2589724179005057E-3</v>
      </c>
      <c r="L66" s="4">
        <f t="shared" si="1"/>
        <v>-7.6792985049440666E-4</v>
      </c>
      <c r="M66" s="4">
        <f t="shared" si="2"/>
        <v>4.0805309146452161E-3</v>
      </c>
      <c r="N66" s="4">
        <f t="shared" si="3"/>
        <v>9.6892785825076575E-3</v>
      </c>
      <c r="O66" s="4">
        <f t="shared" si="4"/>
        <v>7.2332930052533993E-3</v>
      </c>
      <c r="P66" s="4">
        <f t="shared" si="5"/>
        <v>1.7820790886048817E-2</v>
      </c>
      <c r="Q66" s="4">
        <f t="shared" si="6"/>
        <v>2.566358003695379E-3</v>
      </c>
      <c r="R66" s="4">
        <f t="shared" si="7"/>
        <v>1.1815389870590994E-2</v>
      </c>
      <c r="S66" s="4">
        <f t="shared" si="8"/>
        <v>3.1466592736556155E-3</v>
      </c>
    </row>
    <row r="67" spans="1:19" ht="18.75" x14ac:dyDescent="0.25">
      <c r="A67" s="2">
        <v>44936</v>
      </c>
      <c r="B67" s="3">
        <v>130.729996</v>
      </c>
      <c r="C67" s="3">
        <v>228.85000600000001</v>
      </c>
      <c r="D67" s="3">
        <v>89.239998</v>
      </c>
      <c r="E67" s="3">
        <v>160.009995</v>
      </c>
      <c r="F67" s="3">
        <v>125.839996</v>
      </c>
      <c r="G67" s="3">
        <v>10742.629883</v>
      </c>
      <c r="H67" s="3">
        <v>3919.25</v>
      </c>
      <c r="I67" s="3">
        <v>75.37</v>
      </c>
      <c r="J67" s="3">
        <v>1877.27</v>
      </c>
      <c r="K67" s="4">
        <f t="shared" ref="K67:K130" si="9">LN(G67/G66)</f>
        <v>1.0008324674205513E-2</v>
      </c>
      <c r="L67" s="4">
        <f t="shared" ref="L67:L130" si="10">LN(H67/H66)</f>
        <v>6.9540205524518915E-3</v>
      </c>
      <c r="M67" s="4">
        <f t="shared" si="2"/>
        <v>4.4465116364334539E-3</v>
      </c>
      <c r="N67" s="4">
        <f t="shared" si="3"/>
        <v>7.5883031677759357E-3</v>
      </c>
      <c r="O67" s="4">
        <f t="shared" si="4"/>
        <v>4.942663370949116E-3</v>
      </c>
      <c r="P67" s="4">
        <f t="shared" si="5"/>
        <v>5.7662273585884858E-3</v>
      </c>
      <c r="Q67" s="4">
        <f t="shared" si="6"/>
        <v>7.8982262570673773E-3</v>
      </c>
      <c r="R67" s="4">
        <f t="shared" si="7"/>
        <v>5.9884402794907953E-3</v>
      </c>
      <c r="S67" s="4">
        <f t="shared" si="8"/>
        <v>3.03025684947541E-3</v>
      </c>
    </row>
    <row r="68" spans="1:19" ht="18.75" x14ac:dyDescent="0.25">
      <c r="A68" s="2">
        <v>44937</v>
      </c>
      <c r="B68" s="3">
        <v>133.490005</v>
      </c>
      <c r="C68" s="3">
        <v>235.770004</v>
      </c>
      <c r="D68" s="3">
        <v>92.260002</v>
      </c>
      <c r="E68" s="3">
        <v>165.11000100000001</v>
      </c>
      <c r="F68" s="3">
        <v>127.94000200000001</v>
      </c>
      <c r="G68" s="3">
        <v>10931.669921999999</v>
      </c>
      <c r="H68" s="3">
        <v>3969.61</v>
      </c>
      <c r="I68" s="3">
        <v>77.680000000000007</v>
      </c>
      <c r="J68" s="3">
        <v>1876.38</v>
      </c>
      <c r="K68" s="4">
        <f t="shared" si="9"/>
        <v>1.7444146698099537E-2</v>
      </c>
      <c r="L68" s="4">
        <f t="shared" si="10"/>
        <v>1.2767544131228952E-2</v>
      </c>
      <c r="M68" s="4">
        <f t="shared" ref="M68:M131" si="11">LN(B68/B67)</f>
        <v>2.0892509147275744E-2</v>
      </c>
      <c r="N68" s="4">
        <f t="shared" ref="N68:N131" si="12">LN(C68/C67)</f>
        <v>2.9789977194182395E-2</v>
      </c>
      <c r="O68" s="4">
        <f t="shared" ref="O68:O131" si="13">LN(D68/D67)</f>
        <v>3.32813526546843E-2</v>
      </c>
      <c r="P68" s="4">
        <f t="shared" ref="P68:P131" si="14">LN(E68/E67)</f>
        <v>3.1375642467573794E-2</v>
      </c>
      <c r="Q68" s="4">
        <f t="shared" ref="Q68:Q131" si="15">LN(F68/F67)</f>
        <v>1.6550192690692606E-2</v>
      </c>
      <c r="R68" s="4">
        <f t="shared" ref="R68:R131" si="16">LN(I68/I67)</f>
        <v>3.0188506127690959E-2</v>
      </c>
      <c r="S68" s="4">
        <f t="shared" ref="S68:S131" si="17">LN(J68/J67)</f>
        <v>-4.7420511591530709E-4</v>
      </c>
    </row>
    <row r="69" spans="1:19" ht="18.75" x14ac:dyDescent="0.25">
      <c r="A69" s="2">
        <v>44938</v>
      </c>
      <c r="B69" s="3">
        <v>133.41000399999999</v>
      </c>
      <c r="C69" s="3">
        <v>238.509995</v>
      </c>
      <c r="D69" s="3">
        <v>91.910004000000001</v>
      </c>
      <c r="E69" s="3">
        <v>168.990005</v>
      </c>
      <c r="F69" s="3">
        <v>127.889999</v>
      </c>
      <c r="G69" s="3">
        <v>11001.099609000001</v>
      </c>
      <c r="H69" s="3">
        <v>3983.17</v>
      </c>
      <c r="I69" s="3">
        <v>78.650000000000006</v>
      </c>
      <c r="J69" s="3">
        <v>1896.86</v>
      </c>
      <c r="K69" s="4">
        <f t="shared" si="9"/>
        <v>6.3311583899610417E-3</v>
      </c>
      <c r="L69" s="4">
        <f t="shared" si="10"/>
        <v>3.4101315868827887E-3</v>
      </c>
      <c r="M69" s="4">
        <f t="shared" si="11"/>
        <v>-5.9948295015534159E-4</v>
      </c>
      <c r="N69" s="4">
        <f t="shared" si="12"/>
        <v>1.1554446695223833E-2</v>
      </c>
      <c r="O69" s="4">
        <f t="shared" si="13"/>
        <v>-3.8008189166883455E-3</v>
      </c>
      <c r="P69" s="4">
        <f t="shared" si="14"/>
        <v>2.322764666197193E-2</v>
      </c>
      <c r="Q69" s="4">
        <f t="shared" si="15"/>
        <v>-3.9090802831011064E-4</v>
      </c>
      <c r="R69" s="4">
        <f t="shared" si="16"/>
        <v>1.2409805521217385E-2</v>
      </c>
      <c r="S69" s="4">
        <f t="shared" si="17"/>
        <v>1.0855498784264296E-2</v>
      </c>
    </row>
    <row r="70" spans="1:19" ht="18.75" x14ac:dyDescent="0.25">
      <c r="A70" s="2">
        <v>44939</v>
      </c>
      <c r="B70" s="3">
        <v>134.759995</v>
      </c>
      <c r="C70" s="3">
        <v>239.229996</v>
      </c>
      <c r="D70" s="3">
        <v>92.800003000000004</v>
      </c>
      <c r="E70" s="3">
        <v>177.020004</v>
      </c>
      <c r="F70" s="3">
        <v>128.85000600000001</v>
      </c>
      <c r="G70" s="3">
        <v>11079.160156</v>
      </c>
      <c r="H70" s="3">
        <v>3999.09</v>
      </c>
      <c r="I70" s="3">
        <v>80.11</v>
      </c>
      <c r="J70" s="3">
        <v>1920.21</v>
      </c>
      <c r="K70" s="4">
        <f t="shared" si="9"/>
        <v>7.0706479945606329E-3</v>
      </c>
      <c r="L70" s="4">
        <f t="shared" si="10"/>
        <v>3.988850553225138E-3</v>
      </c>
      <c r="M70" s="4">
        <f t="shared" si="11"/>
        <v>1.0068258261879343E-2</v>
      </c>
      <c r="N70" s="4">
        <f t="shared" si="12"/>
        <v>3.0141983450749704E-3</v>
      </c>
      <c r="O70" s="4">
        <f t="shared" si="13"/>
        <v>9.6367912288878657E-3</v>
      </c>
      <c r="P70" s="4">
        <f t="shared" si="14"/>
        <v>4.6423171974765934E-2</v>
      </c>
      <c r="Q70" s="4">
        <f t="shared" si="15"/>
        <v>7.4784720381381019E-3</v>
      </c>
      <c r="R70" s="4">
        <f t="shared" si="16"/>
        <v>1.8393060722738577E-2</v>
      </c>
      <c r="S70" s="4">
        <f t="shared" si="17"/>
        <v>1.2234667567219696E-2</v>
      </c>
    </row>
    <row r="71" spans="1:19" ht="18.75" x14ac:dyDescent="0.25">
      <c r="A71" s="2">
        <v>44943</v>
      </c>
      <c r="B71" s="3">
        <v>135.94000199999999</v>
      </c>
      <c r="C71" s="3">
        <v>240.35000600000001</v>
      </c>
      <c r="D71" s="3">
        <v>92.160004000000001</v>
      </c>
      <c r="E71" s="3">
        <v>173.770004</v>
      </c>
      <c r="F71" s="3">
        <v>128.13999899999999</v>
      </c>
      <c r="G71" s="3">
        <v>11095.110352</v>
      </c>
      <c r="H71" s="3">
        <v>3990.97</v>
      </c>
      <c r="I71" s="3">
        <v>80.45</v>
      </c>
      <c r="J71" s="3">
        <v>1908.39</v>
      </c>
      <c r="K71" s="4">
        <f t="shared" si="9"/>
        <v>1.4386221855792836E-3</v>
      </c>
      <c r="L71" s="4">
        <f t="shared" si="10"/>
        <v>-2.0325261125498277E-3</v>
      </c>
      <c r="M71" s="4">
        <f t="shared" si="11"/>
        <v>8.718245195511589E-3</v>
      </c>
      <c r="N71" s="4">
        <f t="shared" si="12"/>
        <v>4.6708037513852919E-3</v>
      </c>
      <c r="O71" s="4">
        <f t="shared" si="13"/>
        <v>-6.9204317693826985E-3</v>
      </c>
      <c r="P71" s="4">
        <f t="shared" si="14"/>
        <v>-1.8530134383951614E-2</v>
      </c>
      <c r="Q71" s="4">
        <f t="shared" si="15"/>
        <v>-5.5255752572361963E-3</v>
      </c>
      <c r="R71" s="4">
        <f t="shared" si="16"/>
        <v>4.235183211366806E-3</v>
      </c>
      <c r="S71" s="4">
        <f t="shared" si="17"/>
        <v>-6.1746004042109075E-3</v>
      </c>
    </row>
    <row r="72" spans="1:19" ht="18.75" x14ac:dyDescent="0.25">
      <c r="A72" s="2">
        <v>44944</v>
      </c>
      <c r="B72" s="3">
        <v>135.21000699999999</v>
      </c>
      <c r="C72" s="3">
        <v>235.80999800000001</v>
      </c>
      <c r="D72" s="3">
        <v>91.779999000000004</v>
      </c>
      <c r="E72" s="3">
        <v>167.64999399999999</v>
      </c>
      <c r="F72" s="3">
        <v>126.43</v>
      </c>
      <c r="G72" s="3">
        <v>10957.009765999999</v>
      </c>
      <c r="H72" s="3">
        <v>3928.86</v>
      </c>
      <c r="I72" s="3">
        <v>79.8</v>
      </c>
      <c r="J72" s="3">
        <v>1903.76</v>
      </c>
      <c r="K72" s="4">
        <f t="shared" si="9"/>
        <v>-1.2525089711720023E-2</v>
      </c>
      <c r="L72" s="4">
        <f t="shared" si="10"/>
        <v>-1.5685001660276407E-2</v>
      </c>
      <c r="M72" s="4">
        <f t="shared" si="11"/>
        <v>-5.3844494888812535E-3</v>
      </c>
      <c r="N72" s="4">
        <f t="shared" si="12"/>
        <v>-1.9069831759892054E-2</v>
      </c>
      <c r="O72" s="4">
        <f t="shared" si="13"/>
        <v>-4.1318422792904616E-3</v>
      </c>
      <c r="P72" s="4">
        <f t="shared" si="14"/>
        <v>-3.5854171629704751E-2</v>
      </c>
      <c r="Q72" s="4">
        <f t="shared" si="15"/>
        <v>-1.3434613083104568E-2</v>
      </c>
      <c r="R72" s="4">
        <f t="shared" si="16"/>
        <v>-8.1123689826292436E-3</v>
      </c>
      <c r="S72" s="4">
        <f t="shared" si="17"/>
        <v>-2.4290766504865349E-3</v>
      </c>
    </row>
    <row r="73" spans="1:19" ht="18.75" x14ac:dyDescent="0.25">
      <c r="A73" s="2">
        <v>44945</v>
      </c>
      <c r="B73" s="3">
        <v>135.270004</v>
      </c>
      <c r="C73" s="3">
        <v>231.929993</v>
      </c>
      <c r="D73" s="3">
        <v>93.910004000000001</v>
      </c>
      <c r="E73" s="3">
        <v>178.38999899999999</v>
      </c>
      <c r="F73" s="3">
        <v>124.529999</v>
      </c>
      <c r="G73" s="3">
        <v>10852.269531</v>
      </c>
      <c r="H73" s="3">
        <v>3898.85</v>
      </c>
      <c r="I73" s="3">
        <v>80.61</v>
      </c>
      <c r="J73" s="3">
        <v>1931.39</v>
      </c>
      <c r="K73" s="4">
        <f t="shared" si="9"/>
        <v>-9.6051812483967849E-3</v>
      </c>
      <c r="L73" s="4">
        <f t="shared" si="10"/>
        <v>-7.6676696075208299E-3</v>
      </c>
      <c r="M73" s="4">
        <f t="shared" si="11"/>
        <v>4.4363352960686604E-4</v>
      </c>
      <c r="N73" s="4">
        <f t="shared" si="12"/>
        <v>-1.6590815724699799E-2</v>
      </c>
      <c r="O73" s="4">
        <f t="shared" si="13"/>
        <v>2.2942521339426859E-2</v>
      </c>
      <c r="P73" s="4">
        <f t="shared" si="14"/>
        <v>6.2093722034089666E-2</v>
      </c>
      <c r="Q73" s="4">
        <f t="shared" si="15"/>
        <v>-1.5142152620942831E-2</v>
      </c>
      <c r="R73" s="4">
        <f t="shared" si="16"/>
        <v>1.0099206839746419E-2</v>
      </c>
      <c r="S73" s="4">
        <f t="shared" si="17"/>
        <v>1.4409072941908616E-2</v>
      </c>
    </row>
    <row r="74" spans="1:19" ht="18.75" x14ac:dyDescent="0.25">
      <c r="A74" s="2">
        <v>44946</v>
      </c>
      <c r="B74" s="3">
        <v>137.86999499999999</v>
      </c>
      <c r="C74" s="3">
        <v>240.220001</v>
      </c>
      <c r="D74" s="3">
        <v>99.279999000000004</v>
      </c>
      <c r="E74" s="3">
        <v>191.929993</v>
      </c>
      <c r="F74" s="3">
        <v>126.620003</v>
      </c>
      <c r="G74" s="3">
        <v>11140.429688</v>
      </c>
      <c r="H74" s="3">
        <v>3972.61</v>
      </c>
      <c r="I74" s="3">
        <v>81.64</v>
      </c>
      <c r="J74" s="3">
        <v>1926.57</v>
      </c>
      <c r="K74" s="4">
        <f t="shared" si="9"/>
        <v>2.6206573912198029E-2</v>
      </c>
      <c r="L74" s="4">
        <f t="shared" si="10"/>
        <v>1.8741671559172491E-2</v>
      </c>
      <c r="M74" s="4">
        <f t="shared" si="11"/>
        <v>1.9038365245898498E-2</v>
      </c>
      <c r="N74" s="4">
        <f t="shared" si="12"/>
        <v>3.5119602470222583E-2</v>
      </c>
      <c r="O74" s="4">
        <f t="shared" si="13"/>
        <v>5.5607211413335259E-2</v>
      </c>
      <c r="P74" s="4">
        <f t="shared" si="14"/>
        <v>7.3158526588674999E-2</v>
      </c>
      <c r="Q74" s="4">
        <f t="shared" si="15"/>
        <v>1.6643856106056162E-2</v>
      </c>
      <c r="R74" s="4">
        <f t="shared" si="16"/>
        <v>1.269662664613457E-2</v>
      </c>
      <c r="S74" s="4">
        <f t="shared" si="17"/>
        <v>-2.4987311988040333E-3</v>
      </c>
    </row>
    <row r="75" spans="1:19" ht="18.75" x14ac:dyDescent="0.25">
      <c r="A75" s="2">
        <v>44949</v>
      </c>
      <c r="B75" s="3">
        <v>141.11000100000001</v>
      </c>
      <c r="C75" s="3">
        <v>242.58000200000001</v>
      </c>
      <c r="D75" s="3">
        <v>101.209999</v>
      </c>
      <c r="E75" s="3">
        <v>192.64999399999999</v>
      </c>
      <c r="F75" s="3">
        <v>128.28999300000001</v>
      </c>
      <c r="G75" s="3">
        <v>11364.410156</v>
      </c>
      <c r="H75" s="3">
        <v>4019.81</v>
      </c>
      <c r="I75" s="3">
        <v>81.62</v>
      </c>
      <c r="J75" s="3">
        <v>1931.3</v>
      </c>
      <c r="K75" s="4">
        <f t="shared" si="9"/>
        <v>1.9905750524634083E-2</v>
      </c>
      <c r="L75" s="4">
        <f t="shared" si="10"/>
        <v>1.1811328415709267E-2</v>
      </c>
      <c r="M75" s="4">
        <f t="shared" si="11"/>
        <v>2.3228559238850123E-2</v>
      </c>
      <c r="N75" s="4">
        <f t="shared" si="12"/>
        <v>9.7763868362423945E-3</v>
      </c>
      <c r="O75" s="4">
        <f t="shared" si="13"/>
        <v>1.9253425496533503E-2</v>
      </c>
      <c r="P75" s="4">
        <f t="shared" si="14"/>
        <v>3.7443541814475563E-3</v>
      </c>
      <c r="Q75" s="4">
        <f t="shared" si="15"/>
        <v>1.3102772888449134E-2</v>
      </c>
      <c r="R75" s="4">
        <f t="shared" si="16"/>
        <v>-2.4500796398440244E-4</v>
      </c>
      <c r="S75" s="4">
        <f t="shared" si="17"/>
        <v>2.4521315493284831E-3</v>
      </c>
    </row>
    <row r="76" spans="1:19" ht="18.75" x14ac:dyDescent="0.25">
      <c r="A76" s="2">
        <v>44950</v>
      </c>
      <c r="B76" s="3">
        <v>142.529999</v>
      </c>
      <c r="C76" s="3">
        <v>242.03999300000001</v>
      </c>
      <c r="D76" s="3">
        <v>99.209998999999996</v>
      </c>
      <c r="E76" s="3">
        <v>193.229996</v>
      </c>
      <c r="F76" s="3">
        <v>126.83000199999999</v>
      </c>
      <c r="G76" s="3">
        <v>11334.269531</v>
      </c>
      <c r="H76" s="3">
        <v>4016.95</v>
      </c>
      <c r="I76" s="3">
        <v>80.13</v>
      </c>
      <c r="J76" s="3">
        <v>1937.45</v>
      </c>
      <c r="K76" s="4">
        <f t="shared" si="9"/>
        <v>-2.6557177007966479E-3</v>
      </c>
      <c r="L76" s="4">
        <f t="shared" si="10"/>
        <v>-7.1172963252109358E-4</v>
      </c>
      <c r="M76" s="4">
        <f t="shared" si="11"/>
        <v>1.0012761694533502E-2</v>
      </c>
      <c r="N76" s="4">
        <f t="shared" si="12"/>
        <v>-2.2285882921564632E-3</v>
      </c>
      <c r="O76" s="4">
        <f t="shared" si="13"/>
        <v>-1.9958750738181218E-2</v>
      </c>
      <c r="P76" s="4">
        <f t="shared" si="14"/>
        <v>3.006128598586036E-3</v>
      </c>
      <c r="Q76" s="4">
        <f t="shared" si="15"/>
        <v>-1.1445648848890945E-2</v>
      </c>
      <c r="R76" s="4">
        <f t="shared" si="16"/>
        <v>-1.8424014187680589E-2</v>
      </c>
      <c r="S76" s="4">
        <f t="shared" si="17"/>
        <v>3.1793241643433391E-3</v>
      </c>
    </row>
    <row r="77" spans="1:19" ht="18.75" x14ac:dyDescent="0.25">
      <c r="A77" s="2">
        <v>44951</v>
      </c>
      <c r="B77" s="3">
        <v>141.86000100000001</v>
      </c>
      <c r="C77" s="3">
        <v>240.61000100000001</v>
      </c>
      <c r="D77" s="3">
        <v>96.730002999999996</v>
      </c>
      <c r="E77" s="3">
        <v>198.020004</v>
      </c>
      <c r="F77" s="3">
        <v>126.82</v>
      </c>
      <c r="G77" s="3">
        <v>11313.360352</v>
      </c>
      <c r="H77" s="3">
        <v>4016.22</v>
      </c>
      <c r="I77" s="3">
        <v>80.150000000000006</v>
      </c>
      <c r="J77" s="3">
        <v>1945.93</v>
      </c>
      <c r="K77" s="4">
        <f t="shared" si="9"/>
        <v>-1.8464788632462893E-3</v>
      </c>
      <c r="L77" s="4">
        <f t="shared" si="10"/>
        <v>-1.8174643434897735E-4</v>
      </c>
      <c r="M77" s="4">
        <f t="shared" si="11"/>
        <v>-4.7118340277287089E-3</v>
      </c>
      <c r="N77" s="4">
        <f t="shared" si="12"/>
        <v>-5.9256032405393113E-3</v>
      </c>
      <c r="O77" s="4">
        <f t="shared" si="13"/>
        <v>-2.5315182373563672E-2</v>
      </c>
      <c r="P77" s="4">
        <f t="shared" si="14"/>
        <v>2.4486887368158704E-2</v>
      </c>
      <c r="Q77" s="4">
        <f t="shared" si="15"/>
        <v>-7.8864576592282257E-5</v>
      </c>
      <c r="R77" s="4">
        <f t="shared" si="16"/>
        <v>2.495632655829834E-4</v>
      </c>
      <c r="S77" s="4">
        <f t="shared" si="17"/>
        <v>4.3673364330519479E-3</v>
      </c>
    </row>
    <row r="78" spans="1:19" ht="18.75" x14ac:dyDescent="0.25">
      <c r="A78" s="2">
        <v>44952</v>
      </c>
      <c r="B78" s="3">
        <v>143.96000699999999</v>
      </c>
      <c r="C78" s="3">
        <v>248</v>
      </c>
      <c r="D78" s="3">
        <v>99.160004000000001</v>
      </c>
      <c r="E78" s="3">
        <v>203.64999399999999</v>
      </c>
      <c r="F78" s="3">
        <v>127.529999</v>
      </c>
      <c r="G78" s="3">
        <v>11512.410156</v>
      </c>
      <c r="H78" s="3">
        <v>4060.43</v>
      </c>
      <c r="I78" s="3">
        <v>81.010000000000005</v>
      </c>
      <c r="J78" s="3">
        <v>1928.99</v>
      </c>
      <c r="K78" s="4">
        <f t="shared" si="9"/>
        <v>1.7441238162270629E-2</v>
      </c>
      <c r="L78" s="4">
        <f t="shared" si="10"/>
        <v>1.0947717569977039E-2</v>
      </c>
      <c r="M78" s="4">
        <f t="shared" si="11"/>
        <v>1.4694869012302382E-2</v>
      </c>
      <c r="N78" s="4">
        <f t="shared" si="12"/>
        <v>3.025137657224072E-2</v>
      </c>
      <c r="O78" s="4">
        <f t="shared" si="13"/>
        <v>2.4811124297217067E-2</v>
      </c>
      <c r="P78" s="4">
        <f t="shared" si="14"/>
        <v>2.8034748737760195E-2</v>
      </c>
      <c r="Q78" s="4">
        <f t="shared" si="15"/>
        <v>5.5828649256307646E-3</v>
      </c>
      <c r="R78" s="4">
        <f t="shared" si="16"/>
        <v>1.0672724786837997E-2</v>
      </c>
      <c r="S78" s="4">
        <f t="shared" si="17"/>
        <v>-8.7434620168347268E-3</v>
      </c>
    </row>
    <row r="79" spans="1:19" ht="18.75" x14ac:dyDescent="0.25">
      <c r="A79" s="2">
        <v>44953</v>
      </c>
      <c r="B79" s="3">
        <v>145.929993</v>
      </c>
      <c r="C79" s="3">
        <v>248.16000399999999</v>
      </c>
      <c r="D79" s="3">
        <v>100.709999</v>
      </c>
      <c r="E79" s="3">
        <v>191.61999499999999</v>
      </c>
      <c r="F79" s="3">
        <v>127.529999</v>
      </c>
      <c r="G79" s="3">
        <v>11621.709961</v>
      </c>
      <c r="H79" s="3">
        <v>4070.56</v>
      </c>
      <c r="I79" s="3">
        <v>79.680000000000007</v>
      </c>
      <c r="J79" s="3">
        <v>1927.34</v>
      </c>
      <c r="K79" s="4">
        <f t="shared" si="9"/>
        <v>9.4492997979572207E-3</v>
      </c>
      <c r="L79" s="4">
        <f t="shared" si="10"/>
        <v>2.4917027916841637E-3</v>
      </c>
      <c r="M79" s="4">
        <f t="shared" si="11"/>
        <v>1.359147487600262E-2</v>
      </c>
      <c r="N79" s="4">
        <f t="shared" si="12"/>
        <v>6.4496938187945895E-4</v>
      </c>
      <c r="O79" s="4">
        <f t="shared" si="13"/>
        <v>1.5510342224717368E-2</v>
      </c>
      <c r="P79" s="4">
        <f t="shared" si="14"/>
        <v>-6.0888586502691168E-2</v>
      </c>
      <c r="Q79" s="4">
        <f t="shared" si="15"/>
        <v>0</v>
      </c>
      <c r="R79" s="4">
        <f t="shared" si="16"/>
        <v>-1.6553990566057098E-2</v>
      </c>
      <c r="S79" s="4">
        <f t="shared" si="17"/>
        <v>-8.5573594619186958E-4</v>
      </c>
    </row>
    <row r="80" spans="1:19" ht="18.75" x14ac:dyDescent="0.25">
      <c r="A80" s="2">
        <v>44956</v>
      </c>
      <c r="B80" s="3">
        <v>143</v>
      </c>
      <c r="C80" s="3">
        <v>242.71000699999999</v>
      </c>
      <c r="D80" s="3">
        <v>97.949996999999996</v>
      </c>
      <c r="E80" s="3">
        <v>195.36999499999999</v>
      </c>
      <c r="F80" s="3">
        <v>126.370003</v>
      </c>
      <c r="G80" s="3">
        <v>11393.809569999999</v>
      </c>
      <c r="H80" s="3">
        <v>4017.77</v>
      </c>
      <c r="I80" s="3">
        <v>77.900000000000006</v>
      </c>
      <c r="J80" s="3">
        <v>1922.52</v>
      </c>
      <c r="K80" s="4">
        <f t="shared" si="9"/>
        <v>-1.9804709573682525E-2</v>
      </c>
      <c r="L80" s="4">
        <f t="shared" si="10"/>
        <v>-1.3053559781991077E-2</v>
      </c>
      <c r="M80" s="4">
        <f t="shared" si="11"/>
        <v>-2.0282376451541951E-2</v>
      </c>
      <c r="N80" s="4">
        <f t="shared" si="12"/>
        <v>-2.2206371690690452E-2</v>
      </c>
      <c r="O80" s="4">
        <f t="shared" si="13"/>
        <v>-2.7787975967874724E-2</v>
      </c>
      <c r="P80" s="4">
        <f t="shared" si="14"/>
        <v>1.9380952881661018E-2</v>
      </c>
      <c r="Q80" s="4">
        <f t="shared" si="15"/>
        <v>-9.1374876871155013E-3</v>
      </c>
      <c r="R80" s="4">
        <f t="shared" si="16"/>
        <v>-2.2592660399640273E-2</v>
      </c>
      <c r="S80" s="4">
        <f t="shared" si="17"/>
        <v>-2.5039884662989946E-3</v>
      </c>
    </row>
    <row r="81" spans="1:19" ht="18.75" x14ac:dyDescent="0.25">
      <c r="A81" s="2">
        <v>44957</v>
      </c>
      <c r="B81" s="3">
        <v>144.28999300000001</v>
      </c>
      <c r="C81" s="3">
        <v>247.80999800000001</v>
      </c>
      <c r="D81" s="3">
        <v>99.870002999999997</v>
      </c>
      <c r="E81" s="3">
        <v>209.429993</v>
      </c>
      <c r="F81" s="3">
        <v>127.33000199999999</v>
      </c>
      <c r="G81" s="3">
        <v>11584.549805000001</v>
      </c>
      <c r="H81" s="3">
        <v>4076.6</v>
      </c>
      <c r="I81" s="3">
        <v>78.87</v>
      </c>
      <c r="J81" s="3">
        <v>1927.88</v>
      </c>
      <c r="K81" s="4">
        <f t="shared" si="9"/>
        <v>1.6602109229098369E-2</v>
      </c>
      <c r="L81" s="4">
        <f t="shared" si="10"/>
        <v>1.4536285322318165E-2</v>
      </c>
      <c r="M81" s="4">
        <f t="shared" si="11"/>
        <v>8.9804845358455627E-3</v>
      </c>
      <c r="N81" s="4">
        <f t="shared" si="12"/>
        <v>2.0794971579026322E-2</v>
      </c>
      <c r="O81" s="4">
        <f t="shared" si="13"/>
        <v>1.9412256531415564E-2</v>
      </c>
      <c r="P81" s="4">
        <f t="shared" si="14"/>
        <v>6.949435021528523E-2</v>
      </c>
      <c r="Q81" s="4">
        <f t="shared" si="15"/>
        <v>7.5680217821606863E-3</v>
      </c>
      <c r="R81" s="4">
        <f t="shared" si="16"/>
        <v>1.2374974533197046E-2</v>
      </c>
      <c r="S81" s="4">
        <f t="shared" si="17"/>
        <v>2.7841281229367978E-3</v>
      </c>
    </row>
    <row r="82" spans="1:19" ht="18.75" x14ac:dyDescent="0.25">
      <c r="A82" s="2">
        <v>44958</v>
      </c>
      <c r="B82" s="3">
        <v>145.429993</v>
      </c>
      <c r="C82" s="3">
        <v>252.75</v>
      </c>
      <c r="D82" s="3">
        <v>101.43</v>
      </c>
      <c r="E82" s="3">
        <v>217.08999600000001</v>
      </c>
      <c r="F82" s="3">
        <v>129.5</v>
      </c>
      <c r="G82" s="3">
        <v>11816.320313</v>
      </c>
      <c r="H82" s="3">
        <v>4119.21</v>
      </c>
      <c r="I82" s="3">
        <v>76.41</v>
      </c>
      <c r="J82" s="3">
        <v>1950.42</v>
      </c>
      <c r="K82" s="4">
        <f t="shared" si="9"/>
        <v>1.9809356308716001E-2</v>
      </c>
      <c r="L82" s="4">
        <f t="shared" si="10"/>
        <v>1.0398089735210484E-2</v>
      </c>
      <c r="M82" s="4">
        <f t="shared" si="11"/>
        <v>7.8697082607424411E-3</v>
      </c>
      <c r="N82" s="4">
        <f t="shared" si="12"/>
        <v>1.97385424653834E-2</v>
      </c>
      <c r="O82" s="4">
        <f t="shared" si="13"/>
        <v>1.549953509381094E-2</v>
      </c>
      <c r="P82" s="4">
        <f t="shared" si="14"/>
        <v>3.5922474448762759E-2</v>
      </c>
      <c r="Q82" s="4">
        <f t="shared" si="15"/>
        <v>1.6898723847030853E-2</v>
      </c>
      <c r="R82" s="4">
        <f t="shared" si="16"/>
        <v>-3.1687349750424317E-2</v>
      </c>
      <c r="S82" s="4">
        <f t="shared" si="17"/>
        <v>1.162378041168079E-2</v>
      </c>
    </row>
    <row r="83" spans="1:19" ht="18.75" x14ac:dyDescent="0.25">
      <c r="A83" s="2">
        <v>44959</v>
      </c>
      <c r="B83" s="3">
        <v>150.820007</v>
      </c>
      <c r="C83" s="3">
        <v>264.60000600000001</v>
      </c>
      <c r="D83" s="3">
        <v>108.800003</v>
      </c>
      <c r="E83" s="3">
        <v>211</v>
      </c>
      <c r="F83" s="3">
        <v>129.05999800000001</v>
      </c>
      <c r="G83" s="3">
        <v>12200.820313</v>
      </c>
      <c r="H83" s="3">
        <v>4179.76</v>
      </c>
      <c r="I83" s="3">
        <v>75.88</v>
      </c>
      <c r="J83" s="3">
        <v>1912.37</v>
      </c>
      <c r="K83" s="4">
        <f t="shared" si="9"/>
        <v>3.2021534975303377E-2</v>
      </c>
      <c r="L83" s="4">
        <f t="shared" si="10"/>
        <v>1.4592431217642185E-2</v>
      </c>
      <c r="M83" s="4">
        <f t="shared" si="11"/>
        <v>3.6392296130947382E-2</v>
      </c>
      <c r="N83" s="4">
        <f t="shared" si="12"/>
        <v>4.5818416456011278E-2</v>
      </c>
      <c r="O83" s="4">
        <f t="shared" si="13"/>
        <v>7.0142456607466888E-2</v>
      </c>
      <c r="P83" s="4">
        <f t="shared" si="14"/>
        <v>-2.8453862199059651E-2</v>
      </c>
      <c r="Q83" s="4">
        <f t="shared" si="15"/>
        <v>-3.4034841285670784E-3</v>
      </c>
      <c r="R83" s="4">
        <f t="shared" si="16"/>
        <v>-6.960432592661837E-3</v>
      </c>
      <c r="S83" s="4">
        <f t="shared" si="17"/>
        <v>-1.9701423447086461E-2</v>
      </c>
    </row>
    <row r="84" spans="1:19" ht="18.75" x14ac:dyDescent="0.25">
      <c r="A84" s="2">
        <v>44960</v>
      </c>
      <c r="B84" s="3">
        <v>154.5</v>
      </c>
      <c r="C84" s="3">
        <v>258.35000600000001</v>
      </c>
      <c r="D84" s="3">
        <v>105.220001</v>
      </c>
      <c r="E84" s="3">
        <v>210.88999899999999</v>
      </c>
      <c r="F84" s="3">
        <v>127.610001</v>
      </c>
      <c r="G84" s="3">
        <v>12006.950194999999</v>
      </c>
      <c r="H84" s="3">
        <v>4136.4799999999996</v>
      </c>
      <c r="I84" s="3">
        <v>73.39</v>
      </c>
      <c r="J84" s="3">
        <v>1865.53</v>
      </c>
      <c r="K84" s="4">
        <f t="shared" si="9"/>
        <v>-1.6017523206301662E-2</v>
      </c>
      <c r="L84" s="4">
        <f t="shared" si="10"/>
        <v>-1.0408643989373002E-2</v>
      </c>
      <c r="M84" s="4">
        <f t="shared" si="11"/>
        <v>2.4106977150357683E-2</v>
      </c>
      <c r="N84" s="4">
        <f t="shared" si="12"/>
        <v>-2.3903996399090501E-2</v>
      </c>
      <c r="O84" s="4">
        <f t="shared" si="13"/>
        <v>-3.3457956188813656E-2</v>
      </c>
      <c r="P84" s="4">
        <f t="shared" si="14"/>
        <v>-5.2146769420197971E-4</v>
      </c>
      <c r="Q84" s="4">
        <f t="shared" si="15"/>
        <v>-1.1298651428764014E-2</v>
      </c>
      <c r="R84" s="4">
        <f t="shared" si="16"/>
        <v>-3.3365458509841919E-2</v>
      </c>
      <c r="S84" s="4">
        <f t="shared" si="17"/>
        <v>-2.4798115522751452E-2</v>
      </c>
    </row>
    <row r="85" spans="1:19" ht="18.75" x14ac:dyDescent="0.25">
      <c r="A85" s="2">
        <v>44963</v>
      </c>
      <c r="B85" s="3">
        <v>151.729996</v>
      </c>
      <c r="C85" s="3">
        <v>256.76998900000001</v>
      </c>
      <c r="D85" s="3">
        <v>103.470001</v>
      </c>
      <c r="E85" s="3">
        <v>221.729996</v>
      </c>
      <c r="F85" s="3">
        <v>125.730003</v>
      </c>
      <c r="G85" s="3">
        <v>11887.450194999999</v>
      </c>
      <c r="H85" s="3">
        <v>4111.08</v>
      </c>
      <c r="I85" s="3">
        <v>74.11</v>
      </c>
      <c r="J85" s="3">
        <v>1867.36</v>
      </c>
      <c r="K85" s="4">
        <f t="shared" si="9"/>
        <v>-1.0002426875302201E-2</v>
      </c>
      <c r="L85" s="4">
        <f t="shared" si="10"/>
        <v>-6.1594169191690872E-3</v>
      </c>
      <c r="M85" s="4">
        <f t="shared" si="11"/>
        <v>-1.8091497163268487E-2</v>
      </c>
      <c r="N85" s="4">
        <f t="shared" si="12"/>
        <v>-6.1345782357699486E-3</v>
      </c>
      <c r="O85" s="4">
        <f t="shared" si="13"/>
        <v>-1.6771680525061429E-2</v>
      </c>
      <c r="P85" s="4">
        <f t="shared" si="14"/>
        <v>5.0123741643081858E-2</v>
      </c>
      <c r="Q85" s="4">
        <f t="shared" si="15"/>
        <v>-1.4841971116518058E-2</v>
      </c>
      <c r="R85" s="4">
        <f t="shared" si="16"/>
        <v>9.7627894062960654E-3</v>
      </c>
      <c r="S85" s="4">
        <f t="shared" si="17"/>
        <v>9.8047365264037831E-4</v>
      </c>
    </row>
    <row r="86" spans="1:19" ht="18.75" x14ac:dyDescent="0.25">
      <c r="A86" s="2">
        <v>44964</v>
      </c>
      <c r="B86" s="3">
        <v>154.64999399999999</v>
      </c>
      <c r="C86" s="3">
        <v>267.55999800000001</v>
      </c>
      <c r="D86" s="3">
        <v>108.040001</v>
      </c>
      <c r="E86" s="3">
        <v>222.050003</v>
      </c>
      <c r="F86" s="3">
        <v>125.33000199999999</v>
      </c>
      <c r="G86" s="3">
        <v>12113.790039</v>
      </c>
      <c r="H86" s="3">
        <v>4164</v>
      </c>
      <c r="I86" s="3">
        <v>77.14</v>
      </c>
      <c r="J86" s="3">
        <v>1873.81</v>
      </c>
      <c r="K86" s="4">
        <f t="shared" si="9"/>
        <v>1.8861238145782253E-2</v>
      </c>
      <c r="L86" s="4">
        <f t="shared" si="10"/>
        <v>1.2790383040919152E-2</v>
      </c>
      <c r="M86" s="4">
        <f t="shared" si="11"/>
        <v>1.9061861159261905E-2</v>
      </c>
      <c r="N86" s="4">
        <f t="shared" si="12"/>
        <v>4.1163133053516848E-2</v>
      </c>
      <c r="O86" s="4">
        <f t="shared" si="13"/>
        <v>4.3219812898749682E-2</v>
      </c>
      <c r="P86" s="4">
        <f t="shared" si="14"/>
        <v>1.4421878236354014E-3</v>
      </c>
      <c r="Q86" s="4">
        <f t="shared" si="15"/>
        <v>-3.1864998844414044E-3</v>
      </c>
      <c r="R86" s="4">
        <f t="shared" si="16"/>
        <v>4.007147681681416E-2</v>
      </c>
      <c r="S86" s="4">
        <f t="shared" si="17"/>
        <v>3.4481225876566764E-3</v>
      </c>
    </row>
    <row r="87" spans="1:19" ht="18.75" x14ac:dyDescent="0.25">
      <c r="A87" s="2">
        <v>44965</v>
      </c>
      <c r="B87" s="3">
        <v>151.91999799999999</v>
      </c>
      <c r="C87" s="3">
        <v>266.73001099999999</v>
      </c>
      <c r="D87" s="3">
        <v>100</v>
      </c>
      <c r="E87" s="3">
        <v>223.36999499999999</v>
      </c>
      <c r="F87" s="3">
        <v>122.910004</v>
      </c>
      <c r="G87" s="3">
        <v>11910.519531</v>
      </c>
      <c r="H87" s="3">
        <v>4117.8599999999997</v>
      </c>
      <c r="I87" s="3">
        <v>78.47</v>
      </c>
      <c r="J87" s="3">
        <v>1875.59</v>
      </c>
      <c r="K87" s="4">
        <f t="shared" si="9"/>
        <v>-1.6922472487054328E-2</v>
      </c>
      <c r="L87" s="4">
        <f t="shared" si="10"/>
        <v>-1.1142539811002886E-2</v>
      </c>
      <c r="M87" s="4">
        <f t="shared" si="11"/>
        <v>-1.7810406994586931E-2</v>
      </c>
      <c r="N87" s="4">
        <f t="shared" si="12"/>
        <v>-3.106880733886503E-3</v>
      </c>
      <c r="O87" s="4">
        <f t="shared" si="13"/>
        <v>-7.7331352192154562E-2</v>
      </c>
      <c r="P87" s="4">
        <f t="shared" si="14"/>
        <v>5.9269717124985901E-3</v>
      </c>
      <c r="Q87" s="4">
        <f t="shared" si="15"/>
        <v>-1.9497861810275085E-2</v>
      </c>
      <c r="R87" s="4">
        <f t="shared" si="16"/>
        <v>1.709443335930004E-2</v>
      </c>
      <c r="S87" s="4">
        <f t="shared" si="17"/>
        <v>9.4948532230533186E-4</v>
      </c>
    </row>
    <row r="88" spans="1:19" ht="18.75" x14ac:dyDescent="0.25">
      <c r="A88" s="2">
        <v>44966</v>
      </c>
      <c r="B88" s="3">
        <v>150.86999499999999</v>
      </c>
      <c r="C88" s="3">
        <v>263.61999500000002</v>
      </c>
      <c r="D88" s="3">
        <v>95.459998999999996</v>
      </c>
      <c r="E88" s="3">
        <v>212.64999399999999</v>
      </c>
      <c r="F88" s="3">
        <v>122.18</v>
      </c>
      <c r="G88" s="3">
        <v>11789.580078000001</v>
      </c>
      <c r="H88" s="3">
        <v>4081.5</v>
      </c>
      <c r="I88" s="3">
        <v>78.06</v>
      </c>
      <c r="J88" s="3">
        <v>1861.39</v>
      </c>
      <c r="K88" s="4">
        <f t="shared" si="9"/>
        <v>-1.0205906705308592E-2</v>
      </c>
      <c r="L88" s="4">
        <f t="shared" si="10"/>
        <v>-8.869043032445954E-3</v>
      </c>
      <c r="M88" s="4">
        <f t="shared" si="11"/>
        <v>-6.9355476283390815E-3</v>
      </c>
      <c r="N88" s="4">
        <f t="shared" si="12"/>
        <v>-1.172829872373678E-2</v>
      </c>
      <c r="O88" s="4">
        <f t="shared" si="13"/>
        <v>-4.6462884885932844E-2</v>
      </c>
      <c r="P88" s="4">
        <f t="shared" si="14"/>
        <v>-4.9181973476815757E-2</v>
      </c>
      <c r="Q88" s="4">
        <f t="shared" si="15"/>
        <v>-5.9570455494059168E-3</v>
      </c>
      <c r="R88" s="4">
        <f t="shared" si="16"/>
        <v>-5.238624386912848E-3</v>
      </c>
      <c r="S88" s="4">
        <f t="shared" si="17"/>
        <v>-7.5997561372451216E-3</v>
      </c>
    </row>
    <row r="89" spans="1:19" ht="18.75" x14ac:dyDescent="0.25">
      <c r="A89" s="2">
        <v>44967</v>
      </c>
      <c r="B89" s="3">
        <v>151.009995</v>
      </c>
      <c r="C89" s="3">
        <v>263.10000600000001</v>
      </c>
      <c r="D89" s="3">
        <v>94.860000999999997</v>
      </c>
      <c r="E89" s="3">
        <v>217.88000500000001</v>
      </c>
      <c r="F89" s="3">
        <v>122.230003</v>
      </c>
      <c r="G89" s="3">
        <v>11718.120117</v>
      </c>
      <c r="H89" s="3">
        <v>4090.46</v>
      </c>
      <c r="I89" s="3">
        <v>79.72</v>
      </c>
      <c r="J89" s="3">
        <v>1864.67</v>
      </c>
      <c r="K89" s="4">
        <f t="shared" si="9"/>
        <v>-6.0797254109929639E-3</v>
      </c>
      <c r="L89" s="4">
        <f t="shared" si="10"/>
        <v>2.1928652588764841E-3</v>
      </c>
      <c r="M89" s="4">
        <f t="shared" si="11"/>
        <v>9.2752096643964374E-4</v>
      </c>
      <c r="N89" s="4">
        <f t="shared" si="12"/>
        <v>-1.9744424663611809E-3</v>
      </c>
      <c r="O89" s="4">
        <f t="shared" si="13"/>
        <v>-6.30517011087188E-3</v>
      </c>
      <c r="P89" s="4">
        <f t="shared" si="14"/>
        <v>2.4296881979620728E-2</v>
      </c>
      <c r="Q89" s="4">
        <f t="shared" si="15"/>
        <v>4.0917311144271181E-4</v>
      </c>
      <c r="R89" s="4">
        <f t="shared" si="16"/>
        <v>2.1042733592125024E-2</v>
      </c>
      <c r="S89" s="4">
        <f t="shared" si="17"/>
        <v>1.7605732850403751E-3</v>
      </c>
    </row>
    <row r="90" spans="1:19" ht="18.75" x14ac:dyDescent="0.25">
      <c r="A90" s="2">
        <v>44970</v>
      </c>
      <c r="B90" s="3">
        <v>153.85000600000001</v>
      </c>
      <c r="C90" s="3">
        <v>271.32000699999998</v>
      </c>
      <c r="D90" s="3">
        <v>95</v>
      </c>
      <c r="E90" s="3">
        <v>229.71000699999999</v>
      </c>
      <c r="F90" s="3">
        <v>125.150002</v>
      </c>
      <c r="G90" s="3">
        <v>11891.790039</v>
      </c>
      <c r="H90" s="3">
        <v>4137.29</v>
      </c>
      <c r="I90" s="3">
        <v>80.14</v>
      </c>
      <c r="J90" s="3">
        <v>1853.39</v>
      </c>
      <c r="K90" s="4">
        <f t="shared" si="9"/>
        <v>1.4711877619030263E-2</v>
      </c>
      <c r="L90" s="4">
        <f t="shared" si="10"/>
        <v>1.1383550959928976E-2</v>
      </c>
      <c r="M90" s="4">
        <f t="shared" si="11"/>
        <v>1.8632114089767907E-2</v>
      </c>
      <c r="N90" s="4">
        <f t="shared" si="12"/>
        <v>3.0764751026408087E-2</v>
      </c>
      <c r="O90" s="4">
        <f t="shared" si="13"/>
        <v>1.4747606092541628E-3</v>
      </c>
      <c r="P90" s="4">
        <f t="shared" si="14"/>
        <v>5.287319880246108E-2</v>
      </c>
      <c r="Q90" s="4">
        <f t="shared" si="15"/>
        <v>2.3608493525542409E-2</v>
      </c>
      <c r="R90" s="4">
        <f t="shared" si="16"/>
        <v>5.2546098634045878E-3</v>
      </c>
      <c r="S90" s="4">
        <f t="shared" si="17"/>
        <v>-6.0676990731362212E-3</v>
      </c>
    </row>
    <row r="91" spans="1:19" ht="18.75" x14ac:dyDescent="0.25">
      <c r="A91" s="2">
        <v>44971</v>
      </c>
      <c r="B91" s="3">
        <v>153.199997</v>
      </c>
      <c r="C91" s="3">
        <v>272.17001299999998</v>
      </c>
      <c r="D91" s="3">
        <v>94.949996999999996</v>
      </c>
      <c r="E91" s="3">
        <v>227.63999899999999</v>
      </c>
      <c r="F91" s="3">
        <v>126.199997</v>
      </c>
      <c r="G91" s="3">
        <v>11960.150390999999</v>
      </c>
      <c r="H91" s="3">
        <v>4136.13</v>
      </c>
      <c r="I91" s="3">
        <v>79.06</v>
      </c>
      <c r="J91" s="3">
        <v>1854.29</v>
      </c>
      <c r="K91" s="4">
        <f t="shared" si="9"/>
        <v>5.7320736126244059E-3</v>
      </c>
      <c r="L91" s="4">
        <f t="shared" si="10"/>
        <v>-2.8041608128225108E-4</v>
      </c>
      <c r="M91" s="4">
        <f t="shared" si="11"/>
        <v>-4.2339030428298384E-3</v>
      </c>
      <c r="N91" s="4">
        <f t="shared" si="12"/>
        <v>3.1279569514311668E-3</v>
      </c>
      <c r="O91" s="4">
        <f t="shared" si="13"/>
        <v>-5.2648593782306935E-4</v>
      </c>
      <c r="P91" s="4">
        <f t="shared" si="14"/>
        <v>-9.0522449243246317E-3</v>
      </c>
      <c r="Q91" s="4">
        <f t="shared" si="15"/>
        <v>8.3548924767156245E-3</v>
      </c>
      <c r="R91" s="4">
        <f t="shared" si="16"/>
        <v>-1.3568047339459063E-2</v>
      </c>
      <c r="S91" s="4">
        <f t="shared" si="17"/>
        <v>4.8547879950610289E-4</v>
      </c>
    </row>
    <row r="92" spans="1:19" ht="18.75" x14ac:dyDescent="0.25">
      <c r="A92" s="2">
        <v>44972</v>
      </c>
      <c r="B92" s="3">
        <v>155.33000200000001</v>
      </c>
      <c r="C92" s="3">
        <v>269.32000699999998</v>
      </c>
      <c r="D92" s="3">
        <v>97.099997999999999</v>
      </c>
      <c r="E92" s="3">
        <v>220.020004</v>
      </c>
      <c r="F92" s="3">
        <v>127.480003</v>
      </c>
      <c r="G92" s="3">
        <v>12070.589844</v>
      </c>
      <c r="H92" s="3">
        <v>4147.6000000000004</v>
      </c>
      <c r="I92" s="3">
        <v>78.59</v>
      </c>
      <c r="J92" s="3">
        <v>1836.19</v>
      </c>
      <c r="K92" s="4">
        <f t="shared" si="9"/>
        <v>9.1915795734881962E-3</v>
      </c>
      <c r="L92" s="4">
        <f t="shared" si="10"/>
        <v>2.7692856551893739E-3</v>
      </c>
      <c r="M92" s="4">
        <f t="shared" si="11"/>
        <v>1.3807661151383299E-2</v>
      </c>
      <c r="N92" s="4">
        <f t="shared" si="12"/>
        <v>-1.0526629160637747E-2</v>
      </c>
      <c r="O92" s="4">
        <f t="shared" si="13"/>
        <v>2.2390949037238834E-2</v>
      </c>
      <c r="P92" s="4">
        <f t="shared" si="14"/>
        <v>-3.4046959850567111E-2</v>
      </c>
      <c r="Q92" s="4">
        <f t="shared" si="15"/>
        <v>1.0091586746916882E-2</v>
      </c>
      <c r="R92" s="4">
        <f t="shared" si="16"/>
        <v>-5.9625929904559248E-3</v>
      </c>
      <c r="S92" s="4">
        <f t="shared" si="17"/>
        <v>-9.8091007832449128E-3</v>
      </c>
    </row>
    <row r="93" spans="1:19" ht="18.75" x14ac:dyDescent="0.25">
      <c r="A93" s="2">
        <v>44973</v>
      </c>
      <c r="B93" s="3">
        <v>153.71000699999999</v>
      </c>
      <c r="C93" s="3">
        <v>262.14999399999999</v>
      </c>
      <c r="D93" s="3">
        <v>95.779999000000004</v>
      </c>
      <c r="E93" s="3">
        <v>213.88000500000001</v>
      </c>
      <c r="F93" s="3">
        <v>124.379997</v>
      </c>
      <c r="G93" s="3">
        <v>11855.830078000001</v>
      </c>
      <c r="H93" s="3">
        <v>4090.41</v>
      </c>
      <c r="I93" s="3">
        <v>78.489999999999995</v>
      </c>
      <c r="J93" s="3">
        <v>1837.44</v>
      </c>
      <c r="K93" s="4">
        <f t="shared" si="9"/>
        <v>-1.7952166216715019E-2</v>
      </c>
      <c r="L93" s="4">
        <f t="shared" si="10"/>
        <v>-1.3884644172642286E-2</v>
      </c>
      <c r="M93" s="4">
        <f t="shared" si="11"/>
        <v>-1.0484143098485789E-2</v>
      </c>
      <c r="N93" s="4">
        <f t="shared" si="12"/>
        <v>-2.6983453537583618E-2</v>
      </c>
      <c r="O93" s="4">
        <f t="shared" si="13"/>
        <v>-1.3687470226086398E-2</v>
      </c>
      <c r="P93" s="4">
        <f t="shared" si="14"/>
        <v>-2.8303336033329414E-2</v>
      </c>
      <c r="Q93" s="4">
        <f t="shared" si="15"/>
        <v>-2.4618141526129032E-2</v>
      </c>
      <c r="R93" s="4">
        <f t="shared" si="16"/>
        <v>-1.2732367393613079E-3</v>
      </c>
      <c r="S93" s="4">
        <f t="shared" si="17"/>
        <v>6.8052582771867102E-4</v>
      </c>
    </row>
    <row r="94" spans="1:19" ht="18.75" x14ac:dyDescent="0.25">
      <c r="A94" s="2">
        <v>44974</v>
      </c>
      <c r="B94" s="3">
        <v>152.550003</v>
      </c>
      <c r="C94" s="3">
        <v>258.05999800000001</v>
      </c>
      <c r="D94" s="3">
        <v>94.589995999999999</v>
      </c>
      <c r="E94" s="3">
        <v>206.550003</v>
      </c>
      <c r="F94" s="3">
        <v>124.839996</v>
      </c>
      <c r="G94" s="3">
        <v>11787.269531</v>
      </c>
      <c r="H94" s="3">
        <v>4079.09</v>
      </c>
      <c r="I94" s="3">
        <v>76.34</v>
      </c>
      <c r="J94" s="3">
        <v>1841.59</v>
      </c>
      <c r="K94" s="4">
        <f t="shared" si="9"/>
        <v>-5.7996405131277859E-3</v>
      </c>
      <c r="L94" s="4">
        <f t="shared" si="10"/>
        <v>-2.7712852059047503E-3</v>
      </c>
      <c r="M94" s="4">
        <f t="shared" si="11"/>
        <v>-7.5753249487810342E-3</v>
      </c>
      <c r="N94" s="4">
        <f t="shared" si="12"/>
        <v>-1.5724727857317492E-2</v>
      </c>
      <c r="O94" s="4">
        <f t="shared" si="13"/>
        <v>-1.2502164536560298E-2</v>
      </c>
      <c r="P94" s="4">
        <f t="shared" si="14"/>
        <v>-3.4872605091023787E-2</v>
      </c>
      <c r="Q94" s="4">
        <f t="shared" si="15"/>
        <v>3.6915138054560252E-3</v>
      </c>
      <c r="R94" s="4">
        <f t="shared" si="16"/>
        <v>-2.7774180821638513E-2</v>
      </c>
      <c r="S94" s="4">
        <f t="shared" si="17"/>
        <v>2.2560303994142738E-3</v>
      </c>
    </row>
    <row r="95" spans="1:19" ht="18.75" x14ac:dyDescent="0.25">
      <c r="A95" s="2">
        <v>44978</v>
      </c>
      <c r="B95" s="3">
        <v>148.479996</v>
      </c>
      <c r="C95" s="3">
        <v>252.66999799999999</v>
      </c>
      <c r="D95" s="3">
        <v>92.050003000000004</v>
      </c>
      <c r="E95" s="3">
        <v>207.53999300000001</v>
      </c>
      <c r="F95" s="3">
        <v>121.099998</v>
      </c>
      <c r="G95" s="3">
        <v>11492.299805000001</v>
      </c>
      <c r="H95" s="3">
        <v>3997.34</v>
      </c>
      <c r="I95" s="3">
        <v>76.16</v>
      </c>
      <c r="J95" s="3">
        <v>1834.32</v>
      </c>
      <c r="K95" s="4">
        <f t="shared" si="9"/>
        <v>-2.5342866860370111E-2</v>
      </c>
      <c r="L95" s="4">
        <f t="shared" si="10"/>
        <v>-2.0244784414123935E-2</v>
      </c>
      <c r="M95" s="4">
        <f t="shared" si="11"/>
        <v>-2.7042188730126981E-2</v>
      </c>
      <c r="N95" s="4">
        <f t="shared" si="12"/>
        <v>-2.1107826689649837E-2</v>
      </c>
      <c r="O95" s="4">
        <f t="shared" si="13"/>
        <v>-2.7219779667240464E-2</v>
      </c>
      <c r="P95" s="4">
        <f t="shared" si="14"/>
        <v>4.7815300815923075E-3</v>
      </c>
      <c r="Q95" s="4">
        <f t="shared" si="15"/>
        <v>-3.041625131779584E-2</v>
      </c>
      <c r="R95" s="4">
        <f t="shared" si="16"/>
        <v>-2.3606568339738861E-3</v>
      </c>
      <c r="S95" s="4">
        <f t="shared" si="17"/>
        <v>-3.9554882893202796E-3</v>
      </c>
    </row>
    <row r="96" spans="1:19" ht="18.75" x14ac:dyDescent="0.25">
      <c r="A96" s="2">
        <v>44979</v>
      </c>
      <c r="B96" s="3">
        <v>148.91000399999999</v>
      </c>
      <c r="C96" s="3">
        <v>251.509995</v>
      </c>
      <c r="D96" s="3">
        <v>91.800003000000004</v>
      </c>
      <c r="E96" s="3">
        <v>236.63999899999999</v>
      </c>
      <c r="F96" s="3">
        <v>119.900002</v>
      </c>
      <c r="G96" s="3">
        <v>11507.070313</v>
      </c>
      <c r="H96" s="3">
        <v>3991.05</v>
      </c>
      <c r="I96" s="3">
        <v>73.95</v>
      </c>
      <c r="J96" s="3">
        <v>1825.04</v>
      </c>
      <c r="K96" s="4">
        <f t="shared" si="9"/>
        <v>1.2844273521283504E-3</v>
      </c>
      <c r="L96" s="4">
        <f t="shared" si="10"/>
        <v>-1.5747857327715093E-3</v>
      </c>
      <c r="M96" s="4">
        <f t="shared" si="11"/>
        <v>2.891881365741198E-3</v>
      </c>
      <c r="N96" s="4">
        <f t="shared" si="12"/>
        <v>-4.6015512830992616E-3</v>
      </c>
      <c r="O96" s="4">
        <f t="shared" si="13"/>
        <v>-2.7196099638866675E-3</v>
      </c>
      <c r="P96" s="4">
        <f t="shared" si="14"/>
        <v>0.13121593628796735</v>
      </c>
      <c r="Q96" s="4">
        <f t="shared" si="15"/>
        <v>-9.9585553297341731E-3</v>
      </c>
      <c r="R96" s="4">
        <f t="shared" si="16"/>
        <v>-2.944720132630102E-2</v>
      </c>
      <c r="S96" s="4">
        <f t="shared" si="17"/>
        <v>-5.0719360181188979E-3</v>
      </c>
    </row>
    <row r="97" spans="1:19" ht="18.75" x14ac:dyDescent="0.25">
      <c r="A97" s="2">
        <v>44980</v>
      </c>
      <c r="B97" s="3">
        <v>149.39999399999999</v>
      </c>
      <c r="C97" s="3">
        <v>254.770004</v>
      </c>
      <c r="D97" s="3">
        <v>91.07</v>
      </c>
      <c r="E97" s="3">
        <v>232.86000100000001</v>
      </c>
      <c r="F97" s="3">
        <v>119.959999</v>
      </c>
      <c r="G97" s="3">
        <v>11590.400390999999</v>
      </c>
      <c r="H97" s="3">
        <v>4012.32</v>
      </c>
      <c r="I97" s="3">
        <v>75.39</v>
      </c>
      <c r="J97" s="3">
        <v>1822.64</v>
      </c>
      <c r="K97" s="4">
        <f t="shared" si="9"/>
        <v>7.2155467245582413E-3</v>
      </c>
      <c r="L97" s="4">
        <f t="shared" si="10"/>
        <v>5.3152734602749932E-3</v>
      </c>
      <c r="M97" s="4">
        <f t="shared" si="11"/>
        <v>3.2851090740974014E-3</v>
      </c>
      <c r="N97" s="4">
        <f t="shared" si="12"/>
        <v>1.2878462762347298E-2</v>
      </c>
      <c r="O97" s="4">
        <f t="shared" si="13"/>
        <v>-7.983888726455713E-3</v>
      </c>
      <c r="P97" s="4">
        <f t="shared" si="14"/>
        <v>-1.6102575833365492E-2</v>
      </c>
      <c r="Q97" s="4">
        <f t="shared" si="15"/>
        <v>5.0026683066061904E-4</v>
      </c>
      <c r="R97" s="4">
        <f t="shared" si="16"/>
        <v>1.9285451066801695E-2</v>
      </c>
      <c r="S97" s="4">
        <f t="shared" si="17"/>
        <v>-1.3159050938245892E-3</v>
      </c>
    </row>
    <row r="98" spans="1:19" ht="18.75" x14ac:dyDescent="0.25">
      <c r="A98" s="2">
        <v>44981</v>
      </c>
      <c r="B98" s="3">
        <v>146.71000699999999</v>
      </c>
      <c r="C98" s="3">
        <v>249.220001</v>
      </c>
      <c r="D98" s="3">
        <v>89.349997999999999</v>
      </c>
      <c r="E98" s="3">
        <v>235.009995</v>
      </c>
      <c r="F98" s="3">
        <v>118.040001</v>
      </c>
      <c r="G98" s="3">
        <v>11394.940430000001</v>
      </c>
      <c r="H98" s="3">
        <v>3970.04</v>
      </c>
      <c r="I98" s="3">
        <v>76.319999999999993</v>
      </c>
      <c r="J98" s="3">
        <v>1810.81</v>
      </c>
      <c r="K98" s="4">
        <f t="shared" si="9"/>
        <v>-1.7007768049195071E-2</v>
      </c>
      <c r="L98" s="4">
        <f t="shared" si="10"/>
        <v>-1.0593457421727142E-2</v>
      </c>
      <c r="M98" s="4">
        <f t="shared" si="11"/>
        <v>-1.8169335673346356E-2</v>
      </c>
      <c r="N98" s="4">
        <f t="shared" si="12"/>
        <v>-2.2025148535921951E-2</v>
      </c>
      <c r="O98" s="4">
        <f t="shared" si="13"/>
        <v>-1.9067222358173999E-2</v>
      </c>
      <c r="P98" s="4">
        <f t="shared" si="14"/>
        <v>9.1906262513006161E-3</v>
      </c>
      <c r="Q98" s="4">
        <f t="shared" si="15"/>
        <v>-1.6134786998253062E-2</v>
      </c>
      <c r="R98" s="4">
        <f t="shared" si="16"/>
        <v>1.2260386916420432E-2</v>
      </c>
      <c r="S98" s="4">
        <f t="shared" si="17"/>
        <v>-6.511740523210352E-3</v>
      </c>
    </row>
    <row r="99" spans="1:19" ht="18.75" x14ac:dyDescent="0.25">
      <c r="A99" s="2">
        <v>44984</v>
      </c>
      <c r="B99" s="3">
        <v>147.91999799999999</v>
      </c>
      <c r="C99" s="3">
        <v>250.16000399999999</v>
      </c>
      <c r="D99" s="3">
        <v>90.099997999999999</v>
      </c>
      <c r="E99" s="3">
        <v>232.16000399999999</v>
      </c>
      <c r="F99" s="3">
        <v>118.529999</v>
      </c>
      <c r="G99" s="3">
        <v>11466.980469</v>
      </c>
      <c r="H99" s="3">
        <v>3982.24</v>
      </c>
      <c r="I99" s="3">
        <v>75.680000000000007</v>
      </c>
      <c r="J99" s="3">
        <v>1817.31</v>
      </c>
      <c r="K99" s="4">
        <f t="shared" si="9"/>
        <v>6.302206866823837E-3</v>
      </c>
      <c r="L99" s="4">
        <f t="shared" si="10"/>
        <v>3.0683048311681872E-3</v>
      </c>
      <c r="M99" s="4">
        <f t="shared" si="11"/>
        <v>8.213676693320163E-3</v>
      </c>
      <c r="N99" s="4">
        <f t="shared" si="12"/>
        <v>3.7646846121116026E-3</v>
      </c>
      <c r="O99" s="4">
        <f t="shared" si="13"/>
        <v>8.3589231951804975E-3</v>
      </c>
      <c r="P99" s="4">
        <f t="shared" si="14"/>
        <v>-1.2201238789221963E-2</v>
      </c>
      <c r="Q99" s="4">
        <f t="shared" si="15"/>
        <v>4.1425261082832648E-3</v>
      </c>
      <c r="R99" s="4">
        <f t="shared" si="16"/>
        <v>-8.4211023964080606E-3</v>
      </c>
      <c r="S99" s="4">
        <f t="shared" si="17"/>
        <v>3.5831267732859312E-3</v>
      </c>
    </row>
    <row r="100" spans="1:19" ht="18.75" x14ac:dyDescent="0.25">
      <c r="A100" s="2">
        <v>44985</v>
      </c>
      <c r="B100" s="3">
        <v>147.41000399999999</v>
      </c>
      <c r="C100" s="3">
        <v>249.41999799999999</v>
      </c>
      <c r="D100" s="3">
        <v>90.300003000000004</v>
      </c>
      <c r="E100" s="3">
        <v>226.979996</v>
      </c>
      <c r="F100" s="3">
        <v>118.790001</v>
      </c>
      <c r="G100" s="3">
        <v>11455.540039</v>
      </c>
      <c r="H100" s="3">
        <v>3970.15</v>
      </c>
      <c r="I100" s="3">
        <v>77.05</v>
      </c>
      <c r="J100" s="3">
        <v>1827.15</v>
      </c>
      <c r="K100" s="4">
        <f t="shared" si="9"/>
        <v>-9.9818263405329014E-4</v>
      </c>
      <c r="L100" s="4">
        <f t="shared" si="10"/>
        <v>-3.0405976856194583E-3</v>
      </c>
      <c r="M100" s="4">
        <f t="shared" si="11"/>
        <v>-3.4537263636596569E-3</v>
      </c>
      <c r="N100" s="4">
        <f t="shared" si="12"/>
        <v>-2.9625146653543691E-3</v>
      </c>
      <c r="O100" s="4">
        <f t="shared" si="13"/>
        <v>2.2173512287968558E-3</v>
      </c>
      <c r="P100" s="4">
        <f t="shared" si="14"/>
        <v>-2.2564916115079693E-2</v>
      </c>
      <c r="Q100" s="4">
        <f t="shared" si="15"/>
        <v>2.1911520649389583E-3</v>
      </c>
      <c r="R100" s="4">
        <f t="shared" si="16"/>
        <v>1.7940637022501864E-2</v>
      </c>
      <c r="S100" s="4">
        <f t="shared" si="17"/>
        <v>5.3999900732073043E-3</v>
      </c>
    </row>
    <row r="101" spans="1:19" ht="18.75" x14ac:dyDescent="0.25">
      <c r="A101" s="2">
        <v>44986</v>
      </c>
      <c r="B101" s="3">
        <v>145.30999800000001</v>
      </c>
      <c r="C101" s="3">
        <v>246.270004</v>
      </c>
      <c r="D101" s="3">
        <v>90.510002</v>
      </c>
      <c r="E101" s="3">
        <v>233.13999899999999</v>
      </c>
      <c r="F101" s="3">
        <v>118.58000199999999</v>
      </c>
      <c r="G101" s="3">
        <v>11379.480469</v>
      </c>
      <c r="H101" s="3">
        <v>3951.39</v>
      </c>
      <c r="I101" s="3">
        <v>77.69</v>
      </c>
      <c r="J101" s="3">
        <v>1836.81</v>
      </c>
      <c r="K101" s="4">
        <f t="shared" si="9"/>
        <v>-6.6616845169346775E-3</v>
      </c>
      <c r="L101" s="4">
        <f t="shared" si="10"/>
        <v>-4.7364616152703798E-3</v>
      </c>
      <c r="M101" s="4">
        <f t="shared" si="11"/>
        <v>-1.4348469625460642E-2</v>
      </c>
      <c r="N101" s="4">
        <f t="shared" si="12"/>
        <v>-1.2709703203377862E-2</v>
      </c>
      <c r="O101" s="4">
        <f t="shared" si="13"/>
        <v>2.3228702905544753E-3</v>
      </c>
      <c r="P101" s="4">
        <f t="shared" si="14"/>
        <v>2.6777236952123234E-2</v>
      </c>
      <c r="Q101" s="4">
        <f t="shared" si="15"/>
        <v>-1.7693815741931592E-3</v>
      </c>
      <c r="R101" s="4">
        <f t="shared" si="16"/>
        <v>8.2719871962045576E-3</v>
      </c>
      <c r="S101" s="4">
        <f t="shared" si="17"/>
        <v>5.2729955472208259E-3</v>
      </c>
    </row>
    <row r="102" spans="1:19" ht="18.75" x14ac:dyDescent="0.25">
      <c r="A102" s="2">
        <v>44987</v>
      </c>
      <c r="B102" s="3">
        <v>145.91000399999999</v>
      </c>
      <c r="C102" s="3">
        <v>251.11000100000001</v>
      </c>
      <c r="D102" s="3">
        <v>92.309997999999993</v>
      </c>
      <c r="E102" s="3">
        <v>238.89999399999999</v>
      </c>
      <c r="F102" s="3">
        <v>119.58000199999999</v>
      </c>
      <c r="G102" s="3">
        <v>11462.980469</v>
      </c>
      <c r="H102" s="3">
        <v>3981.35</v>
      </c>
      <c r="I102" s="3">
        <v>78.16</v>
      </c>
      <c r="J102" s="3">
        <v>1836</v>
      </c>
      <c r="K102" s="4">
        <f t="shared" si="9"/>
        <v>7.310978633350191E-3</v>
      </c>
      <c r="L102" s="4">
        <f t="shared" si="10"/>
        <v>7.5535420169248321E-3</v>
      </c>
      <c r="M102" s="4">
        <f t="shared" si="11"/>
        <v>4.1206431211630824E-3</v>
      </c>
      <c r="N102" s="4">
        <f t="shared" si="12"/>
        <v>1.9462582853260382E-2</v>
      </c>
      <c r="O102" s="4">
        <f t="shared" si="13"/>
        <v>1.9692092399849728E-2</v>
      </c>
      <c r="P102" s="4">
        <f t="shared" si="14"/>
        <v>2.4405902014234645E-2</v>
      </c>
      <c r="Q102" s="4">
        <f t="shared" si="15"/>
        <v>8.3977650324910409E-3</v>
      </c>
      <c r="R102" s="4">
        <f t="shared" si="16"/>
        <v>6.0314587721978247E-3</v>
      </c>
      <c r="S102" s="4">
        <f t="shared" si="17"/>
        <v>-4.4107918086270782E-4</v>
      </c>
    </row>
    <row r="103" spans="1:19" ht="18.75" x14ac:dyDescent="0.25">
      <c r="A103" s="2">
        <v>44988</v>
      </c>
      <c r="B103" s="3">
        <v>151.029999</v>
      </c>
      <c r="C103" s="3">
        <v>255.28999300000001</v>
      </c>
      <c r="D103" s="3">
        <v>94.019997000000004</v>
      </c>
      <c r="E103" s="3">
        <v>235.53999300000001</v>
      </c>
      <c r="F103" s="3">
        <v>120.94000200000001</v>
      </c>
      <c r="G103" s="3">
        <v>11689.009765999999</v>
      </c>
      <c r="H103" s="3">
        <v>4045.64</v>
      </c>
      <c r="I103" s="3">
        <v>79.680000000000007</v>
      </c>
      <c r="J103" s="3">
        <v>1854.97</v>
      </c>
      <c r="K103" s="4">
        <f t="shared" si="9"/>
        <v>1.9526310809930857E-2</v>
      </c>
      <c r="L103" s="4">
        <f t="shared" si="10"/>
        <v>1.6018800257414187E-2</v>
      </c>
      <c r="M103" s="4">
        <f t="shared" si="11"/>
        <v>3.4488465266959249E-2</v>
      </c>
      <c r="N103" s="4">
        <f t="shared" si="12"/>
        <v>1.6509032332224425E-2</v>
      </c>
      <c r="O103" s="4">
        <f t="shared" si="13"/>
        <v>1.8355037351944482E-2</v>
      </c>
      <c r="P103" s="4">
        <f t="shared" si="14"/>
        <v>-1.4164308522194318E-2</v>
      </c>
      <c r="Q103" s="4">
        <f t="shared" si="15"/>
        <v>1.1308951204229636E-2</v>
      </c>
      <c r="R103" s="4">
        <f t="shared" si="16"/>
        <v>1.9260605541815655E-2</v>
      </c>
      <c r="S103" s="4">
        <f t="shared" si="17"/>
        <v>1.0279231223584777E-2</v>
      </c>
    </row>
    <row r="104" spans="1:19" ht="18.75" x14ac:dyDescent="0.25">
      <c r="A104" s="2">
        <v>44991</v>
      </c>
      <c r="B104" s="3">
        <v>153.83000200000001</v>
      </c>
      <c r="C104" s="3">
        <v>256.86999500000002</v>
      </c>
      <c r="D104" s="3">
        <v>95.580001999999993</v>
      </c>
      <c r="E104" s="3">
        <v>232.88000500000001</v>
      </c>
      <c r="F104" s="3">
        <v>120.16999800000001</v>
      </c>
      <c r="G104" s="3">
        <v>11675.740234000001</v>
      </c>
      <c r="H104" s="3">
        <v>4048.42</v>
      </c>
      <c r="I104" s="3">
        <v>80.459999999999994</v>
      </c>
      <c r="J104" s="3">
        <v>1846.85</v>
      </c>
      <c r="K104" s="4">
        <f t="shared" si="9"/>
        <v>-1.1358592261134645E-3</v>
      </c>
      <c r="L104" s="4">
        <f t="shared" si="10"/>
        <v>6.8692352399550452E-4</v>
      </c>
      <c r="M104" s="4">
        <f t="shared" si="11"/>
        <v>1.8369623611975788E-2</v>
      </c>
      <c r="N104" s="4">
        <f t="shared" si="12"/>
        <v>6.169974419660316E-3</v>
      </c>
      <c r="O104" s="4">
        <f t="shared" si="13"/>
        <v>1.6456120387012146E-2</v>
      </c>
      <c r="P104" s="4">
        <f t="shared" si="14"/>
        <v>-1.1357399786805568E-2</v>
      </c>
      <c r="Q104" s="4">
        <f t="shared" si="15"/>
        <v>-6.3871811020732808E-3</v>
      </c>
      <c r="R104" s="4">
        <f t="shared" si="16"/>
        <v>9.7415532452991525E-3</v>
      </c>
      <c r="S104" s="4">
        <f t="shared" si="17"/>
        <v>-4.3870382801938753E-3</v>
      </c>
    </row>
    <row r="105" spans="1:19" ht="18.75" x14ac:dyDescent="0.25">
      <c r="A105" s="2">
        <v>44992</v>
      </c>
      <c r="B105" s="3">
        <v>151.60000600000001</v>
      </c>
      <c r="C105" s="3">
        <v>254.14999399999999</v>
      </c>
      <c r="D105" s="3">
        <v>94.169998000000007</v>
      </c>
      <c r="E105" s="3">
        <v>241.80999800000001</v>
      </c>
      <c r="F105" s="3">
        <v>119.589996</v>
      </c>
      <c r="G105" s="3">
        <v>11530.330078000001</v>
      </c>
      <c r="H105" s="3">
        <v>3986.37</v>
      </c>
      <c r="I105" s="3">
        <v>77.58</v>
      </c>
      <c r="J105" s="3">
        <v>1813.52</v>
      </c>
      <c r="K105" s="4">
        <f t="shared" si="9"/>
        <v>-1.2532243260637892E-2</v>
      </c>
      <c r="L105" s="4">
        <f t="shared" si="10"/>
        <v>-1.5445639173959797E-2</v>
      </c>
      <c r="M105" s="4">
        <f t="shared" si="11"/>
        <v>-1.4602596782917917E-2</v>
      </c>
      <c r="N105" s="4">
        <f t="shared" si="12"/>
        <v>-1.0645480590959287E-2</v>
      </c>
      <c r="O105" s="4">
        <f t="shared" si="13"/>
        <v>-1.4861975791106133E-2</v>
      </c>
      <c r="P105" s="4">
        <f t="shared" si="14"/>
        <v>3.7628964639896151E-2</v>
      </c>
      <c r="Q105" s="4">
        <f t="shared" si="15"/>
        <v>-4.8381977470165188E-3</v>
      </c>
      <c r="R105" s="4">
        <f t="shared" si="16"/>
        <v>-3.6450504509821027E-2</v>
      </c>
      <c r="S105" s="4">
        <f t="shared" si="17"/>
        <v>-1.8211777063556814E-2</v>
      </c>
    </row>
    <row r="106" spans="1:19" ht="18.75" x14ac:dyDescent="0.25">
      <c r="A106" s="2">
        <v>44993</v>
      </c>
      <c r="B106" s="3">
        <v>152.86999499999999</v>
      </c>
      <c r="C106" s="3">
        <v>253.699997</v>
      </c>
      <c r="D106" s="3">
        <v>94.650002000000001</v>
      </c>
      <c r="E106" s="3">
        <v>234.36000100000001</v>
      </c>
      <c r="F106" s="3">
        <v>119.860001</v>
      </c>
      <c r="G106" s="3">
        <v>11576</v>
      </c>
      <c r="H106" s="3">
        <v>3992.01</v>
      </c>
      <c r="I106" s="3">
        <v>76.66</v>
      </c>
      <c r="J106" s="3">
        <v>1813.59</v>
      </c>
      <c r="K106" s="4">
        <f t="shared" si="9"/>
        <v>3.9530277042952658E-3</v>
      </c>
      <c r="L106" s="4">
        <f t="shared" si="10"/>
        <v>1.4138210863556078E-3</v>
      </c>
      <c r="M106" s="4">
        <f t="shared" si="11"/>
        <v>8.3423415193058549E-3</v>
      </c>
      <c r="N106" s="4">
        <f t="shared" si="12"/>
        <v>-1.7721655045598113E-3</v>
      </c>
      <c r="O106" s="4">
        <f t="shared" si="13"/>
        <v>5.0842605020268942E-3</v>
      </c>
      <c r="P106" s="4">
        <f t="shared" si="14"/>
        <v>-3.129388660402127E-2</v>
      </c>
      <c r="Q106" s="4">
        <f t="shared" si="15"/>
        <v>2.2552108400032411E-3</v>
      </c>
      <c r="R106" s="4">
        <f t="shared" si="16"/>
        <v>-1.1929602059412153E-2</v>
      </c>
      <c r="S106" s="4">
        <f t="shared" si="17"/>
        <v>3.8598222832391149E-5</v>
      </c>
    </row>
    <row r="107" spans="1:19" ht="18.75" x14ac:dyDescent="0.25">
      <c r="A107" s="2">
        <v>44994</v>
      </c>
      <c r="B107" s="3">
        <v>150.58999600000001</v>
      </c>
      <c r="C107" s="3">
        <v>252.320007</v>
      </c>
      <c r="D107" s="3">
        <v>92.660004000000001</v>
      </c>
      <c r="E107" s="3">
        <v>229.64999399999999</v>
      </c>
      <c r="F107" s="3">
        <v>117.870003</v>
      </c>
      <c r="G107" s="3">
        <v>11338.349609000001</v>
      </c>
      <c r="H107" s="3">
        <v>3918.32</v>
      </c>
      <c r="I107" s="3">
        <v>75.72</v>
      </c>
      <c r="J107" s="3">
        <v>1830.89</v>
      </c>
      <c r="K107" s="4">
        <f t="shared" si="9"/>
        <v>-2.0743238746352186E-2</v>
      </c>
      <c r="L107" s="4">
        <f t="shared" si="10"/>
        <v>-1.8631872945282475E-2</v>
      </c>
      <c r="M107" s="4">
        <f t="shared" si="11"/>
        <v>-1.5026968768873803E-2</v>
      </c>
      <c r="N107" s="4">
        <f t="shared" si="12"/>
        <v>-5.4543038229689662E-3</v>
      </c>
      <c r="O107" s="4">
        <f t="shared" si="13"/>
        <v>-2.1248975628737732E-2</v>
      </c>
      <c r="P107" s="4">
        <f t="shared" si="14"/>
        <v>-2.0302014298440144E-2</v>
      </c>
      <c r="Q107" s="4">
        <f t="shared" si="15"/>
        <v>-1.6742055682859434E-2</v>
      </c>
      <c r="R107" s="4">
        <f t="shared" si="16"/>
        <v>-1.2337733611286853E-2</v>
      </c>
      <c r="S107" s="4">
        <f t="shared" si="17"/>
        <v>9.4938811257954912E-3</v>
      </c>
    </row>
    <row r="108" spans="1:19" ht="18.75" x14ac:dyDescent="0.25">
      <c r="A108" s="2">
        <v>44995</v>
      </c>
      <c r="B108" s="3">
        <v>148.5</v>
      </c>
      <c r="C108" s="3">
        <v>248.58999600000001</v>
      </c>
      <c r="D108" s="3">
        <v>91.010002</v>
      </c>
      <c r="E108" s="3">
        <v>229.66000399999999</v>
      </c>
      <c r="F108" s="3">
        <v>117.489998</v>
      </c>
      <c r="G108" s="3">
        <v>11138.889648</v>
      </c>
      <c r="H108" s="3">
        <v>3861.59</v>
      </c>
      <c r="I108" s="3">
        <v>76.680000000000007</v>
      </c>
      <c r="J108" s="3">
        <v>1867.83</v>
      </c>
      <c r="K108" s="4">
        <f t="shared" si="9"/>
        <v>-1.7748193582747755E-2</v>
      </c>
      <c r="L108" s="4">
        <f t="shared" si="10"/>
        <v>-1.4583974750190179E-2</v>
      </c>
      <c r="M108" s="4">
        <f t="shared" si="11"/>
        <v>-1.3975927293784805E-2</v>
      </c>
      <c r="N108" s="4">
        <f t="shared" si="12"/>
        <v>-1.4893214041939901E-2</v>
      </c>
      <c r="O108" s="4">
        <f t="shared" si="13"/>
        <v>-1.7967510592203483E-2</v>
      </c>
      <c r="P108" s="4">
        <f t="shared" si="14"/>
        <v>4.3587120006887587E-5</v>
      </c>
      <c r="Q108" s="4">
        <f t="shared" si="15"/>
        <v>-3.2291411334908907E-3</v>
      </c>
      <c r="R108" s="4">
        <f t="shared" si="16"/>
        <v>1.259859183632173E-2</v>
      </c>
      <c r="S108" s="4">
        <f t="shared" si="17"/>
        <v>1.9975141814571579E-2</v>
      </c>
    </row>
    <row r="109" spans="1:19" ht="18.75" x14ac:dyDescent="0.25">
      <c r="A109" s="2">
        <v>44998</v>
      </c>
      <c r="B109" s="3">
        <v>150.470001</v>
      </c>
      <c r="C109" s="3">
        <v>253.91999799999999</v>
      </c>
      <c r="D109" s="3">
        <v>91.660004000000001</v>
      </c>
      <c r="E109" s="3">
        <v>240.63000500000001</v>
      </c>
      <c r="F109" s="3">
        <v>116.860001</v>
      </c>
      <c r="G109" s="3">
        <v>11188.839844</v>
      </c>
      <c r="H109" s="3">
        <v>3855.76</v>
      </c>
      <c r="I109" s="3">
        <v>74.8</v>
      </c>
      <c r="J109" s="3">
        <v>1913.23</v>
      </c>
      <c r="K109" s="4">
        <f t="shared" si="9"/>
        <v>4.4742820221030993E-3</v>
      </c>
      <c r="L109" s="4">
        <f t="shared" si="10"/>
        <v>-1.5108816132590817E-3</v>
      </c>
      <c r="M109" s="4">
        <f t="shared" si="11"/>
        <v>1.3178777173875401E-2</v>
      </c>
      <c r="N109" s="4">
        <f t="shared" si="12"/>
        <v>2.1214311986265177E-2</v>
      </c>
      <c r="O109" s="4">
        <f t="shared" si="13"/>
        <v>7.1167101556434105E-3</v>
      </c>
      <c r="P109" s="4">
        <f t="shared" si="14"/>
        <v>4.6660533060637374E-2</v>
      </c>
      <c r="Q109" s="4">
        <f t="shared" si="15"/>
        <v>-5.3765608732167913E-3</v>
      </c>
      <c r="R109" s="4">
        <f t="shared" si="16"/>
        <v>-2.4823033197012283E-2</v>
      </c>
      <c r="S109" s="4">
        <f t="shared" si="17"/>
        <v>2.4015583994963386E-2</v>
      </c>
    </row>
    <row r="110" spans="1:19" ht="18.75" x14ac:dyDescent="0.25">
      <c r="A110" s="2">
        <v>44999</v>
      </c>
      <c r="B110" s="3">
        <v>152.58999600000001</v>
      </c>
      <c r="C110" s="3">
        <v>260.790009</v>
      </c>
      <c r="D110" s="3">
        <v>94.25</v>
      </c>
      <c r="E110" s="3">
        <v>242.279999</v>
      </c>
      <c r="F110" s="3">
        <v>119</v>
      </c>
      <c r="G110" s="3">
        <v>11428.150390999999</v>
      </c>
      <c r="H110" s="3">
        <v>3920.56</v>
      </c>
      <c r="I110" s="3">
        <v>71.33</v>
      </c>
      <c r="J110" s="3">
        <v>1902.12</v>
      </c>
      <c r="K110" s="4">
        <f t="shared" si="9"/>
        <v>2.1162805130243875E-2</v>
      </c>
      <c r="L110" s="4">
        <f t="shared" si="10"/>
        <v>1.666636659474996E-2</v>
      </c>
      <c r="M110" s="4">
        <f t="shared" si="11"/>
        <v>1.3990824272976734E-2</v>
      </c>
      <c r="N110" s="4">
        <f t="shared" si="12"/>
        <v>2.6696271368005495E-2</v>
      </c>
      <c r="O110" s="4">
        <f t="shared" si="13"/>
        <v>2.7864703607605578E-2</v>
      </c>
      <c r="P110" s="4">
        <f t="shared" si="14"/>
        <v>6.8335731595589857E-3</v>
      </c>
      <c r="Q110" s="4">
        <f t="shared" si="15"/>
        <v>1.8146847427990449E-2</v>
      </c>
      <c r="R110" s="4">
        <f t="shared" si="16"/>
        <v>-4.7500888690484806E-2</v>
      </c>
      <c r="S110" s="4">
        <f t="shared" si="17"/>
        <v>-5.82385962063097E-3</v>
      </c>
    </row>
    <row r="111" spans="1:19" ht="18.75" x14ac:dyDescent="0.25">
      <c r="A111" s="2">
        <v>45000</v>
      </c>
      <c r="B111" s="3">
        <v>152.990005</v>
      </c>
      <c r="C111" s="3">
        <v>265.44000199999999</v>
      </c>
      <c r="D111" s="3">
        <v>96.550003000000004</v>
      </c>
      <c r="E111" s="3">
        <v>255.41000399999999</v>
      </c>
      <c r="F111" s="3">
        <v>118.16999800000001</v>
      </c>
      <c r="G111" s="3">
        <v>11434.049805000001</v>
      </c>
      <c r="H111" s="3">
        <v>3891.93</v>
      </c>
      <c r="I111" s="3">
        <v>67.61</v>
      </c>
      <c r="J111" s="3">
        <v>1918.1</v>
      </c>
      <c r="K111" s="4">
        <f t="shared" si="9"/>
        <v>5.160845483256235E-4</v>
      </c>
      <c r="L111" s="4">
        <f t="shared" si="10"/>
        <v>-7.3293221916136053E-3</v>
      </c>
      <c r="M111" s="4">
        <f t="shared" si="11"/>
        <v>2.6180327715552769E-3</v>
      </c>
      <c r="N111" s="4">
        <f t="shared" si="12"/>
        <v>1.7673313707186007E-2</v>
      </c>
      <c r="O111" s="4">
        <f t="shared" si="13"/>
        <v>2.4110213618386188E-2</v>
      </c>
      <c r="P111" s="4">
        <f t="shared" si="14"/>
        <v>5.2776034775548999E-2</v>
      </c>
      <c r="Q111" s="4">
        <f t="shared" si="15"/>
        <v>-6.9992443853746705E-3</v>
      </c>
      <c r="R111" s="4">
        <f t="shared" si="16"/>
        <v>-5.3561095187360214E-2</v>
      </c>
      <c r="S111" s="4">
        <f t="shared" si="17"/>
        <v>8.3660591298407045E-3</v>
      </c>
    </row>
    <row r="112" spans="1:19" ht="18.75" x14ac:dyDescent="0.25">
      <c r="A112" s="2">
        <v>45001</v>
      </c>
      <c r="B112" s="3">
        <v>155.85000600000001</v>
      </c>
      <c r="C112" s="3">
        <v>276.20001200000002</v>
      </c>
      <c r="D112" s="3">
        <v>101.07</v>
      </c>
      <c r="E112" s="3">
        <v>257.25</v>
      </c>
      <c r="F112" s="3">
        <v>120.650002</v>
      </c>
      <c r="G112" s="3">
        <v>11717.280273</v>
      </c>
      <c r="H112" s="3">
        <v>3960.28</v>
      </c>
      <c r="I112" s="3">
        <v>68.349999999999994</v>
      </c>
      <c r="J112" s="3">
        <v>1919.12</v>
      </c>
      <c r="K112" s="4">
        <f t="shared" si="9"/>
        <v>2.4468969900596639E-2</v>
      </c>
      <c r="L112" s="4">
        <f t="shared" si="10"/>
        <v>1.7409551286964531E-2</v>
      </c>
      <c r="M112" s="4">
        <f t="shared" si="11"/>
        <v>1.8521452250739968E-2</v>
      </c>
      <c r="N112" s="4">
        <f t="shared" si="12"/>
        <v>3.9736450445174806E-2</v>
      </c>
      <c r="O112" s="4">
        <f t="shared" si="13"/>
        <v>4.5752306140064668E-2</v>
      </c>
      <c r="P112" s="4">
        <f t="shared" si="14"/>
        <v>7.1782619533195431E-3</v>
      </c>
      <c r="Q112" s="4">
        <f t="shared" si="15"/>
        <v>2.076955992176107E-2</v>
      </c>
      <c r="R112" s="4">
        <f t="shared" si="16"/>
        <v>1.0885662067371944E-2</v>
      </c>
      <c r="S112" s="4">
        <f t="shared" si="17"/>
        <v>5.31634894024274E-4</v>
      </c>
    </row>
    <row r="113" spans="1:19" ht="18.75" x14ac:dyDescent="0.25">
      <c r="A113" s="2">
        <v>45002</v>
      </c>
      <c r="B113" s="3">
        <v>155</v>
      </c>
      <c r="C113" s="3">
        <v>279.42999300000002</v>
      </c>
      <c r="D113" s="3">
        <v>102.459999</v>
      </c>
      <c r="E113" s="3">
        <v>259</v>
      </c>
      <c r="F113" s="3">
        <v>120.389999</v>
      </c>
      <c r="G113" s="3">
        <v>11630.509765999999</v>
      </c>
      <c r="H113" s="3">
        <v>3916.64</v>
      </c>
      <c r="I113" s="3">
        <v>66.739999999999995</v>
      </c>
      <c r="J113" s="3">
        <v>1987.93</v>
      </c>
      <c r="K113" s="4">
        <f t="shared" si="9"/>
        <v>-7.4329010451298473E-3</v>
      </c>
      <c r="L113" s="4">
        <f t="shared" si="10"/>
        <v>-1.1080586449227313E-2</v>
      </c>
      <c r="M113" s="4">
        <f t="shared" si="11"/>
        <v>-5.4689277926551179E-3</v>
      </c>
      <c r="N113" s="4">
        <f t="shared" si="12"/>
        <v>1.1626504527852882E-2</v>
      </c>
      <c r="O113" s="4">
        <f t="shared" si="13"/>
        <v>1.3659122664578626E-2</v>
      </c>
      <c r="P113" s="4">
        <f t="shared" si="14"/>
        <v>6.7796869853787691E-3</v>
      </c>
      <c r="Q113" s="4">
        <f t="shared" si="15"/>
        <v>-2.157344007318564E-3</v>
      </c>
      <c r="R113" s="4">
        <f t="shared" si="16"/>
        <v>-2.3837089846730584E-2</v>
      </c>
      <c r="S113" s="4">
        <f t="shared" si="17"/>
        <v>3.5227148707315949E-2</v>
      </c>
    </row>
    <row r="114" spans="1:19" ht="18.75" x14ac:dyDescent="0.25">
      <c r="A114" s="2">
        <v>45005</v>
      </c>
      <c r="B114" s="3">
        <v>157.39999399999999</v>
      </c>
      <c r="C114" s="3">
        <v>272.23001099999999</v>
      </c>
      <c r="D114" s="3">
        <v>101.93</v>
      </c>
      <c r="E114" s="3">
        <v>261.98998999999998</v>
      </c>
      <c r="F114" s="3">
        <v>121.199997</v>
      </c>
      <c r="G114" s="3">
        <v>11675.540039</v>
      </c>
      <c r="H114" s="3">
        <v>3951.57</v>
      </c>
      <c r="I114" s="3">
        <v>67.64</v>
      </c>
      <c r="J114" s="3">
        <v>1978.71</v>
      </c>
      <c r="K114" s="4">
        <f t="shared" si="9"/>
        <v>3.8642609460929418E-3</v>
      </c>
      <c r="L114" s="4">
        <f t="shared" si="10"/>
        <v>8.878824909597214E-3</v>
      </c>
      <c r="M114" s="4">
        <f t="shared" si="11"/>
        <v>1.5365180944614455E-2</v>
      </c>
      <c r="N114" s="4">
        <f t="shared" si="12"/>
        <v>-2.610445131984427E-2</v>
      </c>
      <c r="O114" s="4">
        <f t="shared" si="13"/>
        <v>-5.1861655708283425E-3</v>
      </c>
      <c r="P114" s="4">
        <f t="shared" si="14"/>
        <v>1.1478235224816835E-2</v>
      </c>
      <c r="Q114" s="4">
        <f t="shared" si="15"/>
        <v>6.7055842421412624E-3</v>
      </c>
      <c r="R114" s="4">
        <f t="shared" si="16"/>
        <v>1.3395050707151787E-2</v>
      </c>
      <c r="S114" s="4">
        <f t="shared" si="17"/>
        <v>-4.6487791201413903E-3</v>
      </c>
    </row>
    <row r="115" spans="1:19" ht="18.75" x14ac:dyDescent="0.25">
      <c r="A115" s="2">
        <v>45006</v>
      </c>
      <c r="B115" s="3">
        <v>159.279999</v>
      </c>
      <c r="C115" s="3">
        <v>273.77999899999998</v>
      </c>
      <c r="D115" s="3">
        <v>105.839996</v>
      </c>
      <c r="E115" s="3">
        <v>264.67999300000002</v>
      </c>
      <c r="F115" s="3">
        <v>125.610001</v>
      </c>
      <c r="G115" s="3">
        <v>11860.110352</v>
      </c>
      <c r="H115" s="3">
        <v>4002.87</v>
      </c>
      <c r="I115" s="3">
        <v>69.33</v>
      </c>
      <c r="J115" s="3">
        <v>1940.15</v>
      </c>
      <c r="K115" s="4">
        <f t="shared" si="9"/>
        <v>1.5684639577096936E-2</v>
      </c>
      <c r="L115" s="4">
        <f t="shared" si="10"/>
        <v>1.289863554198477E-2</v>
      </c>
      <c r="M115" s="4">
        <f t="shared" si="11"/>
        <v>1.1873355613827545E-2</v>
      </c>
      <c r="N115" s="4">
        <f t="shared" si="12"/>
        <v>5.6775228848211096E-3</v>
      </c>
      <c r="O115" s="4">
        <f t="shared" si="13"/>
        <v>3.7642178833483017E-2</v>
      </c>
      <c r="P115" s="4">
        <f t="shared" si="14"/>
        <v>1.0215225772473378E-2</v>
      </c>
      <c r="Q115" s="4">
        <f t="shared" si="15"/>
        <v>3.5739827777572758E-2</v>
      </c>
      <c r="R115" s="4">
        <f t="shared" si="16"/>
        <v>2.4678188924019562E-2</v>
      </c>
      <c r="S115" s="4">
        <f t="shared" si="17"/>
        <v>-1.967982755284357E-2</v>
      </c>
    </row>
    <row r="116" spans="1:19" ht="18.75" x14ac:dyDescent="0.25">
      <c r="A116" s="2">
        <v>45007</v>
      </c>
      <c r="B116" s="3">
        <v>157.83000200000001</v>
      </c>
      <c r="C116" s="3">
        <v>272.290009</v>
      </c>
      <c r="D116" s="3">
        <v>104.220001</v>
      </c>
      <c r="E116" s="3">
        <v>271.91000400000001</v>
      </c>
      <c r="F116" s="3">
        <v>119.5</v>
      </c>
      <c r="G116" s="3">
        <v>11669.959961</v>
      </c>
      <c r="H116" s="3">
        <v>3936.97</v>
      </c>
      <c r="I116" s="3">
        <v>70.900000000000006</v>
      </c>
      <c r="J116" s="3">
        <v>1969.58</v>
      </c>
      <c r="K116" s="4">
        <f t="shared" si="9"/>
        <v>-1.6162682720851838E-2</v>
      </c>
      <c r="L116" s="4">
        <f t="shared" si="10"/>
        <v>-1.6600211922495948E-2</v>
      </c>
      <c r="M116" s="4">
        <f t="shared" si="11"/>
        <v>-9.1451363950010404E-3</v>
      </c>
      <c r="N116" s="4">
        <f t="shared" si="12"/>
        <v>-5.4571526576886603E-3</v>
      </c>
      <c r="O116" s="4">
        <f t="shared" si="13"/>
        <v>-1.5424422937648737E-2</v>
      </c>
      <c r="P116" s="4">
        <f t="shared" si="14"/>
        <v>2.6949621203333714E-2</v>
      </c>
      <c r="Q116" s="4">
        <f t="shared" si="15"/>
        <v>-4.9865505288745886E-2</v>
      </c>
      <c r="R116" s="4">
        <f t="shared" si="16"/>
        <v>2.2392720583682923E-2</v>
      </c>
      <c r="S116" s="4">
        <f t="shared" si="17"/>
        <v>1.5055032376575784E-2</v>
      </c>
    </row>
    <row r="117" spans="1:19" ht="18.75" x14ac:dyDescent="0.25">
      <c r="A117" s="2">
        <v>45008</v>
      </c>
      <c r="B117" s="3">
        <v>158.929993</v>
      </c>
      <c r="C117" s="3">
        <v>277.66000400000001</v>
      </c>
      <c r="D117" s="3">
        <v>106.260002</v>
      </c>
      <c r="E117" s="3">
        <v>267.790009</v>
      </c>
      <c r="F117" s="3">
        <v>120.970001</v>
      </c>
      <c r="G117" s="3">
        <v>11787.400390999999</v>
      </c>
      <c r="H117" s="3">
        <v>3948.72</v>
      </c>
      <c r="I117" s="3">
        <v>69.959999999999994</v>
      </c>
      <c r="J117" s="3">
        <v>1993.5</v>
      </c>
      <c r="K117" s="4">
        <f t="shared" si="9"/>
        <v>1.0013182172946146E-2</v>
      </c>
      <c r="L117" s="4">
        <f t="shared" si="10"/>
        <v>2.9800838470393862E-3</v>
      </c>
      <c r="M117" s="4">
        <f t="shared" si="11"/>
        <v>6.9452925814916522E-3</v>
      </c>
      <c r="N117" s="4">
        <f t="shared" si="12"/>
        <v>1.9529650155654658E-2</v>
      </c>
      <c r="O117" s="4">
        <f t="shared" si="13"/>
        <v>1.9384880768399119E-2</v>
      </c>
      <c r="P117" s="4">
        <f t="shared" si="14"/>
        <v>-1.5268019031346726E-2</v>
      </c>
      <c r="Q117" s="4">
        <f t="shared" si="15"/>
        <v>1.2226217866703868E-2</v>
      </c>
      <c r="R117" s="4">
        <f t="shared" si="16"/>
        <v>-1.3346783387680609E-2</v>
      </c>
      <c r="S117" s="4">
        <f t="shared" si="17"/>
        <v>1.2071565788836471E-2</v>
      </c>
    </row>
    <row r="118" spans="1:19" ht="18.75" x14ac:dyDescent="0.25">
      <c r="A118" s="2">
        <v>45009</v>
      </c>
      <c r="B118" s="3">
        <v>160.25</v>
      </c>
      <c r="C118" s="3">
        <v>280.57000699999998</v>
      </c>
      <c r="D118" s="3">
        <v>106.05999799999999</v>
      </c>
      <c r="E118" s="3">
        <v>265.30999800000001</v>
      </c>
      <c r="F118" s="3">
        <v>120.709999</v>
      </c>
      <c r="G118" s="3">
        <v>11823.959961</v>
      </c>
      <c r="H118" s="3">
        <v>3970.99</v>
      </c>
      <c r="I118" s="3">
        <v>69.260000000000005</v>
      </c>
      <c r="J118" s="3">
        <v>1977.22</v>
      </c>
      <c r="K118" s="4">
        <f t="shared" si="9"/>
        <v>3.0967804202979145E-3</v>
      </c>
      <c r="L118" s="4">
        <f t="shared" si="10"/>
        <v>5.623958124210314E-3</v>
      </c>
      <c r="M118" s="4">
        <f t="shared" si="11"/>
        <v>8.2712861366001297E-3</v>
      </c>
      <c r="N118" s="4">
        <f t="shared" si="12"/>
        <v>1.0425915132886626E-2</v>
      </c>
      <c r="O118" s="4">
        <f t="shared" si="13"/>
        <v>-1.8839869928218222E-3</v>
      </c>
      <c r="P118" s="4">
        <f t="shared" si="14"/>
        <v>-9.3041787963076533E-3</v>
      </c>
      <c r="Q118" s="4">
        <f t="shared" si="15"/>
        <v>-2.1516228095512591E-3</v>
      </c>
      <c r="R118" s="4">
        <f t="shared" si="16"/>
        <v>-1.0056111176125201E-2</v>
      </c>
      <c r="S118" s="4">
        <f t="shared" si="17"/>
        <v>-8.2000701251785952E-3</v>
      </c>
    </row>
    <row r="119" spans="1:19" ht="18.75" x14ac:dyDescent="0.25">
      <c r="A119" s="2">
        <v>45012</v>
      </c>
      <c r="B119" s="3">
        <v>158.279999</v>
      </c>
      <c r="C119" s="3">
        <v>276.38000499999998</v>
      </c>
      <c r="D119" s="3">
        <v>103.05999799999999</v>
      </c>
      <c r="E119" s="3">
        <v>264.10000600000001</v>
      </c>
      <c r="F119" s="3">
        <v>117.80999799999999</v>
      </c>
      <c r="G119" s="3">
        <v>11768.839844</v>
      </c>
      <c r="H119" s="3">
        <v>3977.53</v>
      </c>
      <c r="I119" s="3">
        <v>72.81</v>
      </c>
      <c r="J119" s="3">
        <v>1956.56</v>
      </c>
      <c r="K119" s="4">
        <f t="shared" si="9"/>
        <v>-4.6726304418456682E-3</v>
      </c>
      <c r="L119" s="4">
        <f t="shared" si="10"/>
        <v>1.6455897389303137E-3</v>
      </c>
      <c r="M119" s="4">
        <f t="shared" si="11"/>
        <v>-1.2369485601473442E-2</v>
      </c>
      <c r="N119" s="4">
        <f t="shared" si="12"/>
        <v>-1.5046524679278523E-2</v>
      </c>
      <c r="O119" s="4">
        <f t="shared" si="13"/>
        <v>-2.8693629357826333E-2</v>
      </c>
      <c r="P119" s="4">
        <f t="shared" si="14"/>
        <v>-4.5711040507539751E-3</v>
      </c>
      <c r="Q119" s="4">
        <f t="shared" si="15"/>
        <v>-2.4317826147177715E-2</v>
      </c>
      <c r="R119" s="4">
        <f t="shared" si="16"/>
        <v>4.9985769432343806E-2</v>
      </c>
      <c r="S119" s="4">
        <f t="shared" si="17"/>
        <v>-1.0503988508575769E-2</v>
      </c>
    </row>
    <row r="120" spans="1:19" ht="18.75" x14ac:dyDescent="0.25">
      <c r="A120" s="2">
        <v>45013</v>
      </c>
      <c r="B120" s="3">
        <v>157.64999399999999</v>
      </c>
      <c r="C120" s="3">
        <v>275.23001099999999</v>
      </c>
      <c r="D120" s="3">
        <v>101.360001</v>
      </c>
      <c r="E120" s="3">
        <v>269.83999599999999</v>
      </c>
      <c r="F120" s="3">
        <v>117.870003</v>
      </c>
      <c r="G120" s="3">
        <v>11716.080078000001</v>
      </c>
      <c r="H120" s="3">
        <v>3971.27</v>
      </c>
      <c r="I120" s="3">
        <v>73.2</v>
      </c>
      <c r="J120" s="3">
        <v>1973.69</v>
      </c>
      <c r="K120" s="4">
        <f t="shared" si="9"/>
        <v>-4.4930836412332966E-3</v>
      </c>
      <c r="L120" s="4">
        <f t="shared" si="10"/>
        <v>-1.5750808409301009E-3</v>
      </c>
      <c r="M120" s="4">
        <f t="shared" si="11"/>
        <v>-3.9882622672283274E-3</v>
      </c>
      <c r="N120" s="4">
        <f t="shared" si="12"/>
        <v>-4.1695967540400667E-3</v>
      </c>
      <c r="O120" s="4">
        <f t="shared" si="13"/>
        <v>-1.663277761519846E-2</v>
      </c>
      <c r="P120" s="4">
        <f t="shared" si="14"/>
        <v>2.1501333908042007E-2</v>
      </c>
      <c r="Q120" s="4">
        <f t="shared" si="15"/>
        <v>5.0920740870652188E-4</v>
      </c>
      <c r="R120" s="4">
        <f t="shared" si="16"/>
        <v>5.3421125606460829E-3</v>
      </c>
      <c r="S120" s="4">
        <f t="shared" si="17"/>
        <v>8.7170579334375099E-3</v>
      </c>
    </row>
    <row r="121" spans="1:19" ht="18.75" x14ac:dyDescent="0.25">
      <c r="A121" s="2">
        <v>45014</v>
      </c>
      <c r="B121" s="3">
        <v>160.770004</v>
      </c>
      <c r="C121" s="3">
        <v>280.51001000000002</v>
      </c>
      <c r="D121" s="3">
        <v>101.900002</v>
      </c>
      <c r="E121" s="3">
        <v>273.82998700000002</v>
      </c>
      <c r="F121" s="3">
        <v>120.489998</v>
      </c>
      <c r="G121" s="3">
        <v>11926.240234000001</v>
      </c>
      <c r="H121" s="3">
        <v>4027.81</v>
      </c>
      <c r="I121" s="3">
        <v>72.97</v>
      </c>
      <c r="J121" s="3">
        <v>1964.04</v>
      </c>
      <c r="K121" s="4">
        <f t="shared" si="9"/>
        <v>1.7778770348911288E-2</v>
      </c>
      <c r="L121" s="4">
        <f t="shared" si="10"/>
        <v>1.4136861145886559E-2</v>
      </c>
      <c r="M121" s="4">
        <f t="shared" si="11"/>
        <v>1.9597449123054445E-2</v>
      </c>
      <c r="N121" s="4">
        <f t="shared" si="12"/>
        <v>1.9002258888188586E-2</v>
      </c>
      <c r="O121" s="4">
        <f t="shared" si="13"/>
        <v>5.3134139770560076E-3</v>
      </c>
      <c r="P121" s="4">
        <f t="shared" si="14"/>
        <v>1.4678252476081856E-2</v>
      </c>
      <c r="Q121" s="4">
        <f t="shared" si="15"/>
        <v>2.1984397646050369E-2</v>
      </c>
      <c r="R121" s="4">
        <f t="shared" si="16"/>
        <v>-3.1470231897372464E-3</v>
      </c>
      <c r="S121" s="4">
        <f t="shared" si="17"/>
        <v>-4.9013108153000886E-3</v>
      </c>
    </row>
    <row r="122" spans="1:19" ht="18.75" x14ac:dyDescent="0.25">
      <c r="A122" s="2">
        <v>45015</v>
      </c>
      <c r="B122" s="3">
        <v>162.36000100000001</v>
      </c>
      <c r="C122" s="3">
        <v>284.04998799999998</v>
      </c>
      <c r="D122" s="3">
        <v>101.32</v>
      </c>
      <c r="E122" s="3">
        <v>277.76998900000001</v>
      </c>
      <c r="F122" s="3">
        <v>120.099998</v>
      </c>
      <c r="G122" s="3">
        <v>12013.469727</v>
      </c>
      <c r="H122" s="3">
        <v>4050.83</v>
      </c>
      <c r="I122" s="3">
        <v>74.37</v>
      </c>
      <c r="J122" s="3">
        <v>1980.25</v>
      </c>
      <c r="K122" s="4">
        <f t="shared" si="9"/>
        <v>7.2874633138026151E-3</v>
      </c>
      <c r="L122" s="4">
        <f t="shared" si="10"/>
        <v>5.698994460609173E-3</v>
      </c>
      <c r="M122" s="4">
        <f t="shared" si="11"/>
        <v>9.8413010747174581E-3</v>
      </c>
      <c r="N122" s="4">
        <f t="shared" si="12"/>
        <v>1.2540826156530531E-2</v>
      </c>
      <c r="O122" s="4">
        <f t="shared" si="13"/>
        <v>-5.7081347222899433E-3</v>
      </c>
      <c r="P122" s="4">
        <f t="shared" si="14"/>
        <v>1.4285965121078534E-2</v>
      </c>
      <c r="Q122" s="4">
        <f t="shared" si="15"/>
        <v>-3.2420329031486615E-3</v>
      </c>
      <c r="R122" s="4">
        <f t="shared" si="16"/>
        <v>1.9004236937680153E-2</v>
      </c>
      <c r="S122" s="4">
        <f t="shared" si="17"/>
        <v>8.2195230385963356E-3</v>
      </c>
    </row>
    <row r="123" spans="1:19" ht="18.75" x14ac:dyDescent="0.25">
      <c r="A123" s="2">
        <v>45016</v>
      </c>
      <c r="B123" s="3">
        <v>164.89999399999999</v>
      </c>
      <c r="C123" s="3">
        <v>288.29998799999998</v>
      </c>
      <c r="D123" s="3">
        <v>104</v>
      </c>
      <c r="E123" s="3">
        <v>279.64999399999999</v>
      </c>
      <c r="F123" s="3">
        <v>122.639999</v>
      </c>
      <c r="G123" s="3">
        <v>12221.910156</v>
      </c>
      <c r="H123" s="3">
        <v>4109.3100000000004</v>
      </c>
      <c r="I123" s="3">
        <v>75.67</v>
      </c>
      <c r="J123" s="3">
        <v>1967.9</v>
      </c>
      <c r="K123" s="4">
        <f t="shared" si="9"/>
        <v>1.7201757907883881E-2</v>
      </c>
      <c r="L123" s="4">
        <f t="shared" si="10"/>
        <v>1.4333332809426856E-2</v>
      </c>
      <c r="M123" s="4">
        <f t="shared" si="11"/>
        <v>1.5523095050014677E-2</v>
      </c>
      <c r="N123" s="4">
        <f t="shared" si="12"/>
        <v>1.4851326263995102E-2</v>
      </c>
      <c r="O123" s="4">
        <f t="shared" si="13"/>
        <v>2.6107074007898315E-2</v>
      </c>
      <c r="P123" s="4">
        <f t="shared" si="14"/>
        <v>6.7454062852502919E-3</v>
      </c>
      <c r="Q123" s="4">
        <f t="shared" si="15"/>
        <v>2.0928513976463784E-2</v>
      </c>
      <c r="R123" s="4">
        <f t="shared" si="16"/>
        <v>1.7329145991221272E-2</v>
      </c>
      <c r="S123" s="4">
        <f t="shared" si="17"/>
        <v>-6.2561150313450199E-3</v>
      </c>
    </row>
    <row r="124" spans="1:19" ht="18.75" x14ac:dyDescent="0.25">
      <c r="A124" s="2">
        <v>45019</v>
      </c>
      <c r="B124" s="3">
        <v>166.16999799999999</v>
      </c>
      <c r="C124" s="3">
        <v>287.23001099999999</v>
      </c>
      <c r="D124" s="3">
        <v>104.910004</v>
      </c>
      <c r="E124" s="3">
        <v>274.52999899999998</v>
      </c>
      <c r="F124" s="3">
        <v>121.66999800000001</v>
      </c>
      <c r="G124" s="3">
        <v>12189.450194999999</v>
      </c>
      <c r="H124" s="3">
        <v>4124.51</v>
      </c>
      <c r="I124" s="3">
        <v>80.42</v>
      </c>
      <c r="J124" s="3">
        <v>1984.11</v>
      </c>
      <c r="K124" s="4">
        <f t="shared" si="9"/>
        <v>-2.6594159165521237E-3</v>
      </c>
      <c r="L124" s="4">
        <f t="shared" si="10"/>
        <v>3.6920936495169121E-3</v>
      </c>
      <c r="M124" s="4">
        <f t="shared" si="11"/>
        <v>7.6721554973911039E-3</v>
      </c>
      <c r="N124" s="4">
        <f t="shared" si="12"/>
        <v>-3.7182361808645163E-3</v>
      </c>
      <c r="O124" s="4">
        <f t="shared" si="13"/>
        <v>8.7119787299399162E-3</v>
      </c>
      <c r="P124" s="4">
        <f t="shared" si="14"/>
        <v>-1.847825885939881E-2</v>
      </c>
      <c r="Q124" s="4">
        <f t="shared" si="15"/>
        <v>-7.94078104816031E-3</v>
      </c>
      <c r="R124" s="4">
        <f t="shared" si="16"/>
        <v>6.0881120762697645E-2</v>
      </c>
      <c r="S124" s="4">
        <f t="shared" si="17"/>
        <v>8.2034665432244181E-3</v>
      </c>
    </row>
    <row r="125" spans="1:19" ht="18.75" x14ac:dyDescent="0.25">
      <c r="A125" s="2">
        <v>45020</v>
      </c>
      <c r="B125" s="3">
        <v>165.63000500000001</v>
      </c>
      <c r="C125" s="3">
        <v>287.17999300000002</v>
      </c>
      <c r="D125" s="3">
        <v>105.120003</v>
      </c>
      <c r="E125" s="3">
        <v>268.80999800000001</v>
      </c>
      <c r="F125" s="3">
        <v>123.69000200000001</v>
      </c>
      <c r="G125" s="3">
        <v>12126.330078000001</v>
      </c>
      <c r="H125" s="3">
        <v>4100.6000000000004</v>
      </c>
      <c r="I125" s="3">
        <v>80.709999999999994</v>
      </c>
      <c r="J125" s="3">
        <v>2019.97</v>
      </c>
      <c r="K125" s="4">
        <f t="shared" si="9"/>
        <v>-5.1917115608777261E-3</v>
      </c>
      <c r="L125" s="4">
        <f t="shared" si="10"/>
        <v>-5.8139203852082119E-3</v>
      </c>
      <c r="M125" s="4">
        <f t="shared" si="11"/>
        <v>-3.2549335254247322E-3</v>
      </c>
      <c r="N125" s="4">
        <f t="shared" si="12"/>
        <v>-1.7415434890780368E-4</v>
      </c>
      <c r="O125" s="4">
        <f t="shared" si="13"/>
        <v>1.9997054038001817E-3</v>
      </c>
      <c r="P125" s="4">
        <f t="shared" si="14"/>
        <v>-2.105573805505119E-2</v>
      </c>
      <c r="Q125" s="4">
        <f t="shared" si="15"/>
        <v>1.6466006194922361E-2</v>
      </c>
      <c r="R125" s="4">
        <f t="shared" si="16"/>
        <v>3.599581867153001E-3</v>
      </c>
      <c r="S125" s="4">
        <f t="shared" si="17"/>
        <v>1.7912208943549165E-2</v>
      </c>
    </row>
    <row r="126" spans="1:19" ht="18.75" x14ac:dyDescent="0.25">
      <c r="A126" s="2">
        <v>45021</v>
      </c>
      <c r="B126" s="3">
        <v>163.759995</v>
      </c>
      <c r="C126" s="3">
        <v>284.33999599999999</v>
      </c>
      <c r="D126" s="3">
        <v>104.949997</v>
      </c>
      <c r="E126" s="3">
        <v>270.36999500000002</v>
      </c>
      <c r="F126" s="3">
        <v>120.900002</v>
      </c>
      <c r="G126" s="3">
        <v>11996.860352</v>
      </c>
      <c r="H126" s="3">
        <v>4090.38</v>
      </c>
      <c r="I126" s="3">
        <v>80.61</v>
      </c>
      <c r="J126" s="3">
        <v>2020.35</v>
      </c>
      <c r="K126" s="4">
        <f t="shared" si="9"/>
        <v>-1.0734149740244656E-2</v>
      </c>
      <c r="L126" s="4">
        <f t="shared" si="10"/>
        <v>-2.4954291924703361E-3</v>
      </c>
      <c r="M126" s="4">
        <f t="shared" si="11"/>
        <v>-1.1354504331283412E-2</v>
      </c>
      <c r="N126" s="4">
        <f t="shared" si="12"/>
        <v>-9.938481351387779E-3</v>
      </c>
      <c r="O126" s="4">
        <f t="shared" si="13"/>
        <v>-1.6185655935116701E-3</v>
      </c>
      <c r="P126" s="4">
        <f t="shared" si="14"/>
        <v>5.7865698772692695E-3</v>
      </c>
      <c r="Q126" s="4">
        <f t="shared" si="15"/>
        <v>-2.2814677393030097E-2</v>
      </c>
      <c r="R126" s="4">
        <f t="shared" si="16"/>
        <v>-1.2397720407713083E-3</v>
      </c>
      <c r="S126" s="4">
        <f t="shared" si="17"/>
        <v>1.8810391311602291E-4</v>
      </c>
    </row>
    <row r="127" spans="1:19" ht="18.75" x14ac:dyDescent="0.25">
      <c r="A127" s="2">
        <v>45022</v>
      </c>
      <c r="B127" s="3">
        <v>164.66000399999999</v>
      </c>
      <c r="C127" s="3">
        <v>291.60000600000001</v>
      </c>
      <c r="D127" s="3">
        <v>108.900002</v>
      </c>
      <c r="E127" s="3">
        <v>275.790009</v>
      </c>
      <c r="F127" s="3">
        <v>120.220001</v>
      </c>
      <c r="G127" s="3">
        <v>12087.959961</v>
      </c>
      <c r="H127" s="3">
        <v>4105.0200000000004</v>
      </c>
      <c r="I127" s="3">
        <v>80.7</v>
      </c>
      <c r="J127" s="3">
        <v>2008.02</v>
      </c>
      <c r="K127" s="4">
        <f t="shared" si="9"/>
        <v>7.5649344501207685E-3</v>
      </c>
      <c r="L127" s="4">
        <f t="shared" si="10"/>
        <v>3.5727397253701647E-3</v>
      </c>
      <c r="M127" s="4">
        <f t="shared" si="11"/>
        <v>5.4808553422139254E-3</v>
      </c>
      <c r="N127" s="4">
        <f t="shared" si="12"/>
        <v>2.5212329570748173E-2</v>
      </c>
      <c r="O127" s="4">
        <f t="shared" si="13"/>
        <v>3.6946030622786376E-2</v>
      </c>
      <c r="P127" s="4">
        <f t="shared" si="14"/>
        <v>1.9848366402272558E-2</v>
      </c>
      <c r="Q127" s="4">
        <f t="shared" si="15"/>
        <v>-5.6403682342446443E-3</v>
      </c>
      <c r="R127" s="4">
        <f t="shared" si="16"/>
        <v>1.1158639803935048E-3</v>
      </c>
      <c r="S127" s="4">
        <f t="shared" si="17"/>
        <v>-6.1216017915531771E-3</v>
      </c>
    </row>
    <row r="128" spans="1:19" ht="18.75" x14ac:dyDescent="0.25">
      <c r="A128" s="2">
        <v>45026</v>
      </c>
      <c r="B128" s="3">
        <v>162.029999</v>
      </c>
      <c r="C128" s="3">
        <v>289.39001500000001</v>
      </c>
      <c r="D128" s="3">
        <v>106.949997</v>
      </c>
      <c r="E128" s="3">
        <v>271.69000199999999</v>
      </c>
      <c r="F128" s="3">
        <v>121.910004</v>
      </c>
      <c r="G128" s="3">
        <v>12084.360352</v>
      </c>
      <c r="H128" s="3">
        <v>4109.1099999999997</v>
      </c>
      <c r="I128" s="3">
        <v>79.739999999999995</v>
      </c>
      <c r="J128" s="3">
        <v>1989.65</v>
      </c>
      <c r="K128" s="4">
        <f t="shared" si="9"/>
        <v>-2.9782900276006431E-4</v>
      </c>
      <c r="L128" s="4">
        <f t="shared" si="10"/>
        <v>9.9584504701190541E-4</v>
      </c>
      <c r="M128" s="4">
        <f t="shared" si="11"/>
        <v>-1.6101269061548254E-2</v>
      </c>
      <c r="N128" s="4">
        <f t="shared" si="12"/>
        <v>-7.607709527270713E-3</v>
      </c>
      <c r="O128" s="4">
        <f t="shared" si="13"/>
        <v>-1.8068640826464217E-2</v>
      </c>
      <c r="P128" s="4">
        <f t="shared" si="14"/>
        <v>-1.4978021360959893E-2</v>
      </c>
      <c r="Q128" s="4">
        <f t="shared" si="15"/>
        <v>1.3959694459045142E-2</v>
      </c>
      <c r="R128" s="4">
        <f t="shared" si="16"/>
        <v>-1.1967233322694212E-2</v>
      </c>
      <c r="S128" s="4">
        <f t="shared" si="17"/>
        <v>-9.1904180684219579E-3</v>
      </c>
    </row>
    <row r="129" spans="1:19" ht="18.75" x14ac:dyDescent="0.25">
      <c r="A129" s="2">
        <v>45027</v>
      </c>
      <c r="B129" s="3">
        <v>160.800003</v>
      </c>
      <c r="C129" s="3">
        <v>282.82998700000002</v>
      </c>
      <c r="D129" s="3">
        <v>106.120003</v>
      </c>
      <c r="E129" s="3">
        <v>264.95001200000002</v>
      </c>
      <c r="F129" s="3">
        <v>123.300003</v>
      </c>
      <c r="G129" s="3">
        <v>12031.879883</v>
      </c>
      <c r="H129" s="3">
        <v>4108.9399999999996</v>
      </c>
      <c r="I129" s="3">
        <v>81.53</v>
      </c>
      <c r="J129" s="3">
        <v>2003.14</v>
      </c>
      <c r="K129" s="4">
        <f t="shared" si="9"/>
        <v>-4.3522996396817178E-3</v>
      </c>
      <c r="L129" s="4">
        <f t="shared" si="10"/>
        <v>-4.1372345026909729E-5</v>
      </c>
      <c r="M129" s="4">
        <f t="shared" si="11"/>
        <v>-7.6201216996306049E-3</v>
      </c>
      <c r="N129" s="4">
        <f t="shared" si="12"/>
        <v>-2.2929346714480089E-2</v>
      </c>
      <c r="O129" s="4">
        <f t="shared" si="13"/>
        <v>-7.7908499385016651E-3</v>
      </c>
      <c r="P129" s="4">
        <f t="shared" si="14"/>
        <v>-2.5120543586003456E-2</v>
      </c>
      <c r="Q129" s="4">
        <f t="shared" si="15"/>
        <v>1.1337334113054195E-2</v>
      </c>
      <c r="R129" s="4">
        <f t="shared" si="16"/>
        <v>2.2199708721610537E-2</v>
      </c>
      <c r="S129" s="4">
        <f t="shared" si="17"/>
        <v>6.7572055275714679E-3</v>
      </c>
    </row>
    <row r="130" spans="1:19" ht="18.75" x14ac:dyDescent="0.25">
      <c r="A130" s="2">
        <v>45028</v>
      </c>
      <c r="B130" s="3">
        <v>160.10000600000001</v>
      </c>
      <c r="C130" s="3">
        <v>283.48998999999998</v>
      </c>
      <c r="D130" s="3">
        <v>105.220001</v>
      </c>
      <c r="E130" s="3">
        <v>264.63000499999998</v>
      </c>
      <c r="F130" s="3">
        <v>123.660004</v>
      </c>
      <c r="G130" s="3">
        <v>11929.339844</v>
      </c>
      <c r="H130" s="3">
        <v>4091.95</v>
      </c>
      <c r="I130" s="3">
        <v>83.26</v>
      </c>
      <c r="J130" s="3">
        <v>2014.67</v>
      </c>
      <c r="K130" s="4">
        <f t="shared" si="9"/>
        <v>-8.5588852427051134E-3</v>
      </c>
      <c r="L130" s="4">
        <f t="shared" si="10"/>
        <v>-4.1434586507983449E-3</v>
      </c>
      <c r="M130" s="4">
        <f t="shared" si="11"/>
        <v>-4.3627179223367897E-3</v>
      </c>
      <c r="N130" s="4">
        <f t="shared" si="12"/>
        <v>2.3308494335828691E-3</v>
      </c>
      <c r="O130" s="4">
        <f t="shared" si="13"/>
        <v>-8.5171517328639906E-3</v>
      </c>
      <c r="P130" s="4">
        <f t="shared" si="14"/>
        <v>-1.2085313972442688E-3</v>
      </c>
      <c r="Q130" s="4">
        <f t="shared" si="15"/>
        <v>2.9154619759807323E-3</v>
      </c>
      <c r="R130" s="4">
        <f t="shared" si="16"/>
        <v>2.0997191092010096E-2</v>
      </c>
      <c r="S130" s="4">
        <f t="shared" si="17"/>
        <v>5.7394608760437584E-3</v>
      </c>
    </row>
    <row r="131" spans="1:19" ht="18.75" x14ac:dyDescent="0.25">
      <c r="A131" s="2">
        <v>45029</v>
      </c>
      <c r="B131" s="3">
        <v>165.55999800000001</v>
      </c>
      <c r="C131" s="3">
        <v>289.83999599999999</v>
      </c>
      <c r="D131" s="3">
        <v>108.19000200000001</v>
      </c>
      <c r="E131" s="3">
        <v>267.57998700000002</v>
      </c>
      <c r="F131" s="3">
        <v>126.43</v>
      </c>
      <c r="G131" s="3">
        <v>12166.269531</v>
      </c>
      <c r="H131" s="3">
        <v>4146.22</v>
      </c>
      <c r="I131" s="3">
        <v>82.16</v>
      </c>
      <c r="J131" s="3">
        <v>2039.73</v>
      </c>
      <c r="K131" s="4">
        <f t="shared" ref="K131:K194" si="18">LN(G131/G130)</f>
        <v>1.9666431313303919E-2</v>
      </c>
      <c r="L131" s="4">
        <f t="shared" ref="L131:L194" si="19">LN(H131/H130)</f>
        <v>1.3175446748330008E-2</v>
      </c>
      <c r="M131" s="4">
        <f t="shared" si="11"/>
        <v>3.3534997321073505E-2</v>
      </c>
      <c r="N131" s="4">
        <f t="shared" si="12"/>
        <v>2.2152218883637494E-2</v>
      </c>
      <c r="O131" s="4">
        <f t="shared" si="13"/>
        <v>2.7835553378921008E-2</v>
      </c>
      <c r="P131" s="4">
        <f t="shared" si="14"/>
        <v>1.1085895628780757E-2</v>
      </c>
      <c r="Q131" s="4">
        <f t="shared" si="15"/>
        <v>2.2152898846627099E-2</v>
      </c>
      <c r="R131" s="4">
        <f t="shared" si="16"/>
        <v>-1.3299676146526643E-2</v>
      </c>
      <c r="S131" s="4">
        <f t="shared" si="17"/>
        <v>1.236203588108886E-2</v>
      </c>
    </row>
    <row r="132" spans="1:19" ht="18.75" x14ac:dyDescent="0.25">
      <c r="A132" s="2">
        <v>45030</v>
      </c>
      <c r="B132" s="3">
        <v>165.21000699999999</v>
      </c>
      <c r="C132" s="3">
        <v>286.14001500000001</v>
      </c>
      <c r="D132" s="3">
        <v>109.459999</v>
      </c>
      <c r="E132" s="3">
        <v>270.01998900000001</v>
      </c>
      <c r="F132" s="3">
        <v>125.949997</v>
      </c>
      <c r="G132" s="3">
        <v>12123.469727</v>
      </c>
      <c r="H132" s="3">
        <v>4137.6400000000003</v>
      </c>
      <c r="I132" s="3">
        <v>82.52</v>
      </c>
      <c r="J132" s="3">
        <v>2003.04</v>
      </c>
      <c r="K132" s="4">
        <f t="shared" si="18"/>
        <v>-3.5241093237640196E-3</v>
      </c>
      <c r="L132" s="4">
        <f t="shared" si="19"/>
        <v>-2.0714988104920951E-3</v>
      </c>
      <c r="M132" s="4">
        <f t="shared" ref="M132:M195" si="20">LN(B132/B131)</f>
        <v>-2.1162204875035868E-3</v>
      </c>
      <c r="N132" s="4">
        <f t="shared" ref="N132:N195" si="21">LN(C132/C131)</f>
        <v>-1.2847778826026052E-2</v>
      </c>
      <c r="O132" s="4">
        <f t="shared" ref="O132:O195" si="22">LN(D132/D131)</f>
        <v>1.1670217394535944E-2</v>
      </c>
      <c r="P132" s="4">
        <f t="shared" ref="P132:P195" si="23">LN(E132/E131)</f>
        <v>9.0774511295052714E-3</v>
      </c>
      <c r="Q132" s="4">
        <f t="shared" ref="Q132:Q195" si="24">LN(F132/F131)</f>
        <v>-3.8038163441633248E-3</v>
      </c>
      <c r="R132" s="4">
        <f t="shared" ref="R132:R195" si="25">LN(I132/I131)</f>
        <v>4.3721225827483409E-3</v>
      </c>
      <c r="S132" s="4">
        <f t="shared" ref="S132:S195" si="26">LN(J132/J131)</f>
        <v>-1.8151419626310013E-2</v>
      </c>
    </row>
    <row r="133" spans="1:19" ht="18.75" x14ac:dyDescent="0.25">
      <c r="A133" s="2">
        <v>45033</v>
      </c>
      <c r="B133" s="3">
        <v>165.229996</v>
      </c>
      <c r="C133" s="3">
        <v>288.79998799999998</v>
      </c>
      <c r="D133" s="3">
        <v>106.41999800000001</v>
      </c>
      <c r="E133" s="3">
        <v>276.67001299999998</v>
      </c>
      <c r="F133" s="3">
        <v>126.19000200000001</v>
      </c>
      <c r="G133" s="3">
        <v>12157.719727</v>
      </c>
      <c r="H133" s="3">
        <v>4151.32</v>
      </c>
      <c r="I133" s="3">
        <v>80.83</v>
      </c>
      <c r="J133" s="3">
        <v>1994.77</v>
      </c>
      <c r="K133" s="4">
        <f t="shared" si="18"/>
        <v>2.8211157266673829E-3</v>
      </c>
      <c r="L133" s="4">
        <f t="shared" si="19"/>
        <v>3.3007789687629755E-3</v>
      </c>
      <c r="M133" s="4">
        <f t="shared" si="20"/>
        <v>1.2098414140493903E-4</v>
      </c>
      <c r="N133" s="4">
        <f t="shared" si="21"/>
        <v>9.2531115073456183E-3</v>
      </c>
      <c r="O133" s="4">
        <f t="shared" si="22"/>
        <v>-2.8165666205251419E-2</v>
      </c>
      <c r="P133" s="4">
        <f t="shared" si="23"/>
        <v>2.4329517638734581E-2</v>
      </c>
      <c r="Q133" s="4">
        <f t="shared" si="24"/>
        <v>1.9037445342925789E-3</v>
      </c>
      <c r="R133" s="4">
        <f t="shared" si="25"/>
        <v>-2.0692504457298009E-2</v>
      </c>
      <c r="S133" s="4">
        <f t="shared" si="26"/>
        <v>-4.1372710541374043E-3</v>
      </c>
    </row>
    <row r="134" spans="1:19" ht="18.75" x14ac:dyDescent="0.25">
      <c r="A134" s="2">
        <v>45034</v>
      </c>
      <c r="B134" s="3">
        <v>166.470001</v>
      </c>
      <c r="C134" s="3">
        <v>288.36999500000002</v>
      </c>
      <c r="D134" s="3">
        <v>105.120003</v>
      </c>
      <c r="E134" s="3">
        <v>279.30999800000001</v>
      </c>
      <c r="F134" s="3">
        <v>126.209999</v>
      </c>
      <c r="G134" s="3">
        <v>12153.410156</v>
      </c>
      <c r="H134" s="3">
        <v>4154.87</v>
      </c>
      <c r="I134" s="3">
        <v>80.86</v>
      </c>
      <c r="J134" s="3">
        <v>2004.93</v>
      </c>
      <c r="K134" s="4">
        <f t="shared" si="18"/>
        <v>-3.5453482136622356E-4</v>
      </c>
      <c r="L134" s="4">
        <f t="shared" si="19"/>
        <v>8.547842551524592E-4</v>
      </c>
      <c r="M134" s="4">
        <f t="shared" si="20"/>
        <v>7.4767005587875286E-3</v>
      </c>
      <c r="N134" s="4">
        <f t="shared" si="21"/>
        <v>-1.4900049975495053E-3</v>
      </c>
      <c r="O134" s="4">
        <f t="shared" si="22"/>
        <v>-1.2290927099650519E-2</v>
      </c>
      <c r="P134" s="4">
        <f t="shared" si="23"/>
        <v>9.4967617147794572E-3</v>
      </c>
      <c r="Q134" s="4">
        <f t="shared" si="24"/>
        <v>1.5845483330114574E-4</v>
      </c>
      <c r="R134" s="4">
        <f t="shared" si="25"/>
        <v>3.7108046687186786E-4</v>
      </c>
      <c r="S134" s="4">
        <f t="shared" si="26"/>
        <v>5.0803919557871587E-3</v>
      </c>
    </row>
    <row r="135" spans="1:19" ht="18.75" x14ac:dyDescent="0.25">
      <c r="A135" s="2">
        <v>45035</v>
      </c>
      <c r="B135" s="3">
        <v>167.63000500000001</v>
      </c>
      <c r="C135" s="3">
        <v>288.45001200000002</v>
      </c>
      <c r="D135" s="3">
        <v>105.019997</v>
      </c>
      <c r="E135" s="3">
        <v>271.040009</v>
      </c>
      <c r="F135" s="3">
        <v>125.66999800000001</v>
      </c>
      <c r="G135" s="3">
        <v>12157.230469</v>
      </c>
      <c r="H135" s="3">
        <v>4154.5200000000004</v>
      </c>
      <c r="I135" s="3">
        <v>79.16</v>
      </c>
      <c r="J135" s="3">
        <v>1993.26</v>
      </c>
      <c r="K135" s="4">
        <f t="shared" si="18"/>
        <v>3.1429143233008467E-4</v>
      </c>
      <c r="L135" s="4">
        <f t="shared" si="19"/>
        <v>-8.4242044291161936E-5</v>
      </c>
      <c r="M135" s="4">
        <f t="shared" si="20"/>
        <v>6.9440804577747123E-3</v>
      </c>
      <c r="N135" s="4">
        <f t="shared" si="21"/>
        <v>2.7744183468741751E-4</v>
      </c>
      <c r="O135" s="4">
        <f t="shared" si="22"/>
        <v>-9.5180363138726558E-4</v>
      </c>
      <c r="P135" s="4">
        <f t="shared" si="23"/>
        <v>-3.0055824275770228E-2</v>
      </c>
      <c r="Q135" s="4">
        <f t="shared" si="24"/>
        <v>-4.2877706348808647E-3</v>
      </c>
      <c r="R135" s="4">
        <f t="shared" si="25"/>
        <v>-2.1248143478259821E-2</v>
      </c>
      <c r="S135" s="4">
        <f t="shared" si="26"/>
        <v>-5.8376581108358708E-3</v>
      </c>
    </row>
    <row r="136" spans="1:19" ht="18.75" x14ac:dyDescent="0.25">
      <c r="A136" s="2">
        <v>45036</v>
      </c>
      <c r="B136" s="3">
        <v>166.64999399999999</v>
      </c>
      <c r="C136" s="3">
        <v>286.10998499999999</v>
      </c>
      <c r="D136" s="3">
        <v>105.900002</v>
      </c>
      <c r="E136" s="3">
        <v>271.19000199999999</v>
      </c>
      <c r="F136" s="3">
        <v>124.449997</v>
      </c>
      <c r="G136" s="3">
        <v>12059.559569999999</v>
      </c>
      <c r="H136" s="3">
        <v>4129.79</v>
      </c>
      <c r="I136" s="3">
        <v>77.290000000000006</v>
      </c>
      <c r="J136" s="3">
        <v>2004.34</v>
      </c>
      <c r="K136" s="4">
        <f t="shared" si="18"/>
        <v>-8.0664223821198307E-3</v>
      </c>
      <c r="L136" s="4">
        <f t="shared" si="19"/>
        <v>-5.9703399458197028E-3</v>
      </c>
      <c r="M136" s="4">
        <f t="shared" si="20"/>
        <v>-5.8634307206349382E-3</v>
      </c>
      <c r="N136" s="4">
        <f t="shared" si="21"/>
        <v>-8.1455024730204446E-3</v>
      </c>
      <c r="O136" s="4">
        <f t="shared" si="22"/>
        <v>8.3444918493763495E-3</v>
      </c>
      <c r="P136" s="4">
        <f t="shared" si="23"/>
        <v>5.5324493584989231E-4</v>
      </c>
      <c r="Q136" s="4">
        <f t="shared" si="24"/>
        <v>-9.755403004821854E-3</v>
      </c>
      <c r="R136" s="4">
        <f t="shared" si="25"/>
        <v>-2.3906539615585212E-2</v>
      </c>
      <c r="S136" s="4">
        <f t="shared" si="26"/>
        <v>5.5433401904867938E-3</v>
      </c>
    </row>
    <row r="137" spans="1:19" ht="18.75" x14ac:dyDescent="0.25">
      <c r="A137" s="2">
        <v>45037</v>
      </c>
      <c r="B137" s="3">
        <v>165.020004</v>
      </c>
      <c r="C137" s="3">
        <v>285.76001000000002</v>
      </c>
      <c r="D137" s="3">
        <v>105.910004</v>
      </c>
      <c r="E137" s="3">
        <v>270.42001299999998</v>
      </c>
      <c r="F137" s="3">
        <v>125.529999</v>
      </c>
      <c r="G137" s="3">
        <v>12072.459961</v>
      </c>
      <c r="H137" s="3">
        <v>4133.5200000000004</v>
      </c>
      <c r="I137" s="3">
        <v>77.87</v>
      </c>
      <c r="J137" s="3">
        <v>1982.89</v>
      </c>
      <c r="K137" s="4">
        <f t="shared" si="18"/>
        <v>1.0691514825174628E-3</v>
      </c>
      <c r="L137" s="4">
        <f t="shared" si="19"/>
        <v>9.0278599092536804E-4</v>
      </c>
      <c r="M137" s="4">
        <f t="shared" si="20"/>
        <v>-9.8290658344647053E-3</v>
      </c>
      <c r="N137" s="4">
        <f t="shared" si="21"/>
        <v>-1.2239671490066847E-3</v>
      </c>
      <c r="O137" s="4">
        <f t="shared" si="22"/>
        <v>9.4443130391367873E-5</v>
      </c>
      <c r="P137" s="4">
        <f t="shared" si="23"/>
        <v>-2.8433356009918967E-3</v>
      </c>
      <c r="Q137" s="4">
        <f t="shared" si="24"/>
        <v>8.6407611563598403E-3</v>
      </c>
      <c r="R137" s="4">
        <f t="shared" si="25"/>
        <v>7.4761884701149981E-3</v>
      </c>
      <c r="S137" s="4">
        <f t="shared" si="26"/>
        <v>-1.0759453019274249E-2</v>
      </c>
    </row>
    <row r="138" spans="1:19" ht="18.75" x14ac:dyDescent="0.25">
      <c r="A138" s="2">
        <v>45040</v>
      </c>
      <c r="B138" s="3">
        <v>165.33000200000001</v>
      </c>
      <c r="C138" s="3">
        <v>281.76998900000001</v>
      </c>
      <c r="D138" s="3">
        <v>106.779999</v>
      </c>
      <c r="E138" s="3">
        <v>262.41000400000001</v>
      </c>
      <c r="F138" s="3">
        <v>127.089996</v>
      </c>
      <c r="G138" s="3">
        <v>12037.200194999999</v>
      </c>
      <c r="H138" s="3">
        <v>4137.04</v>
      </c>
      <c r="I138" s="3">
        <v>78.760000000000005</v>
      </c>
      <c r="J138" s="3">
        <v>1988.88</v>
      </c>
      <c r="K138" s="4">
        <f t="shared" si="18"/>
        <v>-2.9249513191082453E-3</v>
      </c>
      <c r="L138" s="4">
        <f t="shared" si="19"/>
        <v>8.5121206122392508E-4</v>
      </c>
      <c r="M138" s="4">
        <f t="shared" si="20"/>
        <v>1.8767857445887545E-3</v>
      </c>
      <c r="N138" s="4">
        <f t="shared" si="21"/>
        <v>-1.4061236405186556E-2</v>
      </c>
      <c r="O138" s="4">
        <f t="shared" si="22"/>
        <v>8.180919083497256E-3</v>
      </c>
      <c r="P138" s="4">
        <f t="shared" si="23"/>
        <v>-3.0068172660783311E-2</v>
      </c>
      <c r="Q138" s="4">
        <f t="shared" si="24"/>
        <v>1.2350699556325933E-2</v>
      </c>
      <c r="R138" s="4">
        <f t="shared" si="25"/>
        <v>1.136448418203018E-2</v>
      </c>
      <c r="S138" s="4">
        <f t="shared" si="26"/>
        <v>3.0162897355181435E-3</v>
      </c>
    </row>
    <row r="139" spans="1:19" ht="18.75" x14ac:dyDescent="0.25">
      <c r="A139" s="2">
        <v>45041</v>
      </c>
      <c r="B139" s="3">
        <v>163.770004</v>
      </c>
      <c r="C139" s="3">
        <v>275.42001299999998</v>
      </c>
      <c r="D139" s="3">
        <v>104.610001</v>
      </c>
      <c r="E139" s="3">
        <v>269.55999800000001</v>
      </c>
      <c r="F139" s="3">
        <v>124.660004</v>
      </c>
      <c r="G139" s="3">
        <v>11799.160156</v>
      </c>
      <c r="H139" s="3">
        <v>4071.63</v>
      </c>
      <c r="I139" s="3">
        <v>77.069999999999993</v>
      </c>
      <c r="J139" s="3">
        <v>1997.87</v>
      </c>
      <c r="K139" s="4">
        <f t="shared" si="18"/>
        <v>-1.9973515176736931E-2</v>
      </c>
      <c r="L139" s="4">
        <f t="shared" si="19"/>
        <v>-1.5937145594967939E-2</v>
      </c>
      <c r="M139" s="4">
        <f t="shared" si="20"/>
        <v>-9.4804597739983672E-3</v>
      </c>
      <c r="N139" s="4">
        <f t="shared" si="21"/>
        <v>-2.2793843777730319E-2</v>
      </c>
      <c r="O139" s="4">
        <f t="shared" si="22"/>
        <v>-2.0531474792005542E-2</v>
      </c>
      <c r="P139" s="4">
        <f t="shared" si="23"/>
        <v>2.6882811315323211E-2</v>
      </c>
      <c r="Q139" s="4">
        <f t="shared" si="24"/>
        <v>-1.9305401952238375E-2</v>
      </c>
      <c r="R139" s="4">
        <f t="shared" si="25"/>
        <v>-2.1691153981023087E-2</v>
      </c>
      <c r="S139" s="4">
        <f t="shared" si="26"/>
        <v>4.5099468177137109E-3</v>
      </c>
    </row>
    <row r="140" spans="1:19" ht="18.75" x14ac:dyDescent="0.25">
      <c r="A140" s="2">
        <v>45042</v>
      </c>
      <c r="B140" s="3">
        <v>163.759995</v>
      </c>
      <c r="C140" s="3">
        <v>295.36999500000002</v>
      </c>
      <c r="D140" s="3">
        <v>104.449997</v>
      </c>
      <c r="E140" s="3">
        <v>272.26001000000002</v>
      </c>
      <c r="F140" s="3">
        <v>123.839996</v>
      </c>
      <c r="G140" s="3">
        <v>11854.349609000001</v>
      </c>
      <c r="H140" s="3">
        <v>4055.99</v>
      </c>
      <c r="I140" s="3">
        <v>74.3</v>
      </c>
      <c r="J140" s="3">
        <v>1989.48</v>
      </c>
      <c r="K140" s="4">
        <f t="shared" si="18"/>
        <v>4.6665001261770866E-3</v>
      </c>
      <c r="L140" s="4">
        <f t="shared" si="19"/>
        <v>-3.8486098771117832E-3</v>
      </c>
      <c r="M140" s="4">
        <f t="shared" si="20"/>
        <v>-6.1118065726306999E-5</v>
      </c>
      <c r="N140" s="4">
        <f t="shared" si="21"/>
        <v>6.9931538301896051E-2</v>
      </c>
      <c r="O140" s="4">
        <f t="shared" si="22"/>
        <v>-1.5306996342871121E-3</v>
      </c>
      <c r="P140" s="4">
        <f t="shared" si="23"/>
        <v>9.9665361554052874E-3</v>
      </c>
      <c r="Q140" s="4">
        <f t="shared" si="24"/>
        <v>-6.5996859263065446E-3</v>
      </c>
      <c r="R140" s="4">
        <f t="shared" si="25"/>
        <v>-3.6603148066188376E-2</v>
      </c>
      <c r="S140" s="4">
        <f t="shared" si="26"/>
        <v>-4.2083149872363676E-3</v>
      </c>
    </row>
    <row r="141" spans="1:19" ht="18.75" x14ac:dyDescent="0.25">
      <c r="A141" s="2">
        <v>45043</v>
      </c>
      <c r="B141" s="3">
        <v>168.41000399999999</v>
      </c>
      <c r="C141" s="3">
        <v>304.82998700000002</v>
      </c>
      <c r="D141" s="3">
        <v>108.370003</v>
      </c>
      <c r="E141" s="3">
        <v>277.48998999999998</v>
      </c>
      <c r="F141" s="3">
        <v>125.699997</v>
      </c>
      <c r="G141" s="3">
        <v>12142.240234000001</v>
      </c>
      <c r="H141" s="3">
        <v>4135.3500000000004</v>
      </c>
      <c r="I141" s="3">
        <v>74.760000000000005</v>
      </c>
      <c r="J141" s="3">
        <v>1987.87</v>
      </c>
      <c r="K141" s="4">
        <f t="shared" si="18"/>
        <v>2.3995446041076191E-2</v>
      </c>
      <c r="L141" s="4">
        <f t="shared" si="19"/>
        <v>1.9377167380002121E-2</v>
      </c>
      <c r="M141" s="4">
        <f t="shared" si="20"/>
        <v>2.7999595398974082E-2</v>
      </c>
      <c r="N141" s="4">
        <f t="shared" si="21"/>
        <v>3.1525410717663953E-2</v>
      </c>
      <c r="O141" s="4">
        <f t="shared" si="22"/>
        <v>3.6842866337143551E-2</v>
      </c>
      <c r="P141" s="4">
        <f t="shared" si="23"/>
        <v>1.9027331649881102E-2</v>
      </c>
      <c r="Q141" s="4">
        <f t="shared" si="24"/>
        <v>1.4907714188178069E-2</v>
      </c>
      <c r="R141" s="4">
        <f t="shared" si="25"/>
        <v>6.1720308636486415E-3</v>
      </c>
      <c r="S141" s="4">
        <f t="shared" si="26"/>
        <v>-8.0958431515285891E-4</v>
      </c>
    </row>
    <row r="142" spans="1:19" ht="18.75" x14ac:dyDescent="0.25">
      <c r="A142" s="2">
        <v>45044</v>
      </c>
      <c r="B142" s="3">
        <v>169.679993</v>
      </c>
      <c r="C142" s="3">
        <v>307.26001000000002</v>
      </c>
      <c r="D142" s="3">
        <v>108.220001</v>
      </c>
      <c r="E142" s="3">
        <v>289.10000600000001</v>
      </c>
      <c r="F142" s="3">
        <v>126.720001</v>
      </c>
      <c r="G142" s="3">
        <v>12226.580078000001</v>
      </c>
      <c r="H142" s="3">
        <v>4169.4799999999996</v>
      </c>
      <c r="I142" s="3">
        <v>76.78</v>
      </c>
      <c r="J142" s="3">
        <v>1989.65</v>
      </c>
      <c r="K142" s="4">
        <f t="shared" si="18"/>
        <v>6.9219748574603336E-3</v>
      </c>
      <c r="L142" s="4">
        <f t="shared" si="19"/>
        <v>8.2193596125703667E-3</v>
      </c>
      <c r="M142" s="4">
        <f t="shared" si="20"/>
        <v>7.5127627827795392E-3</v>
      </c>
      <c r="N142" s="4">
        <f t="shared" si="21"/>
        <v>7.9401257290624659E-3</v>
      </c>
      <c r="O142" s="4">
        <f t="shared" si="22"/>
        <v>-1.3851241628162543E-3</v>
      </c>
      <c r="P142" s="4">
        <f t="shared" si="23"/>
        <v>4.0987809312560373E-2</v>
      </c>
      <c r="Q142" s="4">
        <f t="shared" si="24"/>
        <v>8.0818442276768803E-3</v>
      </c>
      <c r="R142" s="4">
        <f t="shared" si="25"/>
        <v>2.6661206985289457E-2</v>
      </c>
      <c r="S142" s="4">
        <f t="shared" si="26"/>
        <v>8.9503012873686687E-4</v>
      </c>
    </row>
    <row r="143" spans="1:19" ht="18.75" x14ac:dyDescent="0.25">
      <c r="A143" s="2">
        <v>45047</v>
      </c>
      <c r="B143" s="3">
        <v>169.58999600000001</v>
      </c>
      <c r="C143" s="3">
        <v>305.55999800000001</v>
      </c>
      <c r="D143" s="3">
        <v>107.709999</v>
      </c>
      <c r="E143" s="3">
        <v>282.10000600000001</v>
      </c>
      <c r="F143" s="3">
        <v>127.91999800000001</v>
      </c>
      <c r="G143" s="3">
        <v>12212.599609000001</v>
      </c>
      <c r="H143" s="3">
        <v>4167.87</v>
      </c>
      <c r="I143" s="3">
        <v>75.66</v>
      </c>
      <c r="J143" s="3">
        <v>1982.05</v>
      </c>
      <c r="K143" s="4">
        <f t="shared" si="18"/>
        <v>-1.1441030921704597E-3</v>
      </c>
      <c r="L143" s="4">
        <f t="shared" si="19"/>
        <v>-3.8621384972729493E-4</v>
      </c>
      <c r="M143" s="4">
        <f t="shared" si="20"/>
        <v>-5.3053323328817819E-4</v>
      </c>
      <c r="N143" s="4">
        <f t="shared" si="21"/>
        <v>-5.5481751204406269E-3</v>
      </c>
      <c r="O143" s="4">
        <f t="shared" si="22"/>
        <v>-4.7237803765355548E-3</v>
      </c>
      <c r="P143" s="4">
        <f t="shared" si="23"/>
        <v>-2.4511030499360643E-2</v>
      </c>
      <c r="Q143" s="4">
        <f t="shared" si="24"/>
        <v>9.42511693339723E-3</v>
      </c>
      <c r="R143" s="4">
        <f t="shared" si="25"/>
        <v>-1.4694570367768469E-2</v>
      </c>
      <c r="S143" s="4">
        <f t="shared" si="26"/>
        <v>-3.8270812378310235E-3</v>
      </c>
    </row>
    <row r="144" spans="1:19" ht="18.75" x14ac:dyDescent="0.25">
      <c r="A144" s="2">
        <v>45048</v>
      </c>
      <c r="B144" s="3">
        <v>168.53999300000001</v>
      </c>
      <c r="C144" s="3">
        <v>305.41000400000001</v>
      </c>
      <c r="D144" s="3">
        <v>105.980003</v>
      </c>
      <c r="E144" s="3">
        <v>278.01998900000001</v>
      </c>
      <c r="F144" s="3">
        <v>127.260002</v>
      </c>
      <c r="G144" s="3">
        <v>12080.509765999999</v>
      </c>
      <c r="H144" s="3">
        <v>4119.58</v>
      </c>
      <c r="I144" s="3">
        <v>71.66</v>
      </c>
      <c r="J144" s="3">
        <v>2016.28</v>
      </c>
      <c r="K144" s="4">
        <f t="shared" si="18"/>
        <v>-1.0874782862395131E-2</v>
      </c>
      <c r="L144" s="4">
        <f t="shared" si="19"/>
        <v>-1.1653897528004022E-2</v>
      </c>
      <c r="M144" s="4">
        <f t="shared" si="20"/>
        <v>-6.2106669579732572E-3</v>
      </c>
      <c r="N144" s="4">
        <f t="shared" si="21"/>
        <v>-4.9100283982001457E-4</v>
      </c>
      <c r="O144" s="4">
        <f t="shared" si="22"/>
        <v>-1.6191995706646391E-2</v>
      </c>
      <c r="P144" s="4">
        <f t="shared" si="23"/>
        <v>-1.4568625293557026E-2</v>
      </c>
      <c r="Q144" s="4">
        <f t="shared" si="24"/>
        <v>-5.1727993704236992E-3</v>
      </c>
      <c r="R144" s="4">
        <f t="shared" si="25"/>
        <v>-5.4316907328075474E-2</v>
      </c>
      <c r="S144" s="4">
        <f t="shared" si="26"/>
        <v>1.7122566820852086E-2</v>
      </c>
    </row>
    <row r="145" spans="1:19" ht="18.75" x14ac:dyDescent="0.25">
      <c r="A145" s="2">
        <v>45049</v>
      </c>
      <c r="B145" s="3">
        <v>167.449997</v>
      </c>
      <c r="C145" s="3">
        <v>304.39999399999999</v>
      </c>
      <c r="D145" s="3">
        <v>106.120003</v>
      </c>
      <c r="E145" s="3">
        <v>275.61999500000002</v>
      </c>
      <c r="F145" s="3">
        <v>126.739998</v>
      </c>
      <c r="G145" s="3">
        <v>12025.330078000001</v>
      </c>
      <c r="H145" s="3">
        <v>4090.75</v>
      </c>
      <c r="I145" s="3">
        <v>68.599999999999994</v>
      </c>
      <c r="J145" s="3">
        <v>2051.11</v>
      </c>
      <c r="K145" s="4">
        <f t="shared" si="18"/>
        <v>-4.5781258594655349E-3</v>
      </c>
      <c r="L145" s="4">
        <f t="shared" si="19"/>
        <v>-7.0228890905811598E-3</v>
      </c>
      <c r="M145" s="4">
        <f t="shared" si="20"/>
        <v>-6.4882874866216411E-3</v>
      </c>
      <c r="N145" s="4">
        <f t="shared" si="21"/>
        <v>-3.3125430113557573E-3</v>
      </c>
      <c r="O145" s="4">
        <f t="shared" si="22"/>
        <v>1.3201321675782828E-3</v>
      </c>
      <c r="P145" s="4">
        <f t="shared" si="23"/>
        <v>-8.6699266773669053E-3</v>
      </c>
      <c r="Q145" s="4">
        <f t="shared" si="24"/>
        <v>-4.0945254054701972E-3</v>
      </c>
      <c r="R145" s="4">
        <f t="shared" si="25"/>
        <v>-4.3640177144968206E-2</v>
      </c>
      <c r="S145" s="4">
        <f t="shared" si="26"/>
        <v>1.7126880572688335E-2</v>
      </c>
    </row>
    <row r="146" spans="1:19" ht="18.75" x14ac:dyDescent="0.25">
      <c r="A146" s="2">
        <v>45050</v>
      </c>
      <c r="B146" s="3">
        <v>165.78999300000001</v>
      </c>
      <c r="C146" s="3">
        <v>305.41000400000001</v>
      </c>
      <c r="D146" s="3">
        <v>105.209999</v>
      </c>
      <c r="E146" s="3">
        <v>286.79998799999998</v>
      </c>
      <c r="F146" s="3">
        <v>123.66999800000001</v>
      </c>
      <c r="G146" s="3">
        <v>11966.400390999999</v>
      </c>
      <c r="H146" s="3">
        <v>4061.22</v>
      </c>
      <c r="I146" s="3">
        <v>68.56</v>
      </c>
      <c r="J146" s="3">
        <v>2051.11</v>
      </c>
      <c r="K146" s="4">
        <f t="shared" si="18"/>
        <v>-4.9125097989404084E-3</v>
      </c>
      <c r="L146" s="4">
        <f t="shared" si="19"/>
        <v>-7.2449062412514361E-3</v>
      </c>
      <c r="M146" s="4">
        <f t="shared" si="20"/>
        <v>-9.9628962951328493E-3</v>
      </c>
      <c r="N146" s="4">
        <f t="shared" si="21"/>
        <v>3.3125430113556402E-3</v>
      </c>
      <c r="O146" s="4">
        <f t="shared" si="22"/>
        <v>-8.6122142240251526E-3</v>
      </c>
      <c r="P146" s="4">
        <f t="shared" si="23"/>
        <v>3.9761979578380229E-2</v>
      </c>
      <c r="Q146" s="4">
        <f t="shared" si="24"/>
        <v>-2.4521016533138332E-2</v>
      </c>
      <c r="R146" s="4">
        <f t="shared" si="25"/>
        <v>-5.8326044231505529E-4</v>
      </c>
      <c r="S146" s="4">
        <f t="shared" si="26"/>
        <v>0</v>
      </c>
    </row>
    <row r="147" spans="1:19" ht="18.75" x14ac:dyDescent="0.25">
      <c r="A147" s="2">
        <v>45051</v>
      </c>
      <c r="B147" s="3">
        <v>173.570007</v>
      </c>
      <c r="C147" s="3">
        <v>310.64999399999999</v>
      </c>
      <c r="D147" s="3">
        <v>106.214996</v>
      </c>
      <c r="E147" s="3">
        <v>291.51001000000002</v>
      </c>
      <c r="F147" s="3">
        <v>126.589996</v>
      </c>
      <c r="G147" s="3">
        <v>12235.410156</v>
      </c>
      <c r="H147" s="3">
        <v>4136.25</v>
      </c>
      <c r="I147" s="3">
        <v>71.34</v>
      </c>
      <c r="J147" s="3">
        <v>2016.54</v>
      </c>
      <c r="K147" s="4">
        <f t="shared" si="18"/>
        <v>2.2231464373887712E-2</v>
      </c>
      <c r="L147" s="4">
        <f t="shared" si="19"/>
        <v>1.8306159168068423E-2</v>
      </c>
      <c r="M147" s="4">
        <f t="shared" si="20"/>
        <v>4.5859131533054605E-2</v>
      </c>
      <c r="N147" s="4">
        <f t="shared" si="21"/>
        <v>1.701170790738208E-2</v>
      </c>
      <c r="O147" s="4">
        <f t="shared" si="22"/>
        <v>9.5069607969854829E-3</v>
      </c>
      <c r="P147" s="4">
        <f t="shared" si="23"/>
        <v>1.6289277939137172E-2</v>
      </c>
      <c r="Q147" s="4">
        <f t="shared" si="24"/>
        <v>2.3336774468768997E-2</v>
      </c>
      <c r="R147" s="4">
        <f t="shared" si="25"/>
        <v>3.9747905641221215E-2</v>
      </c>
      <c r="S147" s="4">
        <f t="shared" si="26"/>
        <v>-1.6997938541871128E-2</v>
      </c>
    </row>
    <row r="148" spans="1:19" ht="18.75" x14ac:dyDescent="0.25">
      <c r="A148" s="2">
        <v>45054</v>
      </c>
      <c r="B148" s="3">
        <v>173.5</v>
      </c>
      <c r="C148" s="3">
        <v>308.64999399999999</v>
      </c>
      <c r="D148" s="3">
        <v>108.239998</v>
      </c>
      <c r="E148" s="3">
        <v>285.709991</v>
      </c>
      <c r="F148" s="3">
        <v>126.879997</v>
      </c>
      <c r="G148" s="3">
        <v>12256.919921999999</v>
      </c>
      <c r="H148" s="3">
        <v>4138.12</v>
      </c>
      <c r="I148" s="3">
        <v>73.16</v>
      </c>
      <c r="J148" s="3">
        <v>2021.39</v>
      </c>
      <c r="K148" s="4">
        <f t="shared" si="18"/>
        <v>1.7564495874019576E-3</v>
      </c>
      <c r="L148" s="4">
        <f t="shared" si="19"/>
        <v>4.5199816586328297E-4</v>
      </c>
      <c r="M148" s="4">
        <f t="shared" si="20"/>
        <v>-4.0341717542558041E-4</v>
      </c>
      <c r="N148" s="4">
        <f t="shared" si="21"/>
        <v>-6.4589277949515991E-3</v>
      </c>
      <c r="O148" s="4">
        <f t="shared" si="22"/>
        <v>1.8885661272693057E-2</v>
      </c>
      <c r="P148" s="4">
        <f t="shared" si="23"/>
        <v>-2.0097065949802349E-2</v>
      </c>
      <c r="Q148" s="4">
        <f t="shared" si="24"/>
        <v>2.2882481914852197E-3</v>
      </c>
      <c r="R148" s="4">
        <f t="shared" si="25"/>
        <v>2.5191643591919412E-2</v>
      </c>
      <c r="S148" s="4">
        <f t="shared" si="26"/>
        <v>2.4022220951393021E-3</v>
      </c>
    </row>
    <row r="149" spans="1:19" ht="18.75" x14ac:dyDescent="0.25">
      <c r="A149" s="2">
        <v>45055</v>
      </c>
      <c r="B149" s="3">
        <v>171.770004</v>
      </c>
      <c r="C149" s="3">
        <v>307</v>
      </c>
      <c r="D149" s="3">
        <v>107.94000200000001</v>
      </c>
      <c r="E149" s="3">
        <v>288.85000600000001</v>
      </c>
      <c r="F149" s="3">
        <v>125.099998</v>
      </c>
      <c r="G149" s="3">
        <v>12179.549805000001</v>
      </c>
      <c r="H149" s="3">
        <v>4119.17</v>
      </c>
      <c r="I149" s="3">
        <v>73.709999999999994</v>
      </c>
      <c r="J149" s="3">
        <v>2034.17</v>
      </c>
      <c r="K149" s="4">
        <f t="shared" si="18"/>
        <v>-6.3323693153921039E-3</v>
      </c>
      <c r="L149" s="4">
        <f t="shared" si="19"/>
        <v>-4.5898916638410408E-3</v>
      </c>
      <c r="M149" s="4">
        <f t="shared" si="20"/>
        <v>-1.0021203451026649E-2</v>
      </c>
      <c r="N149" s="4">
        <f t="shared" si="21"/>
        <v>-5.360181813212953E-3</v>
      </c>
      <c r="O149" s="4">
        <f t="shared" si="22"/>
        <v>-2.7754296657659964E-3</v>
      </c>
      <c r="P149" s="4">
        <f t="shared" si="23"/>
        <v>1.0930264125506456E-2</v>
      </c>
      <c r="Q149" s="4">
        <f t="shared" si="24"/>
        <v>-1.4128332756494114E-2</v>
      </c>
      <c r="R149" s="4">
        <f t="shared" si="25"/>
        <v>7.4896516785323579E-3</v>
      </c>
      <c r="S149" s="4">
        <f t="shared" si="26"/>
        <v>6.3024797084020737E-3</v>
      </c>
    </row>
    <row r="150" spans="1:19" ht="18.75" x14ac:dyDescent="0.25">
      <c r="A150" s="2">
        <v>45056</v>
      </c>
      <c r="B150" s="3">
        <v>173.55999800000001</v>
      </c>
      <c r="C150" s="3">
        <v>312.30999800000001</v>
      </c>
      <c r="D150" s="3">
        <v>112.279999</v>
      </c>
      <c r="E150" s="3">
        <v>285.77999899999998</v>
      </c>
      <c r="F150" s="3">
        <v>123.510002</v>
      </c>
      <c r="G150" s="3">
        <v>12306.440430000001</v>
      </c>
      <c r="H150" s="3">
        <v>4137.6400000000003</v>
      </c>
      <c r="I150" s="3">
        <v>72.56</v>
      </c>
      <c r="J150" s="3">
        <v>2029.51</v>
      </c>
      <c r="K150" s="4">
        <f t="shared" si="18"/>
        <v>1.0364437760476582E-2</v>
      </c>
      <c r="L150" s="4">
        <f t="shared" si="19"/>
        <v>4.4738902330266894E-3</v>
      </c>
      <c r="M150" s="4">
        <f t="shared" si="20"/>
        <v>1.0366953470870166E-2</v>
      </c>
      <c r="N150" s="4">
        <f t="shared" si="21"/>
        <v>1.7148530278412687E-2</v>
      </c>
      <c r="O150" s="4">
        <f t="shared" si="22"/>
        <v>3.9420206868067242E-2</v>
      </c>
      <c r="P150" s="4">
        <f t="shared" si="23"/>
        <v>-1.068526245767259E-2</v>
      </c>
      <c r="Q150" s="4">
        <f t="shared" si="24"/>
        <v>-1.2791260842711405E-2</v>
      </c>
      <c r="R150" s="4">
        <f t="shared" si="25"/>
        <v>-1.5724669394316132E-2</v>
      </c>
      <c r="S150" s="4">
        <f t="shared" si="26"/>
        <v>-2.2934886815243389E-3</v>
      </c>
    </row>
    <row r="151" spans="1:19" ht="18.75" x14ac:dyDescent="0.25">
      <c r="A151" s="2">
        <v>45057</v>
      </c>
      <c r="B151" s="3">
        <v>173.75</v>
      </c>
      <c r="C151" s="3">
        <v>310.10998499999999</v>
      </c>
      <c r="D151" s="3">
        <v>116.900002</v>
      </c>
      <c r="E151" s="3">
        <v>283.39999399999999</v>
      </c>
      <c r="F151" s="3">
        <v>122.220001</v>
      </c>
      <c r="G151" s="3">
        <v>12328.509765999999</v>
      </c>
      <c r="H151" s="3">
        <v>4130.62</v>
      </c>
      <c r="I151" s="3">
        <v>70.87</v>
      </c>
      <c r="J151" s="3">
        <v>2015.55</v>
      </c>
      <c r="K151" s="4">
        <f t="shared" si="18"/>
        <v>1.7917098860253577E-3</v>
      </c>
      <c r="L151" s="4">
        <f t="shared" si="19"/>
        <v>-1.6980602174566785E-3</v>
      </c>
      <c r="M151" s="4">
        <f t="shared" si="20"/>
        <v>1.0941350381439602E-3</v>
      </c>
      <c r="N151" s="4">
        <f t="shared" si="21"/>
        <v>-7.0692529870412472E-3</v>
      </c>
      <c r="O151" s="4">
        <f t="shared" si="22"/>
        <v>4.0323142999286334E-2</v>
      </c>
      <c r="P151" s="4">
        <f t="shared" si="23"/>
        <v>-8.3629744565379398E-3</v>
      </c>
      <c r="Q151" s="4">
        <f t="shared" si="24"/>
        <v>-1.0499432994207311E-2</v>
      </c>
      <c r="R151" s="4">
        <f t="shared" si="25"/>
        <v>-2.3566592984716538E-2</v>
      </c>
      <c r="S151" s="4">
        <f t="shared" si="26"/>
        <v>-6.9022735992852304E-3</v>
      </c>
    </row>
    <row r="152" spans="1:19" ht="18.75" x14ac:dyDescent="0.25">
      <c r="A152" s="2">
        <v>45058</v>
      </c>
      <c r="B152" s="3">
        <v>172.570007</v>
      </c>
      <c r="C152" s="3">
        <v>308.97000100000002</v>
      </c>
      <c r="D152" s="3">
        <v>117.91999800000001</v>
      </c>
      <c r="E152" s="3">
        <v>289.52999899999998</v>
      </c>
      <c r="F152" s="3">
        <v>120.209999</v>
      </c>
      <c r="G152" s="3">
        <v>12284.740234000001</v>
      </c>
      <c r="H152" s="3">
        <v>4124.08</v>
      </c>
      <c r="I152" s="3">
        <v>70.040000000000006</v>
      </c>
      <c r="J152" s="3">
        <v>2011.15</v>
      </c>
      <c r="K152" s="4">
        <f t="shared" si="18"/>
        <v>-3.5565866464483992E-3</v>
      </c>
      <c r="L152" s="4">
        <f t="shared" si="19"/>
        <v>-1.5845521626198357E-3</v>
      </c>
      <c r="M152" s="4">
        <f t="shared" si="20"/>
        <v>-6.8144926221650158E-3</v>
      </c>
      <c r="N152" s="4">
        <f t="shared" si="21"/>
        <v>-3.6828368361883322E-3</v>
      </c>
      <c r="O152" s="4">
        <f t="shared" si="22"/>
        <v>8.6875258937125811E-3</v>
      </c>
      <c r="P152" s="4">
        <f t="shared" si="23"/>
        <v>2.1399609048190067E-2</v>
      </c>
      <c r="Q152" s="4">
        <f t="shared" si="24"/>
        <v>-1.6582502651348967E-2</v>
      </c>
      <c r="R152" s="4">
        <f t="shared" si="25"/>
        <v>-1.1780705404513522E-2</v>
      </c>
      <c r="S152" s="4">
        <f t="shared" si="26"/>
        <v>-2.1854132422137332E-3</v>
      </c>
    </row>
    <row r="153" spans="1:19" ht="18.75" x14ac:dyDescent="0.25">
      <c r="A153" s="2">
        <v>45061</v>
      </c>
      <c r="B153" s="3">
        <v>172.070007</v>
      </c>
      <c r="C153" s="3">
        <v>309.459991</v>
      </c>
      <c r="D153" s="3">
        <v>116.959999</v>
      </c>
      <c r="E153" s="3">
        <v>292.13000499999998</v>
      </c>
      <c r="F153" s="3">
        <v>119.83000199999999</v>
      </c>
      <c r="G153" s="3">
        <v>12365.209961</v>
      </c>
      <c r="H153" s="3">
        <v>4136.28</v>
      </c>
      <c r="I153" s="3">
        <v>71.11</v>
      </c>
      <c r="J153" s="3">
        <v>2018.41</v>
      </c>
      <c r="K153" s="4">
        <f t="shared" si="18"/>
        <v>6.5290203200593106E-3</v>
      </c>
      <c r="L153" s="4">
        <f t="shared" si="19"/>
        <v>2.9538685652344835E-3</v>
      </c>
      <c r="M153" s="4">
        <f t="shared" si="20"/>
        <v>-2.9015803765527867E-3</v>
      </c>
      <c r="N153" s="4">
        <f t="shared" si="21"/>
        <v>1.5846259362272586E-3</v>
      </c>
      <c r="O153" s="4">
        <f t="shared" si="22"/>
        <v>-8.1744240288383653E-3</v>
      </c>
      <c r="P153" s="4">
        <f t="shared" si="23"/>
        <v>8.9400106555656122E-3</v>
      </c>
      <c r="Q153" s="4">
        <f t="shared" si="24"/>
        <v>-3.1661166126509773E-3</v>
      </c>
      <c r="R153" s="4">
        <f t="shared" si="25"/>
        <v>1.5161466477775458E-2</v>
      </c>
      <c r="S153" s="4">
        <f t="shared" si="26"/>
        <v>3.603374986602373E-3</v>
      </c>
    </row>
    <row r="154" spans="1:19" ht="18.75" x14ac:dyDescent="0.25">
      <c r="A154" s="2">
        <v>45062</v>
      </c>
      <c r="B154" s="3">
        <v>172.070007</v>
      </c>
      <c r="C154" s="3">
        <v>311.73998999999998</v>
      </c>
      <c r="D154" s="3">
        <v>120.089996</v>
      </c>
      <c r="E154" s="3">
        <v>301.77999899999998</v>
      </c>
      <c r="F154" s="3">
        <v>116.480003</v>
      </c>
      <c r="G154" s="3">
        <v>12343.049805000001</v>
      </c>
      <c r="H154" s="3">
        <v>4109.8999999999996</v>
      </c>
      <c r="I154" s="3">
        <v>70.86</v>
      </c>
      <c r="J154" s="3">
        <v>1988.6</v>
      </c>
      <c r="K154" s="4">
        <f t="shared" si="18"/>
        <v>-1.793745261835573E-3</v>
      </c>
      <c r="L154" s="4">
        <f t="shared" si="19"/>
        <v>-6.398135861993161E-3</v>
      </c>
      <c r="M154" s="4">
        <f t="shared" si="20"/>
        <v>0</v>
      </c>
      <c r="N154" s="4">
        <f t="shared" si="21"/>
        <v>7.3406610042831477E-3</v>
      </c>
      <c r="O154" s="4">
        <f t="shared" si="22"/>
        <v>2.6409440912702559E-2</v>
      </c>
      <c r="P154" s="4">
        <f t="shared" si="23"/>
        <v>3.2499345982986511E-2</v>
      </c>
      <c r="Q154" s="4">
        <f t="shared" si="24"/>
        <v>-2.8354478180866293E-2</v>
      </c>
      <c r="R154" s="4">
        <f t="shared" si="25"/>
        <v>-3.5218744581005956E-3</v>
      </c>
      <c r="S154" s="4">
        <f t="shared" si="26"/>
        <v>-1.4879199187943878E-2</v>
      </c>
    </row>
    <row r="155" spans="1:19" ht="18.75" x14ac:dyDescent="0.25">
      <c r="A155" s="2">
        <v>45063</v>
      </c>
      <c r="B155" s="3">
        <v>172.69000199999999</v>
      </c>
      <c r="C155" s="3">
        <v>314</v>
      </c>
      <c r="D155" s="3">
        <v>121.480003</v>
      </c>
      <c r="E155" s="3">
        <v>316.77999899999998</v>
      </c>
      <c r="F155" s="3">
        <v>116.980003</v>
      </c>
      <c r="G155" s="3">
        <v>12500.570313</v>
      </c>
      <c r="H155" s="3">
        <v>4158.7700000000004</v>
      </c>
      <c r="I155" s="3">
        <v>72.83</v>
      </c>
      <c r="J155" s="3">
        <v>1981.72</v>
      </c>
      <c r="K155" s="4">
        <f t="shared" si="18"/>
        <v>1.2681132473201814E-2</v>
      </c>
      <c r="L155" s="4">
        <f t="shared" si="19"/>
        <v>1.1820660164447881E-2</v>
      </c>
      <c r="M155" s="4">
        <f t="shared" si="20"/>
        <v>3.596679731841352E-3</v>
      </c>
      <c r="N155" s="4">
        <f t="shared" si="21"/>
        <v>7.2235109253627567E-3</v>
      </c>
      <c r="O155" s="4">
        <f t="shared" si="22"/>
        <v>1.1508236508731479E-2</v>
      </c>
      <c r="P155" s="4">
        <f t="shared" si="23"/>
        <v>4.8509251705676271E-2</v>
      </c>
      <c r="Q155" s="4">
        <f t="shared" si="24"/>
        <v>4.2833954564188018E-3</v>
      </c>
      <c r="R155" s="4">
        <f t="shared" si="25"/>
        <v>2.7421858792497925E-2</v>
      </c>
      <c r="S155" s="4">
        <f t="shared" si="26"/>
        <v>-3.4657190787769298E-3</v>
      </c>
    </row>
    <row r="156" spans="1:19" ht="18.75" x14ac:dyDescent="0.25">
      <c r="A156" s="2">
        <v>45064</v>
      </c>
      <c r="B156" s="3">
        <v>175.050003</v>
      </c>
      <c r="C156" s="3">
        <v>318.51998900000001</v>
      </c>
      <c r="D156" s="3">
        <v>123.519997</v>
      </c>
      <c r="E156" s="3">
        <v>312.64001500000001</v>
      </c>
      <c r="F156" s="3">
        <v>118.870003</v>
      </c>
      <c r="G156" s="3">
        <v>12688.839844</v>
      </c>
      <c r="H156" s="3">
        <v>4198.05</v>
      </c>
      <c r="I156" s="3">
        <v>71.86</v>
      </c>
      <c r="J156" s="3">
        <v>1958.05</v>
      </c>
      <c r="K156" s="4">
        <f t="shared" si="18"/>
        <v>1.4948586386867734E-2</v>
      </c>
      <c r="L156" s="4">
        <f t="shared" si="19"/>
        <v>9.4007742847056677E-3</v>
      </c>
      <c r="M156" s="4">
        <f t="shared" si="20"/>
        <v>1.3573573360610179E-2</v>
      </c>
      <c r="N156" s="4">
        <f t="shared" si="21"/>
        <v>1.429224694626717E-2</v>
      </c>
      <c r="O156" s="4">
        <f t="shared" si="22"/>
        <v>1.6653397115930276E-2</v>
      </c>
      <c r="P156" s="4">
        <f t="shared" si="23"/>
        <v>-1.3155106644586759E-2</v>
      </c>
      <c r="Q156" s="4">
        <f t="shared" si="24"/>
        <v>1.60274785698983E-2</v>
      </c>
      <c r="R156" s="4">
        <f t="shared" si="25"/>
        <v>-1.340817654445114E-2</v>
      </c>
      <c r="S156" s="4">
        <f t="shared" si="26"/>
        <v>-1.2016074441294046E-2</v>
      </c>
    </row>
    <row r="157" spans="1:19" ht="18.75" x14ac:dyDescent="0.25">
      <c r="A157" s="2">
        <v>45065</v>
      </c>
      <c r="B157" s="3">
        <v>175.16000399999999</v>
      </c>
      <c r="C157" s="3">
        <v>318.33999599999999</v>
      </c>
      <c r="D157" s="3">
        <v>123.25</v>
      </c>
      <c r="E157" s="3">
        <v>311.76001000000002</v>
      </c>
      <c r="F157" s="3">
        <v>114.760002</v>
      </c>
      <c r="G157" s="3">
        <v>12657.900390999999</v>
      </c>
      <c r="H157" s="3">
        <v>4191.9799999999996</v>
      </c>
      <c r="I157" s="3">
        <v>71.55</v>
      </c>
      <c r="J157" s="3">
        <v>1976.56</v>
      </c>
      <c r="K157" s="4">
        <f t="shared" si="18"/>
        <v>-2.4412976248283902E-3</v>
      </c>
      <c r="L157" s="4">
        <f t="shared" si="19"/>
        <v>-1.4469557460591439E-3</v>
      </c>
      <c r="M157" s="4">
        <f t="shared" si="20"/>
        <v>6.2820023082610214E-4</v>
      </c>
      <c r="N157" s="4">
        <f t="shared" si="21"/>
        <v>-5.6525141799412609E-4</v>
      </c>
      <c r="O157" s="4">
        <f t="shared" si="22"/>
        <v>-2.1882490661015381E-3</v>
      </c>
      <c r="P157" s="4">
        <f t="shared" si="23"/>
        <v>-2.8187237265132328E-3</v>
      </c>
      <c r="Q157" s="4">
        <f t="shared" si="24"/>
        <v>-3.5187475689348144E-2</v>
      </c>
      <c r="R157" s="4">
        <f t="shared" si="25"/>
        <v>-4.3232756829127616E-3</v>
      </c>
      <c r="S157" s="4">
        <f t="shared" si="26"/>
        <v>9.4088799412035632E-3</v>
      </c>
    </row>
    <row r="158" spans="1:19" ht="18.75" x14ac:dyDescent="0.25">
      <c r="A158" s="2">
        <v>45068</v>
      </c>
      <c r="B158" s="3">
        <v>174.199997</v>
      </c>
      <c r="C158" s="3">
        <v>321.17999300000002</v>
      </c>
      <c r="D158" s="3">
        <v>125.870003</v>
      </c>
      <c r="E158" s="3">
        <v>306.88000499999998</v>
      </c>
      <c r="F158" s="3">
        <v>110.18</v>
      </c>
      <c r="G158" s="3">
        <v>12720.780273</v>
      </c>
      <c r="H158" s="3">
        <v>4192.63</v>
      </c>
      <c r="I158" s="3">
        <v>71.989999999999995</v>
      </c>
      <c r="J158" s="3">
        <v>1969.43</v>
      </c>
      <c r="K158" s="4">
        <f t="shared" si="18"/>
        <v>4.9553411780960295E-3</v>
      </c>
      <c r="L158" s="4">
        <f t="shared" si="19"/>
        <v>1.550459714410593E-4</v>
      </c>
      <c r="M158" s="4">
        <f t="shared" si="20"/>
        <v>-5.4958175726434232E-3</v>
      </c>
      <c r="N158" s="4">
        <f t="shared" si="21"/>
        <v>8.8817104021861968E-3</v>
      </c>
      <c r="O158" s="4">
        <f t="shared" si="22"/>
        <v>2.1034839214728381E-2</v>
      </c>
      <c r="P158" s="4">
        <f t="shared" si="23"/>
        <v>-1.5776885118322405E-2</v>
      </c>
      <c r="Q158" s="4">
        <f t="shared" si="24"/>
        <v>-4.0727616496268493E-2</v>
      </c>
      <c r="R158" s="4">
        <f t="shared" si="25"/>
        <v>6.1307144787515252E-3</v>
      </c>
      <c r="S158" s="4">
        <f t="shared" si="26"/>
        <v>-3.6137992035176168E-3</v>
      </c>
    </row>
    <row r="159" spans="1:19" ht="18.75" x14ac:dyDescent="0.25">
      <c r="A159" s="2">
        <v>45069</v>
      </c>
      <c r="B159" s="3">
        <v>171.55999800000001</v>
      </c>
      <c r="C159" s="3">
        <v>315.26001000000002</v>
      </c>
      <c r="D159" s="3">
        <v>123.290001</v>
      </c>
      <c r="E159" s="3">
        <v>305.38000499999998</v>
      </c>
      <c r="F159" s="3">
        <v>108.779999</v>
      </c>
      <c r="G159" s="3">
        <v>12560.25</v>
      </c>
      <c r="H159" s="3">
        <v>4145.58</v>
      </c>
      <c r="I159" s="3">
        <v>72.91</v>
      </c>
      <c r="J159" s="3">
        <v>1974.73</v>
      </c>
      <c r="K159" s="4">
        <f t="shared" si="18"/>
        <v>-1.2699832947040204E-2</v>
      </c>
      <c r="L159" s="4">
        <f t="shared" si="19"/>
        <v>-1.1285515564489972E-2</v>
      </c>
      <c r="M159" s="4">
        <f t="shared" si="20"/>
        <v>-1.5270999205867254E-2</v>
      </c>
      <c r="N159" s="4">
        <f t="shared" si="21"/>
        <v>-1.8603964920466315E-2</v>
      </c>
      <c r="O159" s="4">
        <f t="shared" si="22"/>
        <v>-2.0710340146108515E-2</v>
      </c>
      <c r="P159" s="4">
        <f t="shared" si="23"/>
        <v>-4.8998888596779337E-3</v>
      </c>
      <c r="Q159" s="4">
        <f t="shared" si="24"/>
        <v>-1.2787907242622208E-2</v>
      </c>
      <c r="R159" s="4">
        <f t="shared" si="25"/>
        <v>1.2698583337127343E-2</v>
      </c>
      <c r="S159" s="4">
        <f t="shared" si="26"/>
        <v>2.687519365366469E-3</v>
      </c>
    </row>
    <row r="160" spans="1:19" ht="18.75" x14ac:dyDescent="0.25">
      <c r="A160" s="2">
        <v>45070</v>
      </c>
      <c r="B160" s="3">
        <v>171.83999600000001</v>
      </c>
      <c r="C160" s="3">
        <v>313.85000600000001</v>
      </c>
      <c r="D160" s="3">
        <v>121.639999</v>
      </c>
      <c r="E160" s="3">
        <v>379.79998799999998</v>
      </c>
      <c r="F160" s="3">
        <v>108.290001</v>
      </c>
      <c r="G160" s="3">
        <v>12484.160156</v>
      </c>
      <c r="H160" s="3">
        <v>4115.24</v>
      </c>
      <c r="I160" s="3">
        <v>74.34</v>
      </c>
      <c r="J160" s="3">
        <v>1957.01</v>
      </c>
      <c r="K160" s="4">
        <f t="shared" si="18"/>
        <v>-6.0764120733236707E-3</v>
      </c>
      <c r="L160" s="4">
        <f t="shared" si="19"/>
        <v>-7.3455507858671458E-3</v>
      </c>
      <c r="M160" s="4">
        <f t="shared" si="20"/>
        <v>1.6307400520816481E-3</v>
      </c>
      <c r="N160" s="4">
        <f t="shared" si="21"/>
        <v>-4.4825430372928392E-3</v>
      </c>
      <c r="O160" s="4">
        <f t="shared" si="22"/>
        <v>-1.3473457403235384E-2</v>
      </c>
      <c r="P160" s="4">
        <f t="shared" si="23"/>
        <v>0.21808784765419956</v>
      </c>
      <c r="Q160" s="4">
        <f t="shared" si="24"/>
        <v>-4.5146619271972587E-3</v>
      </c>
      <c r="R160" s="4">
        <f t="shared" si="25"/>
        <v>1.9423361050767224E-2</v>
      </c>
      <c r="S160" s="4">
        <f t="shared" si="26"/>
        <v>-9.0138818839000222E-3</v>
      </c>
    </row>
    <row r="161" spans="1:19" ht="18.75" x14ac:dyDescent="0.25">
      <c r="A161" s="2">
        <v>45071</v>
      </c>
      <c r="B161" s="3">
        <v>172.990005</v>
      </c>
      <c r="C161" s="3">
        <v>325.92001299999998</v>
      </c>
      <c r="D161" s="3">
        <v>124.349998</v>
      </c>
      <c r="E161" s="3">
        <v>389.459991</v>
      </c>
      <c r="F161" s="3">
        <v>107.480003</v>
      </c>
      <c r="G161" s="3">
        <v>12698.089844</v>
      </c>
      <c r="H161" s="3">
        <v>4151.28</v>
      </c>
      <c r="I161" s="3">
        <v>71.83</v>
      </c>
      <c r="J161" s="3">
        <v>1940.34</v>
      </c>
      <c r="K161" s="4">
        <f t="shared" si="18"/>
        <v>1.6990922940942579E-2</v>
      </c>
      <c r="L161" s="4">
        <f t="shared" si="19"/>
        <v>8.719564785563249E-3</v>
      </c>
      <c r="M161" s="4">
        <f t="shared" si="20"/>
        <v>6.6700302192582136E-3</v>
      </c>
      <c r="N161" s="4">
        <f t="shared" si="21"/>
        <v>3.7736808484630319E-2</v>
      </c>
      <c r="O161" s="4">
        <f t="shared" si="22"/>
        <v>2.203429957759459E-2</v>
      </c>
      <c r="P161" s="4">
        <f t="shared" si="23"/>
        <v>2.5116374381903634E-2</v>
      </c>
      <c r="Q161" s="4">
        <f t="shared" si="24"/>
        <v>-7.5080112152912538E-3</v>
      </c>
      <c r="R161" s="4">
        <f t="shared" si="25"/>
        <v>-3.4346948782395866E-2</v>
      </c>
      <c r="S161" s="4">
        <f t="shared" si="26"/>
        <v>-8.5545828115643433E-3</v>
      </c>
    </row>
    <row r="162" spans="1:19" ht="18.75" x14ac:dyDescent="0.25">
      <c r="A162" s="2">
        <v>45072</v>
      </c>
      <c r="B162" s="3">
        <v>175.429993</v>
      </c>
      <c r="C162" s="3">
        <v>332.89001500000001</v>
      </c>
      <c r="D162" s="3">
        <v>125.43</v>
      </c>
      <c r="E162" s="3">
        <v>401.10998499999999</v>
      </c>
      <c r="F162" s="3">
        <v>107.510002</v>
      </c>
      <c r="G162" s="3">
        <v>12975.690430000001</v>
      </c>
      <c r="H162" s="3">
        <v>4205.45</v>
      </c>
      <c r="I162" s="3">
        <v>72.67</v>
      </c>
      <c r="J162" s="3">
        <v>1946.33</v>
      </c>
      <c r="K162" s="4">
        <f t="shared" si="18"/>
        <v>2.1626063799453858E-2</v>
      </c>
      <c r="L162" s="4">
        <f t="shared" si="19"/>
        <v>1.296458273531355E-2</v>
      </c>
      <c r="M162" s="4">
        <f t="shared" si="20"/>
        <v>1.400624477684701E-2</v>
      </c>
      <c r="N162" s="4">
        <f t="shared" si="21"/>
        <v>2.1160157773377E-2</v>
      </c>
      <c r="O162" s="4">
        <f t="shared" si="22"/>
        <v>8.6476798708048346E-3</v>
      </c>
      <c r="P162" s="4">
        <f t="shared" si="23"/>
        <v>2.947452534302988E-2</v>
      </c>
      <c r="Q162" s="4">
        <f t="shared" si="24"/>
        <v>2.790734405974901E-4</v>
      </c>
      <c r="R162" s="4">
        <f t="shared" si="25"/>
        <v>1.1626428541834329E-2</v>
      </c>
      <c r="S162" s="4">
        <f t="shared" si="26"/>
        <v>3.0823325584467421E-3</v>
      </c>
    </row>
    <row r="163" spans="1:19" ht="18.75" x14ac:dyDescent="0.25">
      <c r="A163" s="2">
        <v>45076</v>
      </c>
      <c r="B163" s="3">
        <v>177.300003</v>
      </c>
      <c r="C163" s="3">
        <v>331.209991</v>
      </c>
      <c r="D163" s="3">
        <v>124.639999</v>
      </c>
      <c r="E163" s="3">
        <v>378.33999599999999</v>
      </c>
      <c r="F163" s="3">
        <v>106.519997</v>
      </c>
      <c r="G163" s="3">
        <v>13017.429688</v>
      </c>
      <c r="H163" s="3">
        <v>4205.5200000000004</v>
      </c>
      <c r="I163" s="3">
        <v>69.459999999999994</v>
      </c>
      <c r="J163" s="3">
        <v>1959.14</v>
      </c>
      <c r="K163" s="4">
        <f t="shared" si="18"/>
        <v>3.2115647283525793E-3</v>
      </c>
      <c r="L163" s="4">
        <f t="shared" si="19"/>
        <v>1.6644929182328236E-5</v>
      </c>
      <c r="M163" s="4">
        <f t="shared" si="20"/>
        <v>1.0603166961498604E-2</v>
      </c>
      <c r="N163" s="4">
        <f t="shared" si="21"/>
        <v>-5.0595620200405882E-3</v>
      </c>
      <c r="O163" s="4">
        <f t="shared" si="22"/>
        <v>-6.3182599372518574E-3</v>
      </c>
      <c r="P163" s="4">
        <f t="shared" si="23"/>
        <v>-5.8442414842525582E-2</v>
      </c>
      <c r="Q163" s="4">
        <f t="shared" si="24"/>
        <v>-9.2511523180511413E-3</v>
      </c>
      <c r="R163" s="4">
        <f t="shared" si="25"/>
        <v>-4.5177597312616648E-2</v>
      </c>
      <c r="S163" s="4">
        <f t="shared" si="26"/>
        <v>6.560053432280096E-3</v>
      </c>
    </row>
    <row r="164" spans="1:19" ht="18.75" x14ac:dyDescent="0.25">
      <c r="A164" s="2">
        <v>45077</v>
      </c>
      <c r="B164" s="3">
        <v>177.25</v>
      </c>
      <c r="C164" s="3">
        <v>328.39001500000001</v>
      </c>
      <c r="D164" s="3">
        <v>123.370003</v>
      </c>
      <c r="E164" s="3">
        <v>397.70001200000002</v>
      </c>
      <c r="F164" s="3">
        <v>105.260002</v>
      </c>
      <c r="G164" s="3">
        <v>12935.290039</v>
      </c>
      <c r="H164" s="3">
        <v>4179.83</v>
      </c>
      <c r="I164" s="3">
        <v>68.09</v>
      </c>
      <c r="J164" s="3">
        <v>1962.3</v>
      </c>
      <c r="K164" s="4">
        <f t="shared" si="18"/>
        <v>-6.3299665030411689E-3</v>
      </c>
      <c r="L164" s="4">
        <f t="shared" si="19"/>
        <v>-6.1273722329718457E-3</v>
      </c>
      <c r="M164" s="4">
        <f t="shared" si="20"/>
        <v>-2.8206458839893543E-4</v>
      </c>
      <c r="N164" s="4">
        <f t="shared" si="21"/>
        <v>-8.5506159967979455E-3</v>
      </c>
      <c r="O164" s="4">
        <f t="shared" si="22"/>
        <v>-1.0241579698863714E-2</v>
      </c>
      <c r="P164" s="4">
        <f t="shared" si="23"/>
        <v>4.9904730722125826E-2</v>
      </c>
      <c r="Q164" s="4">
        <f t="shared" si="24"/>
        <v>-1.1899233855803203E-2</v>
      </c>
      <c r="R164" s="4">
        <f t="shared" si="25"/>
        <v>-1.9920687821052569E-2</v>
      </c>
      <c r="S164" s="4">
        <f t="shared" si="26"/>
        <v>1.6116532110594932E-3</v>
      </c>
    </row>
    <row r="165" spans="1:19" ht="18.75" x14ac:dyDescent="0.25">
      <c r="A165" s="2">
        <v>45078</v>
      </c>
      <c r="B165" s="3">
        <v>180.08999600000001</v>
      </c>
      <c r="C165" s="3">
        <v>332.57998700000002</v>
      </c>
      <c r="D165" s="3">
        <v>124.370003</v>
      </c>
      <c r="E165" s="3">
        <v>393.26998900000001</v>
      </c>
      <c r="F165" s="3">
        <v>103.629997</v>
      </c>
      <c r="G165" s="3">
        <v>13100.980469</v>
      </c>
      <c r="H165" s="3">
        <v>4221.0200000000004</v>
      </c>
      <c r="I165" s="3">
        <v>70.099999999999994</v>
      </c>
      <c r="J165" s="3">
        <v>1977.88</v>
      </c>
      <c r="K165" s="4">
        <f t="shared" si="18"/>
        <v>1.2727834175249029E-2</v>
      </c>
      <c r="L165" s="4">
        <f t="shared" si="19"/>
        <v>9.806229149665344E-3</v>
      </c>
      <c r="M165" s="4">
        <f t="shared" si="20"/>
        <v>1.5895538308507647E-2</v>
      </c>
      <c r="N165" s="4">
        <f t="shared" si="21"/>
        <v>1.2678421449305768E-2</v>
      </c>
      <c r="O165" s="4">
        <f t="shared" si="22"/>
        <v>8.0730233867543407E-3</v>
      </c>
      <c r="P165" s="4">
        <f t="shared" si="23"/>
        <v>-1.1201611479920394E-2</v>
      </c>
      <c r="Q165" s="4">
        <f t="shared" si="24"/>
        <v>-1.560666467922303E-2</v>
      </c>
      <c r="R165" s="4">
        <f t="shared" si="25"/>
        <v>2.9092434545669066E-2</v>
      </c>
      <c r="S165" s="4">
        <f t="shared" si="26"/>
        <v>7.9083093662950486E-3</v>
      </c>
    </row>
    <row r="166" spans="1:19" ht="18.75" x14ac:dyDescent="0.25">
      <c r="A166" s="2">
        <v>45079</v>
      </c>
      <c r="B166" s="3">
        <v>180.949997</v>
      </c>
      <c r="C166" s="3">
        <v>335.39999399999999</v>
      </c>
      <c r="D166" s="3">
        <v>125.230003</v>
      </c>
      <c r="E166" s="3">
        <v>391.709991</v>
      </c>
      <c r="F166" s="3">
        <v>107.779999</v>
      </c>
      <c r="G166" s="3">
        <v>13240.769531</v>
      </c>
      <c r="H166" s="3">
        <v>4282.37</v>
      </c>
      <c r="I166" s="3">
        <v>71.739999999999995</v>
      </c>
      <c r="J166" s="3">
        <v>1947.63</v>
      </c>
      <c r="K166" s="4">
        <f t="shared" si="18"/>
        <v>1.0613598128406579E-2</v>
      </c>
      <c r="L166" s="4">
        <f t="shared" si="19"/>
        <v>1.442978965214366E-2</v>
      </c>
      <c r="M166" s="4">
        <f t="shared" si="20"/>
        <v>4.7640297098411957E-3</v>
      </c>
      <c r="N166" s="4">
        <f t="shared" si="21"/>
        <v>8.4434379285927442E-3</v>
      </c>
      <c r="O166" s="4">
        <f t="shared" si="22"/>
        <v>6.8910527446398246E-3</v>
      </c>
      <c r="P166" s="4">
        <f t="shared" si="23"/>
        <v>-3.9746237953464129E-3</v>
      </c>
      <c r="Q166" s="4">
        <f t="shared" si="24"/>
        <v>3.9265268980211689E-2</v>
      </c>
      <c r="R166" s="4">
        <f t="shared" si="25"/>
        <v>2.3125678063592222E-2</v>
      </c>
      <c r="S166" s="4">
        <f t="shared" si="26"/>
        <v>-1.5412315238030556E-2</v>
      </c>
    </row>
    <row r="167" spans="1:19" ht="18.75" x14ac:dyDescent="0.25">
      <c r="A167" s="2">
        <v>45082</v>
      </c>
      <c r="B167" s="3">
        <v>179.58000200000001</v>
      </c>
      <c r="C167" s="3">
        <v>335.94000199999999</v>
      </c>
      <c r="D167" s="3">
        <v>126.629997</v>
      </c>
      <c r="E167" s="3">
        <v>386.540009</v>
      </c>
      <c r="F167" s="3">
        <v>105.199997</v>
      </c>
      <c r="G167" s="3">
        <v>13229.429688</v>
      </c>
      <c r="H167" s="3">
        <v>4273.79</v>
      </c>
      <c r="I167" s="3">
        <v>72.150000000000006</v>
      </c>
      <c r="J167" s="3">
        <v>1961.45</v>
      </c>
      <c r="K167" s="4">
        <f t="shared" si="18"/>
        <v>-8.5680078188317041E-4</v>
      </c>
      <c r="L167" s="4">
        <f t="shared" si="19"/>
        <v>-2.0055732655681105E-3</v>
      </c>
      <c r="M167" s="4">
        <f t="shared" si="20"/>
        <v>-7.5999312008255271E-3</v>
      </c>
      <c r="N167" s="4">
        <f t="shared" si="21"/>
        <v>1.6087470422802754E-3</v>
      </c>
      <c r="O167" s="4">
        <f t="shared" si="22"/>
        <v>1.1117354239586532E-2</v>
      </c>
      <c r="P167" s="4">
        <f t="shared" si="23"/>
        <v>-1.3286368271064509E-2</v>
      </c>
      <c r="Q167" s="4">
        <f t="shared" si="24"/>
        <v>-2.42288314406926E-2</v>
      </c>
      <c r="R167" s="4">
        <f t="shared" si="25"/>
        <v>5.6988131157435654E-3</v>
      </c>
      <c r="S167" s="4">
        <f t="shared" si="26"/>
        <v>7.0707468652767922E-3</v>
      </c>
    </row>
    <row r="168" spans="1:19" ht="18.75" x14ac:dyDescent="0.25">
      <c r="A168" s="2">
        <v>45083</v>
      </c>
      <c r="B168" s="3">
        <v>179.21000699999999</v>
      </c>
      <c r="C168" s="3">
        <v>333.67999300000002</v>
      </c>
      <c r="D168" s="3">
        <v>127.910004</v>
      </c>
      <c r="E168" s="3">
        <v>374.75</v>
      </c>
      <c r="F168" s="3">
        <v>106.19000200000001</v>
      </c>
      <c r="G168" s="3">
        <v>13276.419921999999</v>
      </c>
      <c r="H168" s="3">
        <v>4283.8500000000004</v>
      </c>
      <c r="I168" s="3">
        <v>71.739999999999995</v>
      </c>
      <c r="J168" s="3">
        <v>1962.85</v>
      </c>
      <c r="K168" s="4">
        <f t="shared" si="18"/>
        <v>3.5456538024748302E-3</v>
      </c>
      <c r="L168" s="4">
        <f t="shared" si="19"/>
        <v>2.3511165774900327E-3</v>
      </c>
      <c r="M168" s="4">
        <f t="shared" si="20"/>
        <v>-2.062460614143427E-3</v>
      </c>
      <c r="N168" s="4">
        <f t="shared" si="21"/>
        <v>-6.7501496317939761E-3</v>
      </c>
      <c r="O168" s="4">
        <f t="shared" si="22"/>
        <v>1.0057498111841066E-2</v>
      </c>
      <c r="P168" s="4">
        <f t="shared" si="23"/>
        <v>-3.0976241858103756E-2</v>
      </c>
      <c r="Q168" s="4">
        <f t="shared" si="24"/>
        <v>9.3666894634203864E-3</v>
      </c>
      <c r="R168" s="4">
        <f t="shared" si="25"/>
        <v>-5.6988131157434917E-3</v>
      </c>
      <c r="S168" s="4">
        <f t="shared" si="26"/>
        <v>7.1350307539848584E-4</v>
      </c>
    </row>
    <row r="169" spans="1:19" ht="18.75" x14ac:dyDescent="0.25">
      <c r="A169" s="2">
        <v>45084</v>
      </c>
      <c r="B169" s="3">
        <v>177.820007</v>
      </c>
      <c r="C169" s="3">
        <v>323.38000499999998</v>
      </c>
      <c r="D169" s="3">
        <v>122.94000200000001</v>
      </c>
      <c r="E169" s="3">
        <v>385.10000600000001</v>
      </c>
      <c r="F169" s="3">
        <v>107.089996</v>
      </c>
      <c r="G169" s="3">
        <v>13104.900390999999</v>
      </c>
      <c r="H169" s="3">
        <v>4267.5200000000004</v>
      </c>
      <c r="I169" s="3">
        <v>72.53</v>
      </c>
      <c r="J169" s="3">
        <v>1939.63</v>
      </c>
      <c r="K169" s="4">
        <f t="shared" si="18"/>
        <v>-1.3003287610082999E-2</v>
      </c>
      <c r="L169" s="4">
        <f t="shared" si="19"/>
        <v>-3.8192757067673886E-3</v>
      </c>
      <c r="M169" s="4">
        <f t="shared" si="20"/>
        <v>-7.786499556973912E-3</v>
      </c>
      <c r="N169" s="4">
        <f t="shared" si="21"/>
        <v>-3.1354311137152667E-2</v>
      </c>
      <c r="O169" s="4">
        <f t="shared" si="22"/>
        <v>-3.9630475136327864E-2</v>
      </c>
      <c r="P169" s="4">
        <f t="shared" si="23"/>
        <v>2.7243919418524689E-2</v>
      </c>
      <c r="Q169" s="4">
        <f t="shared" si="24"/>
        <v>8.4396038111034469E-3</v>
      </c>
      <c r="R169" s="4">
        <f t="shared" si="25"/>
        <v>1.0951797271184477E-2</v>
      </c>
      <c r="S169" s="4">
        <f t="shared" si="26"/>
        <v>-1.190026548601378E-2</v>
      </c>
    </row>
    <row r="170" spans="1:19" ht="18.75" x14ac:dyDescent="0.25">
      <c r="A170" s="2">
        <v>45085</v>
      </c>
      <c r="B170" s="3">
        <v>180.570007</v>
      </c>
      <c r="C170" s="3">
        <v>325.26001000000002</v>
      </c>
      <c r="D170" s="3">
        <v>122.66999800000001</v>
      </c>
      <c r="E170" s="3">
        <v>387.70001200000002</v>
      </c>
      <c r="F170" s="3">
        <v>106.199997</v>
      </c>
      <c r="G170" s="3">
        <v>13238.519531</v>
      </c>
      <c r="H170" s="3">
        <v>4293.93</v>
      </c>
      <c r="I170" s="3">
        <v>71.290000000000006</v>
      </c>
      <c r="J170" s="3">
        <v>1967.76</v>
      </c>
      <c r="K170" s="4">
        <f t="shared" si="18"/>
        <v>1.0144490449363854E-2</v>
      </c>
      <c r="L170" s="4">
        <f t="shared" si="19"/>
        <v>6.16953524709693E-3</v>
      </c>
      <c r="M170" s="4">
        <f t="shared" si="20"/>
        <v>1.5346710935275025E-2</v>
      </c>
      <c r="N170" s="4">
        <f t="shared" si="21"/>
        <v>5.7967754715822165E-3</v>
      </c>
      <c r="O170" s="4">
        <f t="shared" si="22"/>
        <v>-2.1986410062057823E-3</v>
      </c>
      <c r="P170" s="4">
        <f t="shared" si="23"/>
        <v>6.728819227418077E-3</v>
      </c>
      <c r="Q170" s="4">
        <f t="shared" si="24"/>
        <v>-8.3454845017723114E-3</v>
      </c>
      <c r="R170" s="4">
        <f t="shared" si="25"/>
        <v>-1.7244204245783882E-2</v>
      </c>
      <c r="S170" s="4">
        <f t="shared" si="26"/>
        <v>1.4398606737829145E-2</v>
      </c>
    </row>
    <row r="171" spans="1:19" ht="18.75" x14ac:dyDescent="0.25">
      <c r="A171" s="2">
        <v>45086</v>
      </c>
      <c r="B171" s="3">
        <v>180.96000699999999</v>
      </c>
      <c r="C171" s="3">
        <v>326.790009</v>
      </c>
      <c r="D171" s="3">
        <v>122.870003</v>
      </c>
      <c r="E171" s="3">
        <v>394.82000699999998</v>
      </c>
      <c r="F171" s="3">
        <v>105.860001</v>
      </c>
      <c r="G171" s="3">
        <v>13259.139648</v>
      </c>
      <c r="H171" s="3">
        <v>4298.8599999999997</v>
      </c>
      <c r="I171" s="3">
        <v>70.17</v>
      </c>
      <c r="J171" s="3">
        <v>1960.6</v>
      </c>
      <c r="K171" s="4">
        <f t="shared" si="18"/>
        <v>1.5563730383156311E-3</v>
      </c>
      <c r="L171" s="4">
        <f t="shared" si="19"/>
        <v>1.1474737636884458E-3</v>
      </c>
      <c r="M171" s="4">
        <f t="shared" si="20"/>
        <v>2.1574980564734057E-3</v>
      </c>
      <c r="N171" s="4">
        <f t="shared" si="21"/>
        <v>4.6928970581494051E-3</v>
      </c>
      <c r="O171" s="4">
        <f t="shared" si="22"/>
        <v>1.6291035547732356E-3</v>
      </c>
      <c r="P171" s="4">
        <f t="shared" si="23"/>
        <v>1.8198106938469988E-2</v>
      </c>
      <c r="Q171" s="4">
        <f t="shared" si="24"/>
        <v>-3.2066046829703947E-3</v>
      </c>
      <c r="R171" s="4">
        <f t="shared" si="25"/>
        <v>-1.5835195865339758E-2</v>
      </c>
      <c r="S171" s="4">
        <f t="shared" si="26"/>
        <v>-3.6452911284062094E-3</v>
      </c>
    </row>
    <row r="172" spans="1:19" ht="18.75" x14ac:dyDescent="0.25">
      <c r="A172" s="2">
        <v>45089</v>
      </c>
      <c r="B172" s="3">
        <v>183.78999300000001</v>
      </c>
      <c r="C172" s="3">
        <v>331.85000600000001</v>
      </c>
      <c r="D172" s="3">
        <v>124.349998</v>
      </c>
      <c r="E172" s="3">
        <v>410.22000100000002</v>
      </c>
      <c r="F172" s="3">
        <v>106.83000199999999</v>
      </c>
      <c r="G172" s="3">
        <v>13461.919921999999</v>
      </c>
      <c r="H172" s="3">
        <v>4338.93</v>
      </c>
      <c r="I172" s="3">
        <v>67.12</v>
      </c>
      <c r="J172" s="3">
        <v>1956.92</v>
      </c>
      <c r="K172" s="4">
        <f t="shared" si="18"/>
        <v>1.517785372855918E-2</v>
      </c>
      <c r="L172" s="4">
        <f t="shared" si="19"/>
        <v>9.2779026656844323E-3</v>
      </c>
      <c r="M172" s="4">
        <f t="shared" si="20"/>
        <v>1.5517712340043654E-2</v>
      </c>
      <c r="N172" s="4">
        <f t="shared" si="21"/>
        <v>1.5365287369305978E-2</v>
      </c>
      <c r="O172" s="4">
        <f t="shared" si="22"/>
        <v>1.1973243870249539E-2</v>
      </c>
      <c r="P172" s="4">
        <f t="shared" si="23"/>
        <v>3.8263621024354093E-2</v>
      </c>
      <c r="Q172" s="4">
        <f t="shared" si="24"/>
        <v>9.1213288028487213E-3</v>
      </c>
      <c r="R172" s="4">
        <f t="shared" si="25"/>
        <v>-4.4438807105246565E-2</v>
      </c>
      <c r="S172" s="4">
        <f t="shared" si="26"/>
        <v>-1.8787401633841079E-3</v>
      </c>
    </row>
    <row r="173" spans="1:19" ht="18.75" x14ac:dyDescent="0.25">
      <c r="A173" s="2">
        <v>45090</v>
      </c>
      <c r="B173" s="3">
        <v>183.30999800000001</v>
      </c>
      <c r="C173" s="3">
        <v>334.290009</v>
      </c>
      <c r="D173" s="3">
        <v>124.43</v>
      </c>
      <c r="E173" s="3">
        <v>429.97000100000002</v>
      </c>
      <c r="F173" s="3">
        <v>106.779999</v>
      </c>
      <c r="G173" s="3">
        <v>13573.320313</v>
      </c>
      <c r="H173" s="3">
        <v>4369.01</v>
      </c>
      <c r="I173" s="3">
        <v>69.42</v>
      </c>
      <c r="J173" s="3">
        <v>1943.33</v>
      </c>
      <c r="K173" s="4">
        <f t="shared" si="18"/>
        <v>8.2411711920004418E-3</v>
      </c>
      <c r="L173" s="4">
        <f t="shared" si="19"/>
        <v>6.9086648833658285E-3</v>
      </c>
      <c r="M173" s="4">
        <f t="shared" si="20"/>
        <v>-2.6150655696411062E-3</v>
      </c>
      <c r="N173" s="4">
        <f t="shared" si="21"/>
        <v>7.3258289774118454E-3</v>
      </c>
      <c r="O173" s="4">
        <f t="shared" si="22"/>
        <v>6.4315462176127176E-4</v>
      </c>
      <c r="P173" s="4">
        <f t="shared" si="23"/>
        <v>4.7021837546156089E-2</v>
      </c>
      <c r="Q173" s="4">
        <f t="shared" si="24"/>
        <v>-4.6817097213820518E-4</v>
      </c>
      <c r="R173" s="4">
        <f t="shared" si="25"/>
        <v>3.3692948274689521E-2</v>
      </c>
      <c r="S173" s="4">
        <f t="shared" si="26"/>
        <v>-6.9688122551505357E-3</v>
      </c>
    </row>
    <row r="174" spans="1:19" ht="18.75" x14ac:dyDescent="0.25">
      <c r="A174" s="2">
        <v>45091</v>
      </c>
      <c r="B174" s="3">
        <v>183.949997</v>
      </c>
      <c r="C174" s="3">
        <v>337.33999599999999</v>
      </c>
      <c r="D174" s="3">
        <v>124.379997</v>
      </c>
      <c r="E174" s="3">
        <v>426.52999899999998</v>
      </c>
      <c r="F174" s="3">
        <v>112.860001</v>
      </c>
      <c r="G174" s="3">
        <v>13626.480469</v>
      </c>
      <c r="H174" s="3">
        <v>4372.59</v>
      </c>
      <c r="I174" s="3">
        <v>68.27</v>
      </c>
      <c r="J174" s="3">
        <v>1942.99</v>
      </c>
      <c r="K174" s="4">
        <f t="shared" si="18"/>
        <v>3.9088686063064662E-3</v>
      </c>
      <c r="L174" s="4">
        <f t="shared" si="19"/>
        <v>8.1907206921961594E-4</v>
      </c>
      <c r="M174" s="4">
        <f t="shared" si="20"/>
        <v>3.4852674212099179E-3</v>
      </c>
      <c r="N174" s="4">
        <f t="shared" si="21"/>
        <v>9.0824053225916357E-3</v>
      </c>
      <c r="O174" s="4">
        <f t="shared" si="22"/>
        <v>-4.0193723143032602E-4</v>
      </c>
      <c r="P174" s="4">
        <f t="shared" si="23"/>
        <v>-8.0327390475842218E-3</v>
      </c>
      <c r="Q174" s="4">
        <f t="shared" si="24"/>
        <v>5.5377487694538693E-2</v>
      </c>
      <c r="R174" s="4">
        <f t="shared" si="25"/>
        <v>-1.6704579003451347E-2</v>
      </c>
      <c r="S174" s="4">
        <f t="shared" si="26"/>
        <v>-1.7497272528627336E-4</v>
      </c>
    </row>
    <row r="175" spans="1:19" ht="18.75" x14ac:dyDescent="0.25">
      <c r="A175" s="2">
        <v>45092</v>
      </c>
      <c r="B175" s="3">
        <v>186.009995</v>
      </c>
      <c r="C175" s="3">
        <v>348.10000600000001</v>
      </c>
      <c r="D175" s="3">
        <v>125.790001</v>
      </c>
      <c r="E175" s="3">
        <v>426.92001299999998</v>
      </c>
      <c r="F175" s="3">
        <v>112.410004</v>
      </c>
      <c r="G175" s="3">
        <v>13782.820313</v>
      </c>
      <c r="H175" s="3">
        <v>4425.84</v>
      </c>
      <c r="I175" s="3">
        <v>70.62</v>
      </c>
      <c r="J175" s="3">
        <v>1957.65</v>
      </c>
      <c r="K175" s="4">
        <f t="shared" si="18"/>
        <v>1.1407918848669204E-2</v>
      </c>
      <c r="L175" s="4">
        <f t="shared" si="19"/>
        <v>1.2104580063652602E-2</v>
      </c>
      <c r="M175" s="4">
        <f t="shared" si="20"/>
        <v>1.1136443586580313E-2</v>
      </c>
      <c r="N175" s="4">
        <f t="shared" si="21"/>
        <v>3.139850008142419E-2</v>
      </c>
      <c r="O175" s="4">
        <f t="shared" si="22"/>
        <v>1.1272486244429036E-2</v>
      </c>
      <c r="P175" s="4">
        <f t="shared" si="23"/>
        <v>9.1397040638772681E-4</v>
      </c>
      <c r="Q175" s="4">
        <f t="shared" si="24"/>
        <v>-3.9951843438012745E-3</v>
      </c>
      <c r="R175" s="4">
        <f t="shared" si="25"/>
        <v>3.3842959070051457E-2</v>
      </c>
      <c r="S175" s="4">
        <f t="shared" si="26"/>
        <v>7.5167505978416694E-3</v>
      </c>
    </row>
    <row r="176" spans="1:19" ht="18.75" x14ac:dyDescent="0.25">
      <c r="A176" s="2">
        <v>45093</v>
      </c>
      <c r="B176" s="3">
        <v>184.91999799999999</v>
      </c>
      <c r="C176" s="3">
        <v>342.32998700000002</v>
      </c>
      <c r="D176" s="3">
        <v>124.05999799999999</v>
      </c>
      <c r="E176" s="3">
        <v>438.07998700000002</v>
      </c>
      <c r="F176" s="3">
        <v>113.589996</v>
      </c>
      <c r="G176" s="3">
        <v>13689.570313</v>
      </c>
      <c r="H176" s="3">
        <v>4409.59</v>
      </c>
      <c r="I176" s="3">
        <v>71.78</v>
      </c>
      <c r="J176" s="3">
        <v>1957.36</v>
      </c>
      <c r="K176" s="4">
        <f t="shared" si="18"/>
        <v>-6.7886598873084028E-3</v>
      </c>
      <c r="L176" s="4">
        <f t="shared" si="19"/>
        <v>-3.6783763376504303E-3</v>
      </c>
      <c r="M176" s="4">
        <f t="shared" si="20"/>
        <v>-5.8771205240470649E-3</v>
      </c>
      <c r="N176" s="4">
        <f t="shared" si="21"/>
        <v>-1.6714665914175399E-2</v>
      </c>
      <c r="O176" s="4">
        <f t="shared" si="22"/>
        <v>-1.3848554376798885E-2</v>
      </c>
      <c r="P176" s="4">
        <f t="shared" si="23"/>
        <v>2.5804839928704925E-2</v>
      </c>
      <c r="Q176" s="4">
        <f t="shared" si="24"/>
        <v>1.0442501971234402E-2</v>
      </c>
      <c r="R176" s="4">
        <f t="shared" si="25"/>
        <v>1.6292495219220781E-2</v>
      </c>
      <c r="S176" s="4">
        <f t="shared" si="26"/>
        <v>-1.4814777000856524E-4</v>
      </c>
    </row>
    <row r="177" spans="1:19" ht="18.75" x14ac:dyDescent="0.25">
      <c r="A177" s="2">
        <v>45097</v>
      </c>
      <c r="B177" s="3">
        <v>185.009995</v>
      </c>
      <c r="C177" s="3">
        <v>338.04998799999998</v>
      </c>
      <c r="D177" s="3">
        <v>123.849998</v>
      </c>
      <c r="E177" s="3">
        <v>430.45001200000002</v>
      </c>
      <c r="F177" s="3">
        <v>109.540001</v>
      </c>
      <c r="G177" s="3">
        <v>13667.290039</v>
      </c>
      <c r="H177" s="3">
        <v>4388.71</v>
      </c>
      <c r="I177" s="3">
        <v>70.5</v>
      </c>
      <c r="J177" s="3">
        <v>1935.91</v>
      </c>
      <c r="K177" s="4">
        <f t="shared" si="18"/>
        <v>-1.6288622772843749E-3</v>
      </c>
      <c r="L177" s="4">
        <f t="shared" si="19"/>
        <v>-4.7463803686906532E-3</v>
      </c>
      <c r="M177" s="4">
        <f t="shared" si="20"/>
        <v>4.8656234140774383E-4</v>
      </c>
      <c r="N177" s="4">
        <f t="shared" si="21"/>
        <v>-1.2581368100665253E-2</v>
      </c>
      <c r="O177" s="4">
        <f t="shared" si="22"/>
        <v>-1.6941636369379824E-3</v>
      </c>
      <c r="P177" s="4">
        <f t="shared" si="23"/>
        <v>-1.7570311443372847E-2</v>
      </c>
      <c r="Q177" s="4">
        <f t="shared" si="24"/>
        <v>-3.6305650544301585E-2</v>
      </c>
      <c r="R177" s="4">
        <f t="shared" si="25"/>
        <v>-1.7993175901238206E-2</v>
      </c>
      <c r="S177" s="4">
        <f t="shared" si="26"/>
        <v>-1.1019126359003342E-2</v>
      </c>
    </row>
    <row r="178" spans="1:19" ht="18.75" x14ac:dyDescent="0.25">
      <c r="A178" s="2">
        <v>45098</v>
      </c>
      <c r="B178" s="3">
        <v>183.96000699999999</v>
      </c>
      <c r="C178" s="3">
        <v>333.55999800000001</v>
      </c>
      <c r="D178" s="3">
        <v>121.260002</v>
      </c>
      <c r="E178" s="3">
        <v>430.25</v>
      </c>
      <c r="F178" s="3">
        <v>109.980003</v>
      </c>
      <c r="G178" s="3">
        <v>13502.200194999999</v>
      </c>
      <c r="H178" s="3">
        <v>4365.6899999999996</v>
      </c>
      <c r="I178" s="3">
        <v>72.53</v>
      </c>
      <c r="J178" s="3">
        <v>1932.26</v>
      </c>
      <c r="K178" s="4">
        <f t="shared" si="18"/>
        <v>-1.2152740033314504E-2</v>
      </c>
      <c r="L178" s="4">
        <f t="shared" si="19"/>
        <v>-5.2590818461865788E-3</v>
      </c>
      <c r="M178" s="4">
        <f t="shared" si="20"/>
        <v>-5.6914699224718968E-3</v>
      </c>
      <c r="N178" s="4">
        <f t="shared" si="21"/>
        <v>-1.3371024816116912E-2</v>
      </c>
      <c r="O178" s="4">
        <f t="shared" si="22"/>
        <v>-2.1134122649732034E-2</v>
      </c>
      <c r="P178" s="4">
        <f t="shared" si="23"/>
        <v>-4.6476589011673278E-4</v>
      </c>
      <c r="Q178" s="4">
        <f t="shared" si="24"/>
        <v>4.0087698726946758E-3</v>
      </c>
      <c r="R178" s="4">
        <f t="shared" si="25"/>
        <v>2.8387559557098055E-2</v>
      </c>
      <c r="S178" s="4">
        <f t="shared" si="26"/>
        <v>-1.8871978652926348E-3</v>
      </c>
    </row>
    <row r="179" spans="1:19" ht="18.75" x14ac:dyDescent="0.25">
      <c r="A179" s="2">
        <v>45099</v>
      </c>
      <c r="B179" s="3">
        <v>187</v>
      </c>
      <c r="C179" s="3">
        <v>339.709991</v>
      </c>
      <c r="D179" s="3">
        <v>123.870003</v>
      </c>
      <c r="E179" s="3">
        <v>422.08999599999999</v>
      </c>
      <c r="F179" s="3">
        <v>110.459999</v>
      </c>
      <c r="G179" s="3">
        <v>13630.610352</v>
      </c>
      <c r="H179" s="3">
        <v>4381.8900000000003</v>
      </c>
      <c r="I179" s="3">
        <v>69.510000000000005</v>
      </c>
      <c r="J179" s="3">
        <v>1913.52</v>
      </c>
      <c r="K179" s="4">
        <f t="shared" si="18"/>
        <v>9.4653751774493276E-3</v>
      </c>
      <c r="L179" s="4">
        <f t="shared" si="19"/>
        <v>3.7038857650539521E-3</v>
      </c>
      <c r="M179" s="4">
        <f t="shared" si="20"/>
        <v>1.6390236131113851E-2</v>
      </c>
      <c r="N179" s="4">
        <f t="shared" si="21"/>
        <v>1.8269532756390521E-2</v>
      </c>
      <c r="O179" s="4">
        <f t="shared" si="22"/>
        <v>2.129563564797779E-2</v>
      </c>
      <c r="P179" s="4">
        <f t="shared" si="23"/>
        <v>-1.9147883128952655E-2</v>
      </c>
      <c r="Q179" s="4">
        <f t="shared" si="24"/>
        <v>4.3548970626355425E-3</v>
      </c>
      <c r="R179" s="4">
        <f t="shared" si="25"/>
        <v>-4.2529642262926388E-2</v>
      </c>
      <c r="S179" s="4">
        <f t="shared" si="26"/>
        <v>-9.7458244249921788E-3</v>
      </c>
    </row>
    <row r="180" spans="1:19" ht="18.75" x14ac:dyDescent="0.25">
      <c r="A180" s="2">
        <v>45100</v>
      </c>
      <c r="B180" s="3">
        <v>186.679993</v>
      </c>
      <c r="C180" s="3">
        <v>335.01998900000001</v>
      </c>
      <c r="D180" s="3">
        <v>123.019997</v>
      </c>
      <c r="E180" s="3">
        <v>406.32000699999998</v>
      </c>
      <c r="F180" s="3">
        <v>109.519997</v>
      </c>
      <c r="G180" s="3">
        <v>13492.519531</v>
      </c>
      <c r="H180" s="3">
        <v>4348.33</v>
      </c>
      <c r="I180" s="3">
        <v>69.16</v>
      </c>
      <c r="J180" s="3">
        <v>1921.36</v>
      </c>
      <c r="K180" s="4">
        <f t="shared" si="18"/>
        <v>-1.0182601695320094E-2</v>
      </c>
      <c r="L180" s="4">
        <f t="shared" si="19"/>
        <v>-7.688274822307147E-3</v>
      </c>
      <c r="M180" s="4">
        <f t="shared" si="20"/>
        <v>-1.7127332702941364E-3</v>
      </c>
      <c r="N180" s="4">
        <f t="shared" si="21"/>
        <v>-1.3902087277573041E-2</v>
      </c>
      <c r="O180" s="4">
        <f t="shared" si="22"/>
        <v>-6.8857333911041887E-3</v>
      </c>
      <c r="P180" s="4">
        <f t="shared" si="23"/>
        <v>-3.8077508241906019E-2</v>
      </c>
      <c r="Q180" s="4">
        <f t="shared" si="24"/>
        <v>-8.5463018320545044E-3</v>
      </c>
      <c r="R180" s="4">
        <f t="shared" si="25"/>
        <v>-5.0479662973049212E-3</v>
      </c>
      <c r="S180" s="4">
        <f t="shared" si="26"/>
        <v>4.0887907431578141E-3</v>
      </c>
    </row>
    <row r="181" spans="1:19" ht="18.75" x14ac:dyDescent="0.25">
      <c r="A181" s="2">
        <v>45103</v>
      </c>
      <c r="B181" s="3">
        <v>185.270004</v>
      </c>
      <c r="C181" s="3">
        <v>328.60000600000001</v>
      </c>
      <c r="D181" s="3">
        <v>119.089996</v>
      </c>
      <c r="E181" s="3">
        <v>418.76001000000002</v>
      </c>
      <c r="F181" s="3">
        <v>111.739998</v>
      </c>
      <c r="G181" s="3">
        <v>13335.780273</v>
      </c>
      <c r="H181" s="3">
        <v>4328.82</v>
      </c>
      <c r="I181" s="3">
        <v>69.37</v>
      </c>
      <c r="J181" s="3">
        <v>1922.85</v>
      </c>
      <c r="K181" s="4">
        <f t="shared" si="18"/>
        <v>-1.1684753971541211E-2</v>
      </c>
      <c r="L181" s="4">
        <f t="shared" si="19"/>
        <v>-4.4968757892660969E-3</v>
      </c>
      <c r="M181" s="4">
        <f t="shared" si="20"/>
        <v>-7.5816414322597159E-3</v>
      </c>
      <c r="N181" s="4">
        <f t="shared" si="21"/>
        <v>-1.9348974839229986E-2</v>
      </c>
      <c r="O181" s="4">
        <f t="shared" si="22"/>
        <v>-3.2467443202082072E-2</v>
      </c>
      <c r="P181" s="4">
        <f t="shared" si="23"/>
        <v>3.0156943610390518E-2</v>
      </c>
      <c r="Q181" s="4">
        <f t="shared" si="24"/>
        <v>2.0067572544373132E-2</v>
      </c>
      <c r="R181" s="4">
        <f t="shared" si="25"/>
        <v>3.031836582120397E-3</v>
      </c>
      <c r="S181" s="4">
        <f t="shared" si="26"/>
        <v>7.7519182074575971E-4</v>
      </c>
    </row>
    <row r="182" spans="1:19" ht="18.75" x14ac:dyDescent="0.25">
      <c r="A182" s="2">
        <v>45104</v>
      </c>
      <c r="B182" s="3">
        <v>188.05999800000001</v>
      </c>
      <c r="C182" s="3">
        <v>334.57000699999998</v>
      </c>
      <c r="D182" s="3">
        <v>119.010002</v>
      </c>
      <c r="E182" s="3">
        <v>411.17001299999998</v>
      </c>
      <c r="F182" s="3">
        <v>113.610001</v>
      </c>
      <c r="G182" s="3">
        <v>13555.669921999999</v>
      </c>
      <c r="H182" s="3">
        <v>4378.41</v>
      </c>
      <c r="I182" s="3">
        <v>67.7</v>
      </c>
      <c r="J182" s="3">
        <v>1913.35</v>
      </c>
      <c r="K182" s="4">
        <f t="shared" si="18"/>
        <v>1.6354235147295094E-2</v>
      </c>
      <c r="L182" s="4">
        <f t="shared" si="19"/>
        <v>1.1390657230512101E-2</v>
      </c>
      <c r="M182" s="4">
        <f t="shared" si="20"/>
        <v>1.4946808061994223E-2</v>
      </c>
      <c r="N182" s="4">
        <f t="shared" si="21"/>
        <v>1.8004922298336931E-2</v>
      </c>
      <c r="O182" s="4">
        <f t="shared" si="22"/>
        <v>-6.7193619220236778E-4</v>
      </c>
      <c r="P182" s="4">
        <f t="shared" si="23"/>
        <v>-1.8291201433082657E-2</v>
      </c>
      <c r="Q182" s="4">
        <f t="shared" si="24"/>
        <v>1.6596813251546074E-2</v>
      </c>
      <c r="R182" s="4">
        <f t="shared" si="25"/>
        <v>-2.4368317478980626E-2</v>
      </c>
      <c r="S182" s="4">
        <f t="shared" si="26"/>
        <v>-4.9528280172959627E-3</v>
      </c>
    </row>
    <row r="183" spans="1:19" ht="18.75" x14ac:dyDescent="0.25">
      <c r="A183" s="2">
        <v>45105</v>
      </c>
      <c r="B183" s="3">
        <v>189.25</v>
      </c>
      <c r="C183" s="3">
        <v>335.85000600000001</v>
      </c>
      <c r="D183" s="3">
        <v>121.08000199999999</v>
      </c>
      <c r="E183" s="3">
        <v>408.22000100000002</v>
      </c>
      <c r="F183" s="3">
        <v>113.029999</v>
      </c>
      <c r="G183" s="3">
        <v>13591.75</v>
      </c>
      <c r="H183" s="3">
        <v>4376.8599999999997</v>
      </c>
      <c r="I183" s="3">
        <v>69.56</v>
      </c>
      <c r="J183" s="3">
        <v>1907.42</v>
      </c>
      <c r="K183" s="4">
        <f t="shared" si="18"/>
        <v>2.6580867977206058E-3</v>
      </c>
      <c r="L183" s="4">
        <f t="shared" si="19"/>
        <v>-3.5407246519950932E-4</v>
      </c>
      <c r="M183" s="4">
        <f t="shared" si="20"/>
        <v>6.3078421035310875E-3</v>
      </c>
      <c r="N183" s="4">
        <f t="shared" si="21"/>
        <v>3.8185034172054733E-3</v>
      </c>
      <c r="O183" s="4">
        <f t="shared" si="22"/>
        <v>1.7243960671863422E-2</v>
      </c>
      <c r="P183" s="4">
        <f t="shared" si="23"/>
        <v>-7.2005386825419217E-3</v>
      </c>
      <c r="Q183" s="4">
        <f t="shared" si="24"/>
        <v>-5.1182780284241133E-3</v>
      </c>
      <c r="R183" s="4">
        <f t="shared" si="25"/>
        <v>2.710350956785294E-2</v>
      </c>
      <c r="S183" s="4">
        <f t="shared" si="26"/>
        <v>-3.1040888415039733E-3</v>
      </c>
    </row>
    <row r="184" spans="1:19" ht="18.75" x14ac:dyDescent="0.25">
      <c r="A184" s="2">
        <v>45106</v>
      </c>
      <c r="B184" s="3">
        <v>189.58999600000001</v>
      </c>
      <c r="C184" s="3">
        <v>335.04998799999998</v>
      </c>
      <c r="D184" s="3">
        <v>120.010002</v>
      </c>
      <c r="E184" s="3">
        <v>423.01998900000001</v>
      </c>
      <c r="F184" s="3">
        <v>113.370003</v>
      </c>
      <c r="G184" s="3">
        <v>13591.330078000001</v>
      </c>
      <c r="H184" s="3">
        <v>4396.4399999999996</v>
      </c>
      <c r="I184" s="3">
        <v>69.86</v>
      </c>
      <c r="J184" s="3">
        <v>1908.15</v>
      </c>
      <c r="K184" s="4">
        <f t="shared" si="18"/>
        <v>-3.0895836588661886E-5</v>
      </c>
      <c r="L184" s="4">
        <f t="shared" si="19"/>
        <v>4.4635502053141703E-3</v>
      </c>
      <c r="M184" s="4">
        <f t="shared" si="20"/>
        <v>1.7949323982294038E-3</v>
      </c>
      <c r="N184" s="4">
        <f t="shared" si="21"/>
        <v>-2.3849109743625907E-3</v>
      </c>
      <c r="O184" s="4">
        <f t="shared" si="22"/>
        <v>-8.8764113628945381E-3</v>
      </c>
      <c r="P184" s="4">
        <f t="shared" si="23"/>
        <v>3.5613186033373392E-2</v>
      </c>
      <c r="Q184" s="4">
        <f t="shared" si="24"/>
        <v>3.0035711361028877E-3</v>
      </c>
      <c r="R184" s="4">
        <f t="shared" si="25"/>
        <v>4.3035498926035391E-3</v>
      </c>
      <c r="S184" s="4">
        <f t="shared" si="26"/>
        <v>3.8264270287627068E-4</v>
      </c>
    </row>
    <row r="185" spans="1:19" ht="18.75" x14ac:dyDescent="0.25">
      <c r="A185" s="2">
        <v>45107</v>
      </c>
      <c r="B185" s="3">
        <v>193.970001</v>
      </c>
      <c r="C185" s="3">
        <v>340.540009</v>
      </c>
      <c r="D185" s="3">
        <v>120.970001</v>
      </c>
      <c r="E185" s="3">
        <v>424.13000499999998</v>
      </c>
      <c r="F185" s="3">
        <v>110.370003</v>
      </c>
      <c r="G185" s="3">
        <v>13787.919921999999</v>
      </c>
      <c r="H185" s="3">
        <v>4450.38</v>
      </c>
      <c r="I185" s="3">
        <v>70.64</v>
      </c>
      <c r="J185" s="3">
        <v>1919.57</v>
      </c>
      <c r="K185" s="4">
        <f t="shared" si="18"/>
        <v>1.4360745642434591E-2</v>
      </c>
      <c r="L185" s="4">
        <f t="shared" si="19"/>
        <v>1.2194363266362706E-2</v>
      </c>
      <c r="M185" s="4">
        <f t="shared" si="20"/>
        <v>2.2839688369848989E-2</v>
      </c>
      <c r="N185" s="4">
        <f t="shared" si="21"/>
        <v>1.6252880817481757E-2</v>
      </c>
      <c r="O185" s="4">
        <f t="shared" si="22"/>
        <v>7.9674999296413061E-3</v>
      </c>
      <c r="P185" s="4">
        <f t="shared" si="23"/>
        <v>2.6205905521196828E-3</v>
      </c>
      <c r="Q185" s="4">
        <f t="shared" si="24"/>
        <v>-2.6818447525442348E-2</v>
      </c>
      <c r="R185" s="4">
        <f t="shared" si="25"/>
        <v>1.1103316917018595E-2</v>
      </c>
      <c r="S185" s="4">
        <f t="shared" si="26"/>
        <v>5.9670163357515519E-3</v>
      </c>
    </row>
    <row r="186" spans="1:19" ht="18.75" x14ac:dyDescent="0.25">
      <c r="A186" s="2">
        <v>45110</v>
      </c>
      <c r="B186" s="3">
        <v>192.46000699999999</v>
      </c>
      <c r="C186" s="3">
        <v>337.98998999999998</v>
      </c>
      <c r="D186" s="3">
        <v>120.55999799999999</v>
      </c>
      <c r="E186" s="3">
        <v>423.17001299999998</v>
      </c>
      <c r="F186" s="3">
        <v>109.110001</v>
      </c>
      <c r="G186" s="3">
        <v>13816.769531</v>
      </c>
      <c r="H186" s="3">
        <v>4455.59</v>
      </c>
      <c r="I186" s="3">
        <v>69.790000000000006</v>
      </c>
      <c r="J186" s="3">
        <v>1921.43</v>
      </c>
      <c r="K186" s="4">
        <f t="shared" si="18"/>
        <v>2.0901969973324999E-3</v>
      </c>
      <c r="L186" s="4">
        <f t="shared" si="19"/>
        <v>1.1700018289601843E-3</v>
      </c>
      <c r="M186" s="4">
        <f t="shared" si="20"/>
        <v>-7.8151367861886683E-3</v>
      </c>
      <c r="N186" s="4">
        <f t="shared" si="21"/>
        <v>-7.5163397612517165E-3</v>
      </c>
      <c r="O186" s="4">
        <f t="shared" si="22"/>
        <v>-3.3950515092794589E-3</v>
      </c>
      <c r="P186" s="4">
        <f t="shared" si="23"/>
        <v>-2.2660035179612056E-3</v>
      </c>
      <c r="Q186" s="4">
        <f t="shared" si="24"/>
        <v>-1.1481828134021503E-2</v>
      </c>
      <c r="R186" s="4">
        <f t="shared" si="25"/>
        <v>-1.2105823266644201E-2</v>
      </c>
      <c r="S186" s="4">
        <f t="shared" si="26"/>
        <v>9.6849786273792203E-4</v>
      </c>
    </row>
    <row r="187" spans="1:19" ht="18.75" x14ac:dyDescent="0.25">
      <c r="A187" s="2">
        <v>45112</v>
      </c>
      <c r="B187" s="3">
        <v>191.33000200000001</v>
      </c>
      <c r="C187" s="3">
        <v>338.14999399999999</v>
      </c>
      <c r="D187" s="3">
        <v>122.629997</v>
      </c>
      <c r="E187" s="3">
        <v>421.02999899999998</v>
      </c>
      <c r="F187" s="3">
        <v>107.099998</v>
      </c>
      <c r="G187" s="3">
        <v>13791.650390999999</v>
      </c>
      <c r="H187" s="3">
        <v>4446.82</v>
      </c>
      <c r="I187" s="3">
        <v>71.790000000000006</v>
      </c>
      <c r="J187" s="3">
        <v>1917.32</v>
      </c>
      <c r="K187" s="4">
        <f t="shared" si="18"/>
        <v>-1.8196729115389665E-3</v>
      </c>
      <c r="L187" s="4">
        <f t="shared" si="19"/>
        <v>-1.9702536362673942E-3</v>
      </c>
      <c r="M187" s="4">
        <f t="shared" si="20"/>
        <v>-5.8886799493928985E-3</v>
      </c>
      <c r="N187" s="4">
        <f t="shared" si="21"/>
        <v>4.7328661748478743E-4</v>
      </c>
      <c r="O187" s="4">
        <f t="shared" si="22"/>
        <v>1.7024129581110332E-2</v>
      </c>
      <c r="P187" s="4">
        <f t="shared" si="23"/>
        <v>-5.0699326072662287E-3</v>
      </c>
      <c r="Q187" s="4">
        <f t="shared" si="24"/>
        <v>-1.8593598052503511E-2</v>
      </c>
      <c r="R187" s="4">
        <f t="shared" si="25"/>
        <v>2.8254457559331453E-2</v>
      </c>
      <c r="S187" s="4">
        <f t="shared" si="26"/>
        <v>-2.141322863147044E-3</v>
      </c>
    </row>
    <row r="188" spans="1:19" ht="18.75" x14ac:dyDescent="0.25">
      <c r="A188" s="2">
        <v>45113</v>
      </c>
      <c r="B188" s="3">
        <v>191.80999800000001</v>
      </c>
      <c r="C188" s="3">
        <v>341.26998900000001</v>
      </c>
      <c r="D188" s="3">
        <v>120.93</v>
      </c>
      <c r="E188" s="3">
        <v>425.02999899999998</v>
      </c>
      <c r="F188" s="3">
        <v>105.099998</v>
      </c>
      <c r="G188" s="3">
        <v>13679.040039</v>
      </c>
      <c r="H188" s="3">
        <v>4411.59</v>
      </c>
      <c r="I188" s="3">
        <v>71.8</v>
      </c>
      <c r="J188" s="3">
        <v>1910.8</v>
      </c>
      <c r="K188" s="4">
        <f t="shared" si="18"/>
        <v>-8.1986277751857108E-3</v>
      </c>
      <c r="L188" s="4">
        <f t="shared" si="19"/>
        <v>-7.9540652874783013E-3</v>
      </c>
      <c r="M188" s="4">
        <f t="shared" si="20"/>
        <v>2.5055919565565299E-3</v>
      </c>
      <c r="N188" s="4">
        <f t="shared" si="21"/>
        <v>9.184354330504834E-3</v>
      </c>
      <c r="O188" s="4">
        <f t="shared" si="22"/>
        <v>-1.3959801512915954E-2</v>
      </c>
      <c r="P188" s="4">
        <f t="shared" si="23"/>
        <v>9.4556646398818271E-3</v>
      </c>
      <c r="Q188" s="4">
        <f t="shared" si="24"/>
        <v>-1.8850699926157101E-2</v>
      </c>
      <c r="R188" s="4">
        <f t="shared" si="25"/>
        <v>1.3928546578673723E-4</v>
      </c>
      <c r="S188" s="4">
        <f t="shared" si="26"/>
        <v>-3.4063750898655223E-3</v>
      </c>
    </row>
    <row r="189" spans="1:19" ht="18.75" x14ac:dyDescent="0.25">
      <c r="A189" s="2">
        <v>45114</v>
      </c>
      <c r="B189" s="3">
        <v>190.679993</v>
      </c>
      <c r="C189" s="3">
        <v>337.22000100000002</v>
      </c>
      <c r="D189" s="3">
        <v>120.139999</v>
      </c>
      <c r="E189" s="3">
        <v>421.79998799999998</v>
      </c>
      <c r="F189" s="3">
        <v>104.459999</v>
      </c>
      <c r="G189" s="3">
        <v>13660.719727</v>
      </c>
      <c r="H189" s="3">
        <v>4398.95</v>
      </c>
      <c r="I189" s="3">
        <v>73.86</v>
      </c>
      <c r="J189" s="3">
        <v>1924.28</v>
      </c>
      <c r="K189" s="4">
        <f t="shared" si="18"/>
        <v>-1.3401957368267723E-3</v>
      </c>
      <c r="L189" s="4">
        <f t="shared" si="19"/>
        <v>-2.8692926136023467E-3</v>
      </c>
      <c r="M189" s="4">
        <f t="shared" si="20"/>
        <v>-5.908694680706897E-3</v>
      </c>
      <c r="N189" s="4">
        <f t="shared" si="21"/>
        <v>-1.1938381292590911E-2</v>
      </c>
      <c r="O189" s="4">
        <f t="shared" si="22"/>
        <v>-6.554144698791199E-3</v>
      </c>
      <c r="P189" s="4">
        <f t="shared" si="23"/>
        <v>-7.6285127205319037E-3</v>
      </c>
      <c r="Q189" s="4">
        <f t="shared" si="24"/>
        <v>-6.108045418299202E-3</v>
      </c>
      <c r="R189" s="4">
        <f t="shared" si="25"/>
        <v>2.8286933370238743E-2</v>
      </c>
      <c r="S189" s="4">
        <f t="shared" si="26"/>
        <v>7.0298692668908412E-3</v>
      </c>
    </row>
    <row r="190" spans="1:19" ht="18.75" x14ac:dyDescent="0.25">
      <c r="A190" s="2">
        <v>45117</v>
      </c>
      <c r="B190" s="3">
        <v>188.61000100000001</v>
      </c>
      <c r="C190" s="3">
        <v>331.82998700000002</v>
      </c>
      <c r="D190" s="3">
        <v>116.870003</v>
      </c>
      <c r="E190" s="3">
        <v>424.04998799999998</v>
      </c>
      <c r="F190" s="3">
        <v>105.779999</v>
      </c>
      <c r="G190" s="3">
        <v>13685.480469</v>
      </c>
      <c r="H190" s="3">
        <v>4409.53</v>
      </c>
      <c r="I190" s="3">
        <v>72.989999999999995</v>
      </c>
      <c r="J190" s="3">
        <v>1924.99</v>
      </c>
      <c r="K190" s="4">
        <f t="shared" si="18"/>
        <v>1.8109096393076282E-3</v>
      </c>
      <c r="L190" s="4">
        <f t="shared" si="19"/>
        <v>2.4022317330228151E-3</v>
      </c>
      <c r="M190" s="4">
        <f t="shared" si="20"/>
        <v>-1.0915197260879457E-2</v>
      </c>
      <c r="N190" s="4">
        <f t="shared" si="21"/>
        <v>-1.611278890967284E-2</v>
      </c>
      <c r="O190" s="4">
        <f t="shared" si="22"/>
        <v>-2.7595489483780232E-2</v>
      </c>
      <c r="P190" s="4">
        <f t="shared" si="23"/>
        <v>5.3201049139871837E-3</v>
      </c>
      <c r="Q190" s="4">
        <f t="shared" si="24"/>
        <v>1.2557242749140747E-2</v>
      </c>
      <c r="R190" s="4">
        <f t="shared" si="25"/>
        <v>-1.1848963960876245E-2</v>
      </c>
      <c r="S190" s="4">
        <f t="shared" si="26"/>
        <v>3.6890112049912894E-4</v>
      </c>
    </row>
    <row r="191" spans="1:19" ht="18.75" x14ac:dyDescent="0.25">
      <c r="A191" s="2">
        <v>45118</v>
      </c>
      <c r="B191" s="3">
        <v>188.08000200000001</v>
      </c>
      <c r="C191" s="3">
        <v>332.47000100000002</v>
      </c>
      <c r="D191" s="3">
        <v>117.709999</v>
      </c>
      <c r="E191" s="3">
        <v>439.01998900000001</v>
      </c>
      <c r="F191" s="3">
        <v>107.389999</v>
      </c>
      <c r="G191" s="3">
        <v>13760.700194999999</v>
      </c>
      <c r="H191" s="3">
        <v>4439.26</v>
      </c>
      <c r="I191" s="3">
        <v>74.83</v>
      </c>
      <c r="J191" s="3">
        <v>1931.99</v>
      </c>
      <c r="K191" s="4">
        <f t="shared" si="18"/>
        <v>5.481266428115741E-3</v>
      </c>
      <c r="L191" s="4">
        <f t="shared" si="19"/>
        <v>6.7195880716203853E-3</v>
      </c>
      <c r="M191" s="4">
        <f t="shared" si="20"/>
        <v>-2.8139814994383155E-3</v>
      </c>
      <c r="N191" s="4">
        <f t="shared" si="21"/>
        <v>1.9268830636334062E-3</v>
      </c>
      <c r="O191" s="4">
        <f t="shared" si="22"/>
        <v>7.1617323143217089E-3</v>
      </c>
      <c r="P191" s="4">
        <f t="shared" si="23"/>
        <v>3.4693600559028349E-2</v>
      </c>
      <c r="Q191" s="4">
        <f t="shared" si="24"/>
        <v>1.5105602374020163E-2</v>
      </c>
      <c r="R191" s="4">
        <f t="shared" si="25"/>
        <v>2.4896428628726364E-2</v>
      </c>
      <c r="S191" s="4">
        <f t="shared" si="26"/>
        <v>3.6297868724343226E-3</v>
      </c>
    </row>
    <row r="192" spans="1:19" ht="18.75" x14ac:dyDescent="0.25">
      <c r="A192" s="2">
        <v>45119</v>
      </c>
      <c r="B192" s="3">
        <v>189.770004</v>
      </c>
      <c r="C192" s="3">
        <v>337.20001200000002</v>
      </c>
      <c r="D192" s="3">
        <v>119.620003</v>
      </c>
      <c r="E192" s="3">
        <v>459.76998900000001</v>
      </c>
      <c r="F192" s="3">
        <v>107.760002</v>
      </c>
      <c r="G192" s="3">
        <v>13918.959961</v>
      </c>
      <c r="H192" s="3">
        <v>4472.16</v>
      </c>
      <c r="I192" s="3">
        <v>75.75</v>
      </c>
      <c r="J192" s="3">
        <v>1957.09</v>
      </c>
      <c r="K192" s="4">
        <f t="shared" si="18"/>
        <v>1.1435219194462954E-2</v>
      </c>
      <c r="L192" s="4">
        <f t="shared" si="19"/>
        <v>7.383817501052891E-3</v>
      </c>
      <c r="M192" s="4">
        <f t="shared" si="20"/>
        <v>8.9454187784474698E-3</v>
      </c>
      <c r="N192" s="4">
        <f t="shared" si="21"/>
        <v>1.4126628245670117E-2</v>
      </c>
      <c r="O192" s="4">
        <f t="shared" si="22"/>
        <v>1.6096112766894464E-2</v>
      </c>
      <c r="P192" s="4">
        <f t="shared" si="23"/>
        <v>4.6181395448264849E-2</v>
      </c>
      <c r="Q192" s="4">
        <f t="shared" si="24"/>
        <v>3.4394921035996633E-3</v>
      </c>
      <c r="R192" s="4">
        <f t="shared" si="25"/>
        <v>1.2219570297211362E-2</v>
      </c>
      <c r="S192" s="4">
        <f t="shared" si="26"/>
        <v>1.2908116321298247E-2</v>
      </c>
    </row>
    <row r="193" spans="1:19" ht="18.75" x14ac:dyDescent="0.25">
      <c r="A193" s="2">
        <v>45120</v>
      </c>
      <c r="B193" s="3">
        <v>190.53999300000001</v>
      </c>
      <c r="C193" s="3">
        <v>342.66000400000001</v>
      </c>
      <c r="D193" s="3">
        <v>124.83000199999999</v>
      </c>
      <c r="E193" s="3">
        <v>454.69000199999999</v>
      </c>
      <c r="F193" s="3">
        <v>107.839996</v>
      </c>
      <c r="G193" s="3">
        <v>14138.570313</v>
      </c>
      <c r="H193" s="3">
        <v>4510.04</v>
      </c>
      <c r="I193" s="3">
        <v>76.89</v>
      </c>
      <c r="J193" s="3">
        <v>1960.19</v>
      </c>
      <c r="K193" s="4">
        <f t="shared" si="18"/>
        <v>1.5654609281052154E-2</v>
      </c>
      <c r="L193" s="4">
        <f t="shared" si="19"/>
        <v>8.434509266769535E-3</v>
      </c>
      <c r="M193" s="4">
        <f t="shared" si="20"/>
        <v>4.0492758969053883E-3</v>
      </c>
      <c r="N193" s="4">
        <f t="shared" si="21"/>
        <v>1.6062451863316923E-2</v>
      </c>
      <c r="O193" s="4">
        <f t="shared" si="22"/>
        <v>4.2632750988920297E-2</v>
      </c>
      <c r="P193" s="4">
        <f t="shared" si="23"/>
        <v>-1.1110468051267395E-2</v>
      </c>
      <c r="Q193" s="4">
        <f t="shared" si="24"/>
        <v>7.4205941013722647E-4</v>
      </c>
      <c r="R193" s="4">
        <f t="shared" si="25"/>
        <v>1.4937384654610922E-2</v>
      </c>
      <c r="S193" s="4">
        <f t="shared" si="26"/>
        <v>1.5827312048845366E-3</v>
      </c>
    </row>
    <row r="194" spans="1:19" ht="18.75" x14ac:dyDescent="0.25">
      <c r="A194" s="2">
        <v>45121</v>
      </c>
      <c r="B194" s="3">
        <v>190.69000199999999</v>
      </c>
      <c r="C194" s="3">
        <v>345.23998999999998</v>
      </c>
      <c r="D194" s="3">
        <v>125.699997</v>
      </c>
      <c r="E194" s="3">
        <v>464.60998499999999</v>
      </c>
      <c r="F194" s="3">
        <v>107.949997</v>
      </c>
      <c r="G194" s="3">
        <v>14113.700194999999</v>
      </c>
      <c r="H194" s="3">
        <v>4505.42</v>
      </c>
      <c r="I194" s="3">
        <v>75.42</v>
      </c>
      <c r="J194" s="3">
        <v>1954.93</v>
      </c>
      <c r="K194" s="4">
        <f t="shared" si="18"/>
        <v>-1.7605752724873655E-3</v>
      </c>
      <c r="L194" s="4">
        <f t="shared" si="19"/>
        <v>-1.0249061954501163E-3</v>
      </c>
      <c r="M194" s="4">
        <f t="shared" si="20"/>
        <v>7.8697379382256319E-4</v>
      </c>
      <c r="N194" s="4">
        <f t="shared" si="21"/>
        <v>7.5010848078936529E-3</v>
      </c>
      <c r="O194" s="4">
        <f t="shared" si="22"/>
        <v>6.9452640451038274E-3</v>
      </c>
      <c r="P194" s="4">
        <f t="shared" si="23"/>
        <v>2.158243924586517E-2</v>
      </c>
      <c r="Q194" s="4">
        <f t="shared" si="24"/>
        <v>1.019519098164083E-3</v>
      </c>
      <c r="R194" s="4">
        <f t="shared" si="25"/>
        <v>-1.9303337213878412E-2</v>
      </c>
      <c r="S194" s="4">
        <f t="shared" si="26"/>
        <v>-2.6870201499827285E-3</v>
      </c>
    </row>
    <row r="195" spans="1:19" ht="18.75" x14ac:dyDescent="0.25">
      <c r="A195" s="2">
        <v>45124</v>
      </c>
      <c r="B195" s="3">
        <v>193.990005</v>
      </c>
      <c r="C195" s="3">
        <v>345.73001099999999</v>
      </c>
      <c r="D195" s="3">
        <v>125.05999799999999</v>
      </c>
      <c r="E195" s="3">
        <v>474.94000199999999</v>
      </c>
      <c r="F195" s="3">
        <v>108.709999</v>
      </c>
      <c r="G195" s="3">
        <v>14244.950194999999</v>
      </c>
      <c r="H195" s="3">
        <v>4522.79</v>
      </c>
      <c r="I195" s="3">
        <v>74.150000000000006</v>
      </c>
      <c r="J195" s="3">
        <v>1954.74</v>
      </c>
      <c r="K195" s="4">
        <f t="shared" ref="K195:K252" si="27">LN(G195/G194)</f>
        <v>9.2565009511649098E-3</v>
      </c>
      <c r="L195" s="4">
        <f t="shared" ref="L195:L252" si="28">LN(H195/H194)</f>
        <v>3.8479435973795429E-3</v>
      </c>
      <c r="M195" s="4">
        <f t="shared" si="20"/>
        <v>1.7157553782776433E-2</v>
      </c>
      <c r="N195" s="4">
        <f t="shared" si="21"/>
        <v>1.4183570384829725E-3</v>
      </c>
      <c r="O195" s="4">
        <f t="shared" si="22"/>
        <v>-5.1044855830250377E-3</v>
      </c>
      <c r="P195" s="4">
        <f t="shared" si="23"/>
        <v>2.1990172766664661E-2</v>
      </c>
      <c r="Q195" s="4">
        <f t="shared" si="24"/>
        <v>7.015647846951017E-3</v>
      </c>
      <c r="R195" s="4">
        <f t="shared" si="25"/>
        <v>-1.6982423246269876E-2</v>
      </c>
      <c r="S195" s="4">
        <f t="shared" si="26"/>
        <v>-9.7194903994282322E-5</v>
      </c>
    </row>
    <row r="196" spans="1:19" ht="18.75" x14ac:dyDescent="0.25">
      <c r="A196" s="2">
        <v>45125</v>
      </c>
      <c r="B196" s="3">
        <v>193.729996</v>
      </c>
      <c r="C196" s="3">
        <v>359.48998999999998</v>
      </c>
      <c r="D196" s="3">
        <v>124.08000199999999</v>
      </c>
      <c r="E196" s="3">
        <v>470.76998900000001</v>
      </c>
      <c r="F196" s="3">
        <v>109.720001</v>
      </c>
      <c r="G196" s="3">
        <v>14353.639648</v>
      </c>
      <c r="H196" s="3">
        <v>4554.9799999999996</v>
      </c>
      <c r="I196" s="3">
        <v>75.75</v>
      </c>
      <c r="J196" s="3">
        <v>1978.71</v>
      </c>
      <c r="K196" s="4">
        <f t="shared" si="27"/>
        <v>7.6010724236685997E-3</v>
      </c>
      <c r="L196" s="4">
        <f t="shared" si="28"/>
        <v>7.0920798661324126E-3</v>
      </c>
      <c r="M196" s="4">
        <f t="shared" ref="M196:M252" si="29">LN(B196/B195)</f>
        <v>-1.3412206659770634E-3</v>
      </c>
      <c r="N196" s="4">
        <f t="shared" ref="N196:N252" si="30">LN(C196/C195)</f>
        <v>3.9028177120767192E-2</v>
      </c>
      <c r="O196" s="4">
        <f t="shared" ref="O196:O252" si="31">LN(D196/D195)</f>
        <v>-7.8670711599116531E-3</v>
      </c>
      <c r="P196" s="4">
        <f t="shared" ref="P196:P252" si="32">LN(E196/E195)</f>
        <v>-8.8188558132614916E-3</v>
      </c>
      <c r="Q196" s="4">
        <f t="shared" ref="Q196:Q252" si="33">LN(F196/F195)</f>
        <v>9.2478981663878992E-3</v>
      </c>
      <c r="R196" s="4">
        <f t="shared" ref="R196:R252" si="34">LN(I196/I195)</f>
        <v>2.1348375805537282E-2</v>
      </c>
      <c r="S196" s="4">
        <f t="shared" ref="S196:S252" si="35">LN(J196/J195)</f>
        <v>1.2187924961004336E-2</v>
      </c>
    </row>
    <row r="197" spans="1:19" ht="18.75" x14ac:dyDescent="0.25">
      <c r="A197" s="2">
        <v>45126</v>
      </c>
      <c r="B197" s="3">
        <v>195.10000600000001</v>
      </c>
      <c r="C197" s="3">
        <v>355.07998700000002</v>
      </c>
      <c r="D197" s="3">
        <v>122.779999</v>
      </c>
      <c r="E197" s="3">
        <v>455.20001200000002</v>
      </c>
      <c r="F197" s="3">
        <v>109.879997</v>
      </c>
      <c r="G197" s="3">
        <v>14358.019531</v>
      </c>
      <c r="H197" s="3">
        <v>4565.72</v>
      </c>
      <c r="I197" s="3">
        <v>75.349999999999994</v>
      </c>
      <c r="J197" s="3">
        <v>1976.74</v>
      </c>
      <c r="K197" s="4">
        <f t="shared" si="27"/>
        <v>3.0509438738236913E-4</v>
      </c>
      <c r="L197" s="4">
        <f t="shared" si="28"/>
        <v>2.3550834835142126E-3</v>
      </c>
      <c r="M197" s="4">
        <f t="shared" si="29"/>
        <v>7.046861930963124E-3</v>
      </c>
      <c r="N197" s="4">
        <f t="shared" si="30"/>
        <v>-1.234325295669895E-2</v>
      </c>
      <c r="O197" s="4">
        <f t="shared" si="31"/>
        <v>-1.0532407132215009E-2</v>
      </c>
      <c r="P197" s="4">
        <f t="shared" si="32"/>
        <v>-3.3632719490293547E-2</v>
      </c>
      <c r="Q197" s="4">
        <f t="shared" si="33"/>
        <v>1.457158741049976E-3</v>
      </c>
      <c r="R197" s="4">
        <f t="shared" si="34"/>
        <v>-5.294519316974099E-3</v>
      </c>
      <c r="S197" s="4">
        <f t="shared" si="35"/>
        <v>-9.960940792509876E-4</v>
      </c>
    </row>
    <row r="198" spans="1:19" ht="18.75" x14ac:dyDescent="0.25">
      <c r="A198" s="2">
        <v>45127</v>
      </c>
      <c r="B198" s="3">
        <v>193.13000500000001</v>
      </c>
      <c r="C198" s="3">
        <v>346.86999500000002</v>
      </c>
      <c r="D198" s="3">
        <v>119.529999</v>
      </c>
      <c r="E198" s="3">
        <v>443.08999599999999</v>
      </c>
      <c r="F198" s="3">
        <v>107.529999</v>
      </c>
      <c r="G198" s="3">
        <v>14063.309569999999</v>
      </c>
      <c r="H198" s="3">
        <v>4534.87</v>
      </c>
      <c r="I198" s="3">
        <v>75.63</v>
      </c>
      <c r="J198" s="3">
        <v>1969.62</v>
      </c>
      <c r="K198" s="4">
        <f t="shared" si="27"/>
        <v>-2.0739390710508621E-2</v>
      </c>
      <c r="L198" s="4">
        <f t="shared" si="28"/>
        <v>-6.7798061818515913E-3</v>
      </c>
      <c r="M198" s="4">
        <f t="shared" si="29"/>
        <v>-1.014871520871974E-2</v>
      </c>
      <c r="N198" s="4">
        <f t="shared" si="30"/>
        <v>-2.3393024020876556E-2</v>
      </c>
      <c r="O198" s="4">
        <f t="shared" si="31"/>
        <v>-2.6826750330912346E-2</v>
      </c>
      <c r="P198" s="4">
        <f t="shared" si="32"/>
        <v>-2.6964008519908114E-2</v>
      </c>
      <c r="Q198" s="4">
        <f t="shared" si="33"/>
        <v>-2.161896482185632E-2</v>
      </c>
      <c r="R198" s="4">
        <f t="shared" si="34"/>
        <v>3.7091047954336495E-3</v>
      </c>
      <c r="S198" s="4">
        <f t="shared" si="35"/>
        <v>-3.6083924048959377E-3</v>
      </c>
    </row>
    <row r="199" spans="1:19" ht="18.75" x14ac:dyDescent="0.25">
      <c r="A199" s="2">
        <v>45128</v>
      </c>
      <c r="B199" s="3">
        <v>191.94000199999999</v>
      </c>
      <c r="C199" s="3">
        <v>343.76998900000001</v>
      </c>
      <c r="D199" s="3">
        <v>120.30999799999999</v>
      </c>
      <c r="E199" s="3">
        <v>446.11999500000002</v>
      </c>
      <c r="F199" s="3">
        <v>109.05999799999999</v>
      </c>
      <c r="G199" s="3">
        <v>14032.809569999999</v>
      </c>
      <c r="H199" s="3">
        <v>4536.34</v>
      </c>
      <c r="I199" s="3">
        <v>77.069999999999993</v>
      </c>
      <c r="J199" s="3">
        <v>1960.23</v>
      </c>
      <c r="K199" s="4">
        <f t="shared" si="27"/>
        <v>-2.1711192089429597E-3</v>
      </c>
      <c r="L199" s="4">
        <f t="shared" si="28"/>
        <v>3.2410230010493271E-4</v>
      </c>
      <c r="M199" s="4">
        <f t="shared" si="29"/>
        <v>-6.1807295644006376E-3</v>
      </c>
      <c r="N199" s="4">
        <f t="shared" si="30"/>
        <v>-8.9772584594459207E-3</v>
      </c>
      <c r="O199" s="4">
        <f t="shared" si="31"/>
        <v>6.5043508979217984E-3</v>
      </c>
      <c r="P199" s="4">
        <f t="shared" si="32"/>
        <v>6.8150622643379831E-3</v>
      </c>
      <c r="Q199" s="4">
        <f t="shared" si="33"/>
        <v>1.4128302056681471E-2</v>
      </c>
      <c r="R199" s="4">
        <f t="shared" si="34"/>
        <v>1.8861069921963673E-2</v>
      </c>
      <c r="S199" s="4">
        <f t="shared" si="35"/>
        <v>-4.7788174459691204E-3</v>
      </c>
    </row>
    <row r="200" spans="1:19" ht="18.75" x14ac:dyDescent="0.25">
      <c r="A200" s="2">
        <v>45131</v>
      </c>
      <c r="B200" s="3">
        <v>192.75</v>
      </c>
      <c r="C200" s="3">
        <v>345.10998499999999</v>
      </c>
      <c r="D200" s="3">
        <v>121.879997</v>
      </c>
      <c r="E200" s="3">
        <v>456.790009</v>
      </c>
      <c r="F200" s="3">
        <v>108.769997</v>
      </c>
      <c r="G200" s="3">
        <v>14058.870117</v>
      </c>
      <c r="H200" s="3">
        <v>4554.6400000000003</v>
      </c>
      <c r="I200" s="3">
        <v>78.739999999999995</v>
      </c>
      <c r="J200" s="3">
        <v>1954.51</v>
      </c>
      <c r="K200" s="4">
        <f t="shared" si="27"/>
        <v>1.8553931104479074E-3</v>
      </c>
      <c r="L200" s="4">
        <f t="shared" si="28"/>
        <v>4.0259740353417468E-3</v>
      </c>
      <c r="M200" s="4">
        <f t="shared" si="29"/>
        <v>4.2111788340344104E-3</v>
      </c>
      <c r="N200" s="4">
        <f t="shared" si="30"/>
        <v>3.8903662194827169E-3</v>
      </c>
      <c r="O200" s="4">
        <f t="shared" si="31"/>
        <v>1.2965201081422269E-2</v>
      </c>
      <c r="P200" s="4">
        <f t="shared" si="32"/>
        <v>2.3635823467734417E-2</v>
      </c>
      <c r="Q200" s="4">
        <f t="shared" si="33"/>
        <v>-2.6626376347620171E-3</v>
      </c>
      <c r="R200" s="4">
        <f t="shared" si="34"/>
        <v>2.1437185725689579E-2</v>
      </c>
      <c r="S200" s="4">
        <f t="shared" si="35"/>
        <v>-2.9222906607484843E-3</v>
      </c>
    </row>
    <row r="201" spans="1:19" ht="18.75" x14ac:dyDescent="0.25">
      <c r="A201" s="2">
        <v>45132</v>
      </c>
      <c r="B201" s="3">
        <v>193.61999499999999</v>
      </c>
      <c r="C201" s="3">
        <v>350.98001099999999</v>
      </c>
      <c r="D201" s="3">
        <v>122.790001</v>
      </c>
      <c r="E201" s="3">
        <v>454.51998900000001</v>
      </c>
      <c r="F201" s="3">
        <v>108.300003</v>
      </c>
      <c r="G201" s="3">
        <v>14144.559569999999</v>
      </c>
      <c r="H201" s="3">
        <v>4567.46</v>
      </c>
      <c r="I201" s="3">
        <v>79.63</v>
      </c>
      <c r="J201" s="3">
        <v>1964.58</v>
      </c>
      <c r="K201" s="4">
        <f t="shared" si="27"/>
        <v>6.0765458400049831E-3</v>
      </c>
      <c r="L201" s="4">
        <f t="shared" si="28"/>
        <v>2.8107581456501534E-3</v>
      </c>
      <c r="M201" s="4">
        <f t="shared" si="29"/>
        <v>4.5034370247076247E-3</v>
      </c>
      <c r="N201" s="4">
        <f t="shared" si="30"/>
        <v>1.6866109798466894E-2</v>
      </c>
      <c r="O201" s="4">
        <f t="shared" si="31"/>
        <v>7.4386578132737309E-3</v>
      </c>
      <c r="P201" s="4">
        <f t="shared" si="32"/>
        <v>-4.9818935378710171E-3</v>
      </c>
      <c r="Q201" s="4">
        <f t="shared" si="33"/>
        <v>-4.3303518168484488E-3</v>
      </c>
      <c r="R201" s="4">
        <f t="shared" si="34"/>
        <v>1.1239620753762128E-2</v>
      </c>
      <c r="S201" s="4">
        <f t="shared" si="35"/>
        <v>5.1389593816227128E-3</v>
      </c>
    </row>
    <row r="202" spans="1:19" ht="18.75" x14ac:dyDescent="0.25">
      <c r="A202" s="2">
        <v>45133</v>
      </c>
      <c r="B202" s="3">
        <v>194.5</v>
      </c>
      <c r="C202" s="3">
        <v>337.76998900000001</v>
      </c>
      <c r="D202" s="3">
        <v>129.66000399999999</v>
      </c>
      <c r="E202" s="3">
        <v>459</v>
      </c>
      <c r="F202" s="3">
        <v>109.300003</v>
      </c>
      <c r="G202" s="3">
        <v>14127.280273</v>
      </c>
      <c r="H202" s="3">
        <v>4566.75</v>
      </c>
      <c r="I202" s="3">
        <v>78.78</v>
      </c>
      <c r="J202" s="3">
        <v>1972.1</v>
      </c>
      <c r="K202" s="4">
        <f t="shared" si="27"/>
        <v>-1.2223682114423813E-3</v>
      </c>
      <c r="L202" s="4">
        <f t="shared" si="28"/>
        <v>-1.5545953102232801E-4</v>
      </c>
      <c r="M202" s="4">
        <f t="shared" si="29"/>
        <v>4.5347135903545197E-3</v>
      </c>
      <c r="N202" s="4">
        <f t="shared" si="30"/>
        <v>-3.8364115209668287E-2</v>
      </c>
      <c r="O202" s="4">
        <f t="shared" si="31"/>
        <v>5.4440083280357147E-2</v>
      </c>
      <c r="P202" s="4">
        <f t="shared" si="32"/>
        <v>9.8083172120923771E-3</v>
      </c>
      <c r="Q202" s="4">
        <f t="shared" si="33"/>
        <v>9.1912409221095032E-3</v>
      </c>
      <c r="R202" s="4">
        <f t="shared" si="34"/>
        <v>-1.0731748726593576E-2</v>
      </c>
      <c r="S202" s="4">
        <f t="shared" si="35"/>
        <v>3.8204828164240304E-3</v>
      </c>
    </row>
    <row r="203" spans="1:19" ht="18.75" x14ac:dyDescent="0.25">
      <c r="A203" s="2">
        <v>45134</v>
      </c>
      <c r="B203" s="3">
        <v>193.220001</v>
      </c>
      <c r="C203" s="3">
        <v>330.72000100000002</v>
      </c>
      <c r="D203" s="3">
        <v>129.86999499999999</v>
      </c>
      <c r="E203" s="3">
        <v>467.5</v>
      </c>
      <c r="F203" s="3">
        <v>107.66999800000001</v>
      </c>
      <c r="G203" s="3">
        <v>14050.110352</v>
      </c>
      <c r="H203" s="3">
        <v>4537.41</v>
      </c>
      <c r="I203" s="3">
        <v>80.09</v>
      </c>
      <c r="J203" s="3">
        <v>1944.99</v>
      </c>
      <c r="K203" s="4">
        <f t="shared" si="27"/>
        <v>-5.4774492760871242E-3</v>
      </c>
      <c r="L203" s="4">
        <f t="shared" si="28"/>
        <v>-6.4454274911412875E-3</v>
      </c>
      <c r="M203" s="4">
        <f t="shared" si="29"/>
        <v>-6.6027217936898003E-3</v>
      </c>
      <c r="N203" s="4">
        <f t="shared" si="30"/>
        <v>-2.1093058959444896E-2</v>
      </c>
      <c r="O203" s="4">
        <f t="shared" si="31"/>
        <v>1.6182410251953027E-3</v>
      </c>
      <c r="P203" s="4">
        <f t="shared" si="32"/>
        <v>1.8349138668196617E-2</v>
      </c>
      <c r="Q203" s="4">
        <f t="shared" si="33"/>
        <v>-1.5025447377535842E-2</v>
      </c>
      <c r="R203" s="4">
        <f t="shared" si="34"/>
        <v>1.6491844792831084E-2</v>
      </c>
      <c r="S203" s="4">
        <f t="shared" si="35"/>
        <v>-1.3842129164868324E-2</v>
      </c>
    </row>
    <row r="204" spans="1:19" ht="18.75" x14ac:dyDescent="0.25">
      <c r="A204" s="2">
        <v>45135</v>
      </c>
      <c r="B204" s="3">
        <v>195.83000200000001</v>
      </c>
      <c r="C204" s="3">
        <v>338.36999500000002</v>
      </c>
      <c r="D204" s="3">
        <v>133.009995</v>
      </c>
      <c r="E204" s="3">
        <v>467.290009</v>
      </c>
      <c r="F204" s="3">
        <v>108.620003</v>
      </c>
      <c r="G204" s="3">
        <v>14316.660156</v>
      </c>
      <c r="H204" s="3">
        <v>4582.2299999999996</v>
      </c>
      <c r="I204" s="3">
        <v>80.58</v>
      </c>
      <c r="J204" s="3">
        <v>1959.2</v>
      </c>
      <c r="K204" s="4">
        <f t="shared" si="27"/>
        <v>1.8793655016915045E-2</v>
      </c>
      <c r="L204" s="4">
        <f t="shared" si="28"/>
        <v>9.8294145087675765E-3</v>
      </c>
      <c r="M204" s="4">
        <f t="shared" si="29"/>
        <v>1.3417504876873732E-2</v>
      </c>
      <c r="N204" s="4">
        <f t="shared" si="30"/>
        <v>2.2867857586047233E-2</v>
      </c>
      <c r="O204" s="4">
        <f t="shared" si="31"/>
        <v>2.3890364152086084E-2</v>
      </c>
      <c r="P204" s="4">
        <f t="shared" si="32"/>
        <v>-4.4927952055650287E-4</v>
      </c>
      <c r="Q204" s="4">
        <f t="shared" si="33"/>
        <v>8.7846049735726753E-3</v>
      </c>
      <c r="R204" s="4">
        <f t="shared" si="34"/>
        <v>6.0994774276101737E-3</v>
      </c>
      <c r="S204" s="4">
        <f t="shared" si="35"/>
        <v>7.2793909868031515E-3</v>
      </c>
    </row>
    <row r="205" spans="1:19" ht="18.75" x14ac:dyDescent="0.25">
      <c r="A205" s="2">
        <v>45138</v>
      </c>
      <c r="B205" s="3">
        <v>196.449997</v>
      </c>
      <c r="C205" s="3">
        <v>335.92001299999998</v>
      </c>
      <c r="D205" s="3">
        <v>133.11000100000001</v>
      </c>
      <c r="E205" s="3">
        <v>465.07000699999998</v>
      </c>
      <c r="F205" s="3">
        <v>110.389999</v>
      </c>
      <c r="G205" s="3">
        <v>14346.019531</v>
      </c>
      <c r="H205" s="3">
        <v>4588.96</v>
      </c>
      <c r="I205" s="3">
        <v>81.8</v>
      </c>
      <c r="J205" s="3">
        <v>1964.19</v>
      </c>
      <c r="K205" s="4">
        <f t="shared" si="27"/>
        <v>2.0486141274024504E-3</v>
      </c>
      <c r="L205" s="4">
        <f t="shared" si="28"/>
        <v>1.4676396864565879E-3</v>
      </c>
      <c r="M205" s="4">
        <f t="shared" si="29"/>
        <v>3.1609845917225936E-3</v>
      </c>
      <c r="N205" s="4">
        <f t="shared" si="30"/>
        <v>-7.2668814675839813E-3</v>
      </c>
      <c r="O205" s="4">
        <f t="shared" si="31"/>
        <v>7.5158579746588297E-4</v>
      </c>
      <c r="P205" s="4">
        <f t="shared" si="32"/>
        <v>-4.7621222645755452E-3</v>
      </c>
      <c r="Q205" s="4">
        <f t="shared" si="33"/>
        <v>1.6163960745546976E-2</v>
      </c>
      <c r="R205" s="4">
        <f t="shared" si="34"/>
        <v>1.5026763845500214E-2</v>
      </c>
      <c r="S205" s="4">
        <f t="shared" si="35"/>
        <v>2.5437199415067223E-3</v>
      </c>
    </row>
    <row r="206" spans="1:19" ht="18.75" x14ac:dyDescent="0.25">
      <c r="A206" s="2">
        <v>45139</v>
      </c>
      <c r="B206" s="3">
        <v>195.61000100000001</v>
      </c>
      <c r="C206" s="3">
        <v>336.33999599999999</v>
      </c>
      <c r="D206" s="3">
        <v>131.88999899999999</v>
      </c>
      <c r="E206" s="3">
        <v>442.69000199999999</v>
      </c>
      <c r="F206" s="3">
        <v>109.400002</v>
      </c>
      <c r="G206" s="3">
        <v>14283.910156</v>
      </c>
      <c r="H206" s="3">
        <v>4576.7299999999996</v>
      </c>
      <c r="I206" s="3">
        <v>81.37</v>
      </c>
      <c r="J206" s="3">
        <v>1944.08</v>
      </c>
      <c r="K206" s="4">
        <f t="shared" si="27"/>
        <v>-4.3387792504626082E-3</v>
      </c>
      <c r="L206" s="4">
        <f t="shared" si="28"/>
        <v>-2.668649552448092E-3</v>
      </c>
      <c r="M206" s="4">
        <f t="shared" si="29"/>
        <v>-4.2850445829261553E-3</v>
      </c>
      <c r="N206" s="4">
        <f t="shared" si="30"/>
        <v>1.2494661262487602E-3</v>
      </c>
      <c r="O206" s="4">
        <f t="shared" si="31"/>
        <v>-9.207627315794116E-3</v>
      </c>
      <c r="P206" s="4">
        <f t="shared" si="32"/>
        <v>-4.9318191603300317E-2</v>
      </c>
      <c r="Q206" s="4">
        <f t="shared" si="33"/>
        <v>-9.0086327020524274E-3</v>
      </c>
      <c r="R206" s="4">
        <f t="shared" si="34"/>
        <v>-5.2705889001353617E-3</v>
      </c>
      <c r="S206" s="4">
        <f t="shared" si="35"/>
        <v>-1.0291089142436987E-2</v>
      </c>
    </row>
    <row r="207" spans="1:19" ht="18.75" x14ac:dyDescent="0.25">
      <c r="A207" s="2">
        <v>45140</v>
      </c>
      <c r="B207" s="3">
        <v>192.58000200000001</v>
      </c>
      <c r="C207" s="3">
        <v>327.5</v>
      </c>
      <c r="D207" s="3">
        <v>128.63999899999999</v>
      </c>
      <c r="E207" s="3">
        <v>445.14999399999999</v>
      </c>
      <c r="F207" s="3">
        <v>107.510002</v>
      </c>
      <c r="G207" s="3">
        <v>13973.450194999999</v>
      </c>
      <c r="H207" s="3">
        <v>4513.3900000000003</v>
      </c>
      <c r="I207" s="3">
        <v>79.489999999999995</v>
      </c>
      <c r="J207" s="3">
        <v>1933.56</v>
      </c>
      <c r="K207" s="4">
        <f t="shared" si="27"/>
        <v>-2.1974625376141099E-2</v>
      </c>
      <c r="L207" s="4">
        <f t="shared" si="28"/>
        <v>-1.3936235197657028E-2</v>
      </c>
      <c r="M207" s="4">
        <f t="shared" si="29"/>
        <v>-1.5611223953048909E-2</v>
      </c>
      <c r="N207" s="4">
        <f t="shared" si="30"/>
        <v>-2.6634486126569535E-2</v>
      </c>
      <c r="O207" s="4">
        <f t="shared" si="31"/>
        <v>-2.4950436598693032E-2</v>
      </c>
      <c r="P207" s="4">
        <f t="shared" si="32"/>
        <v>5.5415352007679129E-3</v>
      </c>
      <c r="Q207" s="4">
        <f t="shared" si="33"/>
        <v>-1.7427023169359155E-2</v>
      </c>
      <c r="R207" s="4">
        <f t="shared" si="34"/>
        <v>-2.337542712354471E-2</v>
      </c>
      <c r="S207" s="4">
        <f t="shared" si="35"/>
        <v>-5.4259940635497141E-3</v>
      </c>
    </row>
    <row r="208" spans="1:19" ht="18.75" x14ac:dyDescent="0.25">
      <c r="A208" s="2">
        <v>45141</v>
      </c>
      <c r="B208" s="3">
        <v>191.16999799999999</v>
      </c>
      <c r="C208" s="3">
        <v>326.66000400000001</v>
      </c>
      <c r="D208" s="3">
        <v>128.770004</v>
      </c>
      <c r="E208" s="3">
        <v>446.79998799999998</v>
      </c>
      <c r="F208" s="3">
        <v>108.639999</v>
      </c>
      <c r="G208" s="3">
        <v>13959.719727</v>
      </c>
      <c r="H208" s="3">
        <v>4501.8900000000003</v>
      </c>
      <c r="I208" s="3">
        <v>81.55</v>
      </c>
      <c r="J208" s="3">
        <v>1933.74</v>
      </c>
      <c r="K208" s="4">
        <f t="shared" si="27"/>
        <v>-9.8309423128027369E-4</v>
      </c>
      <c r="L208" s="4">
        <f t="shared" si="28"/>
        <v>-2.5512255276715053E-3</v>
      </c>
      <c r="M208" s="4">
        <f t="shared" si="29"/>
        <v>-7.3485881183980289E-3</v>
      </c>
      <c r="N208" s="4">
        <f t="shared" si="30"/>
        <v>-2.5681682051655703E-3</v>
      </c>
      <c r="O208" s="4">
        <f t="shared" si="31"/>
        <v>1.0101006918035911E-3</v>
      </c>
      <c r="P208" s="4">
        <f t="shared" si="32"/>
        <v>3.6997497963134167E-3</v>
      </c>
      <c r="Q208" s="4">
        <f t="shared" si="33"/>
        <v>1.0455769505616009E-2</v>
      </c>
      <c r="R208" s="4">
        <f t="shared" si="34"/>
        <v>2.5585101482001583E-2</v>
      </c>
      <c r="S208" s="4">
        <f t="shared" si="35"/>
        <v>9.3088201137782496E-5</v>
      </c>
    </row>
    <row r="209" spans="1:19" ht="18.75" x14ac:dyDescent="0.25">
      <c r="A209" s="2">
        <v>45142</v>
      </c>
      <c r="B209" s="3">
        <v>181.990005</v>
      </c>
      <c r="C209" s="3">
        <v>327.77999899999998</v>
      </c>
      <c r="D209" s="3">
        <v>128.53999300000001</v>
      </c>
      <c r="E209" s="3">
        <v>454.17001299999998</v>
      </c>
      <c r="F209" s="3">
        <v>108.80999799999999</v>
      </c>
      <c r="G209" s="3">
        <v>13909.240234000001</v>
      </c>
      <c r="H209" s="3">
        <v>4478.03</v>
      </c>
      <c r="I209" s="3">
        <v>82.82</v>
      </c>
      <c r="J209" s="3">
        <v>1941.62</v>
      </c>
      <c r="K209" s="4">
        <f t="shared" si="27"/>
        <v>-3.6226359560046209E-3</v>
      </c>
      <c r="L209" s="4">
        <f t="shared" si="28"/>
        <v>-5.3140910274567365E-3</v>
      </c>
      <c r="M209" s="4">
        <f t="shared" si="29"/>
        <v>-4.921130609268224E-2</v>
      </c>
      <c r="N209" s="4">
        <f t="shared" si="30"/>
        <v>3.4227617147133357E-3</v>
      </c>
      <c r="O209" s="4">
        <f t="shared" si="31"/>
        <v>-1.7878128634454143E-3</v>
      </c>
      <c r="P209" s="4">
        <f t="shared" si="32"/>
        <v>1.6360565578148936E-2</v>
      </c>
      <c r="Q209" s="4">
        <f t="shared" si="33"/>
        <v>1.56356897658378E-3</v>
      </c>
      <c r="R209" s="4">
        <f t="shared" si="34"/>
        <v>1.545324905039836E-2</v>
      </c>
      <c r="S209" s="4">
        <f t="shared" si="35"/>
        <v>4.0667245675825607E-3</v>
      </c>
    </row>
    <row r="210" spans="1:19" ht="18.75" x14ac:dyDescent="0.25">
      <c r="A210" s="2">
        <v>45145</v>
      </c>
      <c r="B210" s="3">
        <v>178.85000600000001</v>
      </c>
      <c r="C210" s="3">
        <v>330.10998499999999</v>
      </c>
      <c r="D210" s="3">
        <v>131.94000199999999</v>
      </c>
      <c r="E210" s="3">
        <v>446.64001500000001</v>
      </c>
      <c r="F210" s="3">
        <v>110.480003</v>
      </c>
      <c r="G210" s="3">
        <v>13994.400390999999</v>
      </c>
      <c r="H210" s="3">
        <v>4518.4399999999996</v>
      </c>
      <c r="I210" s="3">
        <v>81.94</v>
      </c>
      <c r="J210" s="3">
        <v>1936.39</v>
      </c>
      <c r="K210" s="4">
        <f t="shared" si="27"/>
        <v>6.1038932194509808E-3</v>
      </c>
      <c r="L210" s="4">
        <f t="shared" si="28"/>
        <v>8.9835839552586446E-3</v>
      </c>
      <c r="M210" s="4">
        <f t="shared" si="29"/>
        <v>-1.7404268733660279E-2</v>
      </c>
      <c r="N210" s="4">
        <f t="shared" si="30"/>
        <v>7.0832382263918423E-3</v>
      </c>
      <c r="O210" s="4">
        <f t="shared" si="31"/>
        <v>2.6107203467747586E-2</v>
      </c>
      <c r="P210" s="4">
        <f t="shared" si="32"/>
        <v>-1.6718671329340726E-2</v>
      </c>
      <c r="Q210" s="4">
        <f t="shared" si="33"/>
        <v>1.5231312673015319E-2</v>
      </c>
      <c r="R210" s="4">
        <f t="shared" si="34"/>
        <v>-1.0682305998696077E-2</v>
      </c>
      <c r="S210" s="4">
        <f t="shared" si="35"/>
        <v>-2.6972613122618247E-3</v>
      </c>
    </row>
    <row r="211" spans="1:19" ht="18.75" x14ac:dyDescent="0.25">
      <c r="A211" s="2">
        <v>45146</v>
      </c>
      <c r="B211" s="3">
        <v>179.800003</v>
      </c>
      <c r="C211" s="3">
        <v>326.04998799999998</v>
      </c>
      <c r="D211" s="3">
        <v>131.83999600000001</v>
      </c>
      <c r="E211" s="3">
        <v>425.540009</v>
      </c>
      <c r="F211" s="3">
        <v>109.69000200000001</v>
      </c>
      <c r="G211" s="3">
        <v>13884.320313</v>
      </c>
      <c r="H211" s="3">
        <v>4499.38</v>
      </c>
      <c r="I211" s="3">
        <v>82.92</v>
      </c>
      <c r="J211" s="3">
        <v>1924.82</v>
      </c>
      <c r="K211" s="4">
        <f t="shared" si="27"/>
        <v>-7.8971091433781612E-3</v>
      </c>
      <c r="L211" s="4">
        <f t="shared" si="28"/>
        <v>-4.227192022498048E-3</v>
      </c>
      <c r="M211" s="4">
        <f t="shared" si="29"/>
        <v>5.297639470033603E-3</v>
      </c>
      <c r="N211" s="4">
        <f t="shared" si="30"/>
        <v>-1.2375179776206852E-2</v>
      </c>
      <c r="O211" s="4">
        <f t="shared" si="31"/>
        <v>-7.5825313177459641E-4</v>
      </c>
      <c r="P211" s="4">
        <f t="shared" si="32"/>
        <v>-4.8393962791029317E-2</v>
      </c>
      <c r="Q211" s="4">
        <f t="shared" si="33"/>
        <v>-7.1763125988269783E-3</v>
      </c>
      <c r="R211" s="4">
        <f t="shared" si="34"/>
        <v>1.188901544885378E-2</v>
      </c>
      <c r="S211" s="4">
        <f t="shared" si="35"/>
        <v>-5.9929579735632137E-3</v>
      </c>
    </row>
    <row r="212" spans="1:19" ht="18.75" x14ac:dyDescent="0.25">
      <c r="A212" s="2">
        <v>45147</v>
      </c>
      <c r="B212" s="3">
        <v>178.19000199999999</v>
      </c>
      <c r="C212" s="3">
        <v>322.23001099999999</v>
      </c>
      <c r="D212" s="3">
        <v>130.14999399999999</v>
      </c>
      <c r="E212" s="3">
        <v>423.88000499999998</v>
      </c>
      <c r="F212" s="3">
        <v>109.69000200000001</v>
      </c>
      <c r="G212" s="3">
        <v>13722.019531</v>
      </c>
      <c r="H212" s="3">
        <v>4467.71</v>
      </c>
      <c r="I212" s="3">
        <v>84.4</v>
      </c>
      <c r="J212" s="3">
        <v>1914.59</v>
      </c>
      <c r="K212" s="4">
        <f t="shared" si="27"/>
        <v>-1.1758360787810567E-2</v>
      </c>
      <c r="L212" s="4">
        <f t="shared" si="28"/>
        <v>-7.0636364040070568E-3</v>
      </c>
      <c r="M212" s="4">
        <f t="shared" si="29"/>
        <v>-8.9947307594279297E-3</v>
      </c>
      <c r="N212" s="4">
        <f t="shared" si="30"/>
        <v>-1.1785096619867676E-2</v>
      </c>
      <c r="O212" s="4">
        <f t="shared" si="31"/>
        <v>-1.2901450481435204E-2</v>
      </c>
      <c r="P212" s="4">
        <f t="shared" si="32"/>
        <v>-3.9085636927432572E-3</v>
      </c>
      <c r="Q212" s="4">
        <f t="shared" si="33"/>
        <v>0</v>
      </c>
      <c r="R212" s="4">
        <f t="shared" si="34"/>
        <v>1.7691114034332621E-2</v>
      </c>
      <c r="S212" s="4">
        <f t="shared" si="35"/>
        <v>-5.3289563808463641E-3</v>
      </c>
    </row>
    <row r="213" spans="1:19" ht="18.75" x14ac:dyDescent="0.25">
      <c r="A213" s="2">
        <v>45148</v>
      </c>
      <c r="B213" s="3">
        <v>177.970001</v>
      </c>
      <c r="C213" s="3">
        <v>322.92999300000002</v>
      </c>
      <c r="D213" s="3">
        <v>130.21000699999999</v>
      </c>
      <c r="E213" s="3">
        <v>408.54998799999998</v>
      </c>
      <c r="F213" s="3">
        <v>109.029999</v>
      </c>
      <c r="G213" s="3">
        <v>13737.990234000001</v>
      </c>
      <c r="H213" s="3">
        <v>4468.83</v>
      </c>
      <c r="I213" s="3">
        <v>82.82</v>
      </c>
      <c r="J213" s="3">
        <v>1912.06</v>
      </c>
      <c r="K213" s="4">
        <f t="shared" si="27"/>
        <v>1.1631973140148193E-3</v>
      </c>
      <c r="L213" s="4">
        <f t="shared" si="28"/>
        <v>2.5065629558288107E-4</v>
      </c>
      <c r="M213" s="4">
        <f t="shared" si="29"/>
        <v>-1.2354055824788631E-3</v>
      </c>
      <c r="N213" s="4">
        <f t="shared" si="30"/>
        <v>2.1699493779094936E-3</v>
      </c>
      <c r="O213" s="4">
        <f t="shared" si="31"/>
        <v>4.6100016002716696E-4</v>
      </c>
      <c r="P213" s="4">
        <f t="shared" si="32"/>
        <v>-3.683613164388029E-2</v>
      </c>
      <c r="Q213" s="4">
        <f t="shared" si="33"/>
        <v>-6.0351591099425707E-3</v>
      </c>
      <c r="R213" s="4">
        <f t="shared" si="34"/>
        <v>-1.8897823484490404E-2</v>
      </c>
      <c r="S213" s="4">
        <f t="shared" si="35"/>
        <v>-1.3223056034078707E-3</v>
      </c>
    </row>
    <row r="214" spans="1:19" ht="18.75" x14ac:dyDescent="0.25">
      <c r="A214" s="2">
        <v>45149</v>
      </c>
      <c r="B214" s="3">
        <v>177.78999300000001</v>
      </c>
      <c r="C214" s="3">
        <v>321.01001000000002</v>
      </c>
      <c r="D214" s="3">
        <v>130.16999799999999</v>
      </c>
      <c r="E214" s="3">
        <v>437.52999899999998</v>
      </c>
      <c r="F214" s="3">
        <v>108.089996</v>
      </c>
      <c r="G214" s="3">
        <v>13644.849609000001</v>
      </c>
      <c r="H214" s="3">
        <v>4464.05</v>
      </c>
      <c r="I214" s="3">
        <v>83.19</v>
      </c>
      <c r="J214" s="3">
        <v>1913.32</v>
      </c>
      <c r="K214" s="4">
        <f t="shared" si="27"/>
        <v>-6.8028725098571502E-3</v>
      </c>
      <c r="L214" s="4">
        <f t="shared" si="28"/>
        <v>-1.0702036647139679E-3</v>
      </c>
      <c r="M214" s="4">
        <f t="shared" si="29"/>
        <v>-1.0119632246323527E-3</v>
      </c>
      <c r="N214" s="4">
        <f t="shared" si="30"/>
        <v>-5.9632533486469481E-3</v>
      </c>
      <c r="O214" s="4">
        <f t="shared" si="31"/>
        <v>-3.0731238610173513E-4</v>
      </c>
      <c r="P214" s="4">
        <f t="shared" si="32"/>
        <v>6.8530996131223959E-2</v>
      </c>
      <c r="Q214" s="4">
        <f t="shared" si="33"/>
        <v>-8.6588881245904734E-3</v>
      </c>
      <c r="R214" s="4">
        <f t="shared" si="34"/>
        <v>4.4575701783751689E-3</v>
      </c>
      <c r="S214" s="4">
        <f t="shared" si="35"/>
        <v>6.5875810798709275E-4</v>
      </c>
    </row>
    <row r="215" spans="1:19" ht="18.75" x14ac:dyDescent="0.25">
      <c r="A215" s="2">
        <v>45152</v>
      </c>
      <c r="B215" s="3">
        <v>179.46000699999999</v>
      </c>
      <c r="C215" s="3">
        <v>324.040009</v>
      </c>
      <c r="D215" s="3">
        <v>131.83000200000001</v>
      </c>
      <c r="E215" s="3">
        <v>439.39999399999999</v>
      </c>
      <c r="F215" s="3">
        <v>107.639999</v>
      </c>
      <c r="G215" s="3">
        <v>13788.330078000001</v>
      </c>
      <c r="H215" s="3">
        <v>4489.72</v>
      </c>
      <c r="I215" s="3">
        <v>82.51</v>
      </c>
      <c r="J215" s="3">
        <v>1907.9</v>
      </c>
      <c r="K215" s="4">
        <f t="shared" si="27"/>
        <v>1.0460455474058406E-2</v>
      </c>
      <c r="L215" s="4">
        <f t="shared" si="28"/>
        <v>5.7339132747375263E-3</v>
      </c>
      <c r="M215" s="4">
        <f t="shared" si="29"/>
        <v>9.3493417196309977E-3</v>
      </c>
      <c r="N215" s="4">
        <f t="shared" si="30"/>
        <v>9.3946862922044839E-3</v>
      </c>
      <c r="O215" s="4">
        <f t="shared" si="31"/>
        <v>1.267195582708665E-2</v>
      </c>
      <c r="P215" s="4">
        <f t="shared" si="32"/>
        <v>4.2648737057555883E-3</v>
      </c>
      <c r="Q215" s="4">
        <f t="shared" si="33"/>
        <v>-4.1718598534339962E-3</v>
      </c>
      <c r="R215" s="4">
        <f t="shared" si="34"/>
        <v>-8.2076501795444717E-3</v>
      </c>
      <c r="S215" s="4">
        <f t="shared" si="35"/>
        <v>-2.8367922468411641E-3</v>
      </c>
    </row>
    <row r="216" spans="1:19" ht="18.75" x14ac:dyDescent="0.25">
      <c r="A216" s="2">
        <v>45153</v>
      </c>
      <c r="B216" s="3">
        <v>177.449997</v>
      </c>
      <c r="C216" s="3">
        <v>321.85998499999999</v>
      </c>
      <c r="D216" s="3">
        <v>130.270004</v>
      </c>
      <c r="E216" s="3">
        <v>434.85998499999999</v>
      </c>
      <c r="F216" s="3">
        <v>106.550003</v>
      </c>
      <c r="G216" s="3">
        <v>13631.049805000001</v>
      </c>
      <c r="H216" s="3">
        <v>4437.8599999999997</v>
      </c>
      <c r="I216" s="3">
        <v>80.989999999999995</v>
      </c>
      <c r="J216" s="3">
        <v>1901.56</v>
      </c>
      <c r="K216" s="4">
        <f t="shared" si="27"/>
        <v>-1.1472323494832746E-2</v>
      </c>
      <c r="L216" s="4">
        <f t="shared" si="28"/>
        <v>-1.1618060736365813E-2</v>
      </c>
      <c r="M216" s="4">
        <f t="shared" si="29"/>
        <v>-1.1263518689482941E-2</v>
      </c>
      <c r="N216" s="4">
        <f t="shared" si="30"/>
        <v>-6.7503709504047969E-3</v>
      </c>
      <c r="O216" s="4">
        <f t="shared" si="31"/>
        <v>-1.1903978526001963E-2</v>
      </c>
      <c r="P216" s="4">
        <f t="shared" si="32"/>
        <v>-1.0386040582473647E-2</v>
      </c>
      <c r="Q216" s="4">
        <f t="shared" si="33"/>
        <v>-1.0177929868057184E-2</v>
      </c>
      <c r="R216" s="4">
        <f t="shared" si="34"/>
        <v>-1.8593807855353407E-2</v>
      </c>
      <c r="S216" s="4">
        <f t="shared" si="35"/>
        <v>-3.328558826481769E-3</v>
      </c>
    </row>
    <row r="217" spans="1:19" ht="18.75" x14ac:dyDescent="0.25">
      <c r="A217" s="2">
        <v>45154</v>
      </c>
      <c r="B217" s="3">
        <v>176.570007</v>
      </c>
      <c r="C217" s="3">
        <v>320.39999399999999</v>
      </c>
      <c r="D217" s="3">
        <v>129.11000100000001</v>
      </c>
      <c r="E217" s="3">
        <v>433.44000199999999</v>
      </c>
      <c r="F217" s="3">
        <v>106.529999</v>
      </c>
      <c r="G217" s="3">
        <v>13474.629883</v>
      </c>
      <c r="H217" s="3">
        <v>4404.33</v>
      </c>
      <c r="I217" s="3">
        <v>79.38</v>
      </c>
      <c r="J217" s="3">
        <v>1891.76</v>
      </c>
      <c r="K217" s="4">
        <f t="shared" si="27"/>
        <v>-1.1541614906798354E-2</v>
      </c>
      <c r="L217" s="4">
        <f t="shared" si="28"/>
        <v>-7.5841303382103969E-3</v>
      </c>
      <c r="M217" s="4">
        <f t="shared" si="29"/>
        <v>-4.9714242272948283E-3</v>
      </c>
      <c r="N217" s="4">
        <f t="shared" si="30"/>
        <v>-4.5464253186219073E-3</v>
      </c>
      <c r="O217" s="4">
        <f t="shared" si="31"/>
        <v>-8.9444884829693542E-3</v>
      </c>
      <c r="P217" s="4">
        <f t="shared" si="32"/>
        <v>-3.2707227620183102E-3</v>
      </c>
      <c r="Q217" s="4">
        <f t="shared" si="33"/>
        <v>-1.8776046434206432E-4</v>
      </c>
      <c r="R217" s="4">
        <f t="shared" si="34"/>
        <v>-2.0079242905979219E-2</v>
      </c>
      <c r="S217" s="4">
        <f t="shared" si="35"/>
        <v>-5.1669892353798322E-3</v>
      </c>
    </row>
    <row r="218" spans="1:19" ht="18.75" x14ac:dyDescent="0.25">
      <c r="A218" s="2">
        <v>45155</v>
      </c>
      <c r="B218" s="3">
        <v>174</v>
      </c>
      <c r="C218" s="3">
        <v>316.88000499999998</v>
      </c>
      <c r="D218" s="3">
        <v>130.46000699999999</v>
      </c>
      <c r="E218" s="3">
        <v>432.98998999999998</v>
      </c>
      <c r="F218" s="3">
        <v>105.050003</v>
      </c>
      <c r="G218" s="3">
        <v>13316.929688</v>
      </c>
      <c r="H218" s="3">
        <v>4370.3599999999997</v>
      </c>
      <c r="I218" s="3">
        <v>80.39</v>
      </c>
      <c r="J218" s="3">
        <v>1888.89</v>
      </c>
      <c r="K218" s="4">
        <f t="shared" si="27"/>
        <v>-1.1772514840830832E-2</v>
      </c>
      <c r="L218" s="4">
        <f t="shared" si="28"/>
        <v>-7.7427623561250646E-3</v>
      </c>
      <c r="M218" s="4">
        <f t="shared" si="29"/>
        <v>-1.4662138744510769E-2</v>
      </c>
      <c r="N218" s="4">
        <f t="shared" si="30"/>
        <v>-1.104702737510742E-2</v>
      </c>
      <c r="O218" s="4">
        <f t="shared" si="31"/>
        <v>1.0401958092280877E-2</v>
      </c>
      <c r="P218" s="4">
        <f t="shared" si="32"/>
        <v>-1.0387729986739438E-3</v>
      </c>
      <c r="Q218" s="4">
        <f t="shared" si="33"/>
        <v>-1.3990170387240385E-2</v>
      </c>
      <c r="R218" s="4">
        <f t="shared" si="34"/>
        <v>1.2643342984950186E-2</v>
      </c>
      <c r="S218" s="4">
        <f t="shared" si="35"/>
        <v>-1.5182577341485992E-3</v>
      </c>
    </row>
    <row r="219" spans="1:19" ht="18.75" x14ac:dyDescent="0.25">
      <c r="A219" s="2">
        <v>45156</v>
      </c>
      <c r="B219" s="3">
        <v>174.490005</v>
      </c>
      <c r="C219" s="3">
        <v>316.48001099999999</v>
      </c>
      <c r="D219" s="3">
        <v>128.11000100000001</v>
      </c>
      <c r="E219" s="3">
        <v>469.67001299999998</v>
      </c>
      <c r="F219" s="3">
        <v>104.80999799999999</v>
      </c>
      <c r="G219" s="3">
        <v>13290.780273</v>
      </c>
      <c r="H219" s="3">
        <v>4369.71</v>
      </c>
      <c r="I219" s="3">
        <v>81.25</v>
      </c>
      <c r="J219" s="3">
        <v>1888.19</v>
      </c>
      <c r="K219" s="4">
        <f t="shared" si="27"/>
        <v>-1.965552349835652E-3</v>
      </c>
      <c r="L219" s="4">
        <f t="shared" si="28"/>
        <v>-1.4874022775515319E-4</v>
      </c>
      <c r="M219" s="4">
        <f t="shared" si="29"/>
        <v>2.8121628505463187E-3</v>
      </c>
      <c r="N219" s="4">
        <f t="shared" si="30"/>
        <v>-1.2630859008274408E-3</v>
      </c>
      <c r="O219" s="4">
        <f t="shared" si="31"/>
        <v>-1.8177442350107275E-2</v>
      </c>
      <c r="P219" s="4">
        <f t="shared" si="32"/>
        <v>8.1315738164113208E-2</v>
      </c>
      <c r="Q219" s="4">
        <f t="shared" si="33"/>
        <v>-2.287287748901589E-3</v>
      </c>
      <c r="R219" s="4">
        <f t="shared" si="34"/>
        <v>1.0641030869977306E-2</v>
      </c>
      <c r="S219" s="4">
        <f t="shared" si="35"/>
        <v>-3.706567020101267E-4</v>
      </c>
    </row>
    <row r="220" spans="1:19" ht="18.75" x14ac:dyDescent="0.25">
      <c r="A220" s="2">
        <v>45159</v>
      </c>
      <c r="B220" s="3">
        <v>175.83999600000001</v>
      </c>
      <c r="C220" s="3">
        <v>321.88000499999998</v>
      </c>
      <c r="D220" s="3">
        <v>128.929993</v>
      </c>
      <c r="E220" s="3">
        <v>456.67999300000002</v>
      </c>
      <c r="F220" s="3">
        <v>102.860001</v>
      </c>
      <c r="G220" s="3">
        <v>13497.589844</v>
      </c>
      <c r="H220" s="3">
        <v>4399.7700000000004</v>
      </c>
      <c r="I220" s="3">
        <v>80.72</v>
      </c>
      <c r="J220" s="3">
        <v>1893.94</v>
      </c>
      <c r="K220" s="4">
        <f t="shared" si="27"/>
        <v>1.5440557143523473E-2</v>
      </c>
      <c r="L220" s="4">
        <f t="shared" si="28"/>
        <v>6.8556214812669266E-3</v>
      </c>
      <c r="M220" s="4">
        <f t="shared" si="29"/>
        <v>7.7070058422828878E-3</v>
      </c>
      <c r="N220" s="4">
        <f t="shared" si="30"/>
        <v>1.691873761999392E-2</v>
      </c>
      <c r="O220" s="4">
        <f t="shared" si="31"/>
        <v>6.3802894555831475E-3</v>
      </c>
      <c r="P220" s="4">
        <f t="shared" si="32"/>
        <v>-2.8047436636366344E-2</v>
      </c>
      <c r="Q220" s="4">
        <f t="shared" si="33"/>
        <v>-1.8780318031214896E-2</v>
      </c>
      <c r="R220" s="4">
        <f t="shared" si="34"/>
        <v>-6.5444451644933914E-3</v>
      </c>
      <c r="S220" s="4">
        <f t="shared" si="35"/>
        <v>3.040617022716725E-3</v>
      </c>
    </row>
    <row r="221" spans="1:19" ht="18.75" x14ac:dyDescent="0.25">
      <c r="A221" s="2">
        <v>45160</v>
      </c>
      <c r="B221" s="3">
        <v>177.229996</v>
      </c>
      <c r="C221" s="3">
        <v>322.459991</v>
      </c>
      <c r="D221" s="3">
        <v>129.69000199999999</v>
      </c>
      <c r="E221" s="3">
        <v>471.16000400000001</v>
      </c>
      <c r="F221" s="3">
        <v>101.459999</v>
      </c>
      <c r="G221" s="3">
        <v>13505.870117</v>
      </c>
      <c r="H221" s="3">
        <v>4387.55</v>
      </c>
      <c r="I221" s="3">
        <v>80.349999999999994</v>
      </c>
      <c r="J221" s="3">
        <v>1897</v>
      </c>
      <c r="K221" s="4">
        <f t="shared" si="27"/>
        <v>6.1327498561150671E-4</v>
      </c>
      <c r="L221" s="4">
        <f t="shared" si="28"/>
        <v>-2.7812820922299762E-3</v>
      </c>
      <c r="M221" s="4">
        <f t="shared" si="29"/>
        <v>7.8738335901473444E-3</v>
      </c>
      <c r="N221" s="4">
        <f t="shared" si="30"/>
        <v>1.8002488134835804E-3</v>
      </c>
      <c r="O221" s="4">
        <f t="shared" si="31"/>
        <v>5.8774356393219863E-3</v>
      </c>
      <c r="P221" s="4">
        <f t="shared" si="32"/>
        <v>3.1214836100161986E-2</v>
      </c>
      <c r="Q221" s="4">
        <f t="shared" si="33"/>
        <v>-1.3704227786279367E-2</v>
      </c>
      <c r="R221" s="4">
        <f t="shared" si="34"/>
        <v>-4.5942838618320062E-3</v>
      </c>
      <c r="S221" s="4">
        <f t="shared" si="35"/>
        <v>1.6143756770526773E-3</v>
      </c>
    </row>
    <row r="222" spans="1:19" ht="18.75" x14ac:dyDescent="0.25">
      <c r="A222" s="2">
        <v>45161</v>
      </c>
      <c r="B222" s="3">
        <v>181.11999499999999</v>
      </c>
      <c r="C222" s="3">
        <v>327</v>
      </c>
      <c r="D222" s="3">
        <v>133.21000699999999</v>
      </c>
      <c r="E222" s="3">
        <v>471.63000499999998</v>
      </c>
      <c r="F222" s="3">
        <v>98.75</v>
      </c>
      <c r="G222" s="3">
        <v>13721.030273</v>
      </c>
      <c r="H222" s="3">
        <v>4436.01</v>
      </c>
      <c r="I222" s="3">
        <v>78.89</v>
      </c>
      <c r="J222" s="3">
        <v>1914.31</v>
      </c>
      <c r="K222" s="4">
        <f t="shared" si="27"/>
        <v>1.5805297845143316E-2</v>
      </c>
      <c r="L222" s="4">
        <f t="shared" si="28"/>
        <v>1.0984339030271489E-2</v>
      </c>
      <c r="M222" s="4">
        <f t="shared" si="29"/>
        <v>2.1711465911305017E-2</v>
      </c>
      <c r="N222" s="4">
        <f t="shared" si="30"/>
        <v>1.3981101272098503E-2</v>
      </c>
      <c r="O222" s="4">
        <f t="shared" si="31"/>
        <v>2.6779880142938112E-2</v>
      </c>
      <c r="P222" s="4">
        <f t="shared" si="32"/>
        <v>9.9704289279414814E-4</v>
      </c>
      <c r="Q222" s="4">
        <f t="shared" si="33"/>
        <v>-2.7073218501211686E-2</v>
      </c>
      <c r="R222" s="4">
        <f t="shared" si="34"/>
        <v>-1.8337615076523286E-2</v>
      </c>
      <c r="S222" s="4">
        <f t="shared" si="35"/>
        <v>9.0835534353655226E-3</v>
      </c>
    </row>
    <row r="223" spans="1:19" ht="18.75" x14ac:dyDescent="0.25">
      <c r="A223" s="2">
        <v>45162</v>
      </c>
      <c r="B223" s="3">
        <v>176.38000500000001</v>
      </c>
      <c r="C223" s="3">
        <v>319.97000100000002</v>
      </c>
      <c r="D223" s="3">
        <v>130.41999799999999</v>
      </c>
      <c r="E223" s="3">
        <v>460.17999300000002</v>
      </c>
      <c r="F223" s="3">
        <v>97.629997000000003</v>
      </c>
      <c r="G223" s="3">
        <v>13463.969727</v>
      </c>
      <c r="H223" s="3">
        <v>4376.3100000000004</v>
      </c>
      <c r="I223" s="3">
        <v>79.05</v>
      </c>
      <c r="J223" s="3">
        <v>1916.6</v>
      </c>
      <c r="K223" s="4">
        <f t="shared" si="27"/>
        <v>-1.8912503816981879E-2</v>
      </c>
      <c r="L223" s="4">
        <f t="shared" si="28"/>
        <v>-1.3549420207499292E-2</v>
      </c>
      <c r="M223" s="4">
        <f t="shared" si="29"/>
        <v>-2.651898060089096E-2</v>
      </c>
      <c r="N223" s="4">
        <f t="shared" si="30"/>
        <v>-2.1732926372994007E-2</v>
      </c>
      <c r="O223" s="4">
        <f t="shared" si="31"/>
        <v>-2.1166886281992741E-2</v>
      </c>
      <c r="P223" s="4">
        <f t="shared" si="32"/>
        <v>-2.4577088393115412E-2</v>
      </c>
      <c r="Q223" s="4">
        <f t="shared" si="33"/>
        <v>-1.1406611271911313E-2</v>
      </c>
      <c r="R223" s="4">
        <f t="shared" si="34"/>
        <v>2.026086548482835E-3</v>
      </c>
      <c r="S223" s="4">
        <f t="shared" si="35"/>
        <v>1.1955385392819543E-3</v>
      </c>
    </row>
    <row r="224" spans="1:19" ht="18.75" x14ac:dyDescent="0.25">
      <c r="A224" s="2">
        <v>45163</v>
      </c>
      <c r="B224" s="3">
        <v>178.61000100000001</v>
      </c>
      <c r="C224" s="3">
        <v>322.98001099999999</v>
      </c>
      <c r="D224" s="3">
        <v>130.69000199999999</v>
      </c>
      <c r="E224" s="3">
        <v>468.35000600000001</v>
      </c>
      <c r="F224" s="3">
        <v>98.839995999999999</v>
      </c>
      <c r="G224" s="3">
        <v>13590.650390999999</v>
      </c>
      <c r="H224" s="3">
        <v>4405.71</v>
      </c>
      <c r="I224" s="3">
        <v>79.83</v>
      </c>
      <c r="J224" s="3">
        <v>1914.53</v>
      </c>
      <c r="K224" s="4">
        <f t="shared" si="27"/>
        <v>9.364876629595148E-3</v>
      </c>
      <c r="L224" s="4">
        <f t="shared" si="28"/>
        <v>6.6955233154781116E-3</v>
      </c>
      <c r="M224" s="4">
        <f t="shared" si="29"/>
        <v>1.2563876707263272E-2</v>
      </c>
      <c r="N224" s="4">
        <f t="shared" si="30"/>
        <v>9.3631913344973134E-3</v>
      </c>
      <c r="O224" s="4">
        <f t="shared" si="31"/>
        <v>2.0681252823492456E-3</v>
      </c>
      <c r="P224" s="4">
        <f t="shared" si="32"/>
        <v>1.7598190386123872E-2</v>
      </c>
      <c r="Q224" s="4">
        <f t="shared" si="33"/>
        <v>1.2317548141643117E-2</v>
      </c>
      <c r="R224" s="4">
        <f t="shared" si="34"/>
        <v>9.8188100022263899E-3</v>
      </c>
      <c r="S224" s="4">
        <f t="shared" si="35"/>
        <v>-1.0806212273848069E-3</v>
      </c>
    </row>
    <row r="225" spans="1:19" ht="18.75" x14ac:dyDescent="0.25">
      <c r="A225" s="2">
        <v>45166</v>
      </c>
      <c r="B225" s="3">
        <v>180.19000199999999</v>
      </c>
      <c r="C225" s="3">
        <v>323.70001200000002</v>
      </c>
      <c r="D225" s="3">
        <v>131.78999300000001</v>
      </c>
      <c r="E225" s="3">
        <v>487.83999599999999</v>
      </c>
      <c r="F225" s="3">
        <v>99.629997000000003</v>
      </c>
      <c r="G225" s="3">
        <v>13705.129883</v>
      </c>
      <c r="H225" s="3">
        <v>4433.3100000000004</v>
      </c>
      <c r="I225" s="3">
        <v>80.099999999999994</v>
      </c>
      <c r="J225" s="3">
        <v>1919.66</v>
      </c>
      <c r="K225" s="4">
        <f t="shared" si="27"/>
        <v>8.3881216867257354E-3</v>
      </c>
      <c r="L225" s="4">
        <f t="shared" si="28"/>
        <v>6.2450565111568821E-3</v>
      </c>
      <c r="M225" s="4">
        <f t="shared" si="29"/>
        <v>8.8071973229350321E-3</v>
      </c>
      <c r="N225" s="4">
        <f t="shared" si="30"/>
        <v>2.2267621448037352E-3</v>
      </c>
      <c r="O225" s="4">
        <f t="shared" si="31"/>
        <v>8.381571628658508E-3</v>
      </c>
      <c r="P225" s="4">
        <f t="shared" si="32"/>
        <v>4.0771582574463436E-2</v>
      </c>
      <c r="Q225" s="4">
        <f t="shared" si="33"/>
        <v>7.9609532943893287E-3</v>
      </c>
      <c r="R225" s="4">
        <f t="shared" si="34"/>
        <v>3.3764804166060906E-3</v>
      </c>
      <c r="S225" s="4">
        <f t="shared" si="35"/>
        <v>2.6759253251123515E-3</v>
      </c>
    </row>
    <row r="226" spans="1:19" ht="18.75" x14ac:dyDescent="0.25">
      <c r="A226" s="2">
        <v>45167</v>
      </c>
      <c r="B226" s="3">
        <v>184.11999499999999</v>
      </c>
      <c r="C226" s="3">
        <v>328.41000400000001</v>
      </c>
      <c r="D226" s="3">
        <v>135.490005</v>
      </c>
      <c r="E226" s="3">
        <v>492.64001500000001</v>
      </c>
      <c r="F226" s="3">
        <v>101.769997</v>
      </c>
      <c r="G226" s="3">
        <v>13943.759765999999</v>
      </c>
      <c r="H226" s="3">
        <v>4497.63</v>
      </c>
      <c r="I226" s="3">
        <v>81.16</v>
      </c>
      <c r="J226" s="3">
        <v>1937.12</v>
      </c>
      <c r="K226" s="4">
        <f t="shared" si="27"/>
        <v>1.7261872821924703E-2</v>
      </c>
      <c r="L226" s="4">
        <f t="shared" si="28"/>
        <v>1.4404107984150809E-2</v>
      </c>
      <c r="M226" s="4">
        <f t="shared" si="29"/>
        <v>2.1575830954719915E-2</v>
      </c>
      <c r="N226" s="4">
        <f t="shared" si="30"/>
        <v>1.4445641960912331E-2</v>
      </c>
      <c r="O226" s="4">
        <f t="shared" si="31"/>
        <v>2.7688180220438813E-2</v>
      </c>
      <c r="P226" s="4">
        <f t="shared" si="32"/>
        <v>9.7912395838524145E-3</v>
      </c>
      <c r="Q226" s="4">
        <f t="shared" si="33"/>
        <v>2.1252041780252338E-2</v>
      </c>
      <c r="R226" s="4">
        <f t="shared" si="34"/>
        <v>1.3146660883300444E-2</v>
      </c>
      <c r="S226" s="4">
        <f t="shared" si="35"/>
        <v>9.0542469520409896E-3</v>
      </c>
    </row>
    <row r="227" spans="1:19" ht="18.75" x14ac:dyDescent="0.25">
      <c r="A227" s="2">
        <v>45168</v>
      </c>
      <c r="B227" s="3">
        <v>187.64999399999999</v>
      </c>
      <c r="C227" s="3">
        <v>328.790009</v>
      </c>
      <c r="D227" s="3">
        <v>136.929993</v>
      </c>
      <c r="E227" s="3">
        <v>493.54998799999998</v>
      </c>
      <c r="F227" s="3">
        <v>102.099998</v>
      </c>
      <c r="G227" s="3">
        <v>14019.309569999999</v>
      </c>
      <c r="H227" s="3">
        <v>4514.87</v>
      </c>
      <c r="I227" s="3">
        <v>81.63</v>
      </c>
      <c r="J227" s="3">
        <v>1942.24</v>
      </c>
      <c r="K227" s="4">
        <f t="shared" si="27"/>
        <v>5.4035547328456128E-3</v>
      </c>
      <c r="L227" s="4">
        <f t="shared" si="28"/>
        <v>3.8258021699069606E-3</v>
      </c>
      <c r="M227" s="4">
        <f t="shared" si="29"/>
        <v>1.8990801813770958E-2</v>
      </c>
      <c r="N227" s="4">
        <f t="shared" si="30"/>
        <v>1.156436502839189E-3</v>
      </c>
      <c r="O227" s="4">
        <f t="shared" si="31"/>
        <v>1.0571921461698603E-2</v>
      </c>
      <c r="P227" s="4">
        <f t="shared" si="32"/>
        <v>1.8454319258633613E-3</v>
      </c>
      <c r="Q227" s="4">
        <f t="shared" si="33"/>
        <v>3.2373698563766249E-3</v>
      </c>
      <c r="R227" s="4">
        <f t="shared" si="34"/>
        <v>5.7743265056505438E-3</v>
      </c>
      <c r="S227" s="4">
        <f t="shared" si="35"/>
        <v>2.6396121900634601E-3</v>
      </c>
    </row>
    <row r="228" spans="1:19" ht="18.75" x14ac:dyDescent="0.25">
      <c r="A228" s="2">
        <v>45169</v>
      </c>
      <c r="B228" s="3">
        <v>187.86999499999999</v>
      </c>
      <c r="C228" s="3">
        <v>327.76001000000002</v>
      </c>
      <c r="D228" s="3">
        <v>137.35000600000001</v>
      </c>
      <c r="E228" s="3">
        <v>485.08999599999999</v>
      </c>
      <c r="F228" s="3">
        <v>101.709999</v>
      </c>
      <c r="G228" s="3">
        <v>14034.969727</v>
      </c>
      <c r="H228" s="3">
        <v>4507.66</v>
      </c>
      <c r="I228" s="3">
        <v>83.63</v>
      </c>
      <c r="J228" s="3">
        <v>1939.74</v>
      </c>
      <c r="K228" s="4">
        <f t="shared" si="27"/>
        <v>1.116418530005097E-3</v>
      </c>
      <c r="L228" s="4">
        <f t="shared" si="28"/>
        <v>-1.5982216816604765E-3</v>
      </c>
      <c r="M228" s="4">
        <f t="shared" si="29"/>
        <v>1.1717140584503898E-3</v>
      </c>
      <c r="N228" s="4">
        <f t="shared" si="30"/>
        <v>-3.1376127185673295E-3</v>
      </c>
      <c r="O228" s="4">
        <f t="shared" si="31"/>
        <v>3.0626610021705788E-3</v>
      </c>
      <c r="P228" s="4">
        <f t="shared" si="32"/>
        <v>-1.7289714063778626E-2</v>
      </c>
      <c r="Q228" s="4">
        <f t="shared" si="33"/>
        <v>-3.8270887763512868E-3</v>
      </c>
      <c r="R228" s="4">
        <f t="shared" si="34"/>
        <v>2.4205465930169791E-2</v>
      </c>
      <c r="S228" s="4">
        <f t="shared" si="35"/>
        <v>-1.2880026922420049E-3</v>
      </c>
    </row>
    <row r="229" spans="1:19" ht="18.75" x14ac:dyDescent="0.25">
      <c r="A229" s="2">
        <v>45170</v>
      </c>
      <c r="B229" s="3">
        <v>189.46000699999999</v>
      </c>
      <c r="C229" s="3">
        <v>328.66000400000001</v>
      </c>
      <c r="D229" s="3">
        <v>136.800003</v>
      </c>
      <c r="E229" s="3">
        <v>485.48001099999999</v>
      </c>
      <c r="F229" s="3">
        <v>102.360001</v>
      </c>
      <c r="G229" s="3">
        <v>14031.809569999999</v>
      </c>
      <c r="H229" s="3">
        <v>4515.7700000000004</v>
      </c>
      <c r="I229" s="3">
        <v>85.55</v>
      </c>
      <c r="J229" s="3">
        <v>1938.8</v>
      </c>
      <c r="K229" s="4">
        <f t="shared" si="27"/>
        <v>-2.2518843219696924E-4</v>
      </c>
      <c r="L229" s="4">
        <f t="shared" si="28"/>
        <v>1.7975431036151848E-3</v>
      </c>
      <c r="M229" s="4">
        <f t="shared" si="29"/>
        <v>8.4277497294414534E-3</v>
      </c>
      <c r="N229" s="4">
        <f t="shared" si="30"/>
        <v>2.742130175031509E-3</v>
      </c>
      <c r="O229" s="4">
        <f t="shared" si="31"/>
        <v>-4.012429107026423E-3</v>
      </c>
      <c r="P229" s="4">
        <f t="shared" si="32"/>
        <v>8.0368240967656416E-4</v>
      </c>
      <c r="Q229" s="4">
        <f t="shared" si="33"/>
        <v>6.3704042553993619E-3</v>
      </c>
      <c r="R229" s="4">
        <f t="shared" si="34"/>
        <v>2.269869294476809E-2</v>
      </c>
      <c r="S229" s="4">
        <f t="shared" si="35"/>
        <v>-4.8471848603065862E-4</v>
      </c>
    </row>
    <row r="230" spans="1:19" ht="18.75" x14ac:dyDescent="0.25">
      <c r="A230" s="2">
        <v>45174</v>
      </c>
      <c r="B230" s="3">
        <v>189.699997</v>
      </c>
      <c r="C230" s="3">
        <v>333.54998799999998</v>
      </c>
      <c r="D230" s="3">
        <v>136.71000699999999</v>
      </c>
      <c r="E230" s="3">
        <v>470.60998499999999</v>
      </c>
      <c r="F230" s="3">
        <v>100.32</v>
      </c>
      <c r="G230" s="3">
        <v>14020.950194999999</v>
      </c>
      <c r="H230" s="3">
        <v>4496.83</v>
      </c>
      <c r="I230" s="3">
        <v>86.69</v>
      </c>
      <c r="J230" s="3">
        <v>1925.81</v>
      </c>
      <c r="K230" s="4">
        <f t="shared" si="27"/>
        <v>-7.7421085364850627E-4</v>
      </c>
      <c r="L230" s="4">
        <f t="shared" si="28"/>
        <v>-4.203010869610265E-3</v>
      </c>
      <c r="M230" s="4">
        <f t="shared" si="29"/>
        <v>1.2659037320240786E-3</v>
      </c>
      <c r="N230" s="4">
        <f t="shared" si="30"/>
        <v>1.4768949255132427E-2</v>
      </c>
      <c r="O230" s="4">
        <f t="shared" si="31"/>
        <v>-6.5808197109792313E-4</v>
      </c>
      <c r="P230" s="4">
        <f t="shared" si="32"/>
        <v>-3.1108421233416193E-2</v>
      </c>
      <c r="Q230" s="4">
        <f t="shared" si="33"/>
        <v>-2.0130944176418617E-2</v>
      </c>
      <c r="R230" s="4">
        <f t="shared" si="34"/>
        <v>1.3237536542346532E-2</v>
      </c>
      <c r="S230" s="4">
        <f t="shared" si="35"/>
        <v>-6.7225665313075675E-3</v>
      </c>
    </row>
    <row r="231" spans="1:19" ht="18.75" x14ac:dyDescent="0.25">
      <c r="A231" s="2">
        <v>45175</v>
      </c>
      <c r="B231" s="3">
        <v>182.91000399999999</v>
      </c>
      <c r="C231" s="3">
        <v>332.88000499999998</v>
      </c>
      <c r="D231" s="3">
        <v>135.36999499999999</v>
      </c>
      <c r="E231" s="3">
        <v>462.41000400000001</v>
      </c>
      <c r="F231" s="3">
        <v>100.18</v>
      </c>
      <c r="G231" s="3">
        <v>13872.469727</v>
      </c>
      <c r="H231" s="3">
        <v>4465.4799999999996</v>
      </c>
      <c r="I231" s="3">
        <v>87.54</v>
      </c>
      <c r="J231" s="3">
        <v>1916.28</v>
      </c>
      <c r="K231" s="4">
        <f t="shared" si="27"/>
        <v>-1.0646372576437612E-2</v>
      </c>
      <c r="L231" s="4">
        <f t="shared" si="28"/>
        <v>-6.9959927442528732E-3</v>
      </c>
      <c r="M231" s="4">
        <f t="shared" si="29"/>
        <v>-3.644961067001181E-2</v>
      </c>
      <c r="N231" s="4">
        <f t="shared" si="30"/>
        <v>-2.0106634837950849E-3</v>
      </c>
      <c r="O231" s="4">
        <f t="shared" si="31"/>
        <v>-9.8502118852879517E-3</v>
      </c>
      <c r="P231" s="4">
        <f t="shared" si="32"/>
        <v>-1.7577741590499685E-2</v>
      </c>
      <c r="Q231" s="4">
        <f t="shared" si="33"/>
        <v>-1.3965089551396409E-3</v>
      </c>
      <c r="R231" s="4">
        <f t="shared" si="34"/>
        <v>9.7572948822003333E-3</v>
      </c>
      <c r="S231" s="4">
        <f t="shared" si="35"/>
        <v>-4.9608517991373514E-3</v>
      </c>
    </row>
    <row r="232" spans="1:19" ht="18.75" x14ac:dyDescent="0.25">
      <c r="A232" s="2">
        <v>45176</v>
      </c>
      <c r="B232" s="3">
        <v>177.55999800000001</v>
      </c>
      <c r="C232" s="3">
        <v>329.91000400000001</v>
      </c>
      <c r="D232" s="3">
        <v>136.199997</v>
      </c>
      <c r="E232" s="3">
        <v>455.72000100000002</v>
      </c>
      <c r="F232" s="3">
        <v>97.93</v>
      </c>
      <c r="G232" s="3">
        <v>13748.830078000001</v>
      </c>
      <c r="H232" s="3">
        <v>4451.1400000000003</v>
      </c>
      <c r="I232" s="3">
        <v>86.87</v>
      </c>
      <c r="J232" s="3">
        <v>1919.19</v>
      </c>
      <c r="K232" s="4">
        <f t="shared" si="27"/>
        <v>-8.9525457282429218E-3</v>
      </c>
      <c r="L232" s="4">
        <f t="shared" si="28"/>
        <v>-3.2164682050081963E-3</v>
      </c>
      <c r="M232" s="4">
        <f t="shared" si="29"/>
        <v>-2.9685681754476379E-2</v>
      </c>
      <c r="N232" s="4">
        <f t="shared" si="30"/>
        <v>-8.9621775796418779E-3</v>
      </c>
      <c r="O232" s="4">
        <f t="shared" si="31"/>
        <v>6.1126384270914109E-3</v>
      </c>
      <c r="P232" s="4">
        <f t="shared" si="32"/>
        <v>-1.4573364047987607E-2</v>
      </c>
      <c r="Q232" s="4">
        <f t="shared" si="33"/>
        <v>-2.2715630196767637E-2</v>
      </c>
      <c r="R232" s="4">
        <f t="shared" si="34"/>
        <v>-7.6830834909201806E-3</v>
      </c>
      <c r="S232" s="4">
        <f t="shared" si="35"/>
        <v>1.5174153667573223E-3</v>
      </c>
    </row>
    <row r="233" spans="1:19" ht="18.75" x14ac:dyDescent="0.25">
      <c r="A233" s="2">
        <v>45177</v>
      </c>
      <c r="B233" s="3">
        <v>178.179993</v>
      </c>
      <c r="C233" s="3">
        <v>334.26998900000001</v>
      </c>
      <c r="D233" s="3">
        <v>137.199997</v>
      </c>
      <c r="E233" s="3">
        <v>451.77999899999998</v>
      </c>
      <c r="F233" s="3">
        <v>97.669998000000007</v>
      </c>
      <c r="G233" s="3">
        <v>13761.530273</v>
      </c>
      <c r="H233" s="3">
        <v>4457.49</v>
      </c>
      <c r="I233" s="3">
        <v>87.51</v>
      </c>
      <c r="J233" s="3">
        <v>1917.81</v>
      </c>
      <c r="K233" s="4">
        <f t="shared" si="27"/>
        <v>9.2330276595360195E-4</v>
      </c>
      <c r="L233" s="4">
        <f t="shared" si="28"/>
        <v>1.4255841976643817E-3</v>
      </c>
      <c r="M233" s="4">
        <f t="shared" si="29"/>
        <v>3.485667304345351E-3</v>
      </c>
      <c r="N233" s="4">
        <f t="shared" si="30"/>
        <v>1.3129114621486949E-2</v>
      </c>
      <c r="O233" s="4">
        <f t="shared" si="31"/>
        <v>7.3153217369152706E-3</v>
      </c>
      <c r="P233" s="4">
        <f t="shared" si="32"/>
        <v>-8.6832545585826485E-3</v>
      </c>
      <c r="Q233" s="4">
        <f t="shared" si="33"/>
        <v>-2.6585087504344559E-3</v>
      </c>
      <c r="R233" s="4">
        <f t="shared" si="34"/>
        <v>7.3403242759105302E-3</v>
      </c>
      <c r="S233" s="4">
        <f t="shared" si="35"/>
        <v>-7.1931199348568167E-4</v>
      </c>
    </row>
    <row r="234" spans="1:19" ht="18.75" x14ac:dyDescent="0.25">
      <c r="A234" s="2">
        <v>45180</v>
      </c>
      <c r="B234" s="3">
        <v>179.36000100000001</v>
      </c>
      <c r="C234" s="3">
        <v>337.94000199999999</v>
      </c>
      <c r="D234" s="3">
        <v>137.740005</v>
      </c>
      <c r="E234" s="3">
        <v>448.70001200000002</v>
      </c>
      <c r="F234" s="3">
        <v>96.790001000000004</v>
      </c>
      <c r="G234" s="3">
        <v>13917.889648</v>
      </c>
      <c r="H234" s="3">
        <v>4487.46</v>
      </c>
      <c r="I234" s="3">
        <v>87.29</v>
      </c>
      <c r="J234" s="3">
        <v>1921.66</v>
      </c>
      <c r="K234" s="4">
        <f t="shared" si="27"/>
        <v>1.1297999643617945E-2</v>
      </c>
      <c r="L234" s="4">
        <f t="shared" si="28"/>
        <v>6.7010127829867268E-3</v>
      </c>
      <c r="M234" s="4">
        <f t="shared" si="29"/>
        <v>6.6007288928472841E-3</v>
      </c>
      <c r="N234" s="4">
        <f t="shared" si="30"/>
        <v>1.0919354113755537E-2</v>
      </c>
      <c r="O234" s="4">
        <f t="shared" si="31"/>
        <v>3.9281929909320626E-3</v>
      </c>
      <c r="P234" s="4">
        <f t="shared" si="32"/>
        <v>-6.8407937397980054E-3</v>
      </c>
      <c r="Q234" s="4">
        <f t="shared" si="33"/>
        <v>-9.0507354896256862E-3</v>
      </c>
      <c r="R234" s="4">
        <f t="shared" si="34"/>
        <v>-2.5171638004813667E-3</v>
      </c>
      <c r="S234" s="4">
        <f t="shared" si="35"/>
        <v>2.0054858042297969E-3</v>
      </c>
    </row>
    <row r="235" spans="1:19" ht="18.75" x14ac:dyDescent="0.25">
      <c r="A235" s="2">
        <v>45181</v>
      </c>
      <c r="B235" s="3">
        <v>176.300003</v>
      </c>
      <c r="C235" s="3">
        <v>331.76998900000001</v>
      </c>
      <c r="D235" s="3">
        <v>136.070007</v>
      </c>
      <c r="E235" s="3">
        <v>454.85000600000001</v>
      </c>
      <c r="F235" s="3">
        <v>96.300003000000004</v>
      </c>
      <c r="G235" s="3">
        <v>13773.610352</v>
      </c>
      <c r="H235" s="3">
        <v>4461.8999999999996</v>
      </c>
      <c r="I235" s="3">
        <v>88.84</v>
      </c>
      <c r="J235" s="3">
        <v>1913.26</v>
      </c>
      <c r="K235" s="4">
        <f t="shared" si="27"/>
        <v>-1.0420569603253289E-2</v>
      </c>
      <c r="L235" s="4">
        <f t="shared" si="28"/>
        <v>-5.7121558411206055E-3</v>
      </c>
      <c r="M235" s="4">
        <f t="shared" si="29"/>
        <v>-1.7207858478955312E-2</v>
      </c>
      <c r="N235" s="4">
        <f t="shared" si="30"/>
        <v>-1.8426446250835508E-2</v>
      </c>
      <c r="O235" s="4">
        <f t="shared" si="31"/>
        <v>-1.2198375769951903E-2</v>
      </c>
      <c r="P235" s="4">
        <f t="shared" si="32"/>
        <v>1.361316773336846E-2</v>
      </c>
      <c r="Q235" s="4">
        <f t="shared" si="33"/>
        <v>-5.0753435359156846E-3</v>
      </c>
      <c r="R235" s="4">
        <f t="shared" si="34"/>
        <v>1.7601090278968192E-2</v>
      </c>
      <c r="S235" s="4">
        <f t="shared" si="35"/>
        <v>-4.3808024334258721E-3</v>
      </c>
    </row>
    <row r="236" spans="1:19" ht="18.75" x14ac:dyDescent="0.25">
      <c r="A236" s="2">
        <v>45182</v>
      </c>
      <c r="B236" s="3">
        <v>174.21000699999999</v>
      </c>
      <c r="C236" s="3">
        <v>336.05999800000001</v>
      </c>
      <c r="D236" s="3">
        <v>137.5</v>
      </c>
      <c r="E236" s="3">
        <v>455.80999800000001</v>
      </c>
      <c r="F236" s="3">
        <v>96.129997000000003</v>
      </c>
      <c r="G236" s="3">
        <v>13813.589844</v>
      </c>
      <c r="H236" s="3">
        <v>4467.4399999999996</v>
      </c>
      <c r="I236" s="3">
        <v>88.52</v>
      </c>
      <c r="J236" s="3">
        <v>1906.3</v>
      </c>
      <c r="K236" s="4">
        <f t="shared" si="27"/>
        <v>2.8984108357653494E-3</v>
      </c>
      <c r="L236" s="4">
        <f t="shared" si="28"/>
        <v>1.2408533465711885E-3</v>
      </c>
      <c r="M236" s="4">
        <f t="shared" si="29"/>
        <v>-1.1925598186816001E-2</v>
      </c>
      <c r="N236" s="4">
        <f t="shared" si="30"/>
        <v>1.284778489859925E-2</v>
      </c>
      <c r="O236" s="4">
        <f t="shared" si="31"/>
        <v>1.0454406459750536E-2</v>
      </c>
      <c r="P236" s="4">
        <f t="shared" si="32"/>
        <v>2.1083441710178659E-3</v>
      </c>
      <c r="Q236" s="4">
        <f t="shared" si="33"/>
        <v>-1.7669390867426158E-3</v>
      </c>
      <c r="R236" s="4">
        <f t="shared" si="34"/>
        <v>-3.6084838433779205E-3</v>
      </c>
      <c r="S236" s="4">
        <f t="shared" si="35"/>
        <v>-3.6444028649207268E-3</v>
      </c>
    </row>
    <row r="237" spans="1:19" ht="18.75" x14ac:dyDescent="0.25">
      <c r="A237" s="2">
        <v>45183</v>
      </c>
      <c r="B237" s="3">
        <v>175.740005</v>
      </c>
      <c r="C237" s="3">
        <v>338.70001200000002</v>
      </c>
      <c r="D237" s="3">
        <v>138.990005</v>
      </c>
      <c r="E237" s="3">
        <v>439</v>
      </c>
      <c r="F237" s="3">
        <v>97.190002000000007</v>
      </c>
      <c r="G237" s="3">
        <v>13926.049805000001</v>
      </c>
      <c r="H237" s="3">
        <v>4505.1000000000004</v>
      </c>
      <c r="I237" s="3">
        <v>90.16</v>
      </c>
      <c r="J237" s="3">
        <v>1910.32</v>
      </c>
      <c r="K237" s="4">
        <f t="shared" si="27"/>
        <v>8.1082940194622897E-3</v>
      </c>
      <c r="L237" s="4">
        <f t="shared" si="28"/>
        <v>8.394550741111827E-3</v>
      </c>
      <c r="M237" s="4">
        <f t="shared" si="29"/>
        <v>8.7441502853600975E-3</v>
      </c>
      <c r="N237" s="4">
        <f t="shared" si="30"/>
        <v>7.8250857548314307E-3</v>
      </c>
      <c r="O237" s="4">
        <f t="shared" si="31"/>
        <v>1.077810696385121E-2</v>
      </c>
      <c r="P237" s="4">
        <f t="shared" si="32"/>
        <v>-3.7576638555079193E-2</v>
      </c>
      <c r="Q237" s="4">
        <f t="shared" si="33"/>
        <v>1.0966435223643153E-2</v>
      </c>
      <c r="R237" s="4">
        <f t="shared" si="34"/>
        <v>1.8357354548671857E-2</v>
      </c>
      <c r="S237" s="4">
        <f t="shared" si="35"/>
        <v>2.1065767546246451E-3</v>
      </c>
    </row>
    <row r="238" spans="1:19" ht="18.75" x14ac:dyDescent="0.25">
      <c r="A238" s="2">
        <v>45184</v>
      </c>
      <c r="B238" s="3">
        <v>175.009995</v>
      </c>
      <c r="C238" s="3">
        <v>330.22000100000002</v>
      </c>
      <c r="D238" s="3">
        <v>138.300003</v>
      </c>
      <c r="E238" s="3">
        <v>439.66000400000001</v>
      </c>
      <c r="F238" s="3">
        <v>96.260002</v>
      </c>
      <c r="G238" s="3">
        <v>13708.330078000001</v>
      </c>
      <c r="H238" s="3">
        <v>4450.32</v>
      </c>
      <c r="I238" s="3">
        <v>90.77</v>
      </c>
      <c r="J238" s="3">
        <v>1923.57</v>
      </c>
      <c r="K238" s="4">
        <f t="shared" si="27"/>
        <v>-1.5757489971535116E-2</v>
      </c>
      <c r="L238" s="4">
        <f t="shared" si="28"/>
        <v>-1.2234084667107637E-2</v>
      </c>
      <c r="M238" s="4">
        <f t="shared" si="29"/>
        <v>-4.162571940547994E-3</v>
      </c>
      <c r="N238" s="4">
        <f t="shared" si="30"/>
        <v>-2.535569322133847E-2</v>
      </c>
      <c r="O238" s="4">
        <f t="shared" si="31"/>
        <v>-4.9767637077907595E-3</v>
      </c>
      <c r="P238" s="4">
        <f t="shared" si="32"/>
        <v>1.5022969547390456E-3</v>
      </c>
      <c r="Q238" s="4">
        <f t="shared" si="33"/>
        <v>-9.6149614416027023E-3</v>
      </c>
      <c r="R238" s="4">
        <f t="shared" si="34"/>
        <v>6.7429648070150014E-3</v>
      </c>
      <c r="S238" s="4">
        <f t="shared" si="35"/>
        <v>6.9120672493830845E-3</v>
      </c>
    </row>
    <row r="239" spans="1:19" ht="18.75" x14ac:dyDescent="0.25">
      <c r="A239" s="2">
        <v>45187</v>
      </c>
      <c r="B239" s="3">
        <v>177.970001</v>
      </c>
      <c r="C239" s="3">
        <v>329.05999800000001</v>
      </c>
      <c r="D239" s="3">
        <v>138.96000699999999</v>
      </c>
      <c r="E239" s="3">
        <v>435.20001200000002</v>
      </c>
      <c r="F239" s="3">
        <v>95.510002</v>
      </c>
      <c r="G239" s="3">
        <v>13710.240234000001</v>
      </c>
      <c r="H239" s="3">
        <v>4453.53</v>
      </c>
      <c r="I239" s="3">
        <v>91.48</v>
      </c>
      <c r="J239" s="3">
        <v>1933.14</v>
      </c>
      <c r="K239" s="4">
        <f t="shared" si="27"/>
        <v>1.3933301272496919E-4</v>
      </c>
      <c r="L239" s="4">
        <f t="shared" si="28"/>
        <v>7.2103643683838804E-4</v>
      </c>
      <c r="M239" s="4">
        <f t="shared" si="29"/>
        <v>1.6771915802549033E-2</v>
      </c>
      <c r="N239" s="4">
        <f t="shared" si="30"/>
        <v>-3.5190031513856316E-3</v>
      </c>
      <c r="O239" s="4">
        <f t="shared" si="31"/>
        <v>4.7609119443702977E-3</v>
      </c>
      <c r="P239" s="4">
        <f t="shared" si="32"/>
        <v>-1.0195986914648363E-2</v>
      </c>
      <c r="Q239" s="4">
        <f t="shared" si="33"/>
        <v>-7.8219096651635615E-3</v>
      </c>
      <c r="R239" s="4">
        <f t="shared" si="34"/>
        <v>7.7915346160446035E-3</v>
      </c>
      <c r="S239" s="4">
        <f t="shared" si="35"/>
        <v>4.9627893421290972E-3</v>
      </c>
    </row>
    <row r="240" spans="1:19" ht="18.75" x14ac:dyDescent="0.25">
      <c r="A240" s="2">
        <v>45188</v>
      </c>
      <c r="B240" s="3">
        <v>179.070007</v>
      </c>
      <c r="C240" s="3">
        <v>328.64999399999999</v>
      </c>
      <c r="D240" s="3">
        <v>138.83000200000001</v>
      </c>
      <c r="E240" s="3">
        <v>422.39001500000001</v>
      </c>
      <c r="F240" s="3">
        <v>94.620002999999997</v>
      </c>
      <c r="G240" s="3">
        <v>13678.190430000001</v>
      </c>
      <c r="H240" s="3">
        <v>4443.95</v>
      </c>
      <c r="I240" s="3">
        <v>91.2</v>
      </c>
      <c r="J240" s="3">
        <v>1930.94</v>
      </c>
      <c r="K240" s="4">
        <f t="shared" si="27"/>
        <v>-2.34039102293949E-3</v>
      </c>
      <c r="L240" s="4">
        <f t="shared" si="28"/>
        <v>-2.1534195529618974E-3</v>
      </c>
      <c r="M240" s="4">
        <f t="shared" si="29"/>
        <v>6.1618275587069383E-3</v>
      </c>
      <c r="N240" s="4">
        <f t="shared" si="30"/>
        <v>-1.2467624275039029E-3</v>
      </c>
      <c r="O240" s="4">
        <f t="shared" si="31"/>
        <v>-9.35994854237373E-4</v>
      </c>
      <c r="P240" s="4">
        <f t="shared" si="32"/>
        <v>-2.9876629733670008E-2</v>
      </c>
      <c r="Q240" s="4">
        <f t="shared" si="33"/>
        <v>-9.3620730780897381E-3</v>
      </c>
      <c r="R240" s="4">
        <f t="shared" si="34"/>
        <v>-3.0654720742947167E-3</v>
      </c>
      <c r="S240" s="4">
        <f t="shared" si="35"/>
        <v>-1.1386929037256446E-3</v>
      </c>
    </row>
    <row r="241" spans="1:19" ht="18.75" x14ac:dyDescent="0.25">
      <c r="A241" s="2">
        <v>45189</v>
      </c>
      <c r="B241" s="3">
        <v>175.490005</v>
      </c>
      <c r="C241" s="3">
        <v>320.76998900000001</v>
      </c>
      <c r="D241" s="3">
        <v>134.58999600000001</v>
      </c>
      <c r="E241" s="3">
        <v>410.17001299999998</v>
      </c>
      <c r="F241" s="3">
        <v>94.040001000000004</v>
      </c>
      <c r="G241" s="3">
        <v>13469.129883</v>
      </c>
      <c r="H241" s="3">
        <v>4402.2</v>
      </c>
      <c r="I241" s="3">
        <v>90.28</v>
      </c>
      <c r="J241" s="3">
        <v>1929.68</v>
      </c>
      <c r="K241" s="4">
        <f t="shared" si="27"/>
        <v>-1.5402233259483155E-2</v>
      </c>
      <c r="L241" s="4">
        <f t="shared" si="28"/>
        <v>-9.4392046231101256E-3</v>
      </c>
      <c r="M241" s="4">
        <f t="shared" si="29"/>
        <v>-2.019474022235896E-2</v>
      </c>
      <c r="N241" s="4">
        <f t="shared" si="30"/>
        <v>-2.4269015335595695E-2</v>
      </c>
      <c r="O241" s="4">
        <f t="shared" si="31"/>
        <v>-3.10170869270852E-2</v>
      </c>
      <c r="P241" s="4">
        <f t="shared" si="32"/>
        <v>-2.9357353779705421E-2</v>
      </c>
      <c r="Q241" s="4">
        <f t="shared" si="33"/>
        <v>-6.14866760313032E-3</v>
      </c>
      <c r="R241" s="4">
        <f t="shared" si="34"/>
        <v>-1.0138945130950736E-2</v>
      </c>
      <c r="S241" s="4">
        <f t="shared" si="35"/>
        <v>-6.5274491907417107E-4</v>
      </c>
    </row>
    <row r="242" spans="1:19" ht="18.75" x14ac:dyDescent="0.25">
      <c r="A242" s="2">
        <v>45190</v>
      </c>
      <c r="B242" s="3">
        <v>173.929993</v>
      </c>
      <c r="C242" s="3">
        <v>319.52999899999998</v>
      </c>
      <c r="D242" s="3">
        <v>131.36000100000001</v>
      </c>
      <c r="E242" s="3">
        <v>416.10000600000001</v>
      </c>
      <c r="F242" s="3">
        <v>91.589995999999999</v>
      </c>
      <c r="G242" s="3">
        <v>13223.980469</v>
      </c>
      <c r="H242" s="3">
        <v>4330</v>
      </c>
      <c r="I242" s="3">
        <v>89.63</v>
      </c>
      <c r="J242" s="3">
        <v>1919.57</v>
      </c>
      <c r="K242" s="4">
        <f t="shared" si="27"/>
        <v>-1.836850809481758E-2</v>
      </c>
      <c r="L242" s="4">
        <f t="shared" si="28"/>
        <v>-1.653687395146802E-2</v>
      </c>
      <c r="M242" s="4">
        <f t="shared" si="29"/>
        <v>-8.9292105431818068E-3</v>
      </c>
      <c r="N242" s="4">
        <f t="shared" si="30"/>
        <v>-3.873158123898132E-3</v>
      </c>
      <c r="O242" s="4">
        <f t="shared" si="31"/>
        <v>-2.429143720894832E-2</v>
      </c>
      <c r="P242" s="4">
        <f t="shared" si="32"/>
        <v>1.4353890806619784E-2</v>
      </c>
      <c r="Q242" s="4">
        <f t="shared" si="33"/>
        <v>-2.639818256363646E-2</v>
      </c>
      <c r="R242" s="4">
        <f t="shared" si="34"/>
        <v>-7.2258665800646804E-3</v>
      </c>
      <c r="S242" s="4">
        <f t="shared" si="35"/>
        <v>-5.2529834371866568E-3</v>
      </c>
    </row>
    <row r="243" spans="1:19" ht="18.75" x14ac:dyDescent="0.25">
      <c r="A243" s="2">
        <v>45191</v>
      </c>
      <c r="B243" s="3">
        <v>174.78999300000001</v>
      </c>
      <c r="C243" s="3">
        <v>317.01001000000002</v>
      </c>
      <c r="D243" s="3">
        <v>131.25</v>
      </c>
      <c r="E243" s="3">
        <v>422.22000100000002</v>
      </c>
      <c r="F243" s="3">
        <v>90.849997999999999</v>
      </c>
      <c r="G243" s="3">
        <v>13211.809569999999</v>
      </c>
      <c r="H243" s="3">
        <v>4320.0600000000004</v>
      </c>
      <c r="I243" s="3">
        <v>90.03</v>
      </c>
      <c r="J243" s="3">
        <v>1924.99</v>
      </c>
      <c r="K243" s="4">
        <f t="shared" si="27"/>
        <v>-9.2078956913892228E-4</v>
      </c>
      <c r="L243" s="4">
        <f t="shared" si="28"/>
        <v>-2.2982509659402743E-3</v>
      </c>
      <c r="M243" s="4">
        <f t="shared" si="29"/>
        <v>4.932334124951589E-3</v>
      </c>
      <c r="N243" s="4">
        <f t="shared" si="30"/>
        <v>-7.9178123277924596E-3</v>
      </c>
      <c r="O243" s="4">
        <f t="shared" si="31"/>
        <v>-8.3775184505251871E-4</v>
      </c>
      <c r="P243" s="4">
        <f t="shared" si="32"/>
        <v>1.4600877166440044E-2</v>
      </c>
      <c r="Q243" s="4">
        <f t="shared" si="33"/>
        <v>-8.1122789141344753E-3</v>
      </c>
      <c r="R243" s="4">
        <f t="shared" si="34"/>
        <v>4.4528627511152639E-3</v>
      </c>
      <c r="S243" s="4">
        <f t="shared" si="35"/>
        <v>2.819570297115511E-3</v>
      </c>
    </row>
    <row r="244" spans="1:19" ht="18.75" x14ac:dyDescent="0.25">
      <c r="A244" s="2">
        <v>45194</v>
      </c>
      <c r="B244" s="3">
        <v>176.08000200000001</v>
      </c>
      <c r="C244" s="3">
        <v>317.540009</v>
      </c>
      <c r="D244" s="3">
        <v>132.16999799999999</v>
      </c>
      <c r="E244" s="3">
        <v>419.10998499999999</v>
      </c>
      <c r="F244" s="3">
        <v>90.599997999999999</v>
      </c>
      <c r="G244" s="3">
        <v>13271.320313</v>
      </c>
      <c r="H244" s="3">
        <v>4337.4399999999996</v>
      </c>
      <c r="I244" s="3">
        <v>89.68</v>
      </c>
      <c r="J244" s="3">
        <v>1915.66</v>
      </c>
      <c r="K244" s="4">
        <f t="shared" si="27"/>
        <v>4.4942454634765367E-3</v>
      </c>
      <c r="L244" s="4">
        <f t="shared" si="28"/>
        <v>4.0150212758186272E-3</v>
      </c>
      <c r="M244" s="4">
        <f t="shared" si="29"/>
        <v>7.3532352777429706E-3</v>
      </c>
      <c r="N244" s="4">
        <f t="shared" si="30"/>
        <v>1.6704723264561005E-3</v>
      </c>
      <c r="O244" s="4">
        <f t="shared" si="31"/>
        <v>6.9850561659551644E-3</v>
      </c>
      <c r="P244" s="4">
        <f t="shared" si="32"/>
        <v>-7.3931280649266002E-3</v>
      </c>
      <c r="Q244" s="4">
        <f t="shared" si="33"/>
        <v>-2.7555818539924653E-3</v>
      </c>
      <c r="R244" s="4">
        <f t="shared" si="34"/>
        <v>-3.895169356480925E-3</v>
      </c>
      <c r="S244" s="4">
        <f t="shared" si="35"/>
        <v>-4.8585621461820399E-3</v>
      </c>
    </row>
    <row r="245" spans="1:19" ht="18.75" x14ac:dyDescent="0.25">
      <c r="A245" s="2">
        <v>45195</v>
      </c>
      <c r="B245" s="3">
        <v>171.96000699999999</v>
      </c>
      <c r="C245" s="3">
        <v>312.14001500000001</v>
      </c>
      <c r="D245" s="3">
        <v>129.449997</v>
      </c>
      <c r="E245" s="3">
        <v>424.67999300000002</v>
      </c>
      <c r="F245" s="3">
        <v>90.169998000000007</v>
      </c>
      <c r="G245" s="3">
        <v>13063.610352</v>
      </c>
      <c r="H245" s="3">
        <v>4273.53</v>
      </c>
      <c r="I245" s="3">
        <v>90.39</v>
      </c>
      <c r="J245" s="3">
        <v>1900.49</v>
      </c>
      <c r="K245" s="4">
        <f t="shared" si="27"/>
        <v>-1.5774810339695116E-2</v>
      </c>
      <c r="L245" s="4">
        <f t="shared" si="28"/>
        <v>-1.4844128717961364E-2</v>
      </c>
      <c r="M245" s="4">
        <f t="shared" si="29"/>
        <v>-2.367651624145849E-2</v>
      </c>
      <c r="N245" s="4">
        <f t="shared" si="30"/>
        <v>-1.7151969822484802E-2</v>
      </c>
      <c r="O245" s="4">
        <f t="shared" si="31"/>
        <v>-2.0794274615112907E-2</v>
      </c>
      <c r="P245" s="4">
        <f t="shared" si="32"/>
        <v>1.3202548152353862E-2</v>
      </c>
      <c r="Q245" s="4">
        <f t="shared" si="33"/>
        <v>-4.7574356423890646E-3</v>
      </c>
      <c r="R245" s="4">
        <f t="shared" si="34"/>
        <v>7.8858630464149447E-3</v>
      </c>
      <c r="S245" s="4">
        <f t="shared" si="35"/>
        <v>-7.9504631147720491E-3</v>
      </c>
    </row>
    <row r="246" spans="1:19" ht="18.75" x14ac:dyDescent="0.25">
      <c r="A246" s="2">
        <v>45196</v>
      </c>
      <c r="B246" s="3">
        <v>170.429993</v>
      </c>
      <c r="C246" s="3">
        <v>312.790009</v>
      </c>
      <c r="D246" s="3">
        <v>131.46000699999999</v>
      </c>
      <c r="E246" s="3">
        <v>430.89001500000001</v>
      </c>
      <c r="F246" s="3">
        <v>89.419998000000007</v>
      </c>
      <c r="G246" s="3">
        <v>13092.849609000001</v>
      </c>
      <c r="H246" s="3">
        <v>4274.51</v>
      </c>
      <c r="I246" s="3">
        <v>93.68</v>
      </c>
      <c r="J246" s="3">
        <v>1874.7</v>
      </c>
      <c r="K246" s="4">
        <f t="shared" si="27"/>
        <v>2.2357206764856388E-3</v>
      </c>
      <c r="L246" s="4">
        <f t="shared" si="28"/>
        <v>2.2929233000634007E-4</v>
      </c>
      <c r="M246" s="4">
        <f t="shared" si="29"/>
        <v>-8.9373181706579301E-3</v>
      </c>
      <c r="N246" s="4">
        <f t="shared" si="30"/>
        <v>2.0802144541955995E-3</v>
      </c>
      <c r="O246" s="4">
        <f t="shared" si="31"/>
        <v>1.5407993060989724E-2</v>
      </c>
      <c r="P246" s="4">
        <f t="shared" si="32"/>
        <v>1.4516944261136084E-2</v>
      </c>
      <c r="Q246" s="4">
        <f t="shared" si="33"/>
        <v>-8.3524068920157232E-3</v>
      </c>
      <c r="R246" s="4">
        <f t="shared" si="34"/>
        <v>3.575107747914251E-2</v>
      </c>
      <c r="S246" s="4">
        <f t="shared" si="35"/>
        <v>-1.3663101039097009E-2</v>
      </c>
    </row>
    <row r="247" spans="1:19" ht="18.75" x14ac:dyDescent="0.25">
      <c r="A247" s="2">
        <v>45197</v>
      </c>
      <c r="B247" s="3">
        <v>170.69000199999999</v>
      </c>
      <c r="C247" s="3">
        <v>313.64001500000001</v>
      </c>
      <c r="D247" s="3">
        <v>133.13000500000001</v>
      </c>
      <c r="E247" s="3">
        <v>434.98998999999998</v>
      </c>
      <c r="F247" s="3">
        <v>89.629997000000003</v>
      </c>
      <c r="G247" s="3">
        <v>13201.280273</v>
      </c>
      <c r="H247" s="3">
        <v>4299.7</v>
      </c>
      <c r="I247" s="3">
        <v>91.71</v>
      </c>
      <c r="J247" s="3">
        <v>1864.56</v>
      </c>
      <c r="K247" s="4">
        <f t="shared" si="27"/>
        <v>8.2475654549637213E-3</v>
      </c>
      <c r="L247" s="4">
        <f t="shared" si="28"/>
        <v>5.8757768874731896E-3</v>
      </c>
      <c r="M247" s="4">
        <f t="shared" si="29"/>
        <v>1.5244433288262456E-3</v>
      </c>
      <c r="N247" s="4">
        <f t="shared" si="30"/>
        <v>2.7138115642907209E-3</v>
      </c>
      <c r="O247" s="4">
        <f t="shared" si="31"/>
        <v>1.2623455917535007E-2</v>
      </c>
      <c r="P247" s="4">
        <f t="shared" si="32"/>
        <v>9.4701474061532481E-3</v>
      </c>
      <c r="Q247" s="4">
        <f t="shared" si="33"/>
        <v>2.3457034588602863E-3</v>
      </c>
      <c r="R247" s="4">
        <f t="shared" si="34"/>
        <v>-2.1253294718609241E-2</v>
      </c>
      <c r="S247" s="4">
        <f t="shared" si="35"/>
        <v>-5.4235462928706752E-3</v>
      </c>
    </row>
    <row r="248" spans="1:19" ht="18.75" x14ac:dyDescent="0.25">
      <c r="A248" s="2">
        <v>45198</v>
      </c>
      <c r="B248" s="3">
        <v>171.21000699999999</v>
      </c>
      <c r="C248" s="3">
        <v>315.75</v>
      </c>
      <c r="D248" s="3">
        <v>131.85000600000001</v>
      </c>
      <c r="E248" s="3">
        <v>447.82000699999998</v>
      </c>
      <c r="F248" s="3">
        <v>95.620002999999997</v>
      </c>
      <c r="G248" s="3">
        <v>13219.320313</v>
      </c>
      <c r="H248" s="3">
        <v>4288.05</v>
      </c>
      <c r="I248" s="3">
        <v>90.79</v>
      </c>
      <c r="J248" s="3">
        <v>1848.31</v>
      </c>
      <c r="K248" s="4">
        <f t="shared" si="27"/>
        <v>1.3656042938776241E-3</v>
      </c>
      <c r="L248" s="4">
        <f t="shared" si="28"/>
        <v>-2.7131686755154211E-3</v>
      </c>
      <c r="M248" s="4">
        <f t="shared" si="29"/>
        <v>3.0418566087982548E-3</v>
      </c>
      <c r="N248" s="4">
        <f t="shared" si="30"/>
        <v>6.7048820423478966E-3</v>
      </c>
      <c r="O248" s="4">
        <f t="shared" si="31"/>
        <v>-9.6611736955481593E-3</v>
      </c>
      <c r="P248" s="4">
        <f t="shared" si="32"/>
        <v>2.9068362264810139E-2</v>
      </c>
      <c r="Q248" s="4">
        <f t="shared" si="33"/>
        <v>6.469198267381264E-2</v>
      </c>
      <c r="R248" s="4">
        <f t="shared" si="34"/>
        <v>-1.0082277187186833E-2</v>
      </c>
      <c r="S248" s="4">
        <f t="shared" si="35"/>
        <v>-8.7533922591731001E-3</v>
      </c>
    </row>
    <row r="249" spans="1:19" ht="18.75" x14ac:dyDescent="0.25">
      <c r="A249" s="2">
        <v>45201</v>
      </c>
      <c r="B249" s="3">
        <v>173.75</v>
      </c>
      <c r="C249" s="3">
        <v>321.79998799999998</v>
      </c>
      <c r="D249" s="3">
        <v>135.16999799999999</v>
      </c>
      <c r="E249" s="3">
        <v>435.17001299999998</v>
      </c>
      <c r="F249" s="3">
        <v>94.559997999999993</v>
      </c>
      <c r="G249" s="3">
        <v>13307.769531</v>
      </c>
      <c r="H249" s="3">
        <v>4288.3900000000003</v>
      </c>
      <c r="I249" s="3">
        <v>88.82</v>
      </c>
      <c r="J249" s="3">
        <v>1827.4</v>
      </c>
      <c r="K249" s="4">
        <f t="shared" si="27"/>
        <v>6.6686203651918127E-3</v>
      </c>
      <c r="L249" s="4">
        <f t="shared" si="28"/>
        <v>7.9286976922361474E-5</v>
      </c>
      <c r="M249" s="4">
        <f t="shared" si="29"/>
        <v>1.4726570342713685E-2</v>
      </c>
      <c r="N249" s="4">
        <f t="shared" si="30"/>
        <v>1.8979436037439228E-2</v>
      </c>
      <c r="O249" s="4">
        <f t="shared" si="31"/>
        <v>2.4868272394001793E-2</v>
      </c>
      <c r="P249" s="4">
        <f t="shared" si="32"/>
        <v>-2.8654592378932121E-2</v>
      </c>
      <c r="Q249" s="4">
        <f t="shared" si="33"/>
        <v>-1.1147502064950705E-2</v>
      </c>
      <c r="R249" s="4">
        <f t="shared" si="34"/>
        <v>-2.1937297519709759E-2</v>
      </c>
      <c r="S249" s="4">
        <f t="shared" si="35"/>
        <v>-1.1377516486581618E-2</v>
      </c>
    </row>
    <row r="250" spans="1:19" ht="18.75" x14ac:dyDescent="0.25">
      <c r="A250" s="2">
        <v>45202</v>
      </c>
      <c r="B250" s="3">
        <v>172.39999399999999</v>
      </c>
      <c r="C250" s="3">
        <v>313.39001500000001</v>
      </c>
      <c r="D250" s="3">
        <v>133.300003</v>
      </c>
      <c r="E250" s="3">
        <v>440.41000400000001</v>
      </c>
      <c r="F250" s="3">
        <v>95.089995999999999</v>
      </c>
      <c r="G250" s="3">
        <v>13059.469727</v>
      </c>
      <c r="H250" s="3">
        <v>4229.45</v>
      </c>
      <c r="I250" s="3">
        <v>89.23</v>
      </c>
      <c r="J250" s="3">
        <v>1822.81</v>
      </c>
      <c r="K250" s="4">
        <f t="shared" si="27"/>
        <v>-1.8834519736030272E-2</v>
      </c>
      <c r="L250" s="4">
        <f t="shared" si="28"/>
        <v>-1.3839410161483797E-2</v>
      </c>
      <c r="M250" s="4">
        <f t="shared" si="29"/>
        <v>-7.800161018093661E-3</v>
      </c>
      <c r="N250" s="4">
        <f t="shared" si="30"/>
        <v>-2.6481728096169121E-2</v>
      </c>
      <c r="O250" s="4">
        <f t="shared" si="31"/>
        <v>-1.3930981009264484E-2</v>
      </c>
      <c r="P250" s="4">
        <f t="shared" si="32"/>
        <v>1.1969331087974672E-2</v>
      </c>
      <c r="Q250" s="4">
        <f t="shared" si="33"/>
        <v>5.5892369787447597E-3</v>
      </c>
      <c r="R250" s="4">
        <f t="shared" si="34"/>
        <v>4.6054560481040016E-3</v>
      </c>
      <c r="S250" s="4">
        <f t="shared" si="35"/>
        <v>-2.5149251244473182E-3</v>
      </c>
    </row>
    <row r="251" spans="1:19" ht="18.75" x14ac:dyDescent="0.25">
      <c r="A251" s="2">
        <v>45203</v>
      </c>
      <c r="B251" s="3">
        <v>173.66000399999999</v>
      </c>
      <c r="C251" s="3">
        <v>318.959991</v>
      </c>
      <c r="D251" s="3">
        <v>136.270004</v>
      </c>
      <c r="E251" s="3">
        <v>446.88000499999998</v>
      </c>
      <c r="F251" s="3">
        <v>95.889999000000003</v>
      </c>
      <c r="G251" s="3">
        <v>13236.009765999999</v>
      </c>
      <c r="H251" s="3">
        <v>4263.75</v>
      </c>
      <c r="I251" s="3">
        <v>84.22</v>
      </c>
      <c r="J251" s="3">
        <v>1821.08</v>
      </c>
      <c r="K251" s="4">
        <f t="shared" si="27"/>
        <v>1.3427607704408217E-2</v>
      </c>
      <c r="L251" s="4">
        <f t="shared" si="28"/>
        <v>8.0770937870001339E-3</v>
      </c>
      <c r="M251" s="4">
        <f t="shared" si="29"/>
        <v>7.2820642392047554E-3</v>
      </c>
      <c r="N251" s="4">
        <f t="shared" si="30"/>
        <v>1.7617205684524247E-2</v>
      </c>
      <c r="O251" s="4">
        <f t="shared" si="31"/>
        <v>2.2035991424929294E-2</v>
      </c>
      <c r="P251" s="4">
        <f t="shared" si="32"/>
        <v>1.4583993082037379E-2</v>
      </c>
      <c r="Q251" s="4">
        <f t="shared" si="33"/>
        <v>8.3779212510333573E-3</v>
      </c>
      <c r="R251" s="4">
        <f t="shared" si="34"/>
        <v>-5.7784883178278373E-2</v>
      </c>
      <c r="S251" s="4">
        <f t="shared" si="35"/>
        <v>-9.4953477189653305E-4</v>
      </c>
    </row>
    <row r="252" spans="1:19" ht="18.75" x14ac:dyDescent="0.25">
      <c r="A252" s="2">
        <v>45204</v>
      </c>
      <c r="B252" s="3">
        <v>174.91000399999999</v>
      </c>
      <c r="C252" s="3">
        <v>319.35998499999999</v>
      </c>
      <c r="D252" s="3">
        <v>135.990005</v>
      </c>
      <c r="E252" s="3">
        <v>455.52011099999999</v>
      </c>
      <c r="F252" s="3">
        <v>95.790001000000004</v>
      </c>
      <c r="G252" s="3">
        <v>13219.830078000001</v>
      </c>
      <c r="H252" s="3">
        <v>4258.1899999999996</v>
      </c>
      <c r="I252" s="3">
        <v>82.31</v>
      </c>
      <c r="J252" s="3">
        <v>1820.01</v>
      </c>
      <c r="K252" s="4">
        <f t="shared" si="27"/>
        <v>-1.2231469582966409E-3</v>
      </c>
      <c r="L252" s="4">
        <f t="shared" si="28"/>
        <v>-1.3048673867472557E-3</v>
      </c>
      <c r="M252" s="4">
        <f t="shared" si="29"/>
        <v>7.1721911218628771E-3</v>
      </c>
      <c r="N252" s="4">
        <f t="shared" si="30"/>
        <v>1.2532712977652942E-3</v>
      </c>
      <c r="O252" s="4">
        <f t="shared" si="31"/>
        <v>-2.0568507269420645E-3</v>
      </c>
      <c r="P252" s="4">
        <f t="shared" si="32"/>
        <v>1.914975382170039E-2</v>
      </c>
      <c r="Q252" s="4">
        <f t="shared" si="33"/>
        <v>-1.0433849026702945E-3</v>
      </c>
      <c r="R252" s="4">
        <f t="shared" si="34"/>
        <v>-2.2939815749229087E-2</v>
      </c>
      <c r="S252" s="4">
        <f t="shared" si="35"/>
        <v>-5.8773610693567174E-4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workbookViewId="0">
      <selection activeCell="E34" sqref="E34"/>
    </sheetView>
  </sheetViews>
  <sheetFormatPr baseColWidth="10" defaultRowHeight="15" x14ac:dyDescent="0.25"/>
  <cols>
    <col min="4" max="4" width="23.5703125" customWidth="1"/>
    <col min="5" max="5" width="13.28515625" bestFit="1" customWidth="1"/>
    <col min="8" max="8" width="20.140625" customWidth="1"/>
    <col min="10" max="10" width="15.42578125" bestFit="1" customWidth="1"/>
    <col min="11" max="11" width="13.5703125" customWidth="1"/>
  </cols>
  <sheetData>
    <row r="1" spans="1:15" ht="19.5" thickBot="1" x14ac:dyDescent="0.3">
      <c r="A1" s="6" t="s">
        <v>34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</row>
    <row r="2" spans="1:15" ht="19.5" thickBot="1" x14ac:dyDescent="0.3">
      <c r="A2" s="28">
        <f>SUMPRODUCT(DF!K3:S3,'inversion optima (SOLVER)'!$E$15:$M$15)</f>
        <v>-2.6230216986039535E-2</v>
      </c>
      <c r="B2" s="6"/>
      <c r="C2" s="7"/>
      <c r="D2" s="8" t="s">
        <v>19</v>
      </c>
      <c r="E2" s="1" t="s">
        <v>6</v>
      </c>
      <c r="F2" s="1" t="s">
        <v>7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8</v>
      </c>
      <c r="M2" s="1" t="s">
        <v>9</v>
      </c>
    </row>
    <row r="3" spans="1:15" ht="18.75" x14ac:dyDescent="0.25">
      <c r="A3" s="28">
        <f>SUMPRODUCT(DF!K4:S4,'inversion optima (SOLVER)'!$E$15:$M$15)</f>
        <v>-1.0396929919865665E-2</v>
      </c>
      <c r="B3" s="6"/>
      <c r="C3" s="7"/>
      <c r="D3" s="9" t="s">
        <v>20</v>
      </c>
      <c r="E3" s="10">
        <f>AVERAGE(DF!K3:K252)</f>
        <v>7.0872124567460408E-4</v>
      </c>
      <c r="F3" s="10">
        <f>AVERAGE(DF!L3:L252)</f>
        <v>5.1420299801562333E-4</v>
      </c>
      <c r="G3" s="10">
        <f>AVERAGE(DF!M3:M252)</f>
        <v>7.3830702292552108E-4</v>
      </c>
      <c r="H3" s="10">
        <f>AVERAGE(DF!N3:N252)</f>
        <v>1.0311248077863973E-3</v>
      </c>
      <c r="I3" s="10">
        <f>AVERAGE(DF!O3:O252)</f>
        <v>1.1410336772834677E-3</v>
      </c>
      <c r="J3" s="10">
        <f>AVERAGE(DF!P3:P252)</f>
        <v>5.3105389832273616E-3</v>
      </c>
      <c r="K3" s="10">
        <f>AVERAGE(DF!Q3:Q252)</f>
        <v>2.4184620201126277E-4</v>
      </c>
      <c r="L3" s="10">
        <f>AVERAGE(DF!R3:R252)</f>
        <v>-2.8777925448496343E-4</v>
      </c>
      <c r="M3" s="10">
        <f>AVERAGE(DF!S3:S252)</f>
        <v>2.4740669017002051E-4</v>
      </c>
      <c r="N3" s="30"/>
    </row>
    <row r="4" spans="1:15" ht="18.75" x14ac:dyDescent="0.25">
      <c r="A4" s="28">
        <f>SUMPRODUCT(DF!K5:S5,'inversion optima (SOLVER)'!$E$15:$M$15)</f>
        <v>-6.1491587044521269E-3</v>
      </c>
      <c r="B4" s="6"/>
      <c r="C4" s="7"/>
      <c r="D4" s="11" t="s">
        <v>21</v>
      </c>
      <c r="E4" s="12">
        <f>(1+E3)^250-1</f>
        <v>0.19377141908692108</v>
      </c>
      <c r="F4" s="12">
        <f t="shared" ref="F4:M4" si="0">(1+F3)^250-1</f>
        <v>0.13714156016164636</v>
      </c>
      <c r="G4" s="12">
        <f t="shared" si="0"/>
        <v>0.20262738648348999</v>
      </c>
      <c r="H4" s="12">
        <f t="shared" si="0"/>
        <v>0.29388379736716508</v>
      </c>
      <c r="I4" s="12">
        <f t="shared" si="0"/>
        <v>0.32988942314068304</v>
      </c>
      <c r="J4" s="13">
        <f t="shared" si="0"/>
        <v>2.7588834136544986</v>
      </c>
      <c r="K4" s="12">
        <f t="shared" si="0"/>
        <v>6.2318985254658621E-2</v>
      </c>
      <c r="L4" s="12">
        <f t="shared" si="0"/>
        <v>-6.9427385432114574E-2</v>
      </c>
      <c r="M4" s="12">
        <f t="shared" si="0"/>
        <v>6.3796403531682699E-2</v>
      </c>
      <c r="N4" s="31"/>
      <c r="O4" s="25"/>
    </row>
    <row r="5" spans="1:15" ht="18.75" x14ac:dyDescent="0.25">
      <c r="A5" s="28">
        <f>SUMPRODUCT(DF!K6:S6,'inversion optima (SOLVER)'!$E$15:$M$15)</f>
        <v>1.4225288230311026E-2</v>
      </c>
      <c r="B5" s="6"/>
      <c r="C5" s="7"/>
      <c r="D5" s="11" t="s">
        <v>22</v>
      </c>
      <c r="E5" s="12">
        <f>_xlfn.STDEV.P(DF!K3:K252)</f>
        <v>1.372741004699635E-2</v>
      </c>
      <c r="F5" s="12">
        <f>_xlfn.STDEV.P(DF!L3:L252)</f>
        <v>1.0423032135703881E-2</v>
      </c>
      <c r="G5" s="12">
        <f>_xlfn.STDEV.P(DF!M3:M252)</f>
        <v>1.7105337287601868E-2</v>
      </c>
      <c r="H5" s="12">
        <f>_xlfn.STDEV.P(DF!N3:N252)</f>
        <v>1.9110205076255958E-2</v>
      </c>
      <c r="I5" s="12">
        <f>_xlfn.STDEV.P(DF!O3:O252)</f>
        <v>2.1503758284322924E-2</v>
      </c>
      <c r="J5" s="12">
        <f>_xlfn.STDEV.P(DF!P3:P252)</f>
        <v>3.2990006877864374E-2</v>
      </c>
      <c r="K5" s="12">
        <f>_xlfn.STDEV.P(DF!Q3:Q252)</f>
        <v>1.8998178489227083E-2</v>
      </c>
      <c r="L5" s="12">
        <f>_xlfn.STDEV.P(DF!R3:R252)</f>
        <v>2.137302179341696E-2</v>
      </c>
      <c r="M5" s="12">
        <f>_xlfn.STDEV.P(DF!S3:S252)</f>
        <v>8.7814906070427193E-3</v>
      </c>
    </row>
    <row r="6" spans="1:15" ht="18.75" x14ac:dyDescent="0.25">
      <c r="A6" s="28">
        <f>SUMPRODUCT(DF!K7:S7,'inversion optima (SOLVER)'!$E$15:$M$15)</f>
        <v>-1.3917325943808808E-2</v>
      </c>
      <c r="B6" s="6"/>
      <c r="C6" s="7"/>
      <c r="D6" s="11" t="s">
        <v>23</v>
      </c>
      <c r="E6" s="12">
        <f>E5*SQRT(250)</f>
        <v>0.21704941061793759</v>
      </c>
      <c r="F6" s="12">
        <f t="shared" ref="F6:M6" si="1">F5*SQRT(250)</f>
        <v>0.16480260836976746</v>
      </c>
      <c r="G6" s="12">
        <f t="shared" si="1"/>
        <v>0.27045912987114284</v>
      </c>
      <c r="H6" s="12">
        <f t="shared" si="1"/>
        <v>0.30215887296940286</v>
      </c>
      <c r="I6" s="12">
        <f t="shared" si="1"/>
        <v>0.34000427216087548</v>
      </c>
      <c r="J6" s="12">
        <f t="shared" si="1"/>
        <v>0.52161780879335851</v>
      </c>
      <c r="K6" s="12">
        <f t="shared" si="1"/>
        <v>0.30038757710187131</v>
      </c>
      <c r="L6" s="12">
        <f t="shared" si="1"/>
        <v>0.33793714673807179</v>
      </c>
      <c r="M6" s="12">
        <f t="shared" si="1"/>
        <v>0.13884755784814826</v>
      </c>
      <c r="O6" s="25"/>
    </row>
    <row r="7" spans="1:15" ht="18.75" x14ac:dyDescent="0.25">
      <c r="A7" s="28">
        <f>SUMPRODUCT(DF!K8:S8,'inversion optima (SOLVER)'!$E$15:$M$15)</f>
        <v>5.6323714517960526E-3</v>
      </c>
      <c r="B7" s="6"/>
      <c r="C7" s="7"/>
      <c r="D7" s="11" t="s">
        <v>24</v>
      </c>
      <c r="E7" s="21">
        <f>ABS(E6/E4)</f>
        <v>1.1201311918997434</v>
      </c>
      <c r="F7" s="13">
        <f>ABS(F6/F4)</f>
        <v>1.2016970506644193</v>
      </c>
      <c r="G7" s="13">
        <f>ABS(G6/G4)</f>
        <v>1.3347609845087736</v>
      </c>
      <c r="H7" s="13">
        <f>ABS(H6/H4)</f>
        <v>1.0281576448799568</v>
      </c>
      <c r="I7" s="13">
        <f t="shared" ref="I7:K7" si="2">ABS(I6/I4)</f>
        <v>1.0306613316786422</v>
      </c>
      <c r="J7" s="13">
        <f>ABS(J6/J4)</f>
        <v>0.18906844929065275</v>
      </c>
      <c r="K7" s="13">
        <f t="shared" si="2"/>
        <v>4.8201615587027868</v>
      </c>
      <c r="L7" s="13">
        <f>ABS(L6/L4)</f>
        <v>4.8674906110140563</v>
      </c>
      <c r="M7" s="13">
        <f t="shared" ref="M7" si="3">ABS(M6/M4)</f>
        <v>2.1764166968941048</v>
      </c>
    </row>
    <row r="8" spans="1:15" ht="18.75" x14ac:dyDescent="0.25">
      <c r="A8" s="28">
        <f>SUMPRODUCT(DF!K9:S9,'inversion optima (SOLVER)'!$E$15:$M$15)</f>
        <v>1.466195496255737E-2</v>
      </c>
      <c r="B8" s="6"/>
      <c r="C8" s="7"/>
      <c r="D8" s="11" t="s">
        <v>25</v>
      </c>
      <c r="E8" s="14">
        <f>_xlfn.COVARIANCE.P(DF!$K$3:$K$252,DF!K3:K252)/_xlfn.VAR.P(DF!$K$3:$K$252)</f>
        <v>0.99999999999999767</v>
      </c>
      <c r="F8" s="14">
        <f>_xlfn.COVARIANCE.P(DF!$K$3:$K$252,DF!L3:L252)/_xlfn.VAR.P(DF!$K$3:$K$252)</f>
        <v>0.72787841255884778</v>
      </c>
      <c r="G8" s="14">
        <f>_xlfn.COVARIANCE.P(DF!$K$3:$K$252,DF!M3:M252)/_xlfn.VAR.P(DF!$K$3:$K$252)</f>
        <v>1.0527189797195944</v>
      </c>
      <c r="H8" s="14">
        <f>_xlfn.COVARIANCE.P(DF!$K$3:$K$252,DF!N3:N252)/_xlfn.VAR.P(DF!$K$3:$K$252)</f>
        <v>1.1511798080895561</v>
      </c>
      <c r="I8" s="14">
        <f>_xlfn.COVARIANCE.P(DF!$K$3:$K$252,DF!O3:O252)/_xlfn.VAR.P(DF!$K$3:$K$252)</f>
        <v>1.1996989876806246</v>
      </c>
      <c r="J8" s="24">
        <f>_xlfn.COVARIANCE.P(DF!$K$3:$K$252,DF!P3:P252)/_xlfn.VAR.P(DF!$K$3:$K$252)</f>
        <v>-1.840563875447308E-2</v>
      </c>
      <c r="K8" s="14">
        <f>_xlfn.COVARIANCE.P(DF!$K$3:$K$252,DF!Q3:Q252)/_xlfn.VAR.P(DF!$K$3:$K$252)</f>
        <v>0.8071770391780051</v>
      </c>
      <c r="L8" s="14">
        <f>_xlfn.COVARIANCE.P(DF!$K$3:$K$252,DF!R3:R252)/_xlfn.VAR.P(DF!$K$3:$K$252)</f>
        <v>0.14978940385205611</v>
      </c>
      <c r="M8" s="14">
        <f>_xlfn.COVARIANCE.P(DF!$K$3:$K$252,DF!S3:S252)/_xlfn.VAR.P(DF!$K$3:$K$252)</f>
        <v>0.13208872265104599</v>
      </c>
    </row>
    <row r="9" spans="1:15" ht="18.75" x14ac:dyDescent="0.25">
      <c r="A9" s="28">
        <f>SUMPRODUCT(DF!K10:S10,'inversion optima (SOLVER)'!$E$15:$M$15)</f>
        <v>5.6705776066861757E-3</v>
      </c>
      <c r="B9" s="6"/>
      <c r="C9" s="7"/>
      <c r="D9" s="11" t="s">
        <v>26</v>
      </c>
      <c r="E9" s="15">
        <f>CORREL(DF!$K$3:$K$252,DF!K3:K252)</f>
        <v>0.99999999999999989</v>
      </c>
      <c r="F9" s="3">
        <f>CORREL(DF!$K$3:$K$252,DF!L3:L252)</f>
        <v>0.95863519400703934</v>
      </c>
      <c r="G9" s="15">
        <f>CORREL(DF!$K$3:$K$252,DF!M3:M252)</f>
        <v>0.84483017527756299</v>
      </c>
      <c r="H9" s="15">
        <f>CORREL(DF!$K$3:$K$252,DF!N3:N252)</f>
        <v>0.82692557198679495</v>
      </c>
      <c r="I9" s="15">
        <f>CORREL(DF!$K$3:$K$252,DF!O3:O252)</f>
        <v>0.76585495982182494</v>
      </c>
      <c r="J9" s="22">
        <f>CORREL(DF!$K$3:$K$252,DF!P3:P252)</f>
        <v>-7.6587359103907982E-3</v>
      </c>
      <c r="K9" s="15">
        <f>CORREL(DF!$K$3:$K$252,DF!Q3:Q252)</f>
        <v>0.58323750372174321</v>
      </c>
      <c r="L9" s="15">
        <f>CORREL(DF!$K$3:$K$252,DF!R3:R252)</f>
        <v>9.6206357119124869E-2</v>
      </c>
      <c r="M9" s="15">
        <f>CORREL(DF!$K$3:$K$252,DF!S3:S252)</f>
        <v>0.20648385787268017</v>
      </c>
    </row>
    <row r="10" spans="1:15" ht="18.75" x14ac:dyDescent="0.25">
      <c r="A10" s="28">
        <f>SUMPRODUCT(DF!K11:S11,'inversion optima (SOLVER)'!$E$15:$M$15)</f>
        <v>-2.9188791565028863E-3</v>
      </c>
      <c r="B10" s="6"/>
      <c r="C10" s="7"/>
      <c r="D10" s="11" t="s">
        <v>27</v>
      </c>
      <c r="E10" s="21">
        <f>E8^2*_xlfn.VAR.P(DF!$K$3:$K$252)/_xlfn.VAR.P(DF!K3:K252)</f>
        <v>0.99999999999999545</v>
      </c>
      <c r="F10" s="21">
        <f>F8^2*_xlfn.VAR.P(DF!$K$3:$K$252)/_xlfn.VAR.P(DF!L3:L252)</f>
        <v>0.91898143518891129</v>
      </c>
      <c r="G10" s="21">
        <f>G8^2*_xlfn.VAR.P(DF!$K$3:$K$252)/_xlfn.VAR.P(DF!M3:M252)</f>
        <v>0.71373802505951656</v>
      </c>
      <c r="H10" s="21">
        <f>H8^2*_xlfn.VAR.P(DF!$K$3:$K$252)/_xlfn.VAR.P(DF!N3:N252)</f>
        <v>0.68380590160568711</v>
      </c>
      <c r="I10" s="21">
        <f>I8^2*_xlfn.VAR.P(DF!$K$3:$K$252)/_xlfn.VAR.P(DF!O3:O252)</f>
        <v>0.5865338194836881</v>
      </c>
      <c r="J10" s="23">
        <f>J8^2*_xlfn.VAR.P(DF!$K$3:$K$252)/_xlfn.VAR.P(DF!P3:P252)</f>
        <v>5.8656235745109491E-5</v>
      </c>
      <c r="K10" s="21">
        <f>K8^2*_xlfn.VAR.P(DF!$K$3:$K$252)/_xlfn.VAR.P(DF!Q3:Q252)</f>
        <v>0.3401659857475699</v>
      </c>
      <c r="L10" s="21">
        <f>L8^2*_xlfn.VAR.P(DF!$K$3:$K$252)/_xlfn.VAR.P(DF!R3:R252)</f>
        <v>9.2556631501325703E-3</v>
      </c>
      <c r="M10" s="21">
        <f>M8^2*_xlfn.VAR.P(DF!$K$3:$K$252)/_xlfn.VAR.P(DF!S3:S252)</f>
        <v>4.2635583561985109E-2</v>
      </c>
    </row>
    <row r="11" spans="1:15" ht="18.75" x14ac:dyDescent="0.25">
      <c r="A11" s="28">
        <f>SUMPRODUCT(DF!K12:S12,'inversion optima (SOLVER)'!$E$15:$M$15)</f>
        <v>6.0390398779905747E-3</v>
      </c>
      <c r="B11" s="6"/>
      <c r="C11" s="7"/>
      <c r="D11" s="11" t="s">
        <v>28</v>
      </c>
      <c r="E11" s="16">
        <f>1-E10</f>
        <v>4.5519144009631418E-15</v>
      </c>
      <c r="F11" s="16">
        <f>1-F10</f>
        <v>8.1018564811088711E-2</v>
      </c>
      <c r="G11" s="16">
        <f>1-G10</f>
        <v>0.28626197494048344</v>
      </c>
      <c r="H11" s="16">
        <f>1-H10</f>
        <v>0.31619409839431289</v>
      </c>
      <c r="I11" s="16">
        <f>1-I10</f>
        <v>0.4134661805163119</v>
      </c>
      <c r="J11" s="16">
        <f t="shared" ref="J11:K11" si="4">1-J10</f>
        <v>0.99994134376425492</v>
      </c>
      <c r="K11" s="16">
        <f t="shared" si="4"/>
        <v>0.65983401425243016</v>
      </c>
      <c r="L11" s="16">
        <f t="shared" ref="L11:M11" si="5">1-L10</f>
        <v>0.9907443368498674</v>
      </c>
      <c r="M11" s="16">
        <f t="shared" si="5"/>
        <v>0.95736441643801484</v>
      </c>
    </row>
    <row r="12" spans="1:15" ht="18.75" x14ac:dyDescent="0.25">
      <c r="A12" s="28">
        <f>SUMPRODUCT(DF!K13:S13,'inversion optima (SOLVER)'!$E$15:$M$15)</f>
        <v>1.6344511457067286E-2</v>
      </c>
      <c r="B12" s="6"/>
      <c r="C12" s="7"/>
      <c r="D12" s="11" t="s">
        <v>29</v>
      </c>
      <c r="E12" s="17">
        <v>0.1225</v>
      </c>
      <c r="F12" s="17">
        <v>0.1225</v>
      </c>
      <c r="G12" s="17">
        <v>0.1225</v>
      </c>
      <c r="H12" s="17">
        <v>0.1225</v>
      </c>
      <c r="I12" s="17">
        <v>0.1225</v>
      </c>
      <c r="J12" s="17">
        <v>0.1225</v>
      </c>
      <c r="K12" s="17">
        <v>0.1225</v>
      </c>
      <c r="L12" s="17">
        <v>0.1225</v>
      </c>
      <c r="M12" s="17">
        <v>0.1225</v>
      </c>
    </row>
    <row r="13" spans="1:15" ht="18.75" x14ac:dyDescent="0.25">
      <c r="A13" s="28">
        <f>SUMPRODUCT(DF!K14:S14,'inversion optima (SOLVER)'!$E$15:$M$15)</f>
        <v>2.0604038810490295E-2</v>
      </c>
      <c r="B13" s="6"/>
      <c r="C13" s="7"/>
      <c r="D13" s="11" t="s">
        <v>30</v>
      </c>
      <c r="E13" s="24">
        <f t="shared" ref="E13:M13" si="6">(E4-E12)/E6</f>
        <v>0.32836495102203705</v>
      </c>
      <c r="F13" s="24">
        <f t="shared" si="6"/>
        <v>8.8843012295018453E-2</v>
      </c>
      <c r="G13" s="24">
        <f t="shared" si="6"/>
        <v>0.29626430626196931</v>
      </c>
      <c r="H13" s="24">
        <f t="shared" si="6"/>
        <v>0.56719763243398025</v>
      </c>
      <c r="I13" s="24">
        <f t="shared" si="6"/>
        <v>0.60996122731821212</v>
      </c>
      <c r="J13" s="24">
        <f t="shared" si="6"/>
        <v>5.0542434886438379</v>
      </c>
      <c r="K13" s="24">
        <f t="shared" si="6"/>
        <v>-0.20034455261421152</v>
      </c>
      <c r="L13" s="24">
        <f t="shared" si="6"/>
        <v>-0.56793811300322539</v>
      </c>
      <c r="M13" s="24">
        <f t="shared" si="6"/>
        <v>-0.42279171040601921</v>
      </c>
    </row>
    <row r="14" spans="1:15" ht="19.5" thickBot="1" x14ac:dyDescent="0.3">
      <c r="A14" s="28">
        <f>SUMPRODUCT(DF!K15:S15,'inversion optima (SOLVER)'!$E$15:$M$15)</f>
        <v>-2.6786609494745374E-3</v>
      </c>
      <c r="B14" s="6"/>
      <c r="C14" s="7"/>
      <c r="D14" s="18" t="s">
        <v>31</v>
      </c>
      <c r="E14" s="29">
        <f t="shared" ref="E14:M14" si="7">(E4-E12)/E8</f>
        <v>7.127141908692125E-2</v>
      </c>
      <c r="F14" s="29">
        <f t="shared" si="7"/>
        <v>2.0115392775799098E-2</v>
      </c>
      <c r="G14" s="29">
        <f t="shared" si="7"/>
        <v>7.6114697300159809E-2</v>
      </c>
      <c r="H14" s="29">
        <f t="shared" si="7"/>
        <v>0.14887665346700754</v>
      </c>
      <c r="I14" s="29">
        <f t="shared" si="7"/>
        <v>0.1728678820856793</v>
      </c>
      <c r="J14" s="29">
        <f t="shared" si="7"/>
        <v>-143.23781145676264</v>
      </c>
      <c r="K14" s="29">
        <f t="shared" si="7"/>
        <v>-7.4557391779413312E-2</v>
      </c>
      <c r="L14" s="29">
        <f t="shared" si="7"/>
        <v>-1.2813148360058717</v>
      </c>
      <c r="M14" s="29">
        <f t="shared" si="7"/>
        <v>-0.44442549893832617</v>
      </c>
    </row>
    <row r="15" spans="1:15" ht="18.75" x14ac:dyDescent="0.25">
      <c r="A15" s="28">
        <f>SUMPRODUCT(DF!K16:S16,'inversion optima (SOLVER)'!$E$15:$M$15)</f>
        <v>-5.4456647917206519E-3</v>
      </c>
      <c r="B15" s="6"/>
      <c r="C15" s="7"/>
      <c r="D15" s="6" t="s">
        <v>35</v>
      </c>
      <c r="E15" s="26">
        <v>0.03</v>
      </c>
      <c r="F15" s="26">
        <v>0.12949956076645336</v>
      </c>
      <c r="G15" s="26">
        <v>5.318593060070563E-2</v>
      </c>
      <c r="H15" s="26">
        <v>0.05</v>
      </c>
      <c r="I15" s="26">
        <v>8.2439200505363644E-2</v>
      </c>
      <c r="J15" s="26">
        <v>0.33842538906082265</v>
      </c>
      <c r="K15" s="26">
        <v>0</v>
      </c>
      <c r="L15" s="26">
        <v>0</v>
      </c>
      <c r="M15" s="27">
        <v>0.31644991906690101</v>
      </c>
      <c r="N15" s="27"/>
    </row>
    <row r="16" spans="1:15" ht="19.5" thickBot="1" x14ac:dyDescent="0.3">
      <c r="A16" s="28">
        <f>SUMPRODUCT(DF!K17:S17,'inversion optima (SOLVER)'!$E$15:$M$15)</f>
        <v>1.0319413821774402E-2</v>
      </c>
      <c r="B16" s="6"/>
      <c r="C16" s="7"/>
      <c r="D16" s="6"/>
      <c r="E16" s="36"/>
      <c r="F16" s="36"/>
      <c r="G16" s="36"/>
      <c r="H16" s="36"/>
      <c r="I16" s="36"/>
      <c r="J16" s="36"/>
      <c r="K16" s="36"/>
      <c r="L16" s="37"/>
      <c r="M16" s="37"/>
    </row>
    <row r="17" spans="1:12" ht="19.5" thickBot="1" x14ac:dyDescent="0.3">
      <c r="A17" s="28">
        <f>SUMPRODUCT(DF!K18:S18,'inversion optima (SOLVER)'!$E$15:$M$15)</f>
        <v>9.1154486088572233E-4</v>
      </c>
      <c r="B17" s="6"/>
      <c r="C17" s="7"/>
      <c r="D17" s="52" t="s">
        <v>34</v>
      </c>
      <c r="E17" s="53"/>
      <c r="F17" s="6"/>
      <c r="G17" s="6"/>
    </row>
    <row r="18" spans="1:12" ht="18.75" x14ac:dyDescent="0.25">
      <c r="A18" s="28">
        <f>SUMPRODUCT(DF!K19:S19,'inversion optima (SOLVER)'!$E$15:$M$15)</f>
        <v>-5.0782846276560285E-3</v>
      </c>
      <c r="B18" s="6"/>
      <c r="C18" s="7"/>
      <c r="D18" s="19" t="s">
        <v>38</v>
      </c>
      <c r="E18" s="32">
        <f>SUM(E15:M15)</f>
        <v>1.0000000000002462</v>
      </c>
      <c r="F18" s="6"/>
      <c r="G18" s="6"/>
    </row>
    <row r="19" spans="1:12" ht="18.75" x14ac:dyDescent="0.25">
      <c r="A19" s="28">
        <f>SUMPRODUCT(DF!K20:S20,'inversion optima (SOLVER)'!$E$15:$M$15)</f>
        <v>-1.1726237059868194E-2</v>
      </c>
      <c r="B19" s="6"/>
      <c r="C19" s="7"/>
      <c r="D19" s="19" t="s">
        <v>39</v>
      </c>
      <c r="E19" s="4">
        <f>AVERAGE(A2:A251)</f>
        <v>2.1482534389379486E-3</v>
      </c>
      <c r="F19" s="6"/>
      <c r="G19" s="6"/>
    </row>
    <row r="20" spans="1:12" ht="18.75" x14ac:dyDescent="0.25">
      <c r="A20" s="28">
        <f>SUMPRODUCT(DF!K21:S21,'inversion optima (SOLVER)'!$E$15:$M$15)</f>
        <v>-8.611348333234967E-3</v>
      </c>
      <c r="B20" s="6"/>
      <c r="C20" s="7"/>
      <c r="D20" s="19" t="s">
        <v>40</v>
      </c>
      <c r="E20" s="12">
        <f>E19*251</f>
        <v>0.53921161317342514</v>
      </c>
      <c r="F20" s="6"/>
      <c r="G20" s="6"/>
    </row>
    <row r="21" spans="1:12" ht="18.75" x14ac:dyDescent="0.25">
      <c r="A21" s="28">
        <f>SUMPRODUCT(DF!K22:S22,'inversion optima (SOLVER)'!$E$15:$M$15)</f>
        <v>7.9172893357875931E-3</v>
      </c>
      <c r="B21" s="6"/>
      <c r="C21" s="7"/>
      <c r="D21" s="19" t="s">
        <v>36</v>
      </c>
      <c r="E21" s="4">
        <f>_xlfn.STDEV.S(A2:A251)</f>
        <v>1.2649110671014185E-2</v>
      </c>
      <c r="F21" s="6"/>
      <c r="G21" s="6"/>
    </row>
    <row r="22" spans="1:12" ht="18.75" x14ac:dyDescent="0.25">
      <c r="A22" s="28">
        <f>SUMPRODUCT(DF!K23:S23,'inversion optima (SOLVER)'!$E$15:$M$15)</f>
        <v>1.9916435697425489E-2</v>
      </c>
      <c r="B22" s="6"/>
      <c r="C22" s="7"/>
      <c r="D22" s="19" t="s">
        <v>37</v>
      </c>
      <c r="E22" s="12">
        <f>E21*SQRT(251)</f>
        <v>0.20039960127869216</v>
      </c>
      <c r="F22" s="6"/>
      <c r="G22" s="6"/>
    </row>
    <row r="23" spans="1:12" ht="18.75" x14ac:dyDescent="0.25">
      <c r="A23" s="28">
        <f>SUMPRODUCT(DF!K24:S24,'inversion optima (SOLVER)'!$E$15:$M$15)</f>
        <v>1.097143849160619E-2</v>
      </c>
      <c r="B23" s="6"/>
      <c r="C23" s="7"/>
      <c r="D23" s="19" t="s">
        <v>32</v>
      </c>
      <c r="E23" s="3">
        <f>(E20-E12)/E22</f>
        <v>2.0794034045702103</v>
      </c>
      <c r="F23" s="6"/>
      <c r="G23" s="6"/>
    </row>
    <row r="24" spans="1:12" ht="18.75" x14ac:dyDescent="0.25">
      <c r="A24" s="28">
        <f>SUMPRODUCT(DF!K25:S25,'inversion optima (SOLVER)'!$E$15:$M$15)</f>
        <v>-1.1084736058049178E-2</v>
      </c>
      <c r="B24" s="6"/>
      <c r="C24" s="7"/>
      <c r="D24" s="19" t="s">
        <v>33</v>
      </c>
      <c r="E24" s="11">
        <f>SUMPRODUCT(E15:M15,E8:M8)</f>
        <v>0.37228151924730696</v>
      </c>
      <c r="F24" s="6"/>
      <c r="G24" s="6"/>
    </row>
    <row r="25" spans="1:12" ht="18.75" x14ac:dyDescent="0.25">
      <c r="A25" s="28">
        <f>SUMPRODUCT(DF!K26:S26,'inversion optima (SOLVER)'!$E$15:$M$15)</f>
        <v>3.6530869846875341E-2</v>
      </c>
      <c r="B25" s="6"/>
      <c r="C25" s="7"/>
      <c r="D25" s="19" t="s">
        <v>31</v>
      </c>
      <c r="E25" s="35">
        <f>(E20-E12)/E24</f>
        <v>1.1193454190687431</v>
      </c>
      <c r="F25" s="6"/>
      <c r="G25" s="6"/>
    </row>
    <row r="26" spans="1:12" ht="18.75" x14ac:dyDescent="0.25">
      <c r="A26" s="28">
        <f>SUMPRODUCT(DF!K27:S27,'inversion optima (SOLVER)'!$E$15:$M$15)</f>
        <v>4.4804365021196883E-2</v>
      </c>
      <c r="B26" s="6"/>
      <c r="C26" s="7"/>
      <c r="D26" s="19" t="s">
        <v>41</v>
      </c>
      <c r="E26" s="34">
        <v>3</v>
      </c>
      <c r="F26" s="6"/>
      <c r="G26" s="6"/>
      <c r="H26" s="6"/>
      <c r="I26" s="6"/>
      <c r="J26" s="6"/>
      <c r="K26" s="6"/>
      <c r="L26" s="6"/>
    </row>
    <row r="27" spans="1:12" ht="19.5" thickBot="1" x14ac:dyDescent="0.3">
      <c r="A27" s="28">
        <f>SUMPRODUCT(DF!K28:S28,'inversion optima (SOLVER)'!$E$15:$M$15)</f>
        <v>7.9973805680719073E-3</v>
      </c>
      <c r="B27" s="6"/>
      <c r="C27" s="7"/>
      <c r="D27" s="20" t="s">
        <v>42</v>
      </c>
      <c r="E27" s="33">
        <f>+E20-((E26/2)*(E22^2))</f>
        <v>0.47897161288443696</v>
      </c>
      <c r="F27" s="6"/>
      <c r="G27" s="6"/>
      <c r="H27" s="6"/>
      <c r="I27" s="6"/>
      <c r="J27" s="6"/>
      <c r="K27" s="6"/>
      <c r="L27" s="6"/>
    </row>
    <row r="28" spans="1:12" ht="18.75" x14ac:dyDescent="0.25">
      <c r="A28" s="28">
        <f>SUMPRODUCT(DF!K29:S29,'inversion optima (SOLVER)'!$E$15:$M$15)</f>
        <v>4.0725235776915315E-3</v>
      </c>
      <c r="B28" s="6"/>
      <c r="C28" s="7"/>
      <c r="D28" s="6"/>
      <c r="E28" s="6"/>
      <c r="F28" s="6"/>
      <c r="G28" s="6"/>
      <c r="H28" s="6"/>
      <c r="I28" s="6"/>
      <c r="J28" s="6"/>
      <c r="K28" s="6"/>
      <c r="L28" s="6"/>
    </row>
    <row r="29" spans="1:12" ht="18.75" x14ac:dyDescent="0.25">
      <c r="A29" s="28">
        <f>SUMPRODUCT(DF!K30:S30,'inversion optima (SOLVER)'!$E$15:$M$15)</f>
        <v>-1.0013873953384659E-2</v>
      </c>
      <c r="B29" s="6"/>
      <c r="C29" s="7"/>
      <c r="D29" s="6"/>
      <c r="E29" s="6"/>
      <c r="F29" s="6"/>
      <c r="G29" s="6"/>
      <c r="H29" s="6"/>
      <c r="I29" s="6"/>
      <c r="J29" s="6"/>
      <c r="K29" s="6"/>
      <c r="L29" s="6"/>
    </row>
    <row r="30" spans="1:12" ht="18.75" x14ac:dyDescent="0.25">
      <c r="A30" s="28">
        <f>SUMPRODUCT(DF!K31:S31,'inversion optima (SOLVER)'!$E$15:$M$15)</f>
        <v>-7.5987226998580808E-3</v>
      </c>
      <c r="B30" s="6"/>
      <c r="C30" s="7"/>
      <c r="D30" s="6"/>
      <c r="E30" s="6"/>
      <c r="F30" s="6"/>
      <c r="G30" s="6"/>
      <c r="H30" s="6"/>
      <c r="I30" s="6"/>
      <c r="J30" s="6"/>
      <c r="K30" s="6"/>
      <c r="L30" s="6"/>
    </row>
    <row r="31" spans="1:12" ht="18.75" x14ac:dyDescent="0.25">
      <c r="A31" s="28">
        <f>SUMPRODUCT(DF!K32:S32,'inversion optima (SOLVER)'!$E$15:$M$15)</f>
        <v>-8.3839455557136369E-3</v>
      </c>
      <c r="B31" s="6"/>
      <c r="C31" s="7"/>
      <c r="D31" s="6"/>
      <c r="E31" s="6"/>
      <c r="F31" s="6"/>
      <c r="G31" s="6"/>
      <c r="H31" s="6"/>
      <c r="I31" s="6"/>
      <c r="J31" s="6"/>
      <c r="K31" s="6"/>
      <c r="L31" s="6"/>
    </row>
    <row r="32" spans="1:12" ht="18.75" x14ac:dyDescent="0.25">
      <c r="A32" s="28">
        <f>SUMPRODUCT(DF!K33:S33,'inversion optima (SOLVER)'!$E$15:$M$15)</f>
        <v>-3.8978957291893246E-3</v>
      </c>
      <c r="B32" s="6"/>
      <c r="C32" s="7"/>
      <c r="D32" s="6"/>
      <c r="E32" s="6"/>
      <c r="F32" s="6"/>
      <c r="G32" s="6"/>
      <c r="H32" s="6"/>
      <c r="I32" s="6"/>
      <c r="J32" s="6"/>
      <c r="K32" s="6"/>
      <c r="L32" s="6"/>
    </row>
    <row r="33" spans="1:12" ht="18.75" x14ac:dyDescent="0.25">
      <c r="A33" s="28">
        <f>SUMPRODUCT(DF!K34:S34,'inversion optima (SOLVER)'!$E$15:$M$15)</f>
        <v>9.8973520120251585E-3</v>
      </c>
      <c r="B33" s="6"/>
      <c r="C33" s="7"/>
      <c r="D33" s="6"/>
      <c r="E33" s="6"/>
      <c r="F33" s="6"/>
      <c r="G33" s="6"/>
      <c r="H33" s="6"/>
      <c r="I33" s="6"/>
      <c r="J33" s="6"/>
      <c r="K33" s="6"/>
      <c r="L33" s="6"/>
    </row>
    <row r="34" spans="1:12" ht="18.75" x14ac:dyDescent="0.25">
      <c r="A34" s="28">
        <f>SUMPRODUCT(DF!K35:S35,'inversion optima (SOLVER)'!$E$15:$M$15)</f>
        <v>1.5261012293541387E-2</v>
      </c>
      <c r="B34" s="6"/>
      <c r="C34" s="7"/>
      <c r="D34" s="6"/>
      <c r="E34" s="6"/>
      <c r="F34" s="6"/>
      <c r="G34" s="6"/>
      <c r="H34" s="6"/>
      <c r="I34" s="6"/>
      <c r="J34" s="6"/>
      <c r="K34" s="6"/>
      <c r="L34" s="6"/>
    </row>
    <row r="35" spans="1:12" ht="18.75" x14ac:dyDescent="0.25">
      <c r="A35" s="28">
        <f>SUMPRODUCT(DF!K36:S36,'inversion optima (SOLVER)'!$E$15:$M$15)</f>
        <v>-3.5613056981349377E-4</v>
      </c>
      <c r="B35" s="6"/>
      <c r="C35" s="7"/>
      <c r="D35" s="6"/>
      <c r="E35" s="6"/>
      <c r="F35" s="6"/>
      <c r="G35" s="6"/>
      <c r="H35" s="6"/>
      <c r="I35" s="6"/>
      <c r="J35" s="6"/>
      <c r="K35" s="6"/>
      <c r="L35" s="6"/>
    </row>
    <row r="36" spans="1:12" ht="18.75" x14ac:dyDescent="0.25">
      <c r="A36" s="28">
        <f>SUMPRODUCT(DF!K37:S37,'inversion optima (SOLVER)'!$E$15:$M$15)</f>
        <v>-1.0392386491832032E-2</v>
      </c>
      <c r="B36" s="6"/>
      <c r="C36" s="7"/>
      <c r="D36" s="6"/>
      <c r="E36" s="6"/>
      <c r="F36" s="6"/>
      <c r="G36" s="6"/>
      <c r="H36" s="6"/>
      <c r="I36" s="6"/>
      <c r="J36" s="6"/>
      <c r="K36" s="6"/>
      <c r="L36" s="6"/>
    </row>
    <row r="37" spans="1:12" ht="18.75" x14ac:dyDescent="0.25">
      <c r="A37" s="28">
        <f>SUMPRODUCT(DF!K38:S38,'inversion optima (SOLVER)'!$E$15:$M$15)</f>
        <v>-1.3056535411099997E-2</v>
      </c>
      <c r="B37" s="6"/>
      <c r="C37" s="7"/>
      <c r="D37" s="6"/>
      <c r="E37" s="6"/>
      <c r="F37" s="6"/>
      <c r="G37" s="6"/>
      <c r="H37" s="6"/>
      <c r="I37" s="6"/>
      <c r="J37" s="6"/>
      <c r="K37" s="6"/>
      <c r="L37" s="6"/>
    </row>
    <row r="38" spans="1:12" ht="18.75" x14ac:dyDescent="0.25">
      <c r="A38" s="28">
        <f>SUMPRODUCT(DF!K39:S39,'inversion optima (SOLVER)'!$E$15:$M$15)</f>
        <v>2.5816548928856826E-2</v>
      </c>
      <c r="B38" s="6"/>
      <c r="C38" s="7"/>
      <c r="D38" s="6"/>
      <c r="E38" s="6"/>
      <c r="F38" s="6"/>
      <c r="G38" s="6"/>
      <c r="H38" s="6"/>
      <c r="I38" s="6"/>
      <c r="J38" s="6"/>
      <c r="K38" s="6"/>
      <c r="L38" s="6"/>
    </row>
    <row r="39" spans="1:12" ht="18.75" x14ac:dyDescent="0.25">
      <c r="A39" s="28">
        <f>SUMPRODUCT(DF!K40:S40,'inversion optima (SOLVER)'!$E$15:$M$15)</f>
        <v>2.3370157330074456E-2</v>
      </c>
      <c r="B39" s="6"/>
      <c r="C39" s="7"/>
      <c r="D39" s="6"/>
      <c r="E39" s="6"/>
      <c r="F39" s="6"/>
      <c r="G39" s="6"/>
      <c r="H39" s="6"/>
      <c r="I39" s="6"/>
      <c r="J39" s="6"/>
      <c r="K39" s="6"/>
      <c r="L39" s="6"/>
    </row>
    <row r="40" spans="1:12" ht="18.75" x14ac:dyDescent="0.25">
      <c r="A40" s="28">
        <f>SUMPRODUCT(DF!K41:S41,'inversion optima (SOLVER)'!$E$15:$M$15)</f>
        <v>7.4841220892891969E-4</v>
      </c>
      <c r="B40" s="6"/>
      <c r="C40" s="7"/>
      <c r="D40" s="6"/>
      <c r="E40" s="6"/>
      <c r="F40" s="6"/>
      <c r="G40" s="6"/>
      <c r="H40" s="6"/>
      <c r="I40" s="6"/>
      <c r="J40" s="6"/>
      <c r="K40" s="6"/>
      <c r="L40" s="6"/>
    </row>
    <row r="41" spans="1:12" ht="18.75" x14ac:dyDescent="0.25">
      <c r="A41" s="28">
        <f>SUMPRODUCT(DF!K42:S42,'inversion optima (SOLVER)'!$E$15:$M$15)</f>
        <v>-6.9594448492801405E-3</v>
      </c>
      <c r="B41" s="6"/>
      <c r="C41" s="7"/>
      <c r="D41" s="6"/>
      <c r="E41" s="6"/>
      <c r="F41" s="6"/>
      <c r="G41" s="6"/>
      <c r="H41" s="6"/>
      <c r="I41" s="6"/>
      <c r="J41" s="6"/>
      <c r="K41" s="6"/>
      <c r="L41" s="6"/>
    </row>
    <row r="42" spans="1:12" ht="18.75" x14ac:dyDescent="0.25">
      <c r="A42" s="28">
        <f>SUMPRODUCT(DF!K43:S43,'inversion optima (SOLVER)'!$E$15:$M$15)</f>
        <v>-2.3253705964221223E-2</v>
      </c>
      <c r="B42" s="6"/>
      <c r="C42" s="7"/>
      <c r="D42" s="6"/>
      <c r="E42" s="6"/>
      <c r="F42" s="6"/>
      <c r="G42" s="6"/>
      <c r="H42" s="6"/>
      <c r="I42" s="6"/>
      <c r="J42" s="6"/>
      <c r="K42" s="6"/>
      <c r="L42" s="6"/>
    </row>
    <row r="43" spans="1:12" ht="18.75" x14ac:dyDescent="0.25">
      <c r="A43" s="28">
        <f>SUMPRODUCT(DF!K44:S44,'inversion optima (SOLVER)'!$E$15:$M$15)</f>
        <v>-3.7636997907051981E-3</v>
      </c>
      <c r="B43" s="6"/>
      <c r="C43" s="7"/>
      <c r="D43" s="6"/>
      <c r="E43" s="6"/>
      <c r="F43" s="6"/>
      <c r="G43" s="6"/>
      <c r="H43" s="6"/>
      <c r="I43" s="6"/>
      <c r="J43" s="6"/>
      <c r="K43" s="6"/>
      <c r="L43" s="6"/>
    </row>
    <row r="44" spans="1:12" ht="18.75" x14ac:dyDescent="0.25">
      <c r="A44" s="28">
        <f>SUMPRODUCT(DF!K45:S45,'inversion optima (SOLVER)'!$E$15:$M$15)</f>
        <v>2.092272765650641E-2</v>
      </c>
      <c r="B44" s="6"/>
      <c r="C44" s="7"/>
      <c r="D44" s="6"/>
      <c r="E44" s="6"/>
      <c r="F44" s="6"/>
      <c r="G44" s="6"/>
      <c r="H44" s="6"/>
      <c r="I44" s="6"/>
      <c r="J44" s="6"/>
      <c r="K44" s="6"/>
      <c r="L44" s="6"/>
    </row>
    <row r="45" spans="1:12" ht="18.75" x14ac:dyDescent="0.25">
      <c r="A45" s="28">
        <f>SUMPRODUCT(DF!K46:S46,'inversion optima (SOLVER)'!$E$15:$M$15)</f>
        <v>-1.2773000575617447E-3</v>
      </c>
      <c r="B45" s="6"/>
      <c r="C45" s="7"/>
      <c r="D45" s="6"/>
      <c r="E45" s="6"/>
      <c r="F45" s="6"/>
      <c r="G45" s="6"/>
      <c r="H45" s="6"/>
      <c r="I45" s="6"/>
      <c r="J45" s="6"/>
      <c r="K45" s="6"/>
      <c r="L45" s="6"/>
    </row>
    <row r="46" spans="1:12" ht="18.75" x14ac:dyDescent="0.25">
      <c r="A46" s="28">
        <f>SUMPRODUCT(DF!K47:S47,'inversion optima (SOLVER)'!$E$15:$M$15)</f>
        <v>9.2464210250324929E-3</v>
      </c>
      <c r="B46" s="6"/>
      <c r="C46" s="7"/>
      <c r="D46" s="6"/>
      <c r="E46" s="6"/>
      <c r="F46" s="6"/>
      <c r="G46" s="6"/>
      <c r="H46" s="6"/>
      <c r="I46" s="6"/>
      <c r="J46" s="6"/>
      <c r="K46" s="6"/>
      <c r="L46" s="6"/>
    </row>
    <row r="47" spans="1:12" ht="18.75" x14ac:dyDescent="0.25">
      <c r="A47" s="28">
        <f>SUMPRODUCT(DF!K48:S48,'inversion optima (SOLVER)'!$E$15:$M$15)</f>
        <v>1.2404660225987109E-2</v>
      </c>
      <c r="B47" s="6"/>
      <c r="C47" s="7"/>
      <c r="D47" s="6"/>
      <c r="E47" s="6"/>
      <c r="F47" s="6"/>
      <c r="G47" s="6"/>
      <c r="H47" s="6"/>
      <c r="I47" s="6"/>
      <c r="J47" s="6"/>
      <c r="K47" s="6"/>
      <c r="L47" s="6"/>
    </row>
    <row r="48" spans="1:12" ht="18.75" x14ac:dyDescent="0.25">
      <c r="A48" s="28">
        <f>SUMPRODUCT(DF!K49:S49,'inversion optima (SOLVER)'!$E$15:$M$15)</f>
        <v>2.0610249905627749E-3</v>
      </c>
      <c r="B48" s="6"/>
      <c r="C48" s="7"/>
      <c r="D48" s="6"/>
      <c r="E48" s="6"/>
      <c r="F48" s="6"/>
      <c r="G48" s="6"/>
      <c r="H48" s="6"/>
      <c r="I48" s="6"/>
      <c r="J48" s="6"/>
      <c r="K48" s="6"/>
      <c r="L48" s="6"/>
    </row>
    <row r="49" spans="1:12" ht="18.75" x14ac:dyDescent="0.25">
      <c r="A49" s="28">
        <f>SUMPRODUCT(DF!K50:S50,'inversion optima (SOLVER)'!$E$15:$M$15)</f>
        <v>-1.6899934046000827E-2</v>
      </c>
      <c r="B49" s="6"/>
      <c r="C49" s="7"/>
      <c r="D49" s="6"/>
      <c r="E49" s="6"/>
      <c r="F49" s="6"/>
      <c r="G49" s="6"/>
      <c r="H49" s="6"/>
      <c r="I49" s="6"/>
      <c r="J49" s="6"/>
      <c r="K49" s="6"/>
      <c r="L49" s="6"/>
    </row>
    <row r="50" spans="1:12" ht="18.75" x14ac:dyDescent="0.25">
      <c r="A50" s="28">
        <f>SUMPRODUCT(DF!K51:S51,'inversion optima (SOLVER)'!$E$15:$M$15)</f>
        <v>-2.5158687780019E-2</v>
      </c>
      <c r="B50" s="6"/>
      <c r="C50" s="7"/>
      <c r="D50" s="6"/>
      <c r="E50" s="6"/>
      <c r="F50" s="6"/>
      <c r="G50" s="6"/>
      <c r="H50" s="6"/>
      <c r="I50" s="6"/>
      <c r="J50" s="6"/>
      <c r="K50" s="6"/>
      <c r="L50" s="6"/>
    </row>
    <row r="51" spans="1:12" ht="18.75" x14ac:dyDescent="0.25">
      <c r="A51" s="28">
        <f>SUMPRODUCT(DF!K52:S52,'inversion optima (SOLVER)'!$E$15:$M$15)</f>
        <v>-7.4637964926229589E-3</v>
      </c>
      <c r="B51" s="6"/>
      <c r="C51" s="7"/>
      <c r="D51" s="6"/>
      <c r="E51" s="6"/>
      <c r="F51" s="6"/>
      <c r="G51" s="6"/>
      <c r="H51" s="6"/>
      <c r="I51" s="6"/>
      <c r="J51" s="6"/>
      <c r="K51" s="6"/>
      <c r="L51" s="6"/>
    </row>
    <row r="52" spans="1:12" ht="18.75" x14ac:dyDescent="0.25">
      <c r="A52" s="28">
        <f>SUMPRODUCT(DF!K53:S53,'inversion optima (SOLVER)'!$E$15:$M$15)</f>
        <v>-9.3184765295766924E-3</v>
      </c>
      <c r="B52" s="6"/>
      <c r="C52" s="7"/>
      <c r="D52" s="6"/>
      <c r="E52" s="6"/>
      <c r="F52" s="6"/>
      <c r="G52" s="6"/>
      <c r="H52" s="6"/>
      <c r="I52" s="6"/>
      <c r="J52" s="6"/>
      <c r="K52" s="6"/>
      <c r="L52" s="6"/>
    </row>
    <row r="53" spans="1:12" ht="18.75" x14ac:dyDescent="0.25">
      <c r="A53" s="28">
        <f>SUMPRODUCT(DF!K54:S54,'inversion optima (SOLVER)'!$E$15:$M$15)</f>
        <v>1.4735008029970534E-2</v>
      </c>
      <c r="B53" s="6"/>
      <c r="C53" s="7"/>
      <c r="D53" s="6"/>
      <c r="E53" s="6"/>
      <c r="F53" s="6"/>
      <c r="G53" s="6"/>
      <c r="H53" s="6"/>
      <c r="I53" s="6"/>
      <c r="J53" s="6"/>
      <c r="K53" s="6"/>
      <c r="L53" s="6"/>
    </row>
    <row r="54" spans="1:12" ht="18.75" x14ac:dyDescent="0.25">
      <c r="A54" s="28">
        <f>SUMPRODUCT(DF!K55:S55,'inversion optima (SOLVER)'!$E$15:$M$15)</f>
        <v>-2.0554320691634608E-2</v>
      </c>
      <c r="B54" s="6"/>
      <c r="C54" s="7"/>
      <c r="D54" s="6"/>
      <c r="E54" s="6"/>
      <c r="F54" s="6"/>
      <c r="G54" s="6"/>
      <c r="H54" s="6"/>
      <c r="I54" s="6"/>
      <c r="J54" s="6"/>
      <c r="K54" s="6"/>
      <c r="L54" s="6"/>
    </row>
    <row r="55" spans="1:12" ht="18.75" x14ac:dyDescent="0.25">
      <c r="A55" s="28">
        <f>SUMPRODUCT(DF!K56:S56,'inversion optima (SOLVER)'!$E$15:$M$15)</f>
        <v>-1.368708305118644E-2</v>
      </c>
      <c r="B55" s="6"/>
      <c r="C55" s="7"/>
      <c r="D55" s="6"/>
      <c r="E55" s="6"/>
      <c r="F55" s="6"/>
      <c r="G55" s="6"/>
      <c r="H55" s="6"/>
      <c r="I55" s="6"/>
      <c r="J55" s="6"/>
      <c r="K55" s="6"/>
      <c r="L55" s="6"/>
    </row>
    <row r="56" spans="1:12" ht="18.75" x14ac:dyDescent="0.25">
      <c r="A56" s="28">
        <f>SUMPRODUCT(DF!K57:S57,'inversion optima (SOLVER)'!$E$15:$M$15)</f>
        <v>-2.1892030672907549E-2</v>
      </c>
      <c r="B56" s="6"/>
      <c r="C56" s="7"/>
      <c r="D56" s="6"/>
      <c r="E56" s="6"/>
      <c r="F56" s="6"/>
      <c r="G56" s="6"/>
      <c r="H56" s="6"/>
      <c r="I56" s="6"/>
      <c r="J56" s="6"/>
      <c r="K56" s="6"/>
      <c r="L56" s="6"/>
    </row>
    <row r="57" spans="1:12" ht="18.75" x14ac:dyDescent="0.25">
      <c r="A57" s="28">
        <f>SUMPRODUCT(DF!K58:S58,'inversion optima (SOLVER)'!$E$15:$M$15)</f>
        <v>-3.0371891254768733E-3</v>
      </c>
      <c r="B57" s="6"/>
      <c r="C57" s="7"/>
      <c r="D57" s="6"/>
      <c r="E57" s="6"/>
      <c r="F57" s="6"/>
      <c r="G57" s="6"/>
      <c r="H57" s="6"/>
      <c r="I57" s="6"/>
      <c r="J57" s="6"/>
      <c r="K57" s="6"/>
      <c r="L57" s="6"/>
    </row>
    <row r="58" spans="1:12" ht="18.75" x14ac:dyDescent="0.25">
      <c r="A58" s="28">
        <f>SUMPRODUCT(DF!K59:S59,'inversion optima (SOLVER)'!$E$15:$M$15)</f>
        <v>6.1436465831857575E-3</v>
      </c>
      <c r="B58" s="6"/>
      <c r="C58" s="7"/>
      <c r="D58" s="6"/>
      <c r="E58" s="6"/>
      <c r="F58" s="6"/>
      <c r="G58" s="6"/>
      <c r="H58" s="6"/>
      <c r="I58" s="6"/>
      <c r="J58" s="6"/>
      <c r="K58" s="6"/>
      <c r="L58" s="6"/>
    </row>
    <row r="59" spans="1:12" ht="18.75" x14ac:dyDescent="0.25">
      <c r="A59" s="28">
        <f>SUMPRODUCT(DF!K60:S60,'inversion optima (SOLVER)'!$E$15:$M$15)</f>
        <v>1.0342109061195006E-2</v>
      </c>
      <c r="B59" s="6"/>
      <c r="C59" s="7"/>
      <c r="D59" s="6"/>
      <c r="E59" s="6"/>
      <c r="F59" s="6"/>
      <c r="G59" s="6"/>
      <c r="H59" s="6"/>
      <c r="I59" s="6"/>
      <c r="J59" s="6"/>
      <c r="K59" s="6"/>
      <c r="L59" s="6"/>
    </row>
    <row r="60" spans="1:12" ht="18.75" x14ac:dyDescent="0.25">
      <c r="A60" s="28">
        <f>SUMPRODUCT(DF!K61:S61,'inversion optima (SOLVER)'!$E$15:$M$15)</f>
        <v>-6.0252718705928899E-3</v>
      </c>
      <c r="B60" s="6"/>
      <c r="C60" s="7"/>
      <c r="D60" s="6"/>
      <c r="E60" s="6"/>
      <c r="F60" s="6"/>
      <c r="G60" s="6"/>
      <c r="H60" s="6"/>
      <c r="I60" s="6"/>
      <c r="J60" s="6"/>
      <c r="K60" s="6"/>
      <c r="L60" s="6"/>
    </row>
    <row r="61" spans="1:12" ht="18.75" x14ac:dyDescent="0.25">
      <c r="A61" s="28">
        <f>SUMPRODUCT(DF!K62:S62,'inversion optima (SOLVER)'!$E$15:$M$15)</f>
        <v>1.0785411801370328E-2</v>
      </c>
      <c r="B61" s="6"/>
      <c r="C61" s="7"/>
      <c r="D61" s="6"/>
      <c r="E61" s="6"/>
      <c r="F61" s="6"/>
      <c r="G61" s="6"/>
      <c r="H61" s="6"/>
      <c r="I61" s="6"/>
      <c r="J61" s="6"/>
      <c r="K61" s="6"/>
      <c r="L61" s="6"/>
    </row>
    <row r="62" spans="1:12" ht="18.75" x14ac:dyDescent="0.25">
      <c r="A62" s="28">
        <f>SUMPRODUCT(DF!K63:S63,'inversion optima (SOLVER)'!$E$15:$M$15)</f>
        <v>-1.0216652299138911E-2</v>
      </c>
      <c r="B62" s="6"/>
      <c r="C62" s="7"/>
      <c r="D62" s="6"/>
      <c r="E62" s="6"/>
      <c r="F62" s="6"/>
      <c r="G62" s="6"/>
      <c r="H62" s="6"/>
      <c r="I62" s="6"/>
      <c r="J62" s="6"/>
      <c r="K62" s="6"/>
      <c r="L62" s="6"/>
    </row>
    <row r="63" spans="1:12" ht="18.75" x14ac:dyDescent="0.25">
      <c r="A63" s="28">
        <f>SUMPRODUCT(DF!K64:S64,'inversion optima (SOLVER)'!$E$15:$M$15)</f>
        <v>4.3645051325576813E-3</v>
      </c>
      <c r="B63" s="6"/>
      <c r="C63" s="7"/>
      <c r="D63" s="6"/>
      <c r="E63" s="6"/>
      <c r="F63" s="6"/>
      <c r="G63" s="6"/>
      <c r="H63" s="6"/>
      <c r="I63" s="6"/>
      <c r="J63" s="6"/>
      <c r="K63" s="6"/>
      <c r="L63" s="6"/>
    </row>
    <row r="64" spans="1:12" ht="18.75" x14ac:dyDescent="0.25">
      <c r="A64" s="28">
        <f>SUMPRODUCT(DF!K65:S65,'inversion optima (SOLVER)'!$E$15:$M$15)</f>
        <v>3.0142267757748344E-2</v>
      </c>
      <c r="B64" s="6"/>
      <c r="C64" s="7"/>
      <c r="D64" s="6"/>
      <c r="E64" s="6"/>
      <c r="F64" s="6"/>
      <c r="G64" s="6"/>
      <c r="H64" s="6"/>
      <c r="I64" s="6"/>
      <c r="J64" s="6"/>
      <c r="K64" s="6"/>
      <c r="L64" s="6"/>
    </row>
    <row r="65" spans="1:12" ht="18.75" x14ac:dyDescent="0.25">
      <c r="A65" s="28">
        <f>SUMPRODUCT(DF!K66:S66,'inversion optima (SOLVER)'!$E$15:$M$15)</f>
        <v>8.4128884112004733E-3</v>
      </c>
      <c r="B65" s="6"/>
      <c r="C65" s="7"/>
      <c r="D65" s="6"/>
      <c r="E65" s="6"/>
      <c r="F65" s="6"/>
      <c r="G65" s="6"/>
      <c r="H65" s="6"/>
      <c r="I65" s="6"/>
      <c r="J65" s="6"/>
      <c r="K65" s="6"/>
      <c r="L65" s="6"/>
    </row>
    <row r="66" spans="1:12" ht="18.75" x14ac:dyDescent="0.25">
      <c r="A66" s="28">
        <f>SUMPRODUCT(DF!K67:S67,'inversion optima (SOLVER)'!$E$15:$M$15)</f>
        <v>5.1345308537090262E-3</v>
      </c>
      <c r="B66" s="6"/>
      <c r="C66" s="7"/>
      <c r="D66" s="6"/>
      <c r="E66" s="6"/>
      <c r="F66" s="6"/>
      <c r="G66" s="6"/>
      <c r="H66" s="6"/>
      <c r="I66" s="6"/>
      <c r="J66" s="6"/>
      <c r="K66" s="6"/>
      <c r="L66" s="6"/>
    </row>
    <row r="67" spans="1:12" ht="18.75" x14ac:dyDescent="0.25">
      <c r="A67" s="28">
        <f>SUMPRODUCT(DF!K68:S68,'inversion optima (SOLVER)'!$E$15:$M$15)</f>
        <v>1.7989342102452836E-2</v>
      </c>
      <c r="B67" s="6"/>
      <c r="C67" s="7"/>
      <c r="D67" s="6"/>
      <c r="E67" s="6"/>
      <c r="F67" s="6"/>
      <c r="G67" s="6"/>
      <c r="H67" s="6"/>
      <c r="I67" s="6"/>
      <c r="J67" s="6"/>
      <c r="K67" s="6"/>
      <c r="L67" s="6"/>
    </row>
    <row r="68" spans="1:12" ht="18.75" x14ac:dyDescent="0.25">
      <c r="A68" s="28">
        <f>SUMPRODUCT(DF!K69:S69,'inversion optima (SOLVER)'!$E$15:$M$15)</f>
        <v>1.2160094168032883E-2</v>
      </c>
      <c r="B68" s="6"/>
      <c r="C68" s="7"/>
      <c r="D68" s="6"/>
      <c r="E68" s="6"/>
      <c r="F68" s="6"/>
      <c r="G68" s="6"/>
      <c r="H68" s="6"/>
      <c r="I68" s="6"/>
      <c r="J68" s="6"/>
      <c r="K68" s="6"/>
      <c r="L68" s="6"/>
    </row>
    <row r="69" spans="1:12" ht="18.75" x14ac:dyDescent="0.25">
      <c r="A69" s="28">
        <f>SUMPRODUCT(DF!K70:S70,'inversion optima (SOLVER)'!$E$15:$M$15)</f>
        <v>2.179176239968391E-2</v>
      </c>
      <c r="B69" s="6"/>
      <c r="C69" s="7"/>
      <c r="D69" s="6"/>
      <c r="E69" s="6"/>
      <c r="F69" s="6"/>
      <c r="G69" s="6"/>
      <c r="H69" s="6"/>
      <c r="I69" s="6"/>
      <c r="J69" s="6"/>
      <c r="K69" s="6"/>
      <c r="L69" s="6"/>
    </row>
    <row r="70" spans="1:12" ht="18.75" x14ac:dyDescent="0.25">
      <c r="A70" s="28">
        <f>SUMPRODUCT(DF!K71:S71,'inversion optima (SOLVER)'!$E$15:$M$15)</f>
        <v>-8.3183590003974676E-3</v>
      </c>
      <c r="B70" s="6"/>
      <c r="C70" s="7"/>
      <c r="D70" s="6"/>
      <c r="E70" s="6"/>
      <c r="F70" s="6"/>
      <c r="G70" s="6"/>
      <c r="H70" s="6"/>
      <c r="I70" s="6"/>
      <c r="J70" s="6"/>
      <c r="K70" s="6"/>
      <c r="L70" s="6"/>
    </row>
    <row r="71" spans="1:12" ht="18.75" x14ac:dyDescent="0.25">
      <c r="A71" s="28">
        <f>SUMPRODUCT(DF!K72:S72,'inversion optima (SOLVER)'!$E$15:$M$15)</f>
        <v>-1.6890090928620798E-2</v>
      </c>
      <c r="B71" s="6"/>
      <c r="C71" s="7"/>
      <c r="D71" s="6"/>
      <c r="E71" s="6"/>
      <c r="F71" s="6"/>
      <c r="G71" s="6"/>
      <c r="H71" s="6"/>
      <c r="I71" s="6"/>
      <c r="J71" s="6"/>
      <c r="K71" s="6"/>
      <c r="L71" s="6"/>
    </row>
    <row r="72" spans="1:12" ht="18.75" x14ac:dyDescent="0.25">
      <c r="A72" s="28">
        <f>SUMPRODUCT(DF!K73:S73,'inversion optima (SOLVER)'!$E$15:$M$15)</f>
        <v>2.537814411287171E-2</v>
      </c>
      <c r="B72" s="6"/>
      <c r="C72" s="7"/>
      <c r="D72" s="6"/>
      <c r="E72" s="6"/>
      <c r="F72" s="6"/>
      <c r="G72" s="6"/>
      <c r="H72" s="6"/>
      <c r="I72" s="6"/>
      <c r="J72" s="6"/>
      <c r="K72" s="6"/>
      <c r="L72" s="6"/>
    </row>
    <row r="73" spans="1:12" ht="18.75" x14ac:dyDescent="0.25">
      <c r="A73" s="28">
        <f>SUMPRODUCT(DF!K74:S74,'inversion optima (SOLVER)'!$E$15:$M$15)</f>
        <v>3.4533982338043771E-2</v>
      </c>
      <c r="B73" s="6"/>
      <c r="C73" s="7"/>
      <c r="D73" s="6"/>
      <c r="E73" s="6"/>
      <c r="F73" s="6"/>
      <c r="G73" s="6"/>
      <c r="H73" s="6"/>
      <c r="I73" s="6"/>
      <c r="J73" s="6"/>
      <c r="K73" s="6"/>
      <c r="L73" s="6"/>
    </row>
    <row r="74" spans="1:12" ht="18.75" x14ac:dyDescent="0.25">
      <c r="A74" s="28">
        <f>SUMPRODUCT(DF!K75:S75,'inversion optima (SOLVER)'!$E$15:$M$15)</f>
        <v>7.4813845949737905E-3</v>
      </c>
      <c r="B74" s="6"/>
      <c r="C74" s="7"/>
      <c r="D74" s="6"/>
      <c r="E74" s="6"/>
      <c r="F74" s="6"/>
      <c r="G74" s="6"/>
      <c r="H74" s="6"/>
      <c r="I74" s="6"/>
      <c r="J74" s="6"/>
      <c r="K74" s="6"/>
      <c r="L74" s="6"/>
    </row>
    <row r="75" spans="1:12" ht="18.75" x14ac:dyDescent="0.25">
      <c r="A75" s="28">
        <f>SUMPRODUCT(DF!K76:S76,'inversion optima (SOLVER)'!$E$15:$M$15)</f>
        <v>6.2733208927493009E-4</v>
      </c>
      <c r="B75" s="6"/>
      <c r="C75" s="7"/>
      <c r="D75" s="6"/>
      <c r="E75" s="6"/>
      <c r="F75" s="6"/>
      <c r="G75" s="6"/>
      <c r="H75" s="6"/>
      <c r="I75" s="6"/>
      <c r="J75" s="6"/>
      <c r="K75" s="6"/>
      <c r="L75" s="6"/>
    </row>
    <row r="76" spans="1:12" ht="18.75" x14ac:dyDescent="0.25">
      <c r="A76" s="28">
        <f>SUMPRODUCT(DF!K77:S77,'inversion optima (SOLVER)'!$E$15:$M$15)</f>
        <v>6.9562503607665683E-3</v>
      </c>
      <c r="B76" s="6"/>
      <c r="C76" s="7"/>
      <c r="D76" s="6"/>
      <c r="E76" s="6"/>
      <c r="F76" s="6"/>
      <c r="G76" s="6"/>
      <c r="H76" s="6"/>
      <c r="I76" s="6"/>
      <c r="J76" s="6"/>
      <c r="K76" s="6"/>
      <c r="L76" s="6"/>
    </row>
    <row r="77" spans="1:12" ht="18.75" x14ac:dyDescent="0.25">
      <c r="A77" s="28">
        <f>SUMPRODUCT(DF!K78:S78,'inversion optima (SOLVER)'!$E$15:$M$15)</f>
        <v>1.3001303025570945E-2</v>
      </c>
      <c r="B77" s="6"/>
      <c r="C77" s="7"/>
      <c r="D77" s="6"/>
      <c r="E77" s="6"/>
      <c r="F77" s="6"/>
      <c r="G77" s="6"/>
      <c r="H77" s="6"/>
      <c r="I77" s="6"/>
      <c r="J77" s="6"/>
      <c r="K77" s="6"/>
      <c r="L77" s="6"/>
    </row>
    <row r="78" spans="1:12" ht="18.75" x14ac:dyDescent="0.25">
      <c r="A78" s="28">
        <f>SUMPRODUCT(DF!K79:S79,'inversion optima (SOLVER)'!$E$15:$M$15)</f>
        <v>-1.8237103815248942E-2</v>
      </c>
      <c r="B78" s="6"/>
      <c r="C78" s="7"/>
      <c r="D78" s="6"/>
      <c r="E78" s="6"/>
      <c r="F78" s="6"/>
      <c r="G78" s="6"/>
      <c r="H78" s="6"/>
      <c r="I78" s="6"/>
      <c r="J78" s="6"/>
      <c r="K78" s="6"/>
      <c r="L78" s="6"/>
    </row>
    <row r="79" spans="1:12" ht="18.75" x14ac:dyDescent="0.25">
      <c r="A79" s="28">
        <f>SUMPRODUCT(DF!K80:S80,'inversion optima (SOLVER)'!$E$15:$M$15)</f>
        <v>-9.9782614693359967E-4</v>
      </c>
      <c r="B79" s="6"/>
      <c r="C79" s="7"/>
      <c r="D79" s="6"/>
      <c r="E79" s="6"/>
      <c r="F79" s="6"/>
      <c r="G79" s="6"/>
      <c r="H79" s="6"/>
      <c r="I79" s="6"/>
      <c r="J79" s="6"/>
      <c r="K79" s="6"/>
      <c r="L79" s="6"/>
    </row>
    <row r="80" spans="1:12" ht="18.75" x14ac:dyDescent="0.25">
      <c r="A80" s="28">
        <f>SUMPRODUCT(DF!K81:S81,'inversion optima (SOLVER)'!$E$15:$M$15)</f>
        <v>2.989791038429163E-2</v>
      </c>
      <c r="B80" s="6"/>
      <c r="C80" s="7"/>
    </row>
    <row r="81" spans="1:3" ht="18.75" x14ac:dyDescent="0.25">
      <c r="A81" s="28">
        <f>SUMPRODUCT(DF!K82:S82,'inversion optima (SOLVER)'!$E$15:$M$15)</f>
        <v>2.0459504666670639E-2</v>
      </c>
      <c r="B81" s="6"/>
      <c r="C81" s="7"/>
    </row>
    <row r="82" spans="1:3" ht="18.75" x14ac:dyDescent="0.25">
      <c r="A82" s="28">
        <f>SUMPRODUCT(DF!K83:S83,'inversion optima (SOLVER)'!$E$15:$M$15)</f>
        <v>-3.0046967544514157E-3</v>
      </c>
      <c r="B82" s="6"/>
      <c r="C82" s="7"/>
    </row>
    <row r="83" spans="1:3" ht="18.75" x14ac:dyDescent="0.25">
      <c r="A83" s="28">
        <f>SUMPRODUCT(DF!K84:S84,'inversion optima (SOLVER)'!$E$15:$M$15)</f>
        <v>-1.2523575043458638E-2</v>
      </c>
      <c r="B83" s="6"/>
      <c r="C83" s="7"/>
    </row>
    <row r="84" spans="1:3" ht="18.75" x14ac:dyDescent="0.25">
      <c r="A84" s="28">
        <f>SUMPRODUCT(DF!K85:S85,'inversion optima (SOLVER)'!$E$15:$M$15)</f>
        <v>1.3524117024906088E-2</v>
      </c>
      <c r="B84" s="6"/>
      <c r="C84" s="7"/>
    </row>
    <row r="85" spans="1:3" ht="18.75" x14ac:dyDescent="0.25">
      <c r="A85" s="28">
        <f>SUMPRODUCT(DF!K86:S86,'inversion optima (SOLVER)'!$E$15:$M$15)</f>
        <v>1.043640351809345E-2</v>
      </c>
      <c r="B85" s="6"/>
      <c r="C85" s="7"/>
    </row>
    <row r="86" spans="1:3" ht="18.75" x14ac:dyDescent="0.25">
      <c r="A86" s="28">
        <f>SUMPRODUCT(DF!K87:S87,'inversion optima (SOLVER)'!$E$15:$M$15)</f>
        <v>-7.1220678806043361E-3</v>
      </c>
      <c r="B86" s="6"/>
      <c r="C86" s="7"/>
    </row>
    <row r="87" spans="1:3" ht="18.75" x14ac:dyDescent="0.25">
      <c r="A87" s="28">
        <f>SUMPRODUCT(DF!K88:S88,'inversion optima (SOLVER)'!$E$15:$M$15)</f>
        <v>-2.5289736675704232E-2</v>
      </c>
      <c r="B87" s="6"/>
      <c r="C87" s="7"/>
    </row>
    <row r="88" spans="1:3" ht="18.75" x14ac:dyDescent="0.25">
      <c r="A88" s="28">
        <f>SUMPRODUCT(DF!K89:S89,'inversion optima (SOLVER)'!$E$15:$M$15)</f>
        <v>8.3122140954382476E-3</v>
      </c>
      <c r="B88" s="6"/>
      <c r="C88" s="7"/>
    </row>
    <row r="89" spans="1:3" ht="18.75" x14ac:dyDescent="0.25">
      <c r="A89" s="28">
        <f>SUMPRODUCT(DF!K90:S90,'inversion optima (SOLVER)'!$E$15:$M$15)</f>
        <v>2.0539813136648041E-2</v>
      </c>
      <c r="B89" s="6"/>
      <c r="C89" s="7"/>
    </row>
    <row r="90" spans="1:3" ht="18.75" x14ac:dyDescent="0.25">
      <c r="A90" s="28">
        <f>SUMPRODUCT(DF!K91:S91,'inversion optima (SOLVER)'!$E$15:$M$15)</f>
        <v>-2.8864206401811436E-3</v>
      </c>
      <c r="B90" s="6"/>
      <c r="C90" s="7"/>
    </row>
    <row r="91" spans="1:3" ht="18.75" x14ac:dyDescent="0.25">
      <c r="A91" s="28">
        <f>SUMPRODUCT(DF!K92:S92,'inversion optima (SOLVER)'!$E$15:$M$15)</f>
        <v>-1.1938142332644845E-2</v>
      </c>
      <c r="B91" s="6"/>
      <c r="C91" s="7"/>
    </row>
    <row r="92" spans="1:3" ht="18.75" x14ac:dyDescent="0.25">
      <c r="A92" s="28">
        <f>SUMPRODUCT(DF!K93:S93,'inversion optima (SOLVER)'!$E$15:$M$15)</f>
        <v>-1.4735001160453967E-2</v>
      </c>
      <c r="B92" s="6"/>
    </row>
    <row r="93" spans="1:3" ht="18.75" x14ac:dyDescent="0.25">
      <c r="A93" s="28">
        <f>SUMPRODUCT(DF!K94:S94,'inversion optima (SOLVER)'!$E$15:$M$15)</f>
        <v>-1.3840529289354182E-2</v>
      </c>
      <c r="B93" s="6"/>
    </row>
    <row r="94" spans="1:3" ht="18.75" x14ac:dyDescent="0.25">
      <c r="A94" s="28">
        <f>SUMPRODUCT(DF!K95:S95,'inversion optima (SOLVER)'!$E$15:$M$15)</f>
        <v>-7.7531316473819344E-3</v>
      </c>
      <c r="B94" s="6"/>
    </row>
    <row r="95" spans="1:3" ht="18.75" x14ac:dyDescent="0.25">
      <c r="A95" s="28">
        <f>SUMPRODUCT(DF!K96:S96,'inversion optima (SOLVER)'!$E$15:$M$15)</f>
        <v>4.233591667301749E-2</v>
      </c>
      <c r="B95" s="6"/>
    </row>
    <row r="96" spans="1:3" ht="18.75" x14ac:dyDescent="0.25">
      <c r="A96" s="28">
        <f>SUMPRODUCT(DF!K97:S97,'inversion optima (SOLVER)'!$E$15:$M$15)</f>
        <v>-4.8006872537174226E-3</v>
      </c>
      <c r="B96" s="6"/>
    </row>
    <row r="97" spans="1:2" ht="18.75" x14ac:dyDescent="0.25">
      <c r="A97" s="28">
        <f>SUMPRODUCT(DF!K98:S98,'inversion optima (SOLVER)'!$E$15:$M$15)</f>
        <v>-4.471876641378679E-3</v>
      </c>
      <c r="B97" s="6"/>
    </row>
    <row r="98" spans="1:2" ht="18.75" x14ac:dyDescent="0.25">
      <c r="A98" s="28">
        <f>SUMPRODUCT(DF!K99:S99,'inversion optima (SOLVER)'!$E$15:$M$15)</f>
        <v>-1.0947292584255234E-3</v>
      </c>
      <c r="B98" s="6"/>
    </row>
    <row r="99" spans="1:2" ht="18.75" x14ac:dyDescent="0.25">
      <c r="A99" s="28">
        <f>SUMPRODUCT(DF!K100:S100,'inversion optima (SOLVER)'!$E$15:$M$15)</f>
        <v>-6.5004343589365153E-3</v>
      </c>
      <c r="B99" s="6"/>
    </row>
    <row r="100" spans="1:2" ht="18.75" x14ac:dyDescent="0.25">
      <c r="A100" s="28">
        <f>SUMPRODUCT(DF!K101:S101,'inversion optima (SOLVER)'!$E$15:$M$15)</f>
        <v>8.7103893131175794E-3</v>
      </c>
      <c r="B100" s="6"/>
    </row>
    <row r="101" spans="1:2" ht="18.75" x14ac:dyDescent="0.25">
      <c r="A101" s="28">
        <f>SUMPRODUCT(DF!K102:S102,'inversion optima (SOLVER)'!$E$15:$M$15)</f>
        <v>1.2133196881341629E-2</v>
      </c>
    </row>
    <row r="102" spans="1:2" ht="18.75" x14ac:dyDescent="0.25">
      <c r="A102" s="28">
        <f>SUMPRODUCT(DF!K103:S103,'inversion optima (SOLVER)'!$E$15:$M$15)</f>
        <v>5.2924445293757918E-3</v>
      </c>
    </row>
    <row r="103" spans="1:2" ht="18.75" x14ac:dyDescent="0.25">
      <c r="A103" s="28">
        <f>SUMPRODUCT(DF!K104:S104,'inversion optima (SOLVER)'!$E$15:$M$15)</f>
        <v>-2.5348961767296288E-3</v>
      </c>
    </row>
    <row r="104" spans="1:2" ht="18.75" x14ac:dyDescent="0.25">
      <c r="A104" s="28">
        <f>SUMPRODUCT(DF!K105:S105,'inversion optima (SOLVER)'!$E$15:$M$15)</f>
        <v>2.0611747029985559E-3</v>
      </c>
    </row>
    <row r="105" spans="1:2" ht="18.75" x14ac:dyDescent="0.25">
      <c r="A105" s="28">
        <f>SUMPRODUCT(DF!K106:S106,'inversion optima (SOLVER)'!$E$15:$M$15)</f>
        <v>-9.5025220110721773E-3</v>
      </c>
    </row>
    <row r="106" spans="1:2" ht="18.75" x14ac:dyDescent="0.25">
      <c r="A106" s="28">
        <f>SUMPRODUCT(DF!K107:S107,'inversion optima (SOLVER)'!$E$15:$M$15)</f>
        <v>-9.7251827704600766E-3</v>
      </c>
    </row>
    <row r="107" spans="1:2" ht="18.75" x14ac:dyDescent="0.25">
      <c r="A107" s="28">
        <f>SUMPRODUCT(DF!K108:S108,'inversion optima (SOLVER)'!$E$15:$M$15)</f>
        <v>9.4560825723866062E-4</v>
      </c>
    </row>
    <row r="108" spans="1:2" ht="18.75" x14ac:dyDescent="0.25">
      <c r="A108" s="28">
        <f>SUMPRODUCT(DF!K109:S109,'inversion optima (SOLVER)'!$E$15:$M$15)</f>
        <v>2.5677745644702842E-2</v>
      </c>
    </row>
    <row r="109" spans="1:2" ht="18.75" x14ac:dyDescent="0.25">
      <c r="A109" s="28">
        <f>SUMPRODUCT(DF!K110:S110,'inversion optima (SOLVER)'!$E$15:$M$15)</f>
        <v>7.638938522053218E-3</v>
      </c>
    </row>
    <row r="110" spans="1:2" ht="18.75" x14ac:dyDescent="0.25">
      <c r="A110" s="28">
        <f>SUMPRODUCT(DF!K111:S111,'inversion optima (SOLVER)'!$E$15:$M$15)</f>
        <v>2.2585062297840561E-2</v>
      </c>
    </row>
    <row r="111" spans="1:2" ht="18.75" x14ac:dyDescent="0.25">
      <c r="A111" s="28">
        <f>SUMPRODUCT(DF!K112:S112,'inversion optima (SOLVER)'!$E$15:$M$15)</f>
        <v>1.232982699109509E-2</v>
      </c>
    </row>
    <row r="112" spans="1:2" ht="18.75" x14ac:dyDescent="0.25">
      <c r="A112" s="28">
        <f>SUMPRODUCT(DF!K113:S113,'inversion optima (SOLVER)'!$E$15:$M$15)</f>
        <v>1.3200630817986451E-2</v>
      </c>
    </row>
    <row r="113" spans="1:1" ht="18.75" x14ac:dyDescent="0.25">
      <c r="A113" s="28">
        <f>SUMPRODUCT(DF!K114:S114,'inversion optima (SOLVER)'!$E$15:$M$15)</f>
        <v>2.7635977377073106E-3</v>
      </c>
    </row>
    <row r="114" spans="1:1" ht="18.75" x14ac:dyDescent="0.25">
      <c r="A114" s="28">
        <f>SUMPRODUCT(DF!K115:S115,'inversion optima (SOLVER)'!$E$15:$M$15)</f>
        <v>3.3888814847598762E-3</v>
      </c>
    </row>
    <row r="115" spans="1:1" ht="18.75" x14ac:dyDescent="0.25">
      <c r="A115" s="28">
        <f>SUMPRODUCT(DF!K116:S116,'inversion optima (SOLVER)'!$E$15:$M$15)</f>
        <v>9.2191718659188661E-3</v>
      </c>
    </row>
    <row r="116" spans="1:1" ht="18.75" x14ac:dyDescent="0.25">
      <c r="A116" s="28">
        <f>SUMPRODUCT(DF!K117:S117,'inversion optima (SOLVER)'!$E$15:$M$15)</f>
        <v>2.2832241799058657E-3</v>
      </c>
    </row>
    <row r="117" spans="1:1" ht="18.75" x14ac:dyDescent="0.25">
      <c r="A117" s="28">
        <f>SUMPRODUCT(DF!K118:S118,'inversion optima (SOLVER)'!$E$15:$M$15)</f>
        <v>-4.1165809113910649E-3</v>
      </c>
    </row>
    <row r="118" spans="1:1" ht="18.75" x14ac:dyDescent="0.25">
      <c r="A118" s="28">
        <f>SUMPRODUCT(DF!K119:S119,'inversion optima (SOLVER)'!$E$15:$M$15)</f>
        <v>-8.5737284456812429E-3</v>
      </c>
    </row>
    <row r="119" spans="1:1" ht="18.75" x14ac:dyDescent="0.25">
      <c r="A119" s="28">
        <f>SUMPRODUCT(DF!K120:S120,'inversion optima (SOLVER)'!$E$15:$M$15)</f>
        <v>7.9045526177397678E-3</v>
      </c>
    </row>
    <row r="120" spans="1:1" ht="18.75" x14ac:dyDescent="0.25">
      <c r="A120" s="28">
        <f>SUMPRODUCT(DF!K121:S121,'inversion optima (SOLVER)'!$E$15:$M$15)</f>
        <v>8.2110094272451178E-3</v>
      </c>
    </row>
    <row r="121" spans="1:1" ht="18.75" x14ac:dyDescent="0.25">
      <c r="A121" s="28">
        <f>SUMPRODUCT(DF!K122:S122,'inversion optima (SOLVER)'!$E$15:$M$15)</f>
        <v>9.0723278843407116E-3</v>
      </c>
    </row>
    <row r="122" spans="1:1" ht="18.75" x14ac:dyDescent="0.25">
      <c r="A122" s="28">
        <f>SUMPRODUCT(DF!K123:S123,'inversion optima (SOLVER)'!$E$15:$M$15)</f>
        <v>6.3957055694769723E-3</v>
      </c>
    </row>
    <row r="123" spans="1:1" ht="18.75" x14ac:dyDescent="0.25">
      <c r="A123" s="28">
        <f>SUMPRODUCT(DF!K124:S124,'inversion optima (SOLVER)'!$E$15:$M$15)</f>
        <v>-2.3188361094479307E-3</v>
      </c>
    </row>
    <row r="124" spans="1:1" ht="18.75" x14ac:dyDescent="0.25">
      <c r="A124" s="28">
        <f>SUMPRODUCT(DF!K125:S125,'inversion optima (SOLVER)'!$E$15:$M$15)</f>
        <v>-2.3831010270928361E-3</v>
      </c>
    </row>
    <row r="125" spans="1:1" ht="18.75" x14ac:dyDescent="0.25">
      <c r="A125" s="28">
        <f>SUMPRODUCT(DF!K126:S126,'inversion optima (SOLVER)'!$E$15:$M$15)</f>
        <v>1.3840895313515719E-4</v>
      </c>
    </row>
    <row r="126" spans="1:1" ht="18.75" x14ac:dyDescent="0.25">
      <c r="A126" s="28">
        <f>SUMPRODUCT(DF!K127:S127,'inversion optima (SOLVER)'!$E$15:$M$15)</f>
        <v>1.0067549085876067E-2</v>
      </c>
    </row>
    <row r="127" spans="1:1" ht="18.75" x14ac:dyDescent="0.25">
      <c r="A127" s="28">
        <f>SUMPRODUCT(DF!K128:S128,'inversion optima (SOLVER)'!$E$15:$M$15)</f>
        <v>-1.0583533893497202E-2</v>
      </c>
    </row>
    <row r="128" spans="1:1" ht="18.75" x14ac:dyDescent="0.25">
      <c r="A128" s="28">
        <f>SUMPRODUCT(DF!K129:S129,'inversion optima (SOLVER)'!$E$15:$M$15)</f>
        <v>-8.6930613236903074E-3</v>
      </c>
    </row>
    <row r="129" spans="1:1" ht="18.75" x14ac:dyDescent="0.25">
      <c r="A129" s="28">
        <f>SUMPRODUCT(DF!K130:S130,'inversion optima (SOLVER)'!$E$15:$M$15)</f>
        <v>-2.0372833161531509E-4</v>
      </c>
    </row>
    <row r="130" spans="1:1" ht="18.75" x14ac:dyDescent="0.25">
      <c r="A130" s="28">
        <f>SUMPRODUCT(DF!K131:S131,'inversion optima (SOLVER)'!$E$15:$M$15)</f>
        <v>1.5145863052118107E-2</v>
      </c>
    </row>
    <row r="131" spans="1:1" ht="18.75" x14ac:dyDescent="0.25">
      <c r="A131" s="28">
        <f>SUMPRODUCT(DF!K132:S132,'inversion optima (SOLVER)'!$E$15:$M$15)</f>
        <v>-2.8388155128677428E-3</v>
      </c>
    </row>
    <row r="132" spans="1:1" ht="18.75" x14ac:dyDescent="0.25">
      <c r="A132" s="28">
        <f>SUMPRODUCT(DF!K133:S133,'inversion optima (SOLVER)'!$E$15:$M$15)</f>
        <v>5.5837055066072219E-3</v>
      </c>
    </row>
    <row r="133" spans="1:1" ht="18.75" x14ac:dyDescent="0.25">
      <c r="A133" s="28">
        <f>SUMPRODUCT(DF!K134:S134,'inversion optima (SOLVER)'!$E$15:$M$15)</f>
        <v>4.23159386593004E-3</v>
      </c>
    </row>
    <row r="134" spans="1:1" ht="18.75" x14ac:dyDescent="0.25">
      <c r="A134" s="28">
        <f>SUMPRODUCT(DF!K135:S135,'inversion optima (SOLVER)'!$E$15:$M$15)</f>
        <v>-1.1715727482911753E-2</v>
      </c>
    </row>
    <row r="135" spans="1:1" ht="18.75" x14ac:dyDescent="0.25">
      <c r="A135" s="28">
        <f>SUMPRODUCT(DF!K136:S136,'inversion optima (SOLVER)'!$E$15:$M$15)</f>
        <v>8.9505870887247006E-4</v>
      </c>
    </row>
    <row r="136" spans="1:1" ht="18.75" x14ac:dyDescent="0.25">
      <c r="A136" s="28">
        <f>SUMPRODUCT(DF!K137:S137,'inversion optima (SOLVER)'!$E$15:$M$15)</f>
        <v>-4.7942806150124166E-3</v>
      </c>
    </row>
    <row r="137" spans="1:1" ht="18.75" x14ac:dyDescent="0.25">
      <c r="A137" s="28">
        <f>SUMPRODUCT(DF!K138:S138,'inversion optima (SOLVER)'!$E$15:$M$15)</f>
        <v>-9.1276601351648352E-3</v>
      </c>
    </row>
    <row r="138" spans="1:1" ht="18.75" x14ac:dyDescent="0.25">
      <c r="A138" s="28">
        <f>SUMPRODUCT(DF!K139:S139,'inversion optima (SOLVER)'!$E$15:$M$15)</f>
        <v>4.5254217426388636E-3</v>
      </c>
    </row>
    <row r="139" spans="1:1" ht="18.75" x14ac:dyDescent="0.25">
      <c r="A139" s="28">
        <f>SUMPRODUCT(DF!K140:S140,'inversion optima (SOLVER)'!$E$15:$M$15)</f>
        <v>5.0499462938288697E-3</v>
      </c>
    </row>
    <row r="140" spans="1:1" ht="18.75" x14ac:dyDescent="0.25">
      <c r="A140" s="28">
        <f>SUMPRODUCT(DF!K141:S141,'inversion optima (SOLVER)'!$E$15:$M$15)</f>
        <v>1.5515088790013927E-2</v>
      </c>
    </row>
    <row r="141" spans="1:1" ht="18.75" x14ac:dyDescent="0.25">
      <c r="A141" s="28">
        <f>SUMPRODUCT(DF!K142:S142,'inversion optima (SOLVER)'!$E$15:$M$15)</f>
        <v>1.6109001268342839E-2</v>
      </c>
    </row>
    <row r="142" spans="1:1" ht="18.75" x14ac:dyDescent="0.25">
      <c r="A142" s="28">
        <f>SUMPRODUCT(DF!K143:S143,'inversion optima (SOLVER)'!$E$15:$M$15)</f>
        <v>-1.02856225350222E-2</v>
      </c>
    </row>
    <row r="143" spans="1:1" ht="18.75" x14ac:dyDescent="0.25">
      <c r="A143" s="28">
        <f>SUMPRODUCT(DF!K144:S144,'inversion optima (SOLVER)'!$E$15:$M$15)</f>
        <v>-3.0371013197868345E-3</v>
      </c>
    </row>
    <row r="144" spans="1:1" ht="18.75" x14ac:dyDescent="0.25">
      <c r="A144" s="28">
        <f>SUMPRODUCT(DF!K145:S145,'inversion optima (SOLVER)'!$E$15:$M$15)</f>
        <v>1.0369897157611521E-3</v>
      </c>
    </row>
    <row r="145" spans="1:1" ht="18.75" x14ac:dyDescent="0.25">
      <c r="A145" s="28">
        <f>SUMPRODUCT(DF!K146:S146,'inversion optima (SOLVER)'!$E$15:$M$15)</f>
        <v>1.1296633123060668E-2</v>
      </c>
    </row>
    <row r="146" spans="1:1" ht="18.75" x14ac:dyDescent="0.25">
      <c r="A146" s="28">
        <f>SUMPRODUCT(DF!K147:S147,'inversion optima (SOLVER)'!$E$15:$M$15)</f>
        <v>7.2446846808294678E-3</v>
      </c>
    </row>
    <row r="147" spans="1:1" ht="18.75" x14ac:dyDescent="0.25">
      <c r="A147" s="28">
        <f>SUMPRODUCT(DF!K148:S148,'inversion optima (SOLVER)'!$E$15:$M$15)</f>
        <v>-4.7174310151936946E-3</v>
      </c>
    </row>
    <row r="148" spans="1:1" ht="18.75" x14ac:dyDescent="0.25">
      <c r="A148" s="28">
        <f>SUMPRODUCT(DF!K149:S149,'inversion optima (SOLVER)'!$E$15:$M$15)</f>
        <v>3.8793377243147931E-3</v>
      </c>
    </row>
    <row r="149" spans="1:1" ht="18.75" x14ac:dyDescent="0.25">
      <c r="A149" s="28">
        <f>SUMPRODUCT(DF!K150:S150,'inversion optima (SOLVER)'!$E$15:$M$15)</f>
        <v>1.206934460527088E-3</v>
      </c>
    </row>
    <row r="150" spans="1:1" ht="18.75" x14ac:dyDescent="0.25">
      <c r="A150" s="28">
        <f>SUMPRODUCT(DF!K151:S151,'inversion optima (SOLVER)'!$E$15:$M$15)</f>
        <v>-2.1516759501867808E-3</v>
      </c>
    </row>
    <row r="151" spans="1:1" ht="18.75" x14ac:dyDescent="0.25">
      <c r="A151" s="28">
        <f>SUMPRODUCT(DF!K152:S152,'inversion optima (SOLVER)'!$E$15:$M$15)</f>
        <v>6.4083164813491045E-3</v>
      </c>
    </row>
    <row r="152" spans="1:1" ht="18.75" x14ac:dyDescent="0.25">
      <c r="A152" s="28">
        <f>SUMPRODUCT(DF!K153:S153,'inversion optima (SOLVER)'!$E$15:$M$15)</f>
        <v>3.9952246612995762E-3</v>
      </c>
    </row>
    <row r="153" spans="1:1" ht="18.75" x14ac:dyDescent="0.25">
      <c r="A153" s="28">
        <f>SUMPRODUCT(DF!K154:S154,'inversion optima (SOLVER)'!$E$15:$M$15)</f>
        <v>7.9519205328530788E-3</v>
      </c>
    </row>
    <row r="154" spans="1:1" ht="18.75" x14ac:dyDescent="0.25">
      <c r="A154" s="28">
        <f>SUMPRODUCT(DF!K155:S155,'inversion optima (SOLVER)'!$E$15:$M$15)</f>
        <v>1.8732438254902138E-2</v>
      </c>
    </row>
    <row r="155" spans="1:1" ht="18.75" x14ac:dyDescent="0.25">
      <c r="A155" s="28">
        <f>SUMPRODUCT(DF!K156:S156,'inversion optima (SOLVER)'!$E$15:$M$15)</f>
        <v>-3.7792259144302808E-3</v>
      </c>
    </row>
    <row r="156" spans="1:1" ht="18.75" x14ac:dyDescent="0.25">
      <c r="A156" s="28">
        <f>SUMPRODUCT(DF!K157:S157,'inversion optima (SOLVER)'!$E$15:$M$15)</f>
        <v>1.5876438992601749E-3</v>
      </c>
    </row>
    <row r="157" spans="1:1" ht="18.75" x14ac:dyDescent="0.25">
      <c r="A157" s="28">
        <f>SUMPRODUCT(DF!K158:S158,'inversion optima (SOLVER)'!$E$15:$M$15)</f>
        <v>-4.4282656535526007E-3</v>
      </c>
    </row>
    <row r="158" spans="1:1" ht="18.75" x14ac:dyDescent="0.25">
      <c r="A158" s="28">
        <f>SUMPRODUCT(DF!K159:S159,'inversion optima (SOLVER)'!$E$15:$M$15)</f>
        <v>-6.0999902388953024E-3</v>
      </c>
    </row>
    <row r="159" spans="1:1" ht="18.75" x14ac:dyDescent="0.25">
      <c r="A159" s="28">
        <f>SUMPRODUCT(DF!K160:S160,'inversion optima (SOLVER)'!$E$15:$M$15)</f>
        <v>6.8572348755621321E-2</v>
      </c>
    </row>
    <row r="160" spans="1:1" ht="18.75" x14ac:dyDescent="0.25">
      <c r="A160" s="28">
        <f>SUMPRODUCT(DF!K161:S161,'inversion optima (SOLVER)'!$E$15:$M$15)</f>
        <v>1.1489911461105892E-2</v>
      </c>
    </row>
    <row r="161" spans="1:1" ht="18.75" x14ac:dyDescent="0.25">
      <c r="A161" s="28">
        <f>SUMPRODUCT(DF!K162:S162,'inversion optima (SOLVER)'!$E$15:$M$15)</f>
        <v>1.5793872145104981E-2</v>
      </c>
    </row>
    <row r="162" spans="1:1" ht="18.75" x14ac:dyDescent="0.25">
      <c r="A162" s="28">
        <f>SUMPRODUCT(DF!K163:S163,'inversion optima (SOLVER)'!$E$15:$M$15)</f>
        <v>-1.7813877246799639E-2</v>
      </c>
    </row>
    <row r="163" spans="1:1" ht="18.75" x14ac:dyDescent="0.25">
      <c r="A163" s="28">
        <f>SUMPRODUCT(DF!K164:S164,'inversion optima (SOLVER)'!$E$15:$M$15)</f>
        <v>1.5128804121151371E-2</v>
      </c>
    </row>
    <row r="164" spans="1:1" ht="18.75" x14ac:dyDescent="0.25">
      <c r="A164" s="28">
        <f>SUMPRODUCT(DF!K165:S165,'inversion optima (SOLVER)'!$E$15:$M$15)</f>
        <v>2.5082851921017358E-3</v>
      </c>
    </row>
    <row r="165" spans="1:1" ht="18.75" x14ac:dyDescent="0.25">
      <c r="A165" s="28">
        <f>SUMPRODUCT(DF!K166:S166,'inversion optima (SOLVER)'!$E$15:$M$15)</f>
        <v>-2.7916360193963831E-3</v>
      </c>
    </row>
    <row r="166" spans="1:1" ht="18.75" x14ac:dyDescent="0.25">
      <c r="A166" s="28">
        <f>SUMPRODUCT(DF!K167:S167,'inversion optima (SOLVER)'!$E$15:$M$15)</f>
        <v>-1.9515982245702987E-3</v>
      </c>
    </row>
    <row r="167" spans="1:1" ht="18.75" x14ac:dyDescent="0.25">
      <c r="A167" s="28">
        <f>SUMPRODUCT(DF!K168:S168,'inversion optima (SOLVER)'!$E$15:$M$15)</f>
        <v>-9.464589799092973E-3</v>
      </c>
    </row>
    <row r="168" spans="1:1" ht="18.75" x14ac:dyDescent="0.25">
      <c r="A168" s="28">
        <f>SUMPRODUCT(DF!K169:S169,'inversion optima (SOLVER)'!$E$15:$M$15)</f>
        <v>-6.7944964374646276E-4</v>
      </c>
    </row>
    <row r="169" spans="1:1" ht="18.75" x14ac:dyDescent="0.25">
      <c r="A169" s="28">
        <f>SUMPRODUCT(DF!K170:S170,'inversion optima (SOLVER)'!$E$15:$M$15)</f>
        <v>8.86174168951602E-3</v>
      </c>
    </row>
    <row r="170" spans="1:1" ht="18.75" x14ac:dyDescent="0.25">
      <c r="A170" s="28">
        <f>SUMPRODUCT(DF!K171:S171,'inversion optima (SOLVER)'!$E$15:$M$15)</f>
        <v>5.68413326720705E-3</v>
      </c>
    </row>
    <row r="171" spans="1:1" ht="18.75" x14ac:dyDescent="0.25">
      <c r="A171" s="28">
        <f>SUMPRODUCT(DF!K172:S172,'inversion optima (SOLVER)'!$E$15:$M$15)</f>
        <v>1.6592326583472778E-2</v>
      </c>
    </row>
    <row r="172" spans="1:1" ht="18.75" x14ac:dyDescent="0.25">
      <c r="A172" s="28">
        <f>SUMPRODUCT(DF!K173:S173,'inversion optima (SOLVER)'!$E$15:$M$15)</f>
        <v>1.5130235701203061E-2</v>
      </c>
    </row>
    <row r="173" spans="1:1" ht="18.75" x14ac:dyDescent="0.25">
      <c r="A173" s="28">
        <f>SUMPRODUCT(DF!K174:S174,'inversion optima (SOLVER)'!$E$15:$M$15)</f>
        <v>-1.9441653374628067E-3</v>
      </c>
    </row>
    <row r="174" spans="1:1" ht="18.75" x14ac:dyDescent="0.25">
      <c r="A174" s="28">
        <f>SUMPRODUCT(DF!K175:S175,'inversion optima (SOLVER)'!$E$15:$M$15)</f>
        <v>7.6892831491745597E-3</v>
      </c>
    </row>
    <row r="175" spans="1:1" ht="18.75" x14ac:dyDescent="0.25">
      <c r="A175" s="28">
        <f>SUMPRODUCT(DF!K176:S176,'inversion optima (SOLVER)'!$E$15:$M$15)</f>
        <v>5.7161465550052909E-3</v>
      </c>
    </row>
    <row r="176" spans="1:1" ht="18.75" x14ac:dyDescent="0.25">
      <c r="A176" s="28">
        <f>SUMPRODUCT(DF!K177:S177,'inversion optima (SOLVER)'!$E$15:$M$15)</f>
        <v>-1.0839616801796991E-2</v>
      </c>
    </row>
    <row r="177" spans="1:1" ht="18.75" x14ac:dyDescent="0.25">
      <c r="A177" s="28">
        <f>SUMPRODUCT(DF!K178:S178,'inversion optima (SOLVER)'!$E$15:$M$15)</f>
        <v>-4.5136607187801093E-3</v>
      </c>
    </row>
    <row r="178" spans="1:1" ht="18.75" x14ac:dyDescent="0.25">
      <c r="A178" s="28">
        <f>SUMPRODUCT(DF!K179:S179,'inversion optima (SOLVER)'!$E$15:$M$15)</f>
        <v>-5.2597805368179446E-3</v>
      </c>
    </row>
    <row r="179" spans="1:1" ht="18.75" x14ac:dyDescent="0.25">
      <c r="A179" s="28">
        <f>SUMPRODUCT(DF!K180:S180,'inversion optima (SOLVER)'!$E$15:$M$15)</f>
        <v>-1.4247456337265853E-2</v>
      </c>
    </row>
    <row r="180" spans="1:1" ht="18.75" x14ac:dyDescent="0.25">
      <c r="A180" s="28">
        <f>SUMPRODUCT(DF!K181:S181,'inversion optima (SOLVER)'!$E$15:$M$15)</f>
        <v>5.4710232474404772E-3</v>
      </c>
    </row>
    <row r="181" spans="1:1" ht="18.75" x14ac:dyDescent="0.25">
      <c r="A181" s="28">
        <f>SUMPRODUCT(DF!K182:S182,'inversion optima (SOLVER)'!$E$15:$M$15)</f>
        <v>-4.1520046952667079E-3</v>
      </c>
    </row>
    <row r="182" spans="1:1" ht="18.75" x14ac:dyDescent="0.25">
      <c r="A182" s="28">
        <f>SUMPRODUCT(DF!K183:S183,'inversion optima (SOLVER)'!$E$15:$M$15)</f>
        <v>-1.4372514379951285E-3</v>
      </c>
    </row>
    <row r="183" spans="1:1" ht="18.75" x14ac:dyDescent="0.25">
      <c r="A183" s="28">
        <f>SUMPRODUCT(DF!K184:S184,'inversion optima (SOLVER)'!$E$15:$M$15)</f>
        <v>1.1995049852479426E-2</v>
      </c>
    </row>
    <row r="184" spans="1:1" ht="18.75" x14ac:dyDescent="0.25">
      <c r="A184" s="28">
        <f>SUMPRODUCT(DF!K185:S185,'inversion optima (SOLVER)'!$E$15:$M$15)</f>
        <v>7.4693517154640465E-3</v>
      </c>
    </row>
    <row r="185" spans="1:1" ht="18.75" x14ac:dyDescent="0.25">
      <c r="A185" s="28">
        <f>SUMPRODUCT(DF!K186:S186,'inversion optima (SOLVER)'!$E$15:$M$15)</f>
        <v>-1.3175290619404307E-3</v>
      </c>
    </row>
    <row r="186" spans="1:1" ht="18.75" x14ac:dyDescent="0.25">
      <c r="A186" s="28">
        <f>SUMPRODUCT(DF!K187:S187,'inversion optima (SOLVER)'!$E$15:$M$15)</f>
        <v>-1.5892274899840062E-3</v>
      </c>
    </row>
    <row r="187" spans="1:1" ht="18.75" x14ac:dyDescent="0.25">
      <c r="A187" s="28">
        <f>SUMPRODUCT(DF!K188:S188,'inversion optima (SOLVER)'!$E$15:$M$15)</f>
        <v>2.8772814929150007E-4</v>
      </c>
    </row>
    <row r="188" spans="1:1" ht="18.75" x14ac:dyDescent="0.25">
      <c r="A188" s="28">
        <f>SUMPRODUCT(DF!K189:S189,'inversion optima (SOLVER)'!$E$15:$M$15)</f>
        <v>-2.2203557689428736E-3</v>
      </c>
    </row>
    <row r="189" spans="1:1" ht="18.75" x14ac:dyDescent="0.25">
      <c r="A189" s="28">
        <f>SUMPRODUCT(DF!K190:S190,'inversion optima (SOLVER)'!$E$15:$M$15)</f>
        <v>-1.3785119115397365E-3</v>
      </c>
    </row>
    <row r="190" spans="1:1" ht="18.75" x14ac:dyDescent="0.25">
      <c r="A190" s="28">
        <f>SUMPRODUCT(DF!K191:S191,'inversion optima (SOLVER)'!$E$15:$M$15)</f>
        <v>1.446155014043868E-2</v>
      </c>
    </row>
    <row r="191" spans="1:1" ht="18.75" x14ac:dyDescent="0.25">
      <c r="A191" s="28">
        <f>SUMPRODUCT(DF!K192:S192,'inversion optima (SOLVER)'!$E$15:$M$15)</f>
        <v>2.3522039288506817E-2</v>
      </c>
    </row>
    <row r="192" spans="1:1" ht="18.75" x14ac:dyDescent="0.25">
      <c r="A192" s="28">
        <f>SUMPRODUCT(DF!K193:S193,'inversion optima (SOLVER)'!$E$15:$M$15)</f>
        <v>2.8357912194237689E-3</v>
      </c>
    </row>
    <row r="193" spans="1:1" ht="18.75" x14ac:dyDescent="0.25">
      <c r="A193" s="28">
        <f>SUMPRODUCT(DF!K194:S194,'inversion optima (SOLVER)'!$E$15:$M$15)</f>
        <v>7.2576681185126035E-3</v>
      </c>
    </row>
    <row r="194" spans="1:1" ht="18.75" x14ac:dyDescent="0.25">
      <c r="A194" s="28">
        <f>SUMPRODUCT(DF!K195:S195,'inversion optima (SOLVER)'!$E$15:$M$15)</f>
        <v>8.7499260950572033E-3</v>
      </c>
    </row>
    <row r="195" spans="1:1" ht="18.75" x14ac:dyDescent="0.25">
      <c r="A195" s="28">
        <f>SUMPRODUCT(DF!K196:S196,'inversion optima (SOLVER)'!$E$15:$M$15)</f>
        <v>3.2503162881593311E-3</v>
      </c>
    </row>
    <row r="196" spans="1:1" ht="18.75" x14ac:dyDescent="0.25">
      <c r="A196" s="28">
        <f>SUMPRODUCT(DF!K197:S197,'inversion optima (SOLVER)'!$E$15:$M$15)</f>
        <v>-1.2493896922731992E-2</v>
      </c>
    </row>
    <row r="197" spans="1:1" ht="18.75" x14ac:dyDescent="0.25">
      <c r="A197" s="28">
        <f>SUMPRODUCT(DF!K198:S198,'inversion optima (SOLVER)'!$E$15:$M$15)</f>
        <v>-1.5688340115685439E-2</v>
      </c>
    </row>
    <row r="198" spans="1:1" ht="18.75" x14ac:dyDescent="0.25">
      <c r="A198" s="28">
        <f>SUMPRODUCT(DF!K199:S199,'inversion optima (SOLVER)'!$E$15:$M$15)</f>
        <v>5.295939446933668E-4</v>
      </c>
    </row>
    <row r="199" spans="1:1" ht="18.75" x14ac:dyDescent="0.25">
      <c r="A199" s="28">
        <f>SUMPRODUCT(DF!K200:S200,'inversion optima (SOLVER)'!$E$15:$M$15)</f>
        <v>9.1385623600364427E-3</v>
      </c>
    </row>
    <row r="200" spans="1:1" ht="18.75" x14ac:dyDescent="0.25">
      <c r="A200" s="28">
        <f>SUMPRODUCT(DF!K201:S201,'inversion optima (SOLVER)'!$E$15:$M$15)</f>
        <v>2.1825743240149334E-3</v>
      </c>
    </row>
    <row r="201" spans="1:1" ht="18.75" x14ac:dyDescent="0.25">
      <c r="A201" s="28">
        <f>SUMPRODUCT(DF!K202:S202,'inversion optima (SOLVER)'!$E$15:$M$15)</f>
        <v>7.2825462021658899E-3</v>
      </c>
    </row>
    <row r="202" spans="1:1" ht="18.75" x14ac:dyDescent="0.25">
      <c r="A202" s="28">
        <f>SUMPRODUCT(DF!K203:S203,'inversion optima (SOLVER)'!$E$15:$M$15)</f>
        <v>-4.4194812328329607E-4</v>
      </c>
    </row>
    <row r="203" spans="1:1" ht="18.75" x14ac:dyDescent="0.25">
      <c r="A203" s="28">
        <f>SUMPRODUCT(DF!K204:S204,'inversion optima (SOLVER)'!$E$15:$M$15)</f>
        <v>7.8147474870714217E-3</v>
      </c>
    </row>
    <row r="204" spans="1:1" ht="18.75" x14ac:dyDescent="0.25">
      <c r="A204" s="28">
        <f>SUMPRODUCT(DF!K205:S205,'inversion optima (SOLVER)'!$E$15:$M$15)</f>
        <v>-6.8841002594357116E-4</v>
      </c>
    </row>
    <row r="205" spans="1:1" ht="18.75" x14ac:dyDescent="0.25">
      <c r="A205" s="28">
        <f>SUMPRODUCT(DF!K206:S206,'inversion optima (SOLVER)'!$E$15:$M$15)</f>
        <v>-2.1347395041714467E-2</v>
      </c>
    </row>
    <row r="206" spans="1:1" ht="18.75" x14ac:dyDescent="0.25">
      <c r="A206" s="28">
        <f>SUMPRODUCT(DF!K207:S207,'inversion optima (SOLVER)'!$E$15:$M$15)</f>
        <v>-6.5245500996159002E-3</v>
      </c>
    </row>
    <row r="207" spans="1:1" ht="18.75" x14ac:dyDescent="0.25">
      <c r="A207" s="28">
        <f>SUMPRODUCT(DF!K208:S208,'inversion optima (SOLVER)'!$E$15:$M$15)</f>
        <v>4.8569359129880743E-4</v>
      </c>
    </row>
    <row r="208" spans="1:1" ht="18.75" x14ac:dyDescent="0.25">
      <c r="A208" s="28">
        <f>SUMPRODUCT(DF!K209:S209,'inversion optima (SOLVER)'!$E$15:$M$15)</f>
        <v>3.4332970107148414E-3</v>
      </c>
    </row>
    <row r="209" spans="1:1" ht="18.75" x14ac:dyDescent="0.25">
      <c r="A209" s="28">
        <f>SUMPRODUCT(DF!K210:S210,'inversion optima (SOLVER)'!$E$15:$M$15)</f>
        <v>-3.5843273366745376E-3</v>
      </c>
    </row>
    <row r="210" spans="1:1" ht="18.75" x14ac:dyDescent="0.25">
      <c r="A210" s="28">
        <f>SUMPRODUCT(DF!K211:S211,'inversion optima (SOLVER)'!$E$15:$M$15)</f>
        <v>-1.945805842151855E-2</v>
      </c>
    </row>
    <row r="211" spans="1:1" ht="18.75" x14ac:dyDescent="0.25">
      <c r="A211" s="28">
        <f>SUMPRODUCT(DF!K212:S212,'inversion optima (SOLVER)'!$E$15:$M$15)</f>
        <v>-6.4078268591680875E-3</v>
      </c>
    </row>
    <row r="212" spans="1:1" ht="18.75" x14ac:dyDescent="0.25">
      <c r="A212" s="28">
        <f>SUMPRODUCT(DF!K213:S213,'inversion optima (SOLVER)'!$E$15:$M$15)</f>
        <v>-1.273657412670671E-2</v>
      </c>
    </row>
    <row r="213" spans="1:1" ht="18.75" x14ac:dyDescent="0.25">
      <c r="A213" s="28">
        <f>SUMPRODUCT(DF!K214:S214,'inversion optima (SOLVER)'!$E$15:$M$15)</f>
        <v>2.2681096437901827E-2</v>
      </c>
    </row>
    <row r="214" spans="1:1" ht="18.75" x14ac:dyDescent="0.25">
      <c r="A214" s="28">
        <f>SUMPRODUCT(DF!K215:S215,'inversion optima (SOLVER)'!$E$15:$M$15)</f>
        <v>3.6136454427134145E-3</v>
      </c>
    </row>
    <row r="215" spans="1:1" ht="18.75" x14ac:dyDescent="0.25">
      <c r="A215" s="28">
        <f>SUMPRODUCT(DF!K216:S216,'inversion optima (SOLVER)'!$E$15:$M$15)</f>
        <v>-8.3348592067124944E-3</v>
      </c>
    </row>
    <row r="216" spans="1:1" ht="18.75" x14ac:dyDescent="0.25">
      <c r="A216" s="28">
        <f>SUMPRODUCT(DF!K217:S217,'inversion optima (SOLVER)'!$E$15:$M$15)</f>
        <v>-5.2994865127354539E-3</v>
      </c>
    </row>
    <row r="217" spans="1:1" ht="18.75" x14ac:dyDescent="0.25">
      <c r="A217" s="28">
        <f>SUMPRODUCT(DF!K218:S218,'inversion optima (SOLVER)'!$E$15:$M$15)</f>
        <v>-2.6625012164391828E-3</v>
      </c>
    </row>
    <row r="218" spans="1:1" ht="18.75" x14ac:dyDescent="0.25">
      <c r="A218" s="28">
        <f>SUMPRODUCT(DF!K219:S219,'inversion optima (SOLVER)'!$E$15:$M$15)</f>
        <v>2.5911667065538106E-2</v>
      </c>
    </row>
    <row r="219" spans="1:1" ht="18.75" x14ac:dyDescent="0.25">
      <c r="A219" s="28">
        <f>SUMPRODUCT(DF!K220:S220,'inversion optima (SOLVER)'!$E$15:$M$15)</f>
        <v>-5.3969178395804045E-3</v>
      </c>
    </row>
    <row r="220" spans="1:1" ht="18.75" x14ac:dyDescent="0.25">
      <c r="A220" s="28">
        <f>SUMPRODUCT(DF!K221:S221,'inversion optima (SOLVER)'!$E$15:$M$15)</f>
        <v>1.1726306246959682E-2</v>
      </c>
    </row>
    <row r="221" spans="1:1" ht="18.75" x14ac:dyDescent="0.25">
      <c r="A221" s="28">
        <f>SUMPRODUCT(DF!K222:S222,'inversion optima (SOLVER)'!$E$15:$M$15)</f>
        <v>9.1700518848662066E-3</v>
      </c>
    </row>
    <row r="222" spans="1:1" ht="18.75" x14ac:dyDescent="0.25">
      <c r="A222" s="28">
        <f>SUMPRODUCT(DF!K223:S223,'inversion optima (SOLVER)'!$E$15:$M$15)</f>
        <v>-1.4503265870211474E-2</v>
      </c>
    </row>
    <row r="223" spans="1:1" ht="18.75" x14ac:dyDescent="0.25">
      <c r="A223" s="28">
        <f>SUMPRODUCT(DF!K224:S224,'inversion optima (SOLVER)'!$E$15:$M$15)</f>
        <v>8.0686011917613133E-3</v>
      </c>
    </row>
    <row r="224" spans="1:1" ht="18.75" x14ac:dyDescent="0.25">
      <c r="A224" s="28">
        <f>SUMPRODUCT(DF!K225:S225,'inversion optima (SOLVER)'!$E$15:$M$15)</f>
        <v>1.697603793059696E-2</v>
      </c>
    </row>
    <row r="225" spans="1:1" ht="18.75" x14ac:dyDescent="0.25">
      <c r="A225" s="28">
        <f>SUMPRODUCT(DF!K226:S226,'inversion optima (SOLVER)'!$E$15:$M$15)</f>
        <v>1.2714405809253227E-2</v>
      </c>
    </row>
    <row r="226" spans="1:1" ht="18.75" x14ac:dyDescent="0.25">
      <c r="A226" s="28">
        <f>SUMPRODUCT(DF!K227:S227,'inversion optima (SOLVER)'!$E$15:$M$15)</f>
        <v>4.0567984695456874E-3</v>
      </c>
    </row>
    <row r="227" spans="1:1" ht="18.75" x14ac:dyDescent="0.25">
      <c r="A227" s="28">
        <f>SUMPRODUCT(DF!K228:S228,'inversion optima (SOLVER)'!$E$15:$M$15)</f>
        <v>-6.2744216152787477E-3</v>
      </c>
    </row>
    <row r="228" spans="1:1" ht="18.75" x14ac:dyDescent="0.25">
      <c r="A228" s="28">
        <f>SUMPRODUCT(DF!K229:S229,'inversion optima (SOLVER)'!$E$15:$M$15)</f>
        <v>5.9918556922657854E-4</v>
      </c>
    </row>
    <row r="229" spans="1:1" ht="18.75" x14ac:dyDescent="0.25">
      <c r="A229" s="28">
        <f>SUMPRODUCT(DF!K230:S230,'inversion optima (SOLVER)'!$E$15:$M$15)</f>
        <v>-1.2471225601630661E-2</v>
      </c>
    </row>
    <row r="230" spans="1:1" ht="18.75" x14ac:dyDescent="0.25">
      <c r="A230" s="28">
        <f>SUMPRODUCT(DF!K231:S231,'inversion optima (SOLVER)'!$E$15:$M$15)</f>
        <v>-1.1595167582053846E-2</v>
      </c>
    </row>
    <row r="231" spans="1:1" ht="18.75" x14ac:dyDescent="0.25">
      <c r="A231" s="28">
        <f>SUMPRODUCT(DF!K232:S232,'inversion optima (SOLVER)'!$E$15:$M$15)</f>
        <v>-6.6599664831816247E-3</v>
      </c>
    </row>
    <row r="232" spans="1:1" ht="18.75" x14ac:dyDescent="0.25">
      <c r="A232" s="28">
        <f>SUMPRODUCT(DF!K233:S233,'inversion optima (SOLVER)'!$E$15:$M$15)</f>
        <v>-1.5090349481619366E-3</v>
      </c>
    </row>
    <row r="233" spans="1:1" ht="18.75" x14ac:dyDescent="0.25">
      <c r="A233" s="28">
        <f>SUMPRODUCT(DF!K234:S234,'inversion optima (SOLVER)'!$E$15:$M$15)</f>
        <v>7.4712644305810439E-4</v>
      </c>
    </row>
    <row r="234" spans="1:1" ht="18.75" x14ac:dyDescent="0.25">
      <c r="A234" s="28">
        <f>SUMPRODUCT(DF!K235:S235,'inversion optima (SOLVER)'!$E$15:$M$15)</f>
        <v>-6.7376437487158092E-4</v>
      </c>
    </row>
    <row r="235" spans="1:1" ht="18.75" x14ac:dyDescent="0.25">
      <c r="A235" s="28">
        <f>SUMPRODUCT(DF!K236:S236,'inversion optima (SOLVER)'!$E$15:$M$15)</f>
        <v>6.778566108230149E-4</v>
      </c>
    </row>
    <row r="236" spans="1:1" ht="18.75" x14ac:dyDescent="0.25">
      <c r="A236" s="28">
        <f>SUMPRODUCT(DF!K237:S237,'inversion optima (SOLVER)'!$E$15:$M$15)</f>
        <v>-8.9750644456597865E-3</v>
      </c>
    </row>
    <row r="237" spans="1:1" ht="18.75" x14ac:dyDescent="0.25">
      <c r="A237" s="28">
        <f>SUMPRODUCT(DF!K238:S238,'inversion optima (SOLVER)'!$E$15:$M$15)</f>
        <v>-1.2607500814631229E-3</v>
      </c>
    </row>
    <row r="238" spans="1:1" ht="18.75" x14ac:dyDescent="0.25">
      <c r="A238" s="28">
        <f>SUMPRODUCT(DF!K239:S239,'inversion optima (SOLVER)'!$E$15:$M$15)</f>
        <v>-6.7398709382087535E-4</v>
      </c>
    </row>
    <row r="239" spans="1:1" ht="18.75" x14ac:dyDescent="0.25">
      <c r="A239" s="28">
        <f>SUMPRODUCT(DF!K240:S240,'inversion optima (SOLVER)'!$E$15:$M$15)</f>
        <v>-1.0632206191536849E-2</v>
      </c>
    </row>
    <row r="240" spans="1:1" ht="18.75" x14ac:dyDescent="0.25">
      <c r="A240" s="28">
        <f>SUMPRODUCT(DF!K241:S241,'inversion optima (SOLVER)'!$E$15:$M$15)</f>
        <v>-1.667082546898702E-2</v>
      </c>
    </row>
    <row r="241" spans="1:1" ht="18.75" x14ac:dyDescent="0.25">
      <c r="A241" s="28">
        <f>SUMPRODUCT(DF!K242:S242,'inversion optima (SOLVER)'!$E$15:$M$15)</f>
        <v>-2.1682911998960677E-3</v>
      </c>
    </row>
    <row r="242" spans="1:1" ht="18.75" x14ac:dyDescent="0.25">
      <c r="A242" s="28">
        <f>SUMPRODUCT(DF!K243:S243,'inversion optima (SOLVER)'!$E$15:$M$15)</f>
        <v>5.3056907220644066E-3</v>
      </c>
    </row>
    <row r="243" spans="1:1" ht="18.75" x14ac:dyDescent="0.25">
      <c r="A243" s="28">
        <f>SUMPRODUCT(DF!K244:S244,'inversion optima (SOLVER)'!$E$15:$M$15)</f>
        <v>-2.3342882607974057E-3</v>
      </c>
    </row>
    <row r="244" spans="1:1" ht="18.75" x14ac:dyDescent="0.25">
      <c r="A244" s="28">
        <f>SUMPRODUCT(DF!K245:S245,'inversion optima (SOLVER)'!$E$15:$M$15)</f>
        <v>-4.2745177884547601E-3</v>
      </c>
    </row>
    <row r="245" spans="1:1" ht="18.75" x14ac:dyDescent="0.25">
      <c r="A245" s="28">
        <f>SUMPRODUCT(DF!K246:S246,'inversion optima (SOLVER)'!$E$15:$M$15)</f>
        <v>1.5848739359105484E-3</v>
      </c>
    </row>
    <row r="246" spans="1:1" ht="18.75" x14ac:dyDescent="0.25">
      <c r="A246" s="28">
        <f>SUMPRODUCT(DF!K247:S247,'inversion optima (SOLVER)'!$E$15:$M$15)</f>
        <v>3.7544321534570897E-3</v>
      </c>
    </row>
    <row r="247" spans="1:1" ht="18.75" x14ac:dyDescent="0.25">
      <c r="A247" s="28">
        <f>SUMPRODUCT(DF!K248:S248,'inversion optima (SOLVER)'!$E$15:$M$15)</f>
        <v>6.4576441551107214E-3</v>
      </c>
    </row>
    <row r="248" spans="1:1" ht="18.75" x14ac:dyDescent="0.25">
      <c r="A248" s="28">
        <f>SUMPRODUCT(DF!K249:S249,'inversion optima (SOLVER)'!$E$15:$M$15)</f>
        <v>-9.3051908617217162E-3</v>
      </c>
    </row>
    <row r="249" spans="1:1" ht="18.75" x14ac:dyDescent="0.25">
      <c r="A249" s="28">
        <f>SUMPRODUCT(DF!K250:S250,'inversion optima (SOLVER)'!$E$15:$M$15)</f>
        <v>-1.9897596151551762E-3</v>
      </c>
    </row>
    <row r="250" spans="1:1" ht="18.75" x14ac:dyDescent="0.25">
      <c r="A250" s="28">
        <f>SUMPRODUCT(DF!K251:S251,'inversion optima (SOLVER)'!$E$15:$M$15)</f>
        <v>9.1687148228458484E-3</v>
      </c>
    </row>
    <row r="251" spans="1:1" ht="18.75" x14ac:dyDescent="0.25">
      <c r="A251" s="28">
        <f>SUMPRODUCT(DF!K252:S252,'inversion optima (SOLVER)'!$E$15:$M$15)</f>
        <v>6.3636577765269833E-3</v>
      </c>
    </row>
  </sheetData>
  <mergeCells count="1">
    <mergeCell ref="D17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Normal="100" workbookViewId="0">
      <selection activeCell="N12" sqref="N12"/>
    </sheetView>
  </sheetViews>
  <sheetFormatPr baseColWidth="10" defaultRowHeight="15" x14ac:dyDescent="0.25"/>
  <cols>
    <col min="1" max="1" width="17.85546875" bestFit="1" customWidth="1"/>
    <col min="2" max="2" width="12" bestFit="1" customWidth="1"/>
    <col min="12" max="12" width="6.140625" bestFit="1" customWidth="1"/>
    <col min="13" max="13" width="7.28515625" customWidth="1"/>
    <col min="14" max="14" width="17.85546875" bestFit="1" customWidth="1"/>
    <col min="15" max="15" width="11.7109375" customWidth="1"/>
    <col min="16" max="20" width="6.140625" bestFit="1" customWidth="1"/>
    <col min="21" max="21" width="9.28515625" customWidth="1"/>
    <col min="22" max="22" width="9.42578125" customWidth="1"/>
  </cols>
  <sheetData>
    <row r="1" spans="1:15" ht="15.75" thickBot="1" x14ac:dyDescent="0.3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5" ht="19.5" thickBot="1" x14ac:dyDescent="0.3">
      <c r="B2" s="1" t="s">
        <v>6</v>
      </c>
      <c r="C2" s="1" t="s">
        <v>7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8</v>
      </c>
      <c r="J2" s="1" t="s">
        <v>9</v>
      </c>
    </row>
    <row r="3" spans="1:15" ht="18.75" x14ac:dyDescent="0.25">
      <c r="A3" s="11" t="s">
        <v>21</v>
      </c>
      <c r="B3" s="12">
        <v>0.19377141908692108</v>
      </c>
      <c r="C3" s="12">
        <v>0.13714156016164636</v>
      </c>
      <c r="D3" s="12">
        <v>0.20262738648348999</v>
      </c>
      <c r="E3" s="12">
        <v>0.29388379736716508</v>
      </c>
      <c r="F3" s="12">
        <v>0.32988942314068304</v>
      </c>
      <c r="G3" s="13">
        <v>2.7588834136544986</v>
      </c>
      <c r="H3" s="12">
        <v>6.2318985254658621E-2</v>
      </c>
      <c r="I3" s="12">
        <v>-6.9427385432114574E-2</v>
      </c>
      <c r="J3" s="12">
        <v>6.3796403531682699E-2</v>
      </c>
    </row>
    <row r="4" spans="1:15" ht="18.75" x14ac:dyDescent="0.25">
      <c r="A4" s="11" t="s">
        <v>23</v>
      </c>
      <c r="B4" s="12">
        <v>0.21704941061793759</v>
      </c>
      <c r="C4" s="12">
        <v>0.16480260836976746</v>
      </c>
      <c r="D4" s="12">
        <v>0.27045912987114284</v>
      </c>
      <c r="E4" s="12">
        <v>0.30215887296940286</v>
      </c>
      <c r="F4" s="12">
        <v>0.34000427216087548</v>
      </c>
      <c r="G4" s="12">
        <v>0.52161780879335851</v>
      </c>
      <c r="H4" s="12">
        <v>0.30038757710187131</v>
      </c>
      <c r="I4" s="12">
        <v>0.33793714673807179</v>
      </c>
      <c r="J4" s="12">
        <v>0.13884755784814826</v>
      </c>
    </row>
    <row r="6" spans="1:15" x14ac:dyDescent="0.25">
      <c r="N6" t="s">
        <v>85</v>
      </c>
      <c r="O6" s="47">
        <v>0.1225</v>
      </c>
    </row>
    <row r="7" spans="1:15" x14ac:dyDescent="0.25">
      <c r="A7" s="43" t="s">
        <v>43</v>
      </c>
      <c r="B7" s="44">
        <v>0.95863519400703934</v>
      </c>
      <c r="D7" s="43" t="s">
        <v>44</v>
      </c>
      <c r="E7" s="44">
        <v>0.84483017527756299</v>
      </c>
      <c r="G7" s="43" t="s">
        <v>45</v>
      </c>
      <c r="H7" s="44">
        <v>0.82692557198679495</v>
      </c>
      <c r="J7" s="43" t="s">
        <v>49</v>
      </c>
      <c r="K7" s="44">
        <v>9.6206357119124869E-2</v>
      </c>
    </row>
    <row r="8" spans="1:15" x14ac:dyDescent="0.25">
      <c r="A8" s="43" t="s">
        <v>51</v>
      </c>
      <c r="B8" s="45">
        <f>B7*B4*C4</f>
        <v>3.4290677122244873E-2</v>
      </c>
      <c r="D8" s="43" t="s">
        <v>51</v>
      </c>
      <c r="E8" s="45">
        <f>E7*B4*D4</f>
        <v>4.9594061331095111E-2</v>
      </c>
      <c r="G8" s="43" t="s">
        <v>51</v>
      </c>
      <c r="H8" s="45">
        <f>H7*B4*E4</f>
        <v>5.4232594933093008E-2</v>
      </c>
      <c r="J8" s="43" t="s">
        <v>51</v>
      </c>
      <c r="K8" s="45">
        <f>K7*B4*I4</f>
        <v>7.0566457188467975E-3</v>
      </c>
    </row>
    <row r="9" spans="1:15" x14ac:dyDescent="0.25">
      <c r="B9" s="38"/>
    </row>
    <row r="10" spans="1:15" x14ac:dyDescent="0.25">
      <c r="A10" s="43" t="s">
        <v>46</v>
      </c>
      <c r="B10" s="44">
        <v>0.76585495982182494</v>
      </c>
      <c r="D10" s="43" t="s">
        <v>47</v>
      </c>
      <c r="E10" s="44">
        <v>-7.6587359103907982E-3</v>
      </c>
      <c r="G10" s="43" t="s">
        <v>48</v>
      </c>
      <c r="H10" s="44">
        <v>0.58323750372174321</v>
      </c>
      <c r="J10" s="43" t="s">
        <v>50</v>
      </c>
      <c r="K10" s="44">
        <v>0.20648385787268017</v>
      </c>
    </row>
    <row r="11" spans="1:15" x14ac:dyDescent="0.25">
      <c r="A11" s="43" t="s">
        <v>51</v>
      </c>
      <c r="B11" s="45">
        <f>B10*B4*F4</f>
        <v>5.6518355154700127E-2</v>
      </c>
      <c r="D11" s="43" t="s">
        <v>51</v>
      </c>
      <c r="E11" s="45">
        <f>E10*B4*G4</f>
        <v>-8.6709786259430582E-4</v>
      </c>
      <c r="G11" s="43" t="s">
        <v>51</v>
      </c>
      <c r="H11" s="45">
        <f>H10*B4*H4</f>
        <v>3.8026470840972749E-2</v>
      </c>
      <c r="J11" s="43" t="s">
        <v>51</v>
      </c>
      <c r="K11" s="45">
        <f>B4*K10*J4</f>
        <v>6.2227587214651369E-3</v>
      </c>
    </row>
    <row r="12" spans="1:15" x14ac:dyDescent="0.25">
      <c r="B12" s="38"/>
    </row>
    <row r="14" spans="1:15" x14ac:dyDescent="0.25">
      <c r="F14" t="s">
        <v>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9"/>
  <sheetViews>
    <sheetView workbookViewId="0">
      <selection activeCell="I14" sqref="I14"/>
    </sheetView>
  </sheetViews>
  <sheetFormatPr baseColWidth="10" defaultRowHeight="15" x14ac:dyDescent="0.25"/>
  <sheetData>
    <row r="1" spans="1:23" x14ac:dyDescent="0.25">
      <c r="A1" s="39" t="s">
        <v>52</v>
      </c>
      <c r="B1" s="39" t="s">
        <v>53</v>
      </c>
      <c r="C1" s="40" t="s">
        <v>63</v>
      </c>
      <c r="D1" s="40" t="s">
        <v>64</v>
      </c>
      <c r="E1" s="40" t="s">
        <v>65</v>
      </c>
      <c r="F1" s="40" t="s">
        <v>66</v>
      </c>
      <c r="G1" s="40" t="s">
        <v>67</v>
      </c>
      <c r="H1" s="40" t="s">
        <v>68</v>
      </c>
      <c r="I1" s="40" t="s">
        <v>69</v>
      </c>
      <c r="J1" s="40" t="s">
        <v>70</v>
      </c>
      <c r="K1" s="40" t="s">
        <v>71</v>
      </c>
      <c r="L1" s="41" t="s">
        <v>72</v>
      </c>
      <c r="M1" s="41" t="s">
        <v>73</v>
      </c>
      <c r="N1" s="41" t="s">
        <v>74</v>
      </c>
      <c r="O1" s="41" t="s">
        <v>75</v>
      </c>
      <c r="P1" s="41" t="s">
        <v>76</v>
      </c>
      <c r="Q1" s="41" t="s">
        <v>77</v>
      </c>
      <c r="R1" s="41" t="s">
        <v>78</v>
      </c>
      <c r="S1" s="41" t="s">
        <v>79</v>
      </c>
      <c r="T1" s="41" t="s">
        <v>80</v>
      </c>
      <c r="U1" s="39" t="s">
        <v>81</v>
      </c>
      <c r="V1" s="39" t="s">
        <v>82</v>
      </c>
      <c r="W1" s="39" t="s">
        <v>83</v>
      </c>
    </row>
    <row r="2" spans="1:23" x14ac:dyDescent="0.25">
      <c r="A2">
        <v>1</v>
      </c>
      <c r="B2" s="25">
        <f t="shared" ref="B2:B65" ca="1" si="0">SUM(L2:T2)</f>
        <v>1.0000000000000002</v>
      </c>
      <c r="C2" s="46">
        <v>0</v>
      </c>
      <c r="D2">
        <f t="shared" ref="D2:K11" ca="1" si="1">RAND()</f>
        <v>0.83304021064586764</v>
      </c>
      <c r="E2">
        <f t="shared" ca="1" si="1"/>
        <v>0.86587969293856637</v>
      </c>
      <c r="F2">
        <f t="shared" ca="1" si="1"/>
        <v>0.33036015399838026</v>
      </c>
      <c r="G2">
        <f t="shared" ca="1" si="1"/>
        <v>0.41358661579619072</v>
      </c>
      <c r="H2">
        <f t="shared" ca="1" si="1"/>
        <v>0.66737712300376095</v>
      </c>
      <c r="I2">
        <f t="shared" ca="1" si="1"/>
        <v>0.82296452719016322</v>
      </c>
      <c r="J2">
        <f t="shared" ca="1" si="1"/>
        <v>0.16068740076219912</v>
      </c>
      <c r="K2">
        <f t="shared" ca="1" si="1"/>
        <v>0.25635636241208981</v>
      </c>
      <c r="L2" s="42">
        <f ca="1">C2/SUM(C2:K2)</f>
        <v>0</v>
      </c>
      <c r="M2" s="42">
        <f ca="1">D2/SUM(C2:K2)</f>
        <v>0.19149239952867897</v>
      </c>
      <c r="N2" s="42">
        <f ca="1">E2/SUM(C2:K2)</f>
        <v>0.19904126833854455</v>
      </c>
      <c r="O2" s="42">
        <f ca="1">F2/SUM(C2:K2)</f>
        <v>7.5940462164204844E-2</v>
      </c>
      <c r="P2" s="42">
        <f ca="1">G2/SUM(C2:K2)</f>
        <v>9.5071873433762055E-2</v>
      </c>
      <c r="Q2" s="42">
        <f ca="1">H2/SUM(C2:K2)</f>
        <v>0.15341113795149605</v>
      </c>
      <c r="R2" s="42">
        <f ca="1">I2/SUM(C2:K2)</f>
        <v>0.189176284679519</v>
      </c>
      <c r="S2" s="42">
        <f ca="1">J2/SUM(C2:K2)</f>
        <v>3.6937491795411961E-2</v>
      </c>
      <c r="T2" s="42">
        <f ca="1">K2/SUM(C2:K2)</f>
        <v>5.8929082108382665E-2</v>
      </c>
      <c r="U2">
        <f ca="1">+(L2^2*Markiwitz!$B$4^2)+(M2^2*Markiwitz!$C$4^2)+(N2^2*Markiwitz!$D$4^2)+(O2^2*Markiwitz!$E$4^2)+(P2^2*Markiwitz!$F$4^2)+(Q2^2*Markiwitz!$G$4^2)+(R2^2*Markiwitz!$H$4^2)+(S2^2*Markiwitz!$I$4^2)+(T2^2*Markiwitz!$J$4^2)+(2*L2*M2*Markiwitz!$B$8)+(2*L2*N2*Markiwitz!$E$8)+(2*L2*O2*Markiwitz!$H$8)+(2*L2*P2*Markiwitz!$B$11)+(2*L2*Q2*Markiwitz!$E$11)+(2*L2*R2*Markiwitz!$H$11)+(2*L2*S2*Markiwitz!$K$8)+(2*L2*T2*Markiwitz!$K$11)</f>
        <v>1.5320791950537736E-2</v>
      </c>
      <c r="V2" s="5">
        <f t="shared" ref="V2:V65" ca="1" si="2">SQRT(U2)</f>
        <v>0.12377718671280963</v>
      </c>
      <c r="W2" s="42">
        <f ca="1">SUMPRODUCT(L2:T2,Markiwitz!$B$3:$J$3)</f>
        <v>0.55650136339674161</v>
      </c>
    </row>
    <row r="3" spans="1:23" x14ac:dyDescent="0.25">
      <c r="A3">
        <v>2</v>
      </c>
      <c r="B3" s="25">
        <f t="shared" ca="1" si="0"/>
        <v>1</v>
      </c>
      <c r="C3" s="46">
        <v>0</v>
      </c>
      <c r="D3">
        <f t="shared" ca="1" si="1"/>
        <v>0.2947381362066569</v>
      </c>
      <c r="E3">
        <f t="shared" ca="1" si="1"/>
        <v>0.18514782562386467</v>
      </c>
      <c r="F3">
        <f t="shared" ca="1" si="1"/>
        <v>2.0901881879565876E-2</v>
      </c>
      <c r="G3">
        <f t="shared" ca="1" si="1"/>
        <v>0.46997732607806231</v>
      </c>
      <c r="H3">
        <f t="shared" ca="1" si="1"/>
        <v>0.32881883821322377</v>
      </c>
      <c r="I3">
        <f t="shared" ca="1" si="1"/>
        <v>0.74076815413254427</v>
      </c>
      <c r="J3">
        <f t="shared" ca="1" si="1"/>
        <v>0.53535270159174009</v>
      </c>
      <c r="K3">
        <f t="shared" ca="1" si="1"/>
        <v>0.94643764035271039</v>
      </c>
      <c r="L3" s="42">
        <f t="shared" ref="L3:L66" ca="1" si="3">C3/SUM($C3:$K3)</f>
        <v>0</v>
      </c>
      <c r="M3" s="42">
        <f t="shared" ref="M3:M66" ca="1" si="4">D3/SUM($C3:$K3)</f>
        <v>8.3681490986061161E-2</v>
      </c>
      <c r="N3" s="42">
        <f t="shared" ref="N3:N66" ca="1" si="5">E3/SUM($C3:$K3)</f>
        <v>5.2566818466168765E-2</v>
      </c>
      <c r="O3" s="42">
        <f t="shared" ref="O3:O66" ca="1" si="6">F3/SUM($C3:$K3)</f>
        <v>5.9344225440518417E-3</v>
      </c>
      <c r="P3" s="42">
        <f t="shared" ref="P3:P66" ca="1" si="7">G3/SUM($C3:$K3)</f>
        <v>0.1334350684374255</v>
      </c>
      <c r="Q3" s="42">
        <f t="shared" ref="Q3:Q66" ca="1" si="8">H3/SUM($C3:$K3)</f>
        <v>9.3357619072049758E-2</v>
      </c>
      <c r="R3" s="42">
        <f t="shared" ref="R3:R66" ca="1" si="9">I3/SUM($C3:$K3)</f>
        <v>0.21031748524507229</v>
      </c>
      <c r="S3" s="42">
        <f t="shared" ref="S3:S66" ca="1" si="10">J3/SUM($C3:$K3)</f>
        <v>0.15199632069737187</v>
      </c>
      <c r="T3" s="42">
        <f t="shared" ref="T3:T66" ca="1" si="11">K3/SUM($C3:$K3)</f>
        <v>0.26871077455179876</v>
      </c>
      <c r="U3">
        <f ca="1">+(L3^2*Markiwitz!$B$4^2)+(M3^2*Markiwitz!$C$4^2)+(N3^2*Markiwitz!$D$4^2)+(O3^2*Markiwitz!$E$4^2)+(P3^2*Markiwitz!$F$4^2)+(Q3^2*Markiwitz!$G$4^2)+(R3^2*Markiwitz!$H$4^2)+(S3^2*Markiwitz!$I$4^2)+(T3^2*Markiwitz!$J$4^2)+(2*L3*M3*Markiwitz!$B$8)+(2*L3*N3*Markiwitz!$E$8)+(2*L3*O3*Markiwitz!$H$8)+(2*L3*P3*Markiwitz!$B$11)+(2*L3*Q3*Markiwitz!$E$11)+(2*L3*R3*Markiwitz!$H$11)+(2*L3*S3*Markiwitz!$K$8)+(2*L3*T3*Markiwitz!$K$11)</f>
        <v>1.2846941633422324E-2</v>
      </c>
      <c r="V3" s="5">
        <f t="shared" ca="1" si="2"/>
        <v>0.11334434980810611</v>
      </c>
      <c r="W3" s="42">
        <f ca="1">SUMPRODUCT(L3:T3,Markiwitz!$B$3:$J$3)</f>
        <v>0.34515016858125552</v>
      </c>
    </row>
    <row r="4" spans="1:23" x14ac:dyDescent="0.25">
      <c r="A4">
        <v>3</v>
      </c>
      <c r="B4" s="25">
        <f t="shared" ca="1" si="0"/>
        <v>1</v>
      </c>
      <c r="C4" s="46">
        <v>0</v>
      </c>
      <c r="D4">
        <f t="shared" ca="1" si="1"/>
        <v>0.79951761194972326</v>
      </c>
      <c r="E4">
        <f t="shared" ca="1" si="1"/>
        <v>0.43462440724792273</v>
      </c>
      <c r="F4">
        <f t="shared" ca="1" si="1"/>
        <v>0.9984487700812209</v>
      </c>
      <c r="G4">
        <f t="shared" ca="1" si="1"/>
        <v>0.71324849173856975</v>
      </c>
      <c r="H4">
        <f t="shared" ca="1" si="1"/>
        <v>0.5280416904146904</v>
      </c>
      <c r="I4">
        <f t="shared" ca="1" si="1"/>
        <v>0.62067478417946786</v>
      </c>
      <c r="J4">
        <f t="shared" ca="1" si="1"/>
        <v>0.95601511134590222</v>
      </c>
      <c r="K4">
        <f t="shared" ca="1" si="1"/>
        <v>0.92964516330467095</v>
      </c>
      <c r="L4" s="42">
        <f t="shared" ca="1" si="3"/>
        <v>0</v>
      </c>
      <c r="M4" s="42">
        <f t="shared" ca="1" si="4"/>
        <v>0.1336937675669006</v>
      </c>
      <c r="N4" s="42">
        <f t="shared" ca="1" si="5"/>
        <v>7.2677041272181123E-2</v>
      </c>
      <c r="O4" s="42">
        <f t="shared" ca="1" si="6"/>
        <v>0.16695864581290884</v>
      </c>
      <c r="P4" s="42">
        <f t="shared" ca="1" si="7"/>
        <v>0.11926801442109468</v>
      </c>
      <c r="Q4" s="42">
        <f t="shared" ca="1" si="8"/>
        <v>8.8298096213012808E-2</v>
      </c>
      <c r="R4" s="42">
        <f t="shared" ca="1" si="9"/>
        <v>0.10378802053949512</v>
      </c>
      <c r="S4" s="42">
        <f t="shared" ca="1" si="10"/>
        <v>0.1598629725929803</v>
      </c>
      <c r="T4" s="42">
        <f t="shared" ca="1" si="11"/>
        <v>0.15545344158142663</v>
      </c>
      <c r="U4">
        <f ca="1">+(L4^2*Markiwitz!$B$4^2)+(M4^2*Markiwitz!$C$4^2)+(N4^2*Markiwitz!$D$4^2)+(O4^2*Markiwitz!$E$4^2)+(P4^2*Markiwitz!$F$4^2)+(Q4^2*Markiwitz!$G$4^2)+(R4^2*Markiwitz!$H$4^2)+(S4^2*Markiwitz!$I$4^2)+(T4^2*Markiwitz!$J$4^2)+(2*L4*M4*Markiwitz!$B$8)+(2*L4*N4*Markiwitz!$E$8)+(2*L4*O4*Markiwitz!$H$8)+(2*L4*P4*Markiwitz!$B$11)+(2*L4*Q4*Markiwitz!$E$11)+(2*L4*R4*Markiwitz!$H$11)+(2*L4*S4*Markiwitz!$K$8)+(2*L4*T4*Markiwitz!$K$11)</f>
        <v>1.153900656757151E-2</v>
      </c>
      <c r="V4" s="5">
        <f t="shared" ca="1" si="2"/>
        <v>0.10741976804839745</v>
      </c>
      <c r="W4" s="42">
        <f ca="1">SUMPRODUCT(L4:T4,Markiwitz!$B$3:$J$3)</f>
        <v>0.37036364760557711</v>
      </c>
    </row>
    <row r="5" spans="1:23" x14ac:dyDescent="0.25">
      <c r="A5">
        <v>4</v>
      </c>
      <c r="B5" s="25">
        <f t="shared" ca="1" si="0"/>
        <v>1</v>
      </c>
      <c r="C5" s="46">
        <v>0</v>
      </c>
      <c r="D5">
        <f t="shared" ca="1" si="1"/>
        <v>3.0594810133870998E-2</v>
      </c>
      <c r="E5">
        <f t="shared" ca="1" si="1"/>
        <v>0.35202634744062389</v>
      </c>
      <c r="F5">
        <f t="shared" ca="1" si="1"/>
        <v>0.10780980956530217</v>
      </c>
      <c r="G5">
        <f t="shared" ca="1" si="1"/>
        <v>3.2068390578014916E-2</v>
      </c>
      <c r="H5">
        <f t="shared" ca="1" si="1"/>
        <v>0.26160883627932585</v>
      </c>
      <c r="I5">
        <f t="shared" ca="1" si="1"/>
        <v>0.16833193306759697</v>
      </c>
      <c r="J5">
        <f t="shared" ca="1" si="1"/>
        <v>0.38164663283248257</v>
      </c>
      <c r="K5">
        <f t="shared" ca="1" si="1"/>
        <v>0.61668005550277316</v>
      </c>
      <c r="L5" s="42">
        <f t="shared" ca="1" si="3"/>
        <v>0</v>
      </c>
      <c r="M5" s="42">
        <f t="shared" ca="1" si="4"/>
        <v>1.5683478872177636E-2</v>
      </c>
      <c r="N5" s="42">
        <f t="shared" ca="1" si="5"/>
        <v>0.18045536999174525</v>
      </c>
      <c r="O5" s="42">
        <f t="shared" ca="1" si="6"/>
        <v>5.5265349356066716E-2</v>
      </c>
      <c r="P5" s="42">
        <f t="shared" ca="1" si="7"/>
        <v>1.6438864104544208E-2</v>
      </c>
      <c r="Q5" s="42">
        <f t="shared" ca="1" si="8"/>
        <v>0.13410564205526784</v>
      </c>
      <c r="R5" s="42">
        <f t="shared" ca="1" si="9"/>
        <v>8.6290135621915301E-2</v>
      </c>
      <c r="S5" s="42">
        <f t="shared" ca="1" si="10"/>
        <v>0.19563928903221001</v>
      </c>
      <c r="T5" s="42">
        <f t="shared" ca="1" si="11"/>
        <v>0.31612187096607314</v>
      </c>
      <c r="U5">
        <f ca="1">+(L5^2*Markiwitz!$B$4^2)+(M5^2*Markiwitz!$C$4^2)+(N5^2*Markiwitz!$D$4^2)+(O5^2*Markiwitz!$E$4^2)+(P5^2*Markiwitz!$F$4^2)+(Q5^2*Markiwitz!$G$4^2)+(R5^2*Markiwitz!$H$4^2)+(S5^2*Markiwitz!$I$4^2)+(T5^2*Markiwitz!$J$4^2)+(2*L5*M5*Markiwitz!$B$8)+(2*L5*N5*Markiwitz!$E$8)+(2*L5*O5*Markiwitz!$H$8)+(2*L5*P5*Markiwitz!$B$11)+(2*L5*Q5*Markiwitz!$E$11)+(2*L5*R5*Markiwitz!$H$11)+(2*L5*S5*Markiwitz!$K$8)+(2*L5*T5*Markiwitz!$K$11)</f>
        <v>1.4561525193080101E-2</v>
      </c>
      <c r="V5" s="5">
        <f t="shared" ca="1" si="2"/>
        <v>0.12067114482377343</v>
      </c>
      <c r="W5" s="42">
        <f ca="1">SUMPRODUCT(L5:T5,Markiwitz!$B$3:$J$3)</f>
        <v>0.44232471424099956</v>
      </c>
    </row>
    <row r="6" spans="1:23" x14ac:dyDescent="0.25">
      <c r="A6">
        <v>5</v>
      </c>
      <c r="B6" s="25">
        <f t="shared" ca="1" si="0"/>
        <v>1.0000000000000002</v>
      </c>
      <c r="C6" s="46">
        <v>0</v>
      </c>
      <c r="D6">
        <f t="shared" ca="1" si="1"/>
        <v>5.9404779071064007E-2</v>
      </c>
      <c r="E6">
        <f t="shared" ca="1" si="1"/>
        <v>0.39634744504423702</v>
      </c>
      <c r="F6">
        <f t="shared" ca="1" si="1"/>
        <v>0.525199703909209</v>
      </c>
      <c r="G6">
        <f t="shared" ca="1" si="1"/>
        <v>0.8153649927226343</v>
      </c>
      <c r="H6">
        <f t="shared" ca="1" si="1"/>
        <v>0.94751523429026663</v>
      </c>
      <c r="I6">
        <f t="shared" ca="1" si="1"/>
        <v>0.59652419161189107</v>
      </c>
      <c r="J6">
        <f t="shared" ca="1" si="1"/>
        <v>0.11996010828328463</v>
      </c>
      <c r="K6">
        <f t="shared" ca="1" si="1"/>
        <v>0.21454235683534051</v>
      </c>
      <c r="L6" s="42">
        <f t="shared" ca="1" si="3"/>
        <v>0</v>
      </c>
      <c r="M6" s="42">
        <f t="shared" ca="1" si="4"/>
        <v>1.6165186776926847E-2</v>
      </c>
      <c r="N6" s="42">
        <f t="shared" ca="1" si="5"/>
        <v>0.10785378849794759</v>
      </c>
      <c r="O6" s="42">
        <f t="shared" ca="1" si="6"/>
        <v>0.14291697472223217</v>
      </c>
      <c r="P6" s="42">
        <f t="shared" ca="1" si="7"/>
        <v>0.22187654940962828</v>
      </c>
      <c r="Q6" s="42">
        <f t="shared" ca="1" si="8"/>
        <v>0.25783718037168052</v>
      </c>
      <c r="R6" s="42">
        <f t="shared" ca="1" si="9"/>
        <v>0.16232574424401111</v>
      </c>
      <c r="S6" s="42">
        <f t="shared" ca="1" si="10"/>
        <v>3.2643460450545413E-2</v>
      </c>
      <c r="T6" s="42">
        <f t="shared" ca="1" si="11"/>
        <v>5.8381115527028085E-2</v>
      </c>
      <c r="U6">
        <f ca="1">+(L6^2*Markiwitz!$B$4^2)+(M6^2*Markiwitz!$C$4^2)+(N6^2*Markiwitz!$D$4^2)+(O6^2*Markiwitz!$E$4^2)+(P6^2*Markiwitz!$F$4^2)+(Q6^2*Markiwitz!$G$4^2)+(R6^2*Markiwitz!$H$4^2)+(S6^2*Markiwitz!$I$4^2)+(T6^2*Markiwitz!$J$4^2)+(2*L6*M6*Markiwitz!$B$8)+(2*L6*N6*Markiwitz!$E$8)+(2*L6*O6*Markiwitz!$H$8)+(2*L6*P6*Markiwitz!$B$11)+(2*L6*Q6*Markiwitz!$E$11)+(2*L6*R6*Markiwitz!$H$11)+(2*L6*S6*Markiwitz!$K$8)+(2*L6*T6*Markiwitz!$K$11)</f>
        <v>2.9067077512579479E-2</v>
      </c>
      <c r="V6" s="5">
        <f t="shared" ca="1" si="2"/>
        <v>0.17049069626398819</v>
      </c>
      <c r="W6" s="42">
        <f ca="1">SUMPRODUCT(L6:T6,Markiwitz!$B$3:$J$3)</f>
        <v>0.86218361146047928</v>
      </c>
    </row>
    <row r="7" spans="1:23" x14ac:dyDescent="0.25">
      <c r="A7">
        <v>6</v>
      </c>
      <c r="B7" s="25">
        <f t="shared" ca="1" si="0"/>
        <v>0.99999999999999989</v>
      </c>
      <c r="C7" s="46">
        <v>0</v>
      </c>
      <c r="D7">
        <f t="shared" ca="1" si="1"/>
        <v>0.67306670829883553</v>
      </c>
      <c r="E7">
        <f t="shared" ca="1" si="1"/>
        <v>0.60873192414434696</v>
      </c>
      <c r="F7">
        <f t="shared" ca="1" si="1"/>
        <v>0.89700610467812647</v>
      </c>
      <c r="G7">
        <f t="shared" ca="1" si="1"/>
        <v>0.20433674656379197</v>
      </c>
      <c r="H7">
        <f t="shared" ca="1" si="1"/>
        <v>0.67275275649401811</v>
      </c>
      <c r="I7">
        <f t="shared" ca="1" si="1"/>
        <v>8.3734031288020705E-2</v>
      </c>
      <c r="J7">
        <f t="shared" ca="1" si="1"/>
        <v>0.85417516920839265</v>
      </c>
      <c r="K7">
        <f t="shared" ca="1" si="1"/>
        <v>0.73271707429817179</v>
      </c>
      <c r="L7" s="42">
        <f t="shared" ca="1" si="3"/>
        <v>0</v>
      </c>
      <c r="M7" s="42">
        <f t="shared" ca="1" si="4"/>
        <v>0.14240215527818989</v>
      </c>
      <c r="N7" s="42">
        <f t="shared" ca="1" si="5"/>
        <v>0.1287907081363284</v>
      </c>
      <c r="O7" s="42">
        <f t="shared" ca="1" si="6"/>
        <v>0.18978148975264034</v>
      </c>
      <c r="P7" s="42">
        <f t="shared" ca="1" si="7"/>
        <v>4.3231960152600495E-2</v>
      </c>
      <c r="Q7" s="42">
        <f t="shared" ca="1" si="8"/>
        <v>0.14233573182698031</v>
      </c>
      <c r="R7" s="42">
        <f t="shared" ca="1" si="9"/>
        <v>1.7715787125592651E-2</v>
      </c>
      <c r="S7" s="42">
        <f t="shared" ca="1" si="10"/>
        <v>0.18071965762178541</v>
      </c>
      <c r="T7" s="42">
        <f t="shared" ca="1" si="11"/>
        <v>0.15502251010588244</v>
      </c>
      <c r="U7">
        <f ca="1">+(L7^2*Markiwitz!$B$4^2)+(M7^2*Markiwitz!$C$4^2)+(N7^2*Markiwitz!$D$4^2)+(O7^2*Markiwitz!$E$4^2)+(P7^2*Markiwitz!$F$4^2)+(Q7^2*Markiwitz!$G$4^2)+(R7^2*Markiwitz!$H$4^2)+(S7^2*Markiwitz!$I$4^2)+(T7^2*Markiwitz!$J$4^2)+(2*L7*M7*Markiwitz!$B$8)+(2*L7*N7*Markiwitz!$E$8)+(2*L7*O7*Markiwitz!$H$8)+(2*L7*P7*Markiwitz!$B$11)+(2*L7*Q7*Markiwitz!$E$11)+(2*L7*R7*Markiwitz!$H$11)+(2*L7*S7*Markiwitz!$K$8)+(2*L7*T7*Markiwitz!$K$11)</f>
        <v>1.5002181869955573E-2</v>
      </c>
      <c r="V7" s="5">
        <f t="shared" ca="1" si="2"/>
        <v>0.12248339426206138</v>
      </c>
      <c r="W7" s="42">
        <f ca="1">SUMPRODUCT(L7:T7,Markiwitz!$B$3:$J$3)</f>
        <v>0.50679595448356718</v>
      </c>
    </row>
    <row r="8" spans="1:23" x14ac:dyDescent="0.25">
      <c r="A8">
        <v>7</v>
      </c>
      <c r="B8" s="25">
        <f t="shared" ca="1" si="0"/>
        <v>1.0000000000000002</v>
      </c>
      <c r="C8" s="46">
        <v>0</v>
      </c>
      <c r="D8">
        <f t="shared" ca="1" si="1"/>
        <v>0.83697541814620879</v>
      </c>
      <c r="E8">
        <f t="shared" ca="1" si="1"/>
        <v>5.0834745260336267E-2</v>
      </c>
      <c r="F8">
        <f t="shared" ca="1" si="1"/>
        <v>0.17121052595336894</v>
      </c>
      <c r="G8">
        <f t="shared" ca="1" si="1"/>
        <v>0.5033200804132929</v>
      </c>
      <c r="H8">
        <f t="shared" ca="1" si="1"/>
        <v>0.46710881288085793</v>
      </c>
      <c r="I8">
        <f t="shared" ca="1" si="1"/>
        <v>0.10773682723316991</v>
      </c>
      <c r="J8">
        <f t="shared" ca="1" si="1"/>
        <v>0.29381635102338133</v>
      </c>
      <c r="K8">
        <f t="shared" ca="1" si="1"/>
        <v>0.41872626745390307</v>
      </c>
      <c r="L8" s="42">
        <f t="shared" ca="1" si="3"/>
        <v>0</v>
      </c>
      <c r="M8" s="42">
        <f t="shared" ca="1" si="4"/>
        <v>0.29370350998830069</v>
      </c>
      <c r="N8" s="42">
        <f t="shared" ca="1" si="5"/>
        <v>1.7838448762797183E-2</v>
      </c>
      <c r="O8" s="42">
        <f t="shared" ca="1" si="6"/>
        <v>6.0079580987960797E-2</v>
      </c>
      <c r="P8" s="42">
        <f t="shared" ca="1" si="7"/>
        <v>0.17662032965364155</v>
      </c>
      <c r="Q8" s="42">
        <f t="shared" ca="1" si="8"/>
        <v>0.16391341360232248</v>
      </c>
      <c r="R8" s="42">
        <f t="shared" ca="1" si="9"/>
        <v>3.7805990029515506E-2</v>
      </c>
      <c r="S8" s="42">
        <f t="shared" ca="1" si="10"/>
        <v>0.10310325932708234</v>
      </c>
      <c r="T8" s="42">
        <f t="shared" ca="1" si="11"/>
        <v>0.14693546764837964</v>
      </c>
      <c r="U8">
        <f ca="1">+(L8^2*Markiwitz!$B$4^2)+(M8^2*Markiwitz!$C$4^2)+(N8^2*Markiwitz!$D$4^2)+(O8^2*Markiwitz!$E$4^2)+(P8^2*Markiwitz!$F$4^2)+(Q8^2*Markiwitz!$G$4^2)+(R8^2*Markiwitz!$H$4^2)+(S8^2*Markiwitz!$I$4^2)+(T8^2*Markiwitz!$J$4^2)+(2*L8*M8*Markiwitz!$B$8)+(2*L8*N8*Markiwitz!$E$8)+(2*L8*O8*Markiwitz!$H$8)+(2*L8*P8*Markiwitz!$B$11)+(2*L8*Q8*Markiwitz!$E$11)+(2*L8*R8*Markiwitz!$H$11)+(2*L8*S8*Markiwitz!$K$8)+(2*L8*T8*Markiwitz!$K$11)</f>
        <v>1.5371358519923974E-2</v>
      </c>
      <c r="V8" s="5">
        <f t="shared" ca="1" si="2"/>
        <v>0.12398128294191818</v>
      </c>
      <c r="W8" s="42">
        <f ca="1">SUMPRODUCT(L8:T8,Markiwitz!$B$3:$J$3)</f>
        <v>0.57660490356652783</v>
      </c>
    </row>
    <row r="9" spans="1:23" x14ac:dyDescent="0.25">
      <c r="A9">
        <v>8</v>
      </c>
      <c r="B9" s="25">
        <f t="shared" ca="1" si="0"/>
        <v>1</v>
      </c>
      <c r="C9" s="46">
        <v>0</v>
      </c>
      <c r="D9">
        <f t="shared" ca="1" si="1"/>
        <v>0.24579702330537312</v>
      </c>
      <c r="E9">
        <f t="shared" ca="1" si="1"/>
        <v>0.99338938017916778</v>
      </c>
      <c r="F9">
        <f t="shared" ca="1" si="1"/>
        <v>0.42828612163469515</v>
      </c>
      <c r="G9">
        <f t="shared" ca="1" si="1"/>
        <v>0.56221929587938069</v>
      </c>
      <c r="H9">
        <f t="shared" ca="1" si="1"/>
        <v>0.64703203450885005</v>
      </c>
      <c r="I9">
        <f t="shared" ca="1" si="1"/>
        <v>0.67354739911321326</v>
      </c>
      <c r="J9">
        <f t="shared" ca="1" si="1"/>
        <v>0.98337410996789709</v>
      </c>
      <c r="K9">
        <f t="shared" ca="1" si="1"/>
        <v>0.26554826135993659</v>
      </c>
      <c r="L9" s="42">
        <f t="shared" ca="1" si="3"/>
        <v>0</v>
      </c>
      <c r="M9" s="42">
        <f t="shared" ca="1" si="4"/>
        <v>5.1216317253045561E-2</v>
      </c>
      <c r="N9" s="42">
        <f t="shared" ca="1" si="5"/>
        <v>0.20699089422190883</v>
      </c>
      <c r="O9" s="42">
        <f t="shared" ca="1" si="6"/>
        <v>8.9241267391050219E-2</v>
      </c>
      <c r="P9" s="42">
        <f t="shared" ca="1" si="7"/>
        <v>0.1171487003232264</v>
      </c>
      <c r="Q9" s="42">
        <f t="shared" ca="1" si="8"/>
        <v>0.13482098972011586</v>
      </c>
      <c r="R9" s="42">
        <f t="shared" ca="1" si="9"/>
        <v>0.14034595217651658</v>
      </c>
      <c r="S9" s="42">
        <f t="shared" ca="1" si="10"/>
        <v>0.20490402901248705</v>
      </c>
      <c r="T9" s="42">
        <f t="shared" ca="1" si="11"/>
        <v>5.5331849901649591E-2</v>
      </c>
      <c r="U9">
        <f ca="1">+(L9^2*Markiwitz!$B$4^2)+(M9^2*Markiwitz!$C$4^2)+(N9^2*Markiwitz!$D$4^2)+(O9^2*Markiwitz!$E$4^2)+(P9^2*Markiwitz!$F$4^2)+(Q9^2*Markiwitz!$G$4^2)+(R9^2*Markiwitz!$H$4^2)+(S9^2*Markiwitz!$I$4^2)+(T9^2*Markiwitz!$J$4^2)+(2*L9*M9*Markiwitz!$B$8)+(2*L9*N9*Markiwitz!$E$8)+(2*L9*O9*Markiwitz!$H$8)+(2*L9*P9*Markiwitz!$B$11)+(2*L9*Q9*Markiwitz!$E$11)+(2*L9*R9*Markiwitz!$H$11)+(2*L9*S9*Markiwitz!$K$8)+(2*L9*T9*Markiwitz!$K$11)</f>
        <v>1.7095690827135791E-2</v>
      </c>
      <c r="V9" s="5">
        <f t="shared" ca="1" si="2"/>
        <v>0.13075049073382397</v>
      </c>
      <c r="W9" s="42">
        <f ca="1">SUMPRODUCT(L9:T9,Markiwitz!$B$3:$J$3)</f>
        <v>0.48384422099112046</v>
      </c>
    </row>
    <row r="10" spans="1:23" x14ac:dyDescent="0.25">
      <c r="A10">
        <v>9</v>
      </c>
      <c r="B10" s="25">
        <f t="shared" ca="1" si="0"/>
        <v>1.0000000000000002</v>
      </c>
      <c r="C10" s="46">
        <v>0</v>
      </c>
      <c r="D10">
        <f t="shared" ca="1" si="1"/>
        <v>3.1832182274854626E-3</v>
      </c>
      <c r="E10">
        <f t="shared" ca="1" si="1"/>
        <v>0.77897799365204634</v>
      </c>
      <c r="F10">
        <f t="shared" ca="1" si="1"/>
        <v>0.48291557147397945</v>
      </c>
      <c r="G10">
        <f t="shared" ca="1" si="1"/>
        <v>0.29705404730582641</v>
      </c>
      <c r="H10">
        <f t="shared" ca="1" si="1"/>
        <v>0.92262690358693089</v>
      </c>
      <c r="I10">
        <f t="shared" ca="1" si="1"/>
        <v>0.62289032232261832</v>
      </c>
      <c r="J10">
        <f t="shared" ca="1" si="1"/>
        <v>0.15113318565909528</v>
      </c>
      <c r="K10">
        <f t="shared" ca="1" si="1"/>
        <v>0.48672999897140001</v>
      </c>
      <c r="L10" s="42">
        <f t="shared" ca="1" si="3"/>
        <v>0</v>
      </c>
      <c r="M10" s="42">
        <f t="shared" ca="1" si="4"/>
        <v>8.4987549696049971E-4</v>
      </c>
      <c r="N10" s="42">
        <f t="shared" ca="1" si="5"/>
        <v>0.20797641322859925</v>
      </c>
      <c r="O10" s="42">
        <f t="shared" ca="1" si="6"/>
        <v>0.12893181741442084</v>
      </c>
      <c r="P10" s="42">
        <f t="shared" ca="1" si="7"/>
        <v>7.9309346088280386E-2</v>
      </c>
      <c r="Q10" s="42">
        <f t="shared" ca="1" si="8"/>
        <v>0.24632869698489779</v>
      </c>
      <c r="R10" s="42">
        <f t="shared" ca="1" si="9"/>
        <v>0.16630315121498804</v>
      </c>
      <c r="S10" s="42">
        <f t="shared" ca="1" si="10"/>
        <v>4.0350482464631354E-2</v>
      </c>
      <c r="T10" s="42">
        <f t="shared" ca="1" si="11"/>
        <v>0.12995021710722193</v>
      </c>
      <c r="U10">
        <f ca="1">+(L10^2*Markiwitz!$B$4^2)+(M10^2*Markiwitz!$C$4^2)+(N10^2*Markiwitz!$D$4^2)+(O10^2*Markiwitz!$E$4^2)+(P10^2*Markiwitz!$F$4^2)+(Q10^2*Markiwitz!$G$4^2)+(R10^2*Markiwitz!$H$4^2)+(S10^2*Markiwitz!$I$4^2)+(T10^2*Markiwitz!$J$4^2)+(2*L10*M10*Markiwitz!$B$8)+(2*L10*N10*Markiwitz!$E$8)+(2*L10*O10*Markiwitz!$H$8)+(2*L10*P10*Markiwitz!$B$11)+(2*L10*Q10*Markiwitz!$E$11)+(2*L10*R10*Markiwitz!$H$11)+(2*L10*S10*Markiwitz!$K$8)+(2*L10*T10*Markiwitz!$K$11)</f>
        <v>2.4925414678334427E-2</v>
      </c>
      <c r="V10" s="5">
        <f t="shared" ca="1" si="2"/>
        <v>0.15787784733246912</v>
      </c>
      <c r="W10" s="42">
        <f ca="1">SUMPRODUCT(L10:T10,Markiwitz!$B$3:$J$3)</f>
        <v>0.80175748488653298</v>
      </c>
    </row>
    <row r="11" spans="1:23" x14ac:dyDescent="0.25">
      <c r="A11">
        <v>10</v>
      </c>
      <c r="B11" s="25">
        <f t="shared" ca="1" si="0"/>
        <v>1.0000000000000002</v>
      </c>
      <c r="C11" s="46">
        <v>0</v>
      </c>
      <c r="D11">
        <f t="shared" ca="1" si="1"/>
        <v>0.51461506040419869</v>
      </c>
      <c r="E11">
        <f t="shared" ca="1" si="1"/>
        <v>0.56462268362873935</v>
      </c>
      <c r="F11">
        <f t="shared" ca="1" si="1"/>
        <v>0.17795634436208707</v>
      </c>
      <c r="G11">
        <f t="shared" ca="1" si="1"/>
        <v>9.1683334628627211E-3</v>
      </c>
      <c r="H11">
        <f t="shared" ca="1" si="1"/>
        <v>0.40302531045424739</v>
      </c>
      <c r="I11">
        <f t="shared" ca="1" si="1"/>
        <v>0.16600327329087716</v>
      </c>
      <c r="J11">
        <f t="shared" ca="1" si="1"/>
        <v>0.33089919893747599</v>
      </c>
      <c r="K11">
        <f t="shared" ca="1" si="1"/>
        <v>0.45468542011554069</v>
      </c>
      <c r="L11" s="42">
        <f t="shared" ca="1" si="3"/>
        <v>0</v>
      </c>
      <c r="M11" s="42">
        <f t="shared" ca="1" si="4"/>
        <v>0.19634484791201967</v>
      </c>
      <c r="N11" s="42">
        <f t="shared" ca="1" si="5"/>
        <v>0.21542462215871971</v>
      </c>
      <c r="O11" s="42">
        <f t="shared" ca="1" si="6"/>
        <v>6.7896985644588626E-2</v>
      </c>
      <c r="P11" s="42">
        <f t="shared" ca="1" si="7"/>
        <v>3.4980613236591826E-3</v>
      </c>
      <c r="Q11" s="42">
        <f t="shared" ca="1" si="8"/>
        <v>0.1537691944415315</v>
      </c>
      <c r="R11" s="42">
        <f t="shared" ca="1" si="9"/>
        <v>6.3336443013529767E-2</v>
      </c>
      <c r="S11" s="42">
        <f t="shared" ca="1" si="10"/>
        <v>0.1262503915811512</v>
      </c>
      <c r="T11" s="42">
        <f t="shared" ca="1" si="11"/>
        <v>0.17347945392480049</v>
      </c>
      <c r="U11">
        <f ca="1">+(L11^2*Markiwitz!$B$4^2)+(M11^2*Markiwitz!$C$4^2)+(N11^2*Markiwitz!$D$4^2)+(O11^2*Markiwitz!$E$4^2)+(P11^2*Markiwitz!$F$4^2)+(Q11^2*Markiwitz!$G$4^2)+(R11^2*Markiwitz!$H$4^2)+(S11^2*Markiwitz!$I$4^2)+(T11^2*Markiwitz!$J$4^2)+(2*L11*M11*Markiwitz!$B$8)+(2*L11*N11*Markiwitz!$E$8)+(2*L11*O11*Markiwitz!$H$8)+(2*L11*P11*Markiwitz!$B$11)+(2*L11*Q11*Markiwitz!$E$11)+(2*L11*R11*Markiwitz!$H$11)+(2*L11*S11*Markiwitz!$K$8)+(2*L11*T11*Markiwitz!$K$11)</f>
        <v>1.4059880965700926E-2</v>
      </c>
      <c r="V11" s="5">
        <f t="shared" ca="1" si="2"/>
        <v>0.11857436892389908</v>
      </c>
      <c r="W11" s="42">
        <f ca="1">SUMPRODUCT(L11:T11,Markiwitz!$B$3:$J$3)</f>
        <v>0.52216623793153849</v>
      </c>
    </row>
    <row r="12" spans="1:23" x14ac:dyDescent="0.25">
      <c r="A12">
        <v>11</v>
      </c>
      <c r="B12" s="25">
        <f t="shared" ca="1" si="0"/>
        <v>1</v>
      </c>
      <c r="C12" s="46">
        <v>0</v>
      </c>
      <c r="D12">
        <f t="shared" ref="D12:K21" ca="1" si="12">RAND()</f>
        <v>0.33870210598022443</v>
      </c>
      <c r="E12">
        <f t="shared" ca="1" si="12"/>
        <v>0.58087756601887053</v>
      </c>
      <c r="F12">
        <f t="shared" ca="1" si="12"/>
        <v>0.86399166889991252</v>
      </c>
      <c r="G12">
        <f t="shared" ca="1" si="12"/>
        <v>1.6265064968453702E-3</v>
      </c>
      <c r="H12">
        <f t="shared" ca="1" si="12"/>
        <v>0.7951463983416639</v>
      </c>
      <c r="I12">
        <f t="shared" ca="1" si="12"/>
        <v>0.18804494761770207</v>
      </c>
      <c r="J12">
        <f t="shared" ca="1" si="12"/>
        <v>0.51766791655340505</v>
      </c>
      <c r="K12">
        <f t="shared" ca="1" si="12"/>
        <v>0.49198979029845624</v>
      </c>
      <c r="L12" s="42">
        <f t="shared" ca="1" si="3"/>
        <v>0</v>
      </c>
      <c r="M12" s="42">
        <f t="shared" ca="1" si="4"/>
        <v>8.9650053301789254E-2</v>
      </c>
      <c r="N12" s="42">
        <f t="shared" ca="1" si="5"/>
        <v>0.15375075571111407</v>
      </c>
      <c r="O12" s="42">
        <f t="shared" ca="1" si="6"/>
        <v>0.22868738576341016</v>
      </c>
      <c r="P12" s="42">
        <f t="shared" ca="1" si="7"/>
        <v>4.3051516823579375E-4</v>
      </c>
      <c r="Q12" s="42">
        <f t="shared" ca="1" si="8"/>
        <v>0.21046493581063824</v>
      </c>
      <c r="R12" s="42">
        <f t="shared" ca="1" si="9"/>
        <v>4.9773058033608597E-2</v>
      </c>
      <c r="S12" s="42">
        <f t="shared" ca="1" si="10"/>
        <v>0.1370199815478815</v>
      </c>
      <c r="T12" s="42">
        <f t="shared" ca="1" si="11"/>
        <v>0.13022331466332235</v>
      </c>
      <c r="U12">
        <f ca="1">+(L12^2*Markiwitz!$B$4^2)+(M12^2*Markiwitz!$C$4^2)+(N12^2*Markiwitz!$D$4^2)+(O12^2*Markiwitz!$E$4^2)+(P12^2*Markiwitz!$F$4^2)+(Q12^2*Markiwitz!$G$4^2)+(R12^2*Markiwitz!$H$4^2)+(S12^2*Markiwitz!$I$4^2)+(T12^2*Markiwitz!$J$4^2)+(2*L12*M12*Markiwitz!$B$8)+(2*L12*N12*Markiwitz!$E$8)+(2*L12*O12*Markiwitz!$H$8)+(2*L12*P12*Markiwitz!$B$11)+(2*L12*Q12*Markiwitz!$E$11)+(2*L12*R12*Markiwitz!$H$11)+(2*L12*S12*Markiwitz!$K$8)+(2*L12*T12*Markiwitz!$K$11)</f>
        <v>2.146896480066994E-2</v>
      </c>
      <c r="V12" s="5">
        <f t="shared" ca="1" si="2"/>
        <v>0.14652291561619274</v>
      </c>
      <c r="W12" s="42">
        <f ca="1">SUMPRODUCT(L12:T12,Markiwitz!$B$3:$J$3)</f>
        <v>0.69334326881078301</v>
      </c>
    </row>
    <row r="13" spans="1:23" x14ac:dyDescent="0.25">
      <c r="A13">
        <v>12</v>
      </c>
      <c r="B13" s="25">
        <f t="shared" ca="1" si="0"/>
        <v>1</v>
      </c>
      <c r="C13" s="46">
        <v>0</v>
      </c>
      <c r="D13">
        <f t="shared" ca="1" si="12"/>
        <v>0.8285835322966254</v>
      </c>
      <c r="E13">
        <f t="shared" ca="1" si="12"/>
        <v>0.14221831942776864</v>
      </c>
      <c r="F13">
        <f t="shared" ca="1" si="12"/>
        <v>0.73945812898428598</v>
      </c>
      <c r="G13">
        <f t="shared" ca="1" si="12"/>
        <v>3.6931325294531692E-2</v>
      </c>
      <c r="H13">
        <f t="shared" ca="1" si="12"/>
        <v>0.95848614131462473</v>
      </c>
      <c r="I13">
        <f t="shared" ca="1" si="12"/>
        <v>0.92477547388367243</v>
      </c>
      <c r="J13">
        <f t="shared" ca="1" si="12"/>
        <v>0.57124774068796058</v>
      </c>
      <c r="K13">
        <f t="shared" ca="1" si="12"/>
        <v>0.81329767740521863</v>
      </c>
      <c r="L13" s="42">
        <f t="shared" ca="1" si="3"/>
        <v>0</v>
      </c>
      <c r="M13" s="42">
        <f t="shared" ca="1" si="4"/>
        <v>0.1652210980419104</v>
      </c>
      <c r="N13" s="42">
        <f t="shared" ca="1" si="5"/>
        <v>2.8358597512072217E-2</v>
      </c>
      <c r="O13" s="42">
        <f t="shared" ca="1" si="6"/>
        <v>0.14744932679046185</v>
      </c>
      <c r="P13" s="42">
        <f t="shared" ca="1" si="7"/>
        <v>7.3641749799115055E-3</v>
      </c>
      <c r="Q13" s="42">
        <f t="shared" ca="1" si="8"/>
        <v>0.19112391998307757</v>
      </c>
      <c r="R13" s="42">
        <f t="shared" ca="1" si="9"/>
        <v>0.18440195017367311</v>
      </c>
      <c r="S13" s="42">
        <f t="shared" ca="1" si="10"/>
        <v>0.1139078623839188</v>
      </c>
      <c r="T13" s="42">
        <f t="shared" ca="1" si="11"/>
        <v>0.16217307013497462</v>
      </c>
      <c r="U13">
        <f ca="1">+(L13^2*Markiwitz!$B$4^2)+(M13^2*Markiwitz!$C$4^2)+(N13^2*Markiwitz!$D$4^2)+(O13^2*Markiwitz!$E$4^2)+(P13^2*Markiwitz!$F$4^2)+(Q13^2*Markiwitz!$G$4^2)+(R13^2*Markiwitz!$H$4^2)+(S13^2*Markiwitz!$I$4^2)+(T13^2*Markiwitz!$J$4^2)+(2*L13*M13*Markiwitz!$B$8)+(2*L13*N13*Markiwitz!$E$8)+(2*L13*O13*Markiwitz!$H$8)+(2*L13*P13*Markiwitz!$B$11)+(2*L13*Q13*Markiwitz!$E$11)+(2*L13*R13*Markiwitz!$H$11)+(2*L13*S13*Markiwitz!$K$8)+(2*L13*T13*Markiwitz!$K$11)</f>
        <v>1.778738453954613E-2</v>
      </c>
      <c r="V13" s="5">
        <f t="shared" ca="1" si="2"/>
        <v>0.13336935382443049</v>
      </c>
      <c r="W13" s="42">
        <f ca="1">SUMPRODUCT(L13:T13,Markiwitz!$B$3:$J$3)</f>
        <v>0.61538532793431122</v>
      </c>
    </row>
    <row r="14" spans="1:23" x14ac:dyDescent="0.25">
      <c r="A14">
        <v>13</v>
      </c>
      <c r="B14" s="25">
        <f t="shared" ca="1" si="0"/>
        <v>0.99999999999999989</v>
      </c>
      <c r="C14" s="46">
        <v>0</v>
      </c>
      <c r="D14">
        <f t="shared" ca="1" si="12"/>
        <v>0.15693616594276127</v>
      </c>
      <c r="E14">
        <f t="shared" ca="1" si="12"/>
        <v>0.58753968740057161</v>
      </c>
      <c r="F14">
        <f t="shared" ca="1" si="12"/>
        <v>0.41942013761307295</v>
      </c>
      <c r="G14">
        <f t="shared" ca="1" si="12"/>
        <v>0.12221174352277975</v>
      </c>
      <c r="H14">
        <f t="shared" ca="1" si="12"/>
        <v>0.85555747675857141</v>
      </c>
      <c r="I14">
        <f t="shared" ca="1" si="12"/>
        <v>0.76547283882187911</v>
      </c>
      <c r="J14">
        <f t="shared" ca="1" si="12"/>
        <v>0.65498892423015642</v>
      </c>
      <c r="K14">
        <f t="shared" ca="1" si="12"/>
        <v>0.70947449085996461</v>
      </c>
      <c r="L14" s="42">
        <f t="shared" ca="1" si="3"/>
        <v>0</v>
      </c>
      <c r="M14" s="42">
        <f t="shared" ca="1" si="4"/>
        <v>3.6739421320818207E-2</v>
      </c>
      <c r="N14" s="42">
        <f t="shared" ca="1" si="5"/>
        <v>0.13754552998309105</v>
      </c>
      <c r="O14" s="42">
        <f t="shared" ca="1" si="6"/>
        <v>9.8188031124848529E-2</v>
      </c>
      <c r="P14" s="42">
        <f t="shared" ca="1" si="7"/>
        <v>2.8610286919286639E-2</v>
      </c>
      <c r="Q14" s="42">
        <f t="shared" ca="1" si="8"/>
        <v>0.20028962995230562</v>
      </c>
      <c r="R14" s="42">
        <f t="shared" ca="1" si="9"/>
        <v>0.17920043455997892</v>
      </c>
      <c r="S14" s="42">
        <f t="shared" ca="1" si="10"/>
        <v>0.15333568207941264</v>
      </c>
      <c r="T14" s="42">
        <f t="shared" ca="1" si="11"/>
        <v>0.16609098406025835</v>
      </c>
      <c r="U14">
        <f ca="1">+(L14^2*Markiwitz!$B$4^2)+(M14^2*Markiwitz!$C$4^2)+(N14^2*Markiwitz!$D$4^2)+(O14^2*Markiwitz!$E$4^2)+(P14^2*Markiwitz!$F$4^2)+(Q14^2*Markiwitz!$G$4^2)+(R14^2*Markiwitz!$H$4^2)+(S14^2*Markiwitz!$I$4^2)+(T14^2*Markiwitz!$J$4^2)+(2*L14*M14*Markiwitz!$B$8)+(2*L14*N14*Markiwitz!$E$8)+(2*L14*O14*Markiwitz!$H$8)+(2*L14*P14*Markiwitz!$B$11)+(2*L14*Q14*Markiwitz!$E$11)+(2*L14*R14*Markiwitz!$H$11)+(2*L14*S14*Markiwitz!$K$8)+(2*L14*T14*Markiwitz!$K$11)</f>
        <v>1.9424858444743592E-2</v>
      </c>
      <c r="V14" s="5">
        <f t="shared" ca="1" si="2"/>
        <v>0.13937309082008476</v>
      </c>
      <c r="W14" s="42">
        <f ca="1">SUMPRODUCT(L14:T14,Markiwitz!$B$3:$J$3)</f>
        <v>0.63489673449624606</v>
      </c>
    </row>
    <row r="15" spans="1:23" x14ac:dyDescent="0.25">
      <c r="A15">
        <v>14</v>
      </c>
      <c r="B15" s="25">
        <f t="shared" ca="1" si="0"/>
        <v>1.0000000000000002</v>
      </c>
      <c r="C15" s="46">
        <v>0</v>
      </c>
      <c r="D15">
        <f t="shared" ca="1" si="12"/>
        <v>2.0850234025856396E-2</v>
      </c>
      <c r="E15">
        <f t="shared" ca="1" si="12"/>
        <v>0.27590010086690397</v>
      </c>
      <c r="F15">
        <f t="shared" ca="1" si="12"/>
        <v>0.34001074532308839</v>
      </c>
      <c r="G15">
        <f t="shared" ca="1" si="12"/>
        <v>0.52189800394128838</v>
      </c>
      <c r="H15">
        <f t="shared" ca="1" si="12"/>
        <v>0.12014503349800076</v>
      </c>
      <c r="I15">
        <f t="shared" ca="1" si="12"/>
        <v>0.83633344714599589</v>
      </c>
      <c r="J15">
        <f t="shared" ca="1" si="12"/>
        <v>4.6558692551483039E-2</v>
      </c>
      <c r="K15">
        <f t="shared" ca="1" si="12"/>
        <v>1.4948063648746346E-2</v>
      </c>
      <c r="L15" s="42">
        <f t="shared" ca="1" si="3"/>
        <v>0</v>
      </c>
      <c r="M15" s="42">
        <f t="shared" ca="1" si="4"/>
        <v>9.5790726232498416E-3</v>
      </c>
      <c r="N15" s="42">
        <f t="shared" ca="1" si="5"/>
        <v>0.126754793240623</v>
      </c>
      <c r="O15" s="42">
        <f t="shared" ca="1" si="6"/>
        <v>0.15620868418532746</v>
      </c>
      <c r="P15" s="42">
        <f t="shared" ca="1" si="7"/>
        <v>0.23977183543758301</v>
      </c>
      <c r="Q15" s="42">
        <f t="shared" ca="1" si="8"/>
        <v>5.5197366119388844E-2</v>
      </c>
      <c r="R15" s="42">
        <f t="shared" ca="1" si="9"/>
        <v>0.38423064304839738</v>
      </c>
      <c r="S15" s="42">
        <f t="shared" ca="1" si="10"/>
        <v>2.1390124285470657E-2</v>
      </c>
      <c r="T15" s="42">
        <f t="shared" ca="1" si="11"/>
        <v>6.8674810599599961E-3</v>
      </c>
      <c r="U15">
        <f ca="1">+(L15^2*Markiwitz!$B$4^2)+(M15^2*Markiwitz!$C$4^2)+(N15^2*Markiwitz!$D$4^2)+(O15^2*Markiwitz!$E$4^2)+(P15^2*Markiwitz!$F$4^2)+(Q15^2*Markiwitz!$G$4^2)+(R15^2*Markiwitz!$H$4^2)+(S15^2*Markiwitz!$I$4^2)+(T15^2*Markiwitz!$J$4^2)+(2*L15*M15*Markiwitz!$B$8)+(2*L15*N15*Markiwitz!$E$8)+(2*L15*O15*Markiwitz!$H$8)+(2*L15*P15*Markiwitz!$B$11)+(2*L15*Q15*Markiwitz!$E$11)+(2*L15*R15*Markiwitz!$H$11)+(2*L15*S15*Markiwitz!$K$8)+(2*L15*T15*Markiwitz!$K$11)</f>
        <v>2.4255121032551528E-2</v>
      </c>
      <c r="V15" s="5">
        <f t="shared" ca="1" si="2"/>
        <v>0.15574055680056986</v>
      </c>
      <c r="W15" s="42">
        <f ca="1">SUMPRODUCT(L15:T15,Markiwitz!$B$3:$J$3)</f>
        <v>0.32718409704351298</v>
      </c>
    </row>
    <row r="16" spans="1:23" x14ac:dyDescent="0.25">
      <c r="A16">
        <v>15</v>
      </c>
      <c r="B16" s="25">
        <f t="shared" ca="1" si="0"/>
        <v>0.99999999999999989</v>
      </c>
      <c r="C16" s="46">
        <v>0</v>
      </c>
      <c r="D16">
        <f t="shared" ca="1" si="12"/>
        <v>0.23818078504479856</v>
      </c>
      <c r="E16">
        <f t="shared" ca="1" si="12"/>
        <v>0.80949781106344543</v>
      </c>
      <c r="F16">
        <f t="shared" ca="1" si="12"/>
        <v>0.22271323032777635</v>
      </c>
      <c r="G16">
        <f t="shared" ca="1" si="12"/>
        <v>9.6649192917995674E-2</v>
      </c>
      <c r="H16">
        <f t="shared" ca="1" si="12"/>
        <v>0.53067276543131914</v>
      </c>
      <c r="I16">
        <f t="shared" ca="1" si="12"/>
        <v>0.83520232588393717</v>
      </c>
      <c r="J16">
        <f t="shared" ca="1" si="12"/>
        <v>0.23405596361470327</v>
      </c>
      <c r="K16">
        <f t="shared" ca="1" si="12"/>
        <v>0.19723562280614959</v>
      </c>
      <c r="L16" s="42">
        <f t="shared" ca="1" si="3"/>
        <v>0</v>
      </c>
      <c r="M16" s="42">
        <f t="shared" ca="1" si="4"/>
        <v>7.5273435831609545E-2</v>
      </c>
      <c r="N16" s="42">
        <f t="shared" ca="1" si="5"/>
        <v>0.25582954361936394</v>
      </c>
      <c r="O16" s="42">
        <f t="shared" ca="1" si="6"/>
        <v>7.0385149031964078E-2</v>
      </c>
      <c r="P16" s="42">
        <f t="shared" ca="1" si="7"/>
        <v>3.0544516090671416E-2</v>
      </c>
      <c r="Q16" s="42">
        <f t="shared" ca="1" si="8"/>
        <v>0.16771110376835802</v>
      </c>
      <c r="R16" s="42">
        <f t="shared" ca="1" si="9"/>
        <v>0.2639530668773758</v>
      </c>
      <c r="S16" s="42">
        <f t="shared" ca="1" si="10"/>
        <v>7.3969848385725831E-2</v>
      </c>
      <c r="T16" s="42">
        <f t="shared" ca="1" si="11"/>
        <v>6.2333336394931278E-2</v>
      </c>
      <c r="U16">
        <f ca="1">+(L16^2*Markiwitz!$B$4^2)+(M16^2*Markiwitz!$C$4^2)+(N16^2*Markiwitz!$D$4^2)+(O16^2*Markiwitz!$E$4^2)+(P16^2*Markiwitz!$F$4^2)+(Q16^2*Markiwitz!$G$4^2)+(R16^2*Markiwitz!$H$4^2)+(S16^2*Markiwitz!$I$4^2)+(T16^2*Markiwitz!$J$4^2)+(2*L16*M16*Markiwitz!$B$8)+(2*L16*N16*Markiwitz!$E$8)+(2*L16*O16*Markiwitz!$H$8)+(2*L16*P16*Markiwitz!$B$11)+(2*L16*Q16*Markiwitz!$E$11)+(2*L16*R16*Markiwitz!$H$11)+(2*L16*S16*Markiwitz!$K$8)+(2*L16*T16*Markiwitz!$K$11)</f>
        <v>2.0140834277490232E-2</v>
      </c>
      <c r="V16" s="5">
        <f t="shared" ca="1" si="2"/>
        <v>0.14191840711299655</v>
      </c>
      <c r="W16" s="42">
        <f ca="1">SUMPRODUCT(L16:T16,Markiwitz!$B$3:$J$3)</f>
        <v>0.57090833516932149</v>
      </c>
    </row>
    <row r="17" spans="1:23" x14ac:dyDescent="0.25">
      <c r="A17">
        <v>16</v>
      </c>
      <c r="B17" s="25">
        <f t="shared" ca="1" si="0"/>
        <v>1</v>
      </c>
      <c r="C17" s="46">
        <v>0</v>
      </c>
      <c r="D17">
        <f t="shared" ca="1" si="12"/>
        <v>0.53007029121841687</v>
      </c>
      <c r="E17">
        <f t="shared" ca="1" si="12"/>
        <v>0.2657677790660663</v>
      </c>
      <c r="F17">
        <f t="shared" ca="1" si="12"/>
        <v>0.80187095594885538</v>
      </c>
      <c r="G17">
        <f t="shared" ca="1" si="12"/>
        <v>0.92815308951834896</v>
      </c>
      <c r="H17">
        <f t="shared" ca="1" si="12"/>
        <v>0.92350967228154701</v>
      </c>
      <c r="I17">
        <f t="shared" ca="1" si="12"/>
        <v>0.73198355847359575</v>
      </c>
      <c r="J17">
        <f t="shared" ca="1" si="12"/>
        <v>0.65047694073198681</v>
      </c>
      <c r="K17">
        <f t="shared" ca="1" si="12"/>
        <v>0.63074814177840155</v>
      </c>
      <c r="L17" s="42">
        <f t="shared" ca="1" si="3"/>
        <v>0</v>
      </c>
      <c r="M17" s="42">
        <f t="shared" ca="1" si="4"/>
        <v>9.7036610830054645E-2</v>
      </c>
      <c r="N17" s="42">
        <f t="shared" ca="1" si="5"/>
        <v>4.8652423981587208E-2</v>
      </c>
      <c r="O17" s="42">
        <f t="shared" ca="1" si="6"/>
        <v>0.14679343697885308</v>
      </c>
      <c r="P17" s="42">
        <f t="shared" ca="1" si="7"/>
        <v>0.16991110731990344</v>
      </c>
      <c r="Q17" s="42">
        <f t="shared" ca="1" si="8"/>
        <v>0.16906106633704926</v>
      </c>
      <c r="R17" s="42">
        <f t="shared" ca="1" si="9"/>
        <v>0.13399959377903164</v>
      </c>
      <c r="S17" s="42">
        <f t="shared" ca="1" si="10"/>
        <v>0.11907869351939503</v>
      </c>
      <c r="T17" s="42">
        <f t="shared" ca="1" si="11"/>
        <v>0.1154670672541256</v>
      </c>
      <c r="U17">
        <f ca="1">+(L17^2*Markiwitz!$B$4^2)+(M17^2*Markiwitz!$C$4^2)+(N17^2*Markiwitz!$D$4^2)+(O17^2*Markiwitz!$E$4^2)+(P17^2*Markiwitz!$F$4^2)+(Q17^2*Markiwitz!$G$4^2)+(R17^2*Markiwitz!$H$4^2)+(S17^2*Markiwitz!$I$4^2)+(T17^2*Markiwitz!$J$4^2)+(2*L17*M17*Markiwitz!$B$8)+(2*L17*N17*Markiwitz!$E$8)+(2*L17*O17*Markiwitz!$H$8)+(2*L17*P17*Markiwitz!$B$11)+(2*L17*Q17*Markiwitz!$E$11)+(2*L17*R17*Markiwitz!$H$11)+(2*L17*S17*Markiwitz!$K$8)+(2*L17*T17*Markiwitz!$K$11)</f>
        <v>1.7006909580097995E-2</v>
      </c>
      <c r="V17" s="5">
        <f t="shared" ca="1" si="2"/>
        <v>0.13041054244231176</v>
      </c>
      <c r="W17" s="42">
        <f ca="1">SUMPRODUCT(L17:T17,Markiwitz!$B$3:$J$3)</f>
        <v>0.59622770737270281</v>
      </c>
    </row>
    <row r="18" spans="1:23" x14ac:dyDescent="0.25">
      <c r="A18">
        <v>17</v>
      </c>
      <c r="B18" s="25">
        <f t="shared" ca="1" si="0"/>
        <v>1</v>
      </c>
      <c r="C18" s="46">
        <v>0</v>
      </c>
      <c r="D18">
        <f t="shared" ca="1" si="12"/>
        <v>0.84482713854859215</v>
      </c>
      <c r="E18">
        <f t="shared" ca="1" si="12"/>
        <v>0.73860928214132016</v>
      </c>
      <c r="F18">
        <f t="shared" ca="1" si="12"/>
        <v>8.6893998104343839E-2</v>
      </c>
      <c r="G18">
        <f t="shared" ca="1" si="12"/>
        <v>0.18938439615632296</v>
      </c>
      <c r="H18">
        <f t="shared" ca="1" si="12"/>
        <v>0.82612476561489734</v>
      </c>
      <c r="I18">
        <f t="shared" ca="1" si="12"/>
        <v>0.26398650304413229</v>
      </c>
      <c r="J18">
        <f t="shared" ca="1" si="12"/>
        <v>0.40230193915910961</v>
      </c>
      <c r="K18">
        <f t="shared" ca="1" si="12"/>
        <v>0.83008054509101847</v>
      </c>
      <c r="L18" s="42">
        <f t="shared" ca="1" si="3"/>
        <v>0</v>
      </c>
      <c r="M18" s="42">
        <f t="shared" ca="1" si="4"/>
        <v>0.20200502314520774</v>
      </c>
      <c r="N18" s="42">
        <f t="shared" ca="1" si="5"/>
        <v>0.17660747190313053</v>
      </c>
      <c r="O18" s="42">
        <f t="shared" ca="1" si="6"/>
        <v>2.0777059941994292E-2</v>
      </c>
      <c r="P18" s="42">
        <f t="shared" ca="1" si="7"/>
        <v>4.5283345649411569E-2</v>
      </c>
      <c r="Q18" s="42">
        <f t="shared" ca="1" si="8"/>
        <v>0.19753313403919268</v>
      </c>
      <c r="R18" s="42">
        <f t="shared" ca="1" si="9"/>
        <v>6.3121314673990195E-2</v>
      </c>
      <c r="S18" s="42">
        <f t="shared" ca="1" si="10"/>
        <v>9.6193657640797528E-2</v>
      </c>
      <c r="T18" s="42">
        <f t="shared" ca="1" si="11"/>
        <v>0.19847899300627558</v>
      </c>
      <c r="U18">
        <f ca="1">+(L18^2*Markiwitz!$B$4^2)+(M18^2*Markiwitz!$C$4^2)+(N18^2*Markiwitz!$D$4^2)+(O18^2*Markiwitz!$E$4^2)+(P18^2*Markiwitz!$F$4^2)+(Q18^2*Markiwitz!$G$4^2)+(R18^2*Markiwitz!$H$4^2)+(S18^2*Markiwitz!$I$4^2)+(T18^2*Markiwitz!$J$4^2)+(2*L18*M18*Markiwitz!$B$8)+(2*L18*N18*Markiwitz!$E$8)+(2*L18*O18*Markiwitz!$H$8)+(2*L18*P18*Markiwitz!$B$11)+(2*L18*Q18*Markiwitz!$E$11)+(2*L18*R18*Markiwitz!$H$11)+(2*L18*S18*Markiwitz!$K$8)+(2*L18*T18*Markiwitz!$K$11)</f>
        <v>1.6458548200472534E-2</v>
      </c>
      <c r="V18" s="5">
        <f t="shared" ca="1" si="2"/>
        <v>0.12829087341066991</v>
      </c>
      <c r="W18" s="42">
        <f ca="1">SUMPRODUCT(L18:T18,Markiwitz!$B$3:$J$3)</f>
        <v>0.63942164775943433</v>
      </c>
    </row>
    <row r="19" spans="1:23" x14ac:dyDescent="0.25">
      <c r="A19">
        <v>18</v>
      </c>
      <c r="B19" s="25">
        <f t="shared" ca="1" si="0"/>
        <v>1</v>
      </c>
      <c r="C19" s="46">
        <v>0</v>
      </c>
      <c r="D19">
        <f t="shared" ca="1" si="12"/>
        <v>0.17647856677141349</v>
      </c>
      <c r="E19">
        <f t="shared" ca="1" si="12"/>
        <v>0.47950747921467674</v>
      </c>
      <c r="F19">
        <f t="shared" ca="1" si="12"/>
        <v>0.26507305752027654</v>
      </c>
      <c r="G19">
        <f t="shared" ca="1" si="12"/>
        <v>0.22687041837058775</v>
      </c>
      <c r="H19">
        <f t="shared" ca="1" si="12"/>
        <v>0.8073874525265119</v>
      </c>
      <c r="I19">
        <f t="shared" ca="1" si="12"/>
        <v>0.1598667951994498</v>
      </c>
      <c r="J19">
        <f t="shared" ca="1" si="12"/>
        <v>0.86332660132920791</v>
      </c>
      <c r="K19">
        <f t="shared" ca="1" si="12"/>
        <v>0.17909848633498771</v>
      </c>
      <c r="L19" s="42">
        <f t="shared" ca="1" si="3"/>
        <v>0</v>
      </c>
      <c r="M19" s="42">
        <f t="shared" ca="1" si="4"/>
        <v>5.588993911176017E-2</v>
      </c>
      <c r="N19" s="42">
        <f t="shared" ca="1" si="5"/>
        <v>0.15185778254678672</v>
      </c>
      <c r="O19" s="42">
        <f t="shared" ca="1" si="6"/>
        <v>8.3947401183088716E-2</v>
      </c>
      <c r="P19" s="42">
        <f t="shared" ca="1" si="7"/>
        <v>7.1848803517400348E-2</v>
      </c>
      <c r="Q19" s="42">
        <f t="shared" ca="1" si="8"/>
        <v>0.25569584106921339</v>
      </c>
      <c r="R19" s="42">
        <f t="shared" ca="1" si="9"/>
        <v>5.0629068521746354E-2</v>
      </c>
      <c r="S19" s="42">
        <f t="shared" ca="1" si="10"/>
        <v>0.27341150863011293</v>
      </c>
      <c r="T19" s="42">
        <f t="shared" ca="1" si="11"/>
        <v>5.6719655419891428E-2</v>
      </c>
      <c r="U19">
        <f ca="1">+(L19^2*Markiwitz!$B$4^2)+(M19^2*Markiwitz!$C$4^2)+(N19^2*Markiwitz!$D$4^2)+(O19^2*Markiwitz!$E$4^2)+(P19^2*Markiwitz!$F$4^2)+(Q19^2*Markiwitz!$G$4^2)+(R19^2*Markiwitz!$H$4^2)+(S19^2*Markiwitz!$I$4^2)+(T19^2*Markiwitz!$J$4^2)+(2*L19*M19*Markiwitz!$B$8)+(2*L19*N19*Markiwitz!$E$8)+(2*L19*O19*Markiwitz!$H$8)+(2*L19*P19*Markiwitz!$B$11)+(2*L19*Q19*Markiwitz!$E$11)+(2*L19*R19*Markiwitz!$H$11)+(2*L19*S19*Markiwitz!$K$8)+(2*L19*T19*Markiwitz!$K$11)</f>
        <v>2.9631213777422945E-2</v>
      </c>
      <c r="V19" s="5">
        <f t="shared" ca="1" si="2"/>
        <v>0.17213719463678659</v>
      </c>
      <c r="W19" s="42">
        <f ca="1">SUMPRODUCT(L19:T19,Markiwitz!$B$3:$J$3)</f>
        <v>0.78003475130131417</v>
      </c>
    </row>
    <row r="20" spans="1:23" x14ac:dyDescent="0.25">
      <c r="A20">
        <v>19</v>
      </c>
      <c r="B20" s="25">
        <f t="shared" ca="1" si="0"/>
        <v>1</v>
      </c>
      <c r="C20" s="46">
        <v>0</v>
      </c>
      <c r="D20">
        <f t="shared" ca="1" si="12"/>
        <v>0.68432025795943852</v>
      </c>
      <c r="E20">
        <f t="shared" ca="1" si="12"/>
        <v>0.49093652161458556</v>
      </c>
      <c r="F20">
        <f t="shared" ca="1" si="12"/>
        <v>0.32993675867948269</v>
      </c>
      <c r="G20">
        <f t="shared" ca="1" si="12"/>
        <v>0.71133293845066969</v>
      </c>
      <c r="H20">
        <f t="shared" ca="1" si="12"/>
        <v>0.34916002023917969</v>
      </c>
      <c r="I20">
        <f t="shared" ca="1" si="12"/>
        <v>0.57272608387209889</v>
      </c>
      <c r="J20">
        <f t="shared" ca="1" si="12"/>
        <v>0.73400001372495849</v>
      </c>
      <c r="K20">
        <f t="shared" ca="1" si="12"/>
        <v>0.22653805087244783</v>
      </c>
      <c r="L20" s="42">
        <f t="shared" ca="1" si="3"/>
        <v>0</v>
      </c>
      <c r="M20" s="42">
        <f t="shared" ca="1" si="4"/>
        <v>0.16695010922497</v>
      </c>
      <c r="N20" s="42">
        <f t="shared" ca="1" si="5"/>
        <v>0.1197712693037651</v>
      </c>
      <c r="O20" s="42">
        <f t="shared" ca="1" si="6"/>
        <v>8.0492981550952594E-2</v>
      </c>
      <c r="P20" s="42">
        <f t="shared" ca="1" si="7"/>
        <v>0.17354025456410971</v>
      </c>
      <c r="Q20" s="42">
        <f t="shared" ca="1" si="8"/>
        <v>8.5182782239626359E-2</v>
      </c>
      <c r="R20" s="42">
        <f t="shared" ca="1" si="9"/>
        <v>0.13972504999859833</v>
      </c>
      <c r="S20" s="42">
        <f t="shared" ca="1" si="10"/>
        <v>0.17907022485044519</v>
      </c>
      <c r="T20" s="42">
        <f t="shared" ca="1" si="11"/>
        <v>5.526732826753275E-2</v>
      </c>
      <c r="U20">
        <f ca="1">+(L20^2*Markiwitz!$B$4^2)+(M20^2*Markiwitz!$C$4^2)+(N20^2*Markiwitz!$D$4^2)+(O20^2*Markiwitz!$E$4^2)+(P20^2*Markiwitz!$F$4^2)+(Q20^2*Markiwitz!$G$4^2)+(R20^2*Markiwitz!$H$4^2)+(S20^2*Markiwitz!$I$4^2)+(T20^2*Markiwitz!$J$4^2)+(2*L20*M20*Markiwitz!$B$8)+(2*L20*N20*Markiwitz!$E$8)+(2*L20*O20*Markiwitz!$H$8)+(2*L20*P20*Markiwitz!$B$11)+(2*L20*Q20*Markiwitz!$E$11)+(2*L20*R20*Markiwitz!$H$11)+(2*L20*S20*Markiwitz!$K$8)+(2*L20*T20*Markiwitz!$K$11)</f>
        <v>1.3336185882829596E-2</v>
      </c>
      <c r="V20" s="5">
        <f t="shared" ca="1" si="2"/>
        <v>0.11548240507899719</v>
      </c>
      <c r="W20" s="42">
        <f ca="1">SUMPRODUCT(L20:T20,Markiwitz!$B$3:$J$3)</f>
        <v>0.36287978290912581</v>
      </c>
    </row>
    <row r="21" spans="1:23" x14ac:dyDescent="0.25">
      <c r="A21">
        <v>20</v>
      </c>
      <c r="B21" s="25">
        <f t="shared" ca="1" si="0"/>
        <v>1</v>
      </c>
      <c r="C21" s="46">
        <v>0</v>
      </c>
      <c r="D21">
        <f t="shared" ca="1" si="12"/>
        <v>0.63365809269216311</v>
      </c>
      <c r="E21">
        <f t="shared" ca="1" si="12"/>
        <v>0.56976606597672108</v>
      </c>
      <c r="F21">
        <f t="shared" ca="1" si="12"/>
        <v>0.5255840771271838</v>
      </c>
      <c r="G21">
        <f t="shared" ca="1" si="12"/>
        <v>0.78075121609773845</v>
      </c>
      <c r="H21">
        <f t="shared" ca="1" si="12"/>
        <v>0.75515376652192656</v>
      </c>
      <c r="I21">
        <f t="shared" ca="1" si="12"/>
        <v>0.15033031926738194</v>
      </c>
      <c r="J21">
        <f t="shared" ca="1" si="12"/>
        <v>0.68773137732468181</v>
      </c>
      <c r="K21">
        <f t="shared" ca="1" si="12"/>
        <v>0.75431978560216117</v>
      </c>
      <c r="L21" s="42">
        <f t="shared" ca="1" si="3"/>
        <v>0</v>
      </c>
      <c r="M21" s="42">
        <f t="shared" ca="1" si="4"/>
        <v>0.13045494081563366</v>
      </c>
      <c r="N21" s="42">
        <f t="shared" ca="1" si="5"/>
        <v>0.11730111123485513</v>
      </c>
      <c r="O21" s="42">
        <f t="shared" ca="1" si="6"/>
        <v>0.10820510377127894</v>
      </c>
      <c r="P21" s="42">
        <f t="shared" ca="1" si="7"/>
        <v>0.16073787246215371</v>
      </c>
      <c r="Q21" s="42">
        <f t="shared" ca="1" si="8"/>
        <v>0.15546797406117804</v>
      </c>
      <c r="R21" s="42">
        <f t="shared" ca="1" si="9"/>
        <v>3.0949392312659991E-2</v>
      </c>
      <c r="S21" s="42">
        <f t="shared" ca="1" si="10"/>
        <v>0.14158732786757194</v>
      </c>
      <c r="T21" s="42">
        <f t="shared" ca="1" si="11"/>
        <v>0.15529627747466856</v>
      </c>
      <c r="U21">
        <f ca="1">+(L21^2*Markiwitz!$B$4^2)+(M21^2*Markiwitz!$C$4^2)+(N21^2*Markiwitz!$D$4^2)+(O21^2*Markiwitz!$E$4^2)+(P21^2*Markiwitz!$F$4^2)+(Q21^2*Markiwitz!$G$4^2)+(R21^2*Markiwitz!$H$4^2)+(S21^2*Markiwitz!$I$4^2)+(T21^2*Markiwitz!$J$4^2)+(2*L21*M21*Markiwitz!$B$8)+(2*L21*N21*Markiwitz!$E$8)+(2*L21*O21*Markiwitz!$H$8)+(2*L21*P21*Markiwitz!$B$11)+(2*L21*Q21*Markiwitz!$E$11)+(2*L21*R21*Markiwitz!$H$11)+(2*L21*S21*Markiwitz!$K$8)+(2*L21*T21*Markiwitz!$K$11)</f>
        <v>1.4941615114744733E-2</v>
      </c>
      <c r="V21" s="5">
        <f t="shared" ca="1" si="2"/>
        <v>0.12223589945161255</v>
      </c>
      <c r="W21" s="42">
        <f ca="1">SUMPRODUCT(L21:T21,Markiwitz!$B$3:$J$3)</f>
        <v>0.55740871824519367</v>
      </c>
    </row>
    <row r="22" spans="1:23" x14ac:dyDescent="0.25">
      <c r="A22">
        <v>21</v>
      </c>
      <c r="B22" s="25">
        <f t="shared" ca="1" si="0"/>
        <v>0.99999999999999989</v>
      </c>
      <c r="C22" s="46">
        <v>0</v>
      </c>
      <c r="D22">
        <f t="shared" ref="D22:K31" ca="1" si="13">RAND()</f>
        <v>0.29947684678655517</v>
      </c>
      <c r="E22">
        <f t="shared" ca="1" si="13"/>
        <v>0.49986441018514949</v>
      </c>
      <c r="F22">
        <f t="shared" ca="1" si="13"/>
        <v>0.41564381913418436</v>
      </c>
      <c r="G22">
        <f t="shared" ca="1" si="13"/>
        <v>0.3102852381215534</v>
      </c>
      <c r="H22">
        <f t="shared" ca="1" si="13"/>
        <v>0.50251378928123547</v>
      </c>
      <c r="I22">
        <f t="shared" ca="1" si="13"/>
        <v>0.16745731051346791</v>
      </c>
      <c r="J22">
        <f t="shared" ca="1" si="13"/>
        <v>0.35439474094002466</v>
      </c>
      <c r="K22">
        <f t="shared" ca="1" si="13"/>
        <v>0.12060366408604495</v>
      </c>
      <c r="L22" s="42">
        <f t="shared" ca="1" si="3"/>
        <v>0</v>
      </c>
      <c r="M22" s="42">
        <f t="shared" ca="1" si="4"/>
        <v>0.11215353941253904</v>
      </c>
      <c r="N22" s="42">
        <f t="shared" ca="1" si="5"/>
        <v>0.18719832077229751</v>
      </c>
      <c r="O22" s="42">
        <f t="shared" ca="1" si="6"/>
        <v>0.15565786120376898</v>
      </c>
      <c r="P22" s="42">
        <f t="shared" ca="1" si="7"/>
        <v>0.11620126248890707</v>
      </c>
      <c r="Q22" s="42">
        <f t="shared" ca="1" si="8"/>
        <v>0.18819050846914279</v>
      </c>
      <c r="R22" s="42">
        <f t="shared" ca="1" si="9"/>
        <v>6.2712461000284478E-2</v>
      </c>
      <c r="S22" s="42">
        <f t="shared" ca="1" si="10"/>
        <v>0.13272019180147859</v>
      </c>
      <c r="T22" s="42">
        <f t="shared" ca="1" si="11"/>
        <v>4.5165854851581498E-2</v>
      </c>
      <c r="U22">
        <f ca="1">+(L22^2*Markiwitz!$B$4^2)+(M22^2*Markiwitz!$C$4^2)+(N22^2*Markiwitz!$D$4^2)+(O22^2*Markiwitz!$E$4^2)+(P22^2*Markiwitz!$F$4^2)+(Q22^2*Markiwitz!$G$4^2)+(R22^2*Markiwitz!$H$4^2)+(S22^2*Markiwitz!$I$4^2)+(T22^2*Markiwitz!$J$4^2)+(2*L22*M22*Markiwitz!$B$8)+(2*L22*N22*Markiwitz!$E$8)+(2*L22*O22*Markiwitz!$H$8)+(2*L22*P22*Markiwitz!$B$11)+(2*L22*Q22*Markiwitz!$E$11)+(2*L22*R22*Markiwitz!$H$11)+(2*L22*S22*Markiwitz!$K$8)+(2*L22*T22*Markiwitz!$K$11)</f>
        <v>1.8719966473710156E-2</v>
      </c>
      <c r="V22" s="5">
        <f t="shared" ca="1" si="2"/>
        <v>0.13682092849308602</v>
      </c>
      <c r="W22" s="42">
        <f ca="1">SUMPRODUCT(L22:T22,Markiwitz!$B$3:$J$3)</f>
        <v>0.65416216120239845</v>
      </c>
    </row>
    <row r="23" spans="1:23" x14ac:dyDescent="0.25">
      <c r="A23">
        <v>22</v>
      </c>
      <c r="B23" s="25">
        <f t="shared" ca="1" si="0"/>
        <v>1.0000000000000002</v>
      </c>
      <c r="C23" s="46">
        <v>0</v>
      </c>
      <c r="D23">
        <f t="shared" ca="1" si="13"/>
        <v>0.90890579130166071</v>
      </c>
      <c r="E23">
        <f t="shared" ca="1" si="13"/>
        <v>0.1720567311325899</v>
      </c>
      <c r="F23">
        <f t="shared" ca="1" si="13"/>
        <v>0.61769337059788176</v>
      </c>
      <c r="G23">
        <f t="shared" ca="1" si="13"/>
        <v>0.6163130874591608</v>
      </c>
      <c r="H23">
        <f t="shared" ca="1" si="13"/>
        <v>0.43731958768262968</v>
      </c>
      <c r="I23">
        <f t="shared" ca="1" si="13"/>
        <v>0.51571061852084199</v>
      </c>
      <c r="J23">
        <f t="shared" ca="1" si="13"/>
        <v>0.83486290554451492</v>
      </c>
      <c r="K23">
        <f t="shared" ca="1" si="13"/>
        <v>0.40412558475793015</v>
      </c>
      <c r="L23" s="42">
        <f t="shared" ca="1" si="3"/>
        <v>0</v>
      </c>
      <c r="M23" s="42">
        <f t="shared" ca="1" si="4"/>
        <v>0.20166591445113985</v>
      </c>
      <c r="N23" s="42">
        <f t="shared" ca="1" si="5"/>
        <v>3.8175549494118673E-2</v>
      </c>
      <c r="O23" s="42">
        <f t="shared" ca="1" si="6"/>
        <v>0.1370523761914125</v>
      </c>
      <c r="P23" s="42">
        <f t="shared" ca="1" si="7"/>
        <v>0.13674612216152782</v>
      </c>
      <c r="Q23" s="42">
        <f t="shared" ca="1" si="8"/>
        <v>9.70314584871452E-2</v>
      </c>
      <c r="R23" s="42">
        <f t="shared" ca="1" si="9"/>
        <v>0.11442467907177314</v>
      </c>
      <c r="S23" s="42">
        <f t="shared" ca="1" si="10"/>
        <v>0.18523745023876884</v>
      </c>
      <c r="T23" s="42">
        <f t="shared" ca="1" si="11"/>
        <v>8.9666449904114168E-2</v>
      </c>
      <c r="U23">
        <f ca="1">+(L23^2*Markiwitz!$B$4^2)+(M23^2*Markiwitz!$C$4^2)+(N23^2*Markiwitz!$D$4^2)+(O23^2*Markiwitz!$E$4^2)+(P23^2*Markiwitz!$F$4^2)+(Q23^2*Markiwitz!$G$4^2)+(R23^2*Markiwitz!$H$4^2)+(S23^2*Markiwitz!$I$4^2)+(T23^2*Markiwitz!$J$4^2)+(2*L23*M23*Markiwitz!$B$8)+(2*L23*N23*Markiwitz!$E$8)+(2*L23*O23*Markiwitz!$H$8)+(2*L23*P23*Markiwitz!$B$11)+(2*L23*Q23*Markiwitz!$E$11)+(2*L23*R23*Markiwitz!$H$11)+(2*L23*S23*Markiwitz!$K$8)+(2*L23*T23*Markiwitz!$K$11)</f>
        <v>1.2904526091143865E-2</v>
      </c>
      <c r="V23" s="5">
        <f t="shared" ca="1" si="2"/>
        <v>0.11359809017383991</v>
      </c>
      <c r="W23" s="42">
        <f ca="1">SUMPRODUCT(L23:T23,Markiwitz!$B$3:$J$3)</f>
        <v>0.38846991854861601</v>
      </c>
    </row>
    <row r="24" spans="1:23" x14ac:dyDescent="0.25">
      <c r="A24">
        <v>23</v>
      </c>
      <c r="B24" s="25">
        <f t="shared" ca="1" si="0"/>
        <v>1</v>
      </c>
      <c r="C24" s="46">
        <v>0</v>
      </c>
      <c r="D24">
        <f t="shared" ca="1" si="13"/>
        <v>0.69650341972144236</v>
      </c>
      <c r="E24">
        <f t="shared" ca="1" si="13"/>
        <v>0.97773417145103025</v>
      </c>
      <c r="F24">
        <f t="shared" ca="1" si="13"/>
        <v>0.81902187894345124</v>
      </c>
      <c r="G24">
        <f t="shared" ca="1" si="13"/>
        <v>0.86658778649019019</v>
      </c>
      <c r="H24">
        <f t="shared" ca="1" si="13"/>
        <v>0.97777612100701505</v>
      </c>
      <c r="I24">
        <f t="shared" ca="1" si="13"/>
        <v>0.86203917606971536</v>
      </c>
      <c r="J24">
        <f t="shared" ca="1" si="13"/>
        <v>0.7601046995218943</v>
      </c>
      <c r="K24">
        <f t="shared" ca="1" si="13"/>
        <v>0.26929811038593932</v>
      </c>
      <c r="L24" s="42">
        <f t="shared" ca="1" si="3"/>
        <v>0</v>
      </c>
      <c r="M24" s="42">
        <f t="shared" ca="1" si="4"/>
        <v>0.11181507643065579</v>
      </c>
      <c r="N24" s="42">
        <f t="shared" ca="1" si="5"/>
        <v>0.15696322231035731</v>
      </c>
      <c r="O24" s="42">
        <f t="shared" ca="1" si="6"/>
        <v>0.13148391149187347</v>
      </c>
      <c r="P24" s="42">
        <f t="shared" ca="1" si="7"/>
        <v>0.13912003421178662</v>
      </c>
      <c r="Q24" s="42">
        <f t="shared" ca="1" si="8"/>
        <v>0.15696995679675876</v>
      </c>
      <c r="R24" s="42">
        <f t="shared" ca="1" si="9"/>
        <v>0.13838981063008177</v>
      </c>
      <c r="S24" s="42">
        <f t="shared" ca="1" si="10"/>
        <v>0.12202548137715159</v>
      </c>
      <c r="T24" s="42">
        <f t="shared" ca="1" si="11"/>
        <v>4.3232506751334734E-2</v>
      </c>
      <c r="U24">
        <f ca="1">+(L24^2*Markiwitz!$B$4^2)+(M24^2*Markiwitz!$C$4^2)+(N24^2*Markiwitz!$D$4^2)+(O24^2*Markiwitz!$E$4^2)+(P24^2*Markiwitz!$F$4^2)+(Q24^2*Markiwitz!$G$4^2)+(R24^2*Markiwitz!$H$4^2)+(S24^2*Markiwitz!$I$4^2)+(T24^2*Markiwitz!$J$4^2)+(2*L24*M24*Markiwitz!$B$8)+(2*L24*N24*Markiwitz!$E$8)+(2*L24*O24*Markiwitz!$H$8)+(2*L24*P24*Markiwitz!$B$11)+(2*L24*Q24*Markiwitz!$E$11)+(2*L24*R24*Markiwitz!$H$11)+(2*L24*S24*Markiwitz!$K$8)+(2*L24*T24*Markiwitz!$K$11)</f>
        <v>1.6126263853953861E-2</v>
      </c>
      <c r="V24" s="5">
        <f t="shared" ca="1" si="2"/>
        <v>0.12698922731457918</v>
      </c>
      <c r="W24" s="42">
        <f ca="1">SUMPRODUCT(L24:T24,Markiwitz!$B$3:$J$3)</f>
        <v>0.56764705171240259</v>
      </c>
    </row>
    <row r="25" spans="1:23" x14ac:dyDescent="0.25">
      <c r="A25">
        <v>24</v>
      </c>
      <c r="B25" s="25">
        <f t="shared" ca="1" si="0"/>
        <v>1</v>
      </c>
      <c r="C25" s="46">
        <v>0</v>
      </c>
      <c r="D25">
        <f t="shared" ca="1" si="13"/>
        <v>0.21938012792310047</v>
      </c>
      <c r="E25">
        <f t="shared" ca="1" si="13"/>
        <v>0.24906872612498387</v>
      </c>
      <c r="F25">
        <f t="shared" ca="1" si="13"/>
        <v>0.22453163018140465</v>
      </c>
      <c r="G25">
        <f t="shared" ca="1" si="13"/>
        <v>0.43318968207071684</v>
      </c>
      <c r="H25">
        <f t="shared" ca="1" si="13"/>
        <v>0.54171407866540133</v>
      </c>
      <c r="I25">
        <f t="shared" ca="1" si="13"/>
        <v>0.93154920076633962</v>
      </c>
      <c r="J25">
        <f t="shared" ca="1" si="13"/>
        <v>0.80645337649278237</v>
      </c>
      <c r="K25">
        <f t="shared" ca="1" si="13"/>
        <v>0.3813001272349128</v>
      </c>
      <c r="L25" s="42">
        <f t="shared" ca="1" si="3"/>
        <v>0</v>
      </c>
      <c r="M25" s="42">
        <f t="shared" ca="1" si="4"/>
        <v>5.7926933856381653E-2</v>
      </c>
      <c r="N25" s="42">
        <f t="shared" ca="1" si="5"/>
        <v>6.576615557901655E-2</v>
      </c>
      <c r="O25" s="42">
        <f t="shared" ca="1" si="6"/>
        <v>5.9287178894995129E-2</v>
      </c>
      <c r="P25" s="42">
        <f t="shared" ca="1" si="7"/>
        <v>0.11438296758297729</v>
      </c>
      <c r="Q25" s="42">
        <f t="shared" ca="1" si="8"/>
        <v>0.14303864210946687</v>
      </c>
      <c r="R25" s="42">
        <f t="shared" ca="1" si="9"/>
        <v>0.24597391499230151</v>
      </c>
      <c r="S25" s="42">
        <f t="shared" ca="1" si="10"/>
        <v>0.21294258436538172</v>
      </c>
      <c r="T25" s="42">
        <f t="shared" ca="1" si="11"/>
        <v>0.10068162261947933</v>
      </c>
      <c r="U25">
        <f ca="1">+(L25^2*Markiwitz!$B$4^2)+(M25^2*Markiwitz!$C$4^2)+(N25^2*Markiwitz!$D$4^2)+(O25^2*Markiwitz!$E$4^2)+(P25^2*Markiwitz!$F$4^2)+(Q25^2*Markiwitz!$G$4^2)+(R25^2*Markiwitz!$H$4^2)+(S25^2*Markiwitz!$I$4^2)+(T25^2*Markiwitz!$J$4^2)+(2*L25*M25*Markiwitz!$B$8)+(2*L25*N25*Markiwitz!$E$8)+(2*L25*O25*Markiwitz!$H$8)+(2*L25*P25*Markiwitz!$B$11)+(2*L25*Q25*Markiwitz!$E$11)+(2*L25*R25*Markiwitz!$H$11)+(2*L25*S25*Markiwitz!$K$8)+(2*L25*T25*Markiwitz!$K$11)</f>
        <v>1.8640997773707872E-2</v>
      </c>
      <c r="V25" s="5">
        <f t="shared" ca="1" si="2"/>
        <v>0.13653203936698474</v>
      </c>
      <c r="W25" s="42">
        <f ca="1">SUMPRODUCT(L25:T25,Markiwitz!$B$3:$J$3)</f>
        <v>0.47802234732451981</v>
      </c>
    </row>
    <row r="26" spans="1:23" x14ac:dyDescent="0.25">
      <c r="A26">
        <v>25</v>
      </c>
      <c r="B26" s="25">
        <f t="shared" ca="1" si="0"/>
        <v>0.99999999999999978</v>
      </c>
      <c r="C26" s="46">
        <v>0</v>
      </c>
      <c r="D26">
        <f t="shared" ca="1" si="13"/>
        <v>0.85305294311454538</v>
      </c>
      <c r="E26">
        <f t="shared" ca="1" si="13"/>
        <v>0.73233979476705258</v>
      </c>
      <c r="F26">
        <f t="shared" ca="1" si="13"/>
        <v>0.23412951246177505</v>
      </c>
      <c r="G26">
        <f t="shared" ca="1" si="13"/>
        <v>0.13852206435643766</v>
      </c>
      <c r="H26">
        <f t="shared" ca="1" si="13"/>
        <v>0.88447675775986778</v>
      </c>
      <c r="I26">
        <f t="shared" ca="1" si="13"/>
        <v>0.33375285829604495</v>
      </c>
      <c r="J26">
        <f t="shared" ca="1" si="13"/>
        <v>0.75759962926531932</v>
      </c>
      <c r="K26">
        <f t="shared" ca="1" si="13"/>
        <v>0.15289094959214244</v>
      </c>
      <c r="L26" s="42">
        <f t="shared" ca="1" si="3"/>
        <v>0</v>
      </c>
      <c r="M26" s="42">
        <f t="shared" ca="1" si="4"/>
        <v>0.20873552687166877</v>
      </c>
      <c r="N26" s="42">
        <f t="shared" ca="1" si="5"/>
        <v>0.1791979432738024</v>
      </c>
      <c r="O26" s="42">
        <f t="shared" ca="1" si="6"/>
        <v>5.7289699935251591E-2</v>
      </c>
      <c r="P26" s="42">
        <f t="shared" ca="1" si="7"/>
        <v>3.3895289055827893E-2</v>
      </c>
      <c r="Q26" s="42">
        <f t="shared" ca="1" si="8"/>
        <v>0.21642469383281981</v>
      </c>
      <c r="R26" s="42">
        <f t="shared" ca="1" si="9"/>
        <v>8.1666770255777427E-2</v>
      </c>
      <c r="S26" s="42">
        <f t="shared" ca="1" si="10"/>
        <v>0.18537883146514514</v>
      </c>
      <c r="T26" s="42">
        <f t="shared" ca="1" si="11"/>
        <v>3.7411245309706784E-2</v>
      </c>
      <c r="U26">
        <f ca="1">+(L26^2*Markiwitz!$B$4^2)+(M26^2*Markiwitz!$C$4^2)+(N26^2*Markiwitz!$D$4^2)+(O26^2*Markiwitz!$E$4^2)+(P26^2*Markiwitz!$F$4^2)+(Q26^2*Markiwitz!$G$4^2)+(R26^2*Markiwitz!$H$4^2)+(S26^2*Markiwitz!$I$4^2)+(T26^2*Markiwitz!$J$4^2)+(2*L26*M26*Markiwitz!$B$8)+(2*L26*N26*Markiwitz!$E$8)+(2*L26*O26*Markiwitz!$H$8)+(2*L26*P26*Markiwitz!$B$11)+(2*L26*Q26*Markiwitz!$E$11)+(2*L26*R26*Markiwitz!$H$11)+(2*L26*S26*Markiwitz!$K$8)+(2*L26*T26*Markiwitz!$K$11)</f>
        <v>2.126249725471293E-2</v>
      </c>
      <c r="V26" s="5">
        <f t="shared" ca="1" si="2"/>
        <v>0.14581665630068785</v>
      </c>
      <c r="W26" s="42">
        <f ca="1">SUMPRODUCT(L26:T26,Markiwitz!$B$3:$J$3)</f>
        <v>0.68465116233724232</v>
      </c>
    </row>
    <row r="27" spans="1:23" x14ac:dyDescent="0.25">
      <c r="A27">
        <v>26</v>
      </c>
      <c r="B27" s="25">
        <f t="shared" ca="1" si="0"/>
        <v>1</v>
      </c>
      <c r="C27" s="46">
        <v>0</v>
      </c>
      <c r="D27">
        <f t="shared" ca="1" si="13"/>
        <v>0.17393342423675406</v>
      </c>
      <c r="E27">
        <f t="shared" ca="1" si="13"/>
        <v>0.55485728031365433</v>
      </c>
      <c r="F27">
        <f t="shared" ca="1" si="13"/>
        <v>0.99908166747146487</v>
      </c>
      <c r="G27">
        <f t="shared" ca="1" si="13"/>
        <v>0.18095482655604145</v>
      </c>
      <c r="H27">
        <f t="shared" ca="1" si="13"/>
        <v>0.62079370546972956</v>
      </c>
      <c r="I27">
        <f t="shared" ca="1" si="13"/>
        <v>0.46692915382895051</v>
      </c>
      <c r="J27">
        <f t="shared" ca="1" si="13"/>
        <v>0.88174657358533748</v>
      </c>
      <c r="K27">
        <f t="shared" ca="1" si="13"/>
        <v>0.67220816964375518</v>
      </c>
      <c r="L27" s="42">
        <f t="shared" ca="1" si="3"/>
        <v>0</v>
      </c>
      <c r="M27" s="42">
        <f t="shared" ca="1" si="4"/>
        <v>3.8222885556453319E-2</v>
      </c>
      <c r="N27" s="42">
        <f t="shared" ca="1" si="5"/>
        <v>0.12193312710687271</v>
      </c>
      <c r="O27" s="42">
        <f t="shared" ca="1" si="6"/>
        <v>0.21955402996799536</v>
      </c>
      <c r="P27" s="42">
        <f t="shared" ca="1" si="7"/>
        <v>3.9765879713405158E-2</v>
      </c>
      <c r="Q27" s="42">
        <f t="shared" ca="1" si="8"/>
        <v>0.13642304153132379</v>
      </c>
      <c r="R27" s="42">
        <f t="shared" ca="1" si="9"/>
        <v>0.10261040790804032</v>
      </c>
      <c r="S27" s="42">
        <f t="shared" ca="1" si="10"/>
        <v>0.19376895797826421</v>
      </c>
      <c r="T27" s="42">
        <f t="shared" ca="1" si="11"/>
        <v>0.1477216702376451</v>
      </c>
      <c r="U27">
        <f ca="1">+(L27^2*Markiwitz!$B$4^2)+(M27^2*Markiwitz!$C$4^2)+(N27^2*Markiwitz!$D$4^2)+(O27^2*Markiwitz!$E$4^2)+(P27^2*Markiwitz!$F$4^2)+(Q27^2*Markiwitz!$G$4^2)+(R27^2*Markiwitz!$H$4^2)+(S27^2*Markiwitz!$I$4^2)+(T27^2*Markiwitz!$J$4^2)+(2*L27*M27*Markiwitz!$B$8)+(2*L27*N27*Markiwitz!$E$8)+(2*L27*O27*Markiwitz!$H$8)+(2*L27*P27*Markiwitz!$B$11)+(2*L27*Q27*Markiwitz!$E$11)+(2*L27*R27*Markiwitz!$H$11)+(2*L27*S27*Markiwitz!$K$8)+(2*L27*T27*Markiwitz!$K$11)</f>
        <v>1.6433495319580532E-2</v>
      </c>
      <c r="V27" s="5">
        <f t="shared" ca="1" si="2"/>
        <v>0.12819319529359011</v>
      </c>
      <c r="W27" s="42">
        <f ca="1">SUMPRODUCT(L27:T27,Markiwitz!$B$3:$J$3)</f>
        <v>0.48633173437709526</v>
      </c>
    </row>
    <row r="28" spans="1:23" x14ac:dyDescent="0.25">
      <c r="A28">
        <v>27</v>
      </c>
      <c r="B28" s="25">
        <f t="shared" ca="1" si="0"/>
        <v>0.99999999999999978</v>
      </c>
      <c r="C28" s="46">
        <v>0</v>
      </c>
      <c r="D28">
        <f t="shared" ca="1" si="13"/>
        <v>0.18088289946870773</v>
      </c>
      <c r="E28">
        <f t="shared" ca="1" si="13"/>
        <v>0.76689363294144608</v>
      </c>
      <c r="F28">
        <f t="shared" ca="1" si="13"/>
        <v>0.62383605985849933</v>
      </c>
      <c r="G28">
        <f t="shared" ca="1" si="13"/>
        <v>0.46035729403288339</v>
      </c>
      <c r="H28">
        <f t="shared" ca="1" si="13"/>
        <v>0.26086583050569279</v>
      </c>
      <c r="I28">
        <f t="shared" ca="1" si="13"/>
        <v>0.75497669179208393</v>
      </c>
      <c r="J28">
        <f t="shared" ca="1" si="13"/>
        <v>0.99360717818296507</v>
      </c>
      <c r="K28">
        <f t="shared" ca="1" si="13"/>
        <v>0.77761239020511719</v>
      </c>
      <c r="L28" s="42">
        <f t="shared" ca="1" si="3"/>
        <v>0</v>
      </c>
      <c r="M28" s="42">
        <f t="shared" ca="1" si="4"/>
        <v>3.7535110854729402E-2</v>
      </c>
      <c r="N28" s="42">
        <f t="shared" ca="1" si="5"/>
        <v>0.15913852338055398</v>
      </c>
      <c r="O28" s="42">
        <f t="shared" ca="1" si="6"/>
        <v>0.12945256699634697</v>
      </c>
      <c r="P28" s="42">
        <f t="shared" ca="1" si="7"/>
        <v>9.5528997572801824E-2</v>
      </c>
      <c r="Q28" s="42">
        <f t="shared" ca="1" si="8"/>
        <v>5.4132413262958319E-2</v>
      </c>
      <c r="R28" s="42">
        <f t="shared" ca="1" si="9"/>
        <v>0.15666563230901309</v>
      </c>
      <c r="S28" s="42">
        <f t="shared" ca="1" si="10"/>
        <v>0.20618397697458643</v>
      </c>
      <c r="T28" s="42">
        <f t="shared" ca="1" si="11"/>
        <v>0.16136277864900977</v>
      </c>
      <c r="U28">
        <f ca="1">+(L28^2*Markiwitz!$B$4^2)+(M28^2*Markiwitz!$C$4^2)+(N28^2*Markiwitz!$D$4^2)+(O28^2*Markiwitz!$E$4^2)+(P28^2*Markiwitz!$F$4^2)+(Q28^2*Markiwitz!$G$4^2)+(R28^2*Markiwitz!$H$4^2)+(S28^2*Markiwitz!$I$4^2)+(T28^2*Markiwitz!$J$4^2)+(2*L28*M28*Markiwitz!$B$8)+(2*L28*N28*Markiwitz!$E$8)+(2*L28*O28*Markiwitz!$H$8)+(2*L28*P28*Markiwitz!$B$11)+(2*L28*Q28*Markiwitz!$E$11)+(2*L28*R28*Markiwitz!$H$11)+(2*L28*S28*Markiwitz!$K$8)+(2*L28*T28*Markiwitz!$K$11)</f>
        <v>1.2844586983856449E-2</v>
      </c>
      <c r="V28" s="5">
        <f t="shared" ca="1" si="2"/>
        <v>0.11333396218193578</v>
      </c>
      <c r="W28" s="42">
        <f ca="1">SUMPRODUCT(L28:T28,Markiwitz!$B$3:$J$3)</f>
        <v>0.26203927543960315</v>
      </c>
    </row>
    <row r="29" spans="1:23" x14ac:dyDescent="0.25">
      <c r="A29">
        <v>28</v>
      </c>
      <c r="B29" s="25">
        <f t="shared" ca="1" si="0"/>
        <v>1.0000000000000002</v>
      </c>
      <c r="C29" s="46">
        <v>0</v>
      </c>
      <c r="D29">
        <f t="shared" ca="1" si="13"/>
        <v>0.42652336640442035</v>
      </c>
      <c r="E29">
        <f t="shared" ca="1" si="13"/>
        <v>0.58399829184138918</v>
      </c>
      <c r="F29">
        <f t="shared" ca="1" si="13"/>
        <v>0.28807066918560953</v>
      </c>
      <c r="G29">
        <f t="shared" ca="1" si="13"/>
        <v>9.0935530736361847E-2</v>
      </c>
      <c r="H29">
        <f t="shared" ca="1" si="13"/>
        <v>0.9594547293287522</v>
      </c>
      <c r="I29">
        <f t="shared" ca="1" si="13"/>
        <v>0.85556614703873235</v>
      </c>
      <c r="J29">
        <f t="shared" ca="1" si="13"/>
        <v>0.68718684836919752</v>
      </c>
      <c r="K29">
        <f t="shared" ca="1" si="13"/>
        <v>0.79858664178496441</v>
      </c>
      <c r="L29" s="42">
        <f t="shared" ca="1" si="3"/>
        <v>0</v>
      </c>
      <c r="M29" s="42">
        <f t="shared" ca="1" si="4"/>
        <v>9.0936900701457213E-2</v>
      </c>
      <c r="N29" s="42">
        <f t="shared" ca="1" si="5"/>
        <v>0.12451133714593757</v>
      </c>
      <c r="O29" s="42">
        <f t="shared" ca="1" si="6"/>
        <v>6.1418097816229318E-2</v>
      </c>
      <c r="P29" s="42">
        <f t="shared" ca="1" si="7"/>
        <v>1.9387906924109719E-2</v>
      </c>
      <c r="Q29" s="42">
        <f t="shared" ca="1" si="8"/>
        <v>0.20456051489986557</v>
      </c>
      <c r="R29" s="42">
        <f t="shared" ca="1" si="9"/>
        <v>0.18241095303327146</v>
      </c>
      <c r="S29" s="42">
        <f t="shared" ca="1" si="10"/>
        <v>0.14651165004227404</v>
      </c>
      <c r="T29" s="42">
        <f t="shared" ca="1" si="11"/>
        <v>0.17026263943685518</v>
      </c>
      <c r="U29">
        <f ca="1">+(L29^2*Markiwitz!$B$4^2)+(M29^2*Markiwitz!$C$4^2)+(N29^2*Markiwitz!$D$4^2)+(O29^2*Markiwitz!$E$4^2)+(P29^2*Markiwitz!$F$4^2)+(Q29^2*Markiwitz!$G$4^2)+(R29^2*Markiwitz!$H$4^2)+(S29^2*Markiwitz!$I$4^2)+(T29^2*Markiwitz!$J$4^2)+(2*L29*M29*Markiwitz!$B$8)+(2*L29*N29*Markiwitz!$E$8)+(2*L29*O29*Markiwitz!$H$8)+(2*L29*P29*Markiwitz!$B$11)+(2*L29*Q29*Markiwitz!$E$11)+(2*L29*R29*Markiwitz!$H$11)+(2*L29*S29*Markiwitz!$K$8)+(2*L29*T29*Markiwitz!$K$11)</f>
        <v>1.9144546088818836E-2</v>
      </c>
      <c r="V29" s="5">
        <f t="shared" ca="1" si="2"/>
        <v>0.13836381784563057</v>
      </c>
      <c r="W29" s="42">
        <f ca="1">SUMPRODUCT(L29:T29,Markiwitz!$B$3:$J$3)</f>
        <v>0.6385627849086446</v>
      </c>
    </row>
    <row r="30" spans="1:23" x14ac:dyDescent="0.25">
      <c r="A30">
        <v>29</v>
      </c>
      <c r="B30" s="25">
        <f t="shared" ca="1" si="0"/>
        <v>1</v>
      </c>
      <c r="C30" s="46">
        <v>0</v>
      </c>
      <c r="D30">
        <f t="shared" ca="1" si="13"/>
        <v>0.93703669306814652</v>
      </c>
      <c r="E30">
        <f t="shared" ca="1" si="13"/>
        <v>5.8583045183757454E-2</v>
      </c>
      <c r="F30">
        <f t="shared" ca="1" si="13"/>
        <v>0.31263365685323841</v>
      </c>
      <c r="G30">
        <f t="shared" ca="1" si="13"/>
        <v>0.31936353457311439</v>
      </c>
      <c r="H30">
        <f t="shared" ca="1" si="13"/>
        <v>0.24889048735396713</v>
      </c>
      <c r="I30">
        <f t="shared" ca="1" si="13"/>
        <v>0.5563291181893163</v>
      </c>
      <c r="J30">
        <f t="shared" ca="1" si="13"/>
        <v>0.8484883762759261</v>
      </c>
      <c r="K30">
        <f t="shared" ca="1" si="13"/>
        <v>0.91575290178329116</v>
      </c>
      <c r="L30" s="42">
        <f t="shared" ca="1" si="3"/>
        <v>0</v>
      </c>
      <c r="M30" s="42">
        <f t="shared" ca="1" si="4"/>
        <v>0.22325930915626432</v>
      </c>
      <c r="N30" s="42">
        <f t="shared" ca="1" si="5"/>
        <v>1.3958055530536962E-2</v>
      </c>
      <c r="O30" s="42">
        <f t="shared" ca="1" si="6"/>
        <v>7.4488410928188156E-2</v>
      </c>
      <c r="P30" s="42">
        <f t="shared" ca="1" si="7"/>
        <v>7.6091878392760937E-2</v>
      </c>
      <c r="Q30" s="42">
        <f t="shared" ca="1" si="8"/>
        <v>5.9300898965086203E-2</v>
      </c>
      <c r="R30" s="42">
        <f t="shared" ca="1" si="9"/>
        <v>0.13255153774584102</v>
      </c>
      <c r="S30" s="42">
        <f t="shared" ca="1" si="10"/>
        <v>0.20216169773909495</v>
      </c>
      <c r="T30" s="42">
        <f t="shared" ca="1" si="11"/>
        <v>0.21818821154222739</v>
      </c>
      <c r="U30">
        <f ca="1">+(L30^2*Markiwitz!$B$4^2)+(M30^2*Markiwitz!$C$4^2)+(N30^2*Markiwitz!$D$4^2)+(O30^2*Markiwitz!$E$4^2)+(P30^2*Markiwitz!$F$4^2)+(Q30^2*Markiwitz!$G$4^2)+(R30^2*Markiwitz!$H$4^2)+(S30^2*Markiwitz!$I$4^2)+(T30^2*Markiwitz!$J$4^2)+(2*L30*M30*Markiwitz!$B$8)+(2*L30*N30*Markiwitz!$E$8)+(2*L30*O30*Markiwitz!$H$8)+(2*L30*P30*Markiwitz!$B$11)+(2*L30*Q30*Markiwitz!$E$11)+(2*L30*R30*Markiwitz!$H$11)+(2*L30*S30*Markiwitz!$K$8)+(2*L30*T30*Markiwitz!$K$11)</f>
        <v>1.0671263695024047E-2</v>
      </c>
      <c r="V30" s="5">
        <f t="shared" ca="1" si="2"/>
        <v>0.1033018087693727</v>
      </c>
      <c r="W30" s="42">
        <f ca="1">SUMPRODUCT(L30:T30,Markiwitz!$B$3:$J$3)</f>
        <v>0.25218806619965051</v>
      </c>
    </row>
    <row r="31" spans="1:23" x14ac:dyDescent="0.25">
      <c r="A31">
        <v>30</v>
      </c>
      <c r="B31" s="25">
        <f t="shared" ca="1" si="0"/>
        <v>0.99999999999999989</v>
      </c>
      <c r="C31" s="46">
        <v>0</v>
      </c>
      <c r="D31">
        <f t="shared" ca="1" si="13"/>
        <v>0.35838316131774917</v>
      </c>
      <c r="E31">
        <f t="shared" ca="1" si="13"/>
        <v>0.51261494418280862</v>
      </c>
      <c r="F31">
        <f t="shared" ca="1" si="13"/>
        <v>0.74076583060362344</v>
      </c>
      <c r="G31">
        <f t="shared" ca="1" si="13"/>
        <v>0.56602018067405335</v>
      </c>
      <c r="H31">
        <f t="shared" ca="1" si="13"/>
        <v>0.92703051685077209</v>
      </c>
      <c r="I31">
        <f t="shared" ca="1" si="13"/>
        <v>6.7044095895802402E-2</v>
      </c>
      <c r="J31">
        <f t="shared" ca="1" si="13"/>
        <v>6.0104507367823024E-2</v>
      </c>
      <c r="K31">
        <f t="shared" ca="1" si="13"/>
        <v>0.46882593833413622</v>
      </c>
      <c r="L31" s="42">
        <f t="shared" ca="1" si="3"/>
        <v>0</v>
      </c>
      <c r="M31" s="42">
        <f t="shared" ca="1" si="4"/>
        <v>9.683965888053836E-2</v>
      </c>
      <c r="N31" s="42">
        <f t="shared" ca="1" si="5"/>
        <v>0.13851503555357156</v>
      </c>
      <c r="O31" s="42">
        <f t="shared" ca="1" si="6"/>
        <v>0.20016428808275263</v>
      </c>
      <c r="P31" s="42">
        <f t="shared" ca="1" si="7"/>
        <v>0.15294580530634255</v>
      </c>
      <c r="Q31" s="42">
        <f t="shared" ca="1" si="8"/>
        <v>0.25049536003194983</v>
      </c>
      <c r="R31" s="42">
        <f t="shared" ca="1" si="9"/>
        <v>1.8116161910707661E-2</v>
      </c>
      <c r="S31" s="42">
        <f t="shared" ca="1" si="10"/>
        <v>1.6240997398653513E-2</v>
      </c>
      <c r="T31" s="42">
        <f t="shared" ca="1" si="11"/>
        <v>0.12668269283548381</v>
      </c>
      <c r="U31">
        <f ca="1">+(L31^2*Markiwitz!$B$4^2)+(M31^2*Markiwitz!$C$4^2)+(N31^2*Markiwitz!$D$4^2)+(O31^2*Markiwitz!$E$4^2)+(P31^2*Markiwitz!$F$4^2)+(Q31^2*Markiwitz!$G$4^2)+(R31^2*Markiwitz!$H$4^2)+(S31^2*Markiwitz!$I$4^2)+(T31^2*Markiwitz!$J$4^2)+(2*L31*M31*Markiwitz!$B$8)+(2*L31*N31*Markiwitz!$E$8)+(2*L31*O31*Markiwitz!$H$8)+(2*L31*P31*Markiwitz!$B$11)+(2*L31*Q31*Markiwitz!$E$11)+(2*L31*R31*Markiwitz!$H$11)+(2*L31*S31*Markiwitz!$K$8)+(2*L31*T31*Markiwitz!$K$11)</f>
        <v>2.546229549236401E-2</v>
      </c>
      <c r="V31" s="5">
        <f t="shared" ca="1" si="2"/>
        <v>0.15956909316143902</v>
      </c>
      <c r="W31" s="42">
        <f ca="1">SUMPRODUCT(L31:T31,Markiwitz!$B$3:$J$3)</f>
        <v>0.84979873113359483</v>
      </c>
    </row>
    <row r="32" spans="1:23" x14ac:dyDescent="0.25">
      <c r="A32">
        <v>31</v>
      </c>
      <c r="B32" s="25">
        <f t="shared" ca="1" si="0"/>
        <v>0.99999999999999989</v>
      </c>
      <c r="C32" s="46">
        <v>0</v>
      </c>
      <c r="D32">
        <f t="shared" ref="D32:K41" ca="1" si="14">RAND()</f>
        <v>0.35193169587420148</v>
      </c>
      <c r="E32">
        <f t="shared" ca="1" si="14"/>
        <v>0.67201918885972467</v>
      </c>
      <c r="F32">
        <f t="shared" ca="1" si="14"/>
        <v>0.10832606318925919</v>
      </c>
      <c r="G32">
        <f t="shared" ca="1" si="14"/>
        <v>0.89894880413996681</v>
      </c>
      <c r="H32">
        <f t="shared" ca="1" si="14"/>
        <v>0.84712307777960671</v>
      </c>
      <c r="I32">
        <f t="shared" ca="1" si="14"/>
        <v>0.72001303620696577</v>
      </c>
      <c r="J32">
        <f t="shared" ca="1" si="14"/>
        <v>0.28337049689945126</v>
      </c>
      <c r="K32">
        <f t="shared" ca="1" si="14"/>
        <v>0.8475022527487609</v>
      </c>
      <c r="L32" s="42">
        <f t="shared" ca="1" si="3"/>
        <v>0</v>
      </c>
      <c r="M32" s="42">
        <f t="shared" ca="1" si="4"/>
        <v>7.4416205680729097E-2</v>
      </c>
      <c r="N32" s="42">
        <f t="shared" ca="1" si="5"/>
        <v>0.14209893216738806</v>
      </c>
      <c r="O32" s="42">
        <f t="shared" ca="1" si="6"/>
        <v>2.2905622577845508E-2</v>
      </c>
      <c r="P32" s="42">
        <f t="shared" ca="1" si="7"/>
        <v>0.19008335961088718</v>
      </c>
      <c r="Q32" s="42">
        <f t="shared" ca="1" si="8"/>
        <v>0.17912477316471406</v>
      </c>
      <c r="R32" s="42">
        <f t="shared" ca="1" si="9"/>
        <v>0.15224726508957662</v>
      </c>
      <c r="S32" s="42">
        <f t="shared" ca="1" si="10"/>
        <v>5.9918891729086196E-2</v>
      </c>
      <c r="T32" s="42">
        <f t="shared" ca="1" si="11"/>
        <v>0.17920494997977324</v>
      </c>
      <c r="U32">
        <f ca="1">+(L32^2*Markiwitz!$B$4^2)+(M32^2*Markiwitz!$C$4^2)+(N32^2*Markiwitz!$D$4^2)+(O32^2*Markiwitz!$E$4^2)+(P32^2*Markiwitz!$F$4^2)+(Q32^2*Markiwitz!$G$4^2)+(R32^2*Markiwitz!$H$4^2)+(S32^2*Markiwitz!$I$4^2)+(T32^2*Markiwitz!$J$4^2)+(2*L32*M32*Markiwitz!$B$8)+(2*L32*N32*Markiwitz!$E$8)+(2*L32*O32*Markiwitz!$H$8)+(2*L32*P32*Markiwitz!$B$11)+(2*L32*Q32*Markiwitz!$E$11)+(2*L32*R32*Markiwitz!$H$11)+(2*L32*S32*Markiwitz!$K$8)+(2*L32*T32*Markiwitz!$K$11)</f>
        <v>1.7702949428144245E-2</v>
      </c>
      <c r="V32" s="5">
        <f t="shared" ca="1" si="2"/>
        <v>0.13305243112451665</v>
      </c>
      <c r="W32" s="42">
        <f ca="1">SUMPRODUCT(L32:T32,Markiwitz!$B$3:$J$3)</f>
        <v>0.61938165103043019</v>
      </c>
    </row>
    <row r="33" spans="1:23" x14ac:dyDescent="0.25">
      <c r="A33">
        <v>32</v>
      </c>
      <c r="B33" s="25">
        <f t="shared" ca="1" si="0"/>
        <v>1</v>
      </c>
      <c r="C33" s="46">
        <v>0</v>
      </c>
      <c r="D33">
        <f t="shared" ca="1" si="14"/>
        <v>0.43924052499202171</v>
      </c>
      <c r="E33">
        <f t="shared" ca="1" si="14"/>
        <v>0.40112771800049829</v>
      </c>
      <c r="F33">
        <f t="shared" ca="1" si="14"/>
        <v>0.85717925732690625</v>
      </c>
      <c r="G33">
        <f t="shared" ca="1" si="14"/>
        <v>0.33286863268700573</v>
      </c>
      <c r="H33">
        <f t="shared" ca="1" si="14"/>
        <v>0.85680340656514031</v>
      </c>
      <c r="I33">
        <f t="shared" ca="1" si="14"/>
        <v>0.14004708813676903</v>
      </c>
      <c r="J33">
        <f t="shared" ca="1" si="14"/>
        <v>0.19343848018635812</v>
      </c>
      <c r="K33">
        <f t="shared" ca="1" si="14"/>
        <v>0.45131244917666535</v>
      </c>
      <c r="L33" s="42">
        <f t="shared" ca="1" si="3"/>
        <v>0</v>
      </c>
      <c r="M33" s="42">
        <f t="shared" ca="1" si="4"/>
        <v>0.11961830741962468</v>
      </c>
      <c r="N33" s="42">
        <f t="shared" ca="1" si="5"/>
        <v>0.10923905231009287</v>
      </c>
      <c r="O33" s="42">
        <f t="shared" ca="1" si="6"/>
        <v>0.23343550078517425</v>
      </c>
      <c r="P33" s="42">
        <f t="shared" ca="1" si="7"/>
        <v>9.0650065669208482E-2</v>
      </c>
      <c r="Q33" s="42">
        <f t="shared" ca="1" si="8"/>
        <v>0.23333314540262928</v>
      </c>
      <c r="R33" s="42">
        <f t="shared" ca="1" si="9"/>
        <v>3.8139002866986356E-2</v>
      </c>
      <c r="S33" s="42">
        <f t="shared" ca="1" si="10"/>
        <v>5.2679072793060361E-2</v>
      </c>
      <c r="T33" s="42">
        <f t="shared" ca="1" si="11"/>
        <v>0.12290585275322369</v>
      </c>
      <c r="U33">
        <f ca="1">+(L33^2*Markiwitz!$B$4^2)+(M33^2*Markiwitz!$C$4^2)+(N33^2*Markiwitz!$D$4^2)+(O33^2*Markiwitz!$E$4^2)+(P33^2*Markiwitz!$F$4^2)+(Q33^2*Markiwitz!$G$4^2)+(R33^2*Markiwitz!$H$4^2)+(S33^2*Markiwitz!$I$4^2)+(T33^2*Markiwitz!$J$4^2)+(2*L33*M33*Markiwitz!$B$8)+(2*L33*N33*Markiwitz!$E$8)+(2*L33*O33*Markiwitz!$H$8)+(2*L33*P33*Markiwitz!$B$11)+(2*L33*Q33*Markiwitz!$E$11)+(2*L33*R33*Markiwitz!$H$11)+(2*L33*S33*Markiwitz!$K$8)+(2*L33*T33*Markiwitz!$K$11)</f>
        <v>2.2739488428622032E-2</v>
      </c>
      <c r="V33" s="5">
        <f t="shared" ca="1" si="2"/>
        <v>0.15079618174417425</v>
      </c>
      <c r="W33" s="42">
        <f ca="1">SUMPRODUCT(L33:T33,Markiwitz!$B$3:$J$3)</f>
        <v>0.78734618400936573</v>
      </c>
    </row>
    <row r="34" spans="1:23" x14ac:dyDescent="0.25">
      <c r="A34">
        <v>33</v>
      </c>
      <c r="B34" s="25">
        <f t="shared" ca="1" si="0"/>
        <v>0.99999999999999989</v>
      </c>
      <c r="C34" s="46">
        <v>0</v>
      </c>
      <c r="D34">
        <f t="shared" ca="1" si="14"/>
        <v>0.7087586213123831</v>
      </c>
      <c r="E34">
        <f t="shared" ca="1" si="14"/>
        <v>0.97489682716224479</v>
      </c>
      <c r="F34">
        <f t="shared" ca="1" si="14"/>
        <v>3.2120114273044398E-2</v>
      </c>
      <c r="G34">
        <f t="shared" ca="1" si="14"/>
        <v>0.1750518121831881</v>
      </c>
      <c r="H34">
        <f t="shared" ca="1" si="14"/>
        <v>0.73299031650989099</v>
      </c>
      <c r="I34">
        <f t="shared" ca="1" si="14"/>
        <v>0.1655264548998242</v>
      </c>
      <c r="J34">
        <f t="shared" ca="1" si="14"/>
        <v>0.88541664201475678</v>
      </c>
      <c r="K34">
        <f t="shared" ca="1" si="14"/>
        <v>0.11521753898410603</v>
      </c>
      <c r="L34" s="42">
        <f t="shared" ca="1" si="3"/>
        <v>0</v>
      </c>
      <c r="M34" s="42">
        <f t="shared" ca="1" si="4"/>
        <v>0.1870086211838396</v>
      </c>
      <c r="N34" s="42">
        <f t="shared" ca="1" si="5"/>
        <v>0.25723018523080088</v>
      </c>
      <c r="O34" s="42">
        <f t="shared" ca="1" si="6"/>
        <v>8.4750126514820182E-3</v>
      </c>
      <c r="P34" s="42">
        <f t="shared" ca="1" si="7"/>
        <v>4.618807736192896E-2</v>
      </c>
      <c r="Q34" s="42">
        <f t="shared" ca="1" si="8"/>
        <v>0.19340224486836302</v>
      </c>
      <c r="R34" s="42">
        <f t="shared" ca="1" si="9"/>
        <v>4.3674776107763026E-2</v>
      </c>
      <c r="S34" s="42">
        <f t="shared" ca="1" si="10"/>
        <v>0.23362050268934345</v>
      </c>
      <c r="T34" s="42">
        <f t="shared" ca="1" si="11"/>
        <v>3.0400579906478944E-2</v>
      </c>
      <c r="U34">
        <f ca="1">+(L34^2*Markiwitz!$B$4^2)+(M34^2*Markiwitz!$C$4^2)+(N34^2*Markiwitz!$D$4^2)+(O34^2*Markiwitz!$E$4^2)+(P34^2*Markiwitz!$F$4^2)+(Q34^2*Markiwitz!$G$4^2)+(R34^2*Markiwitz!$H$4^2)+(S34^2*Markiwitz!$I$4^2)+(T34^2*Markiwitz!$J$4^2)+(2*L34*M34*Markiwitz!$B$8)+(2*L34*N34*Markiwitz!$E$8)+(2*L34*O34*Markiwitz!$H$8)+(2*L34*P34*Markiwitz!$B$11)+(2*L34*Q34*Markiwitz!$E$11)+(2*L34*R34*Markiwitz!$H$11)+(2*L34*S34*Markiwitz!$K$8)+(2*L34*T34*Markiwitz!$K$11)</f>
        <v>2.2643115687576494E-2</v>
      </c>
      <c r="V34" s="5">
        <f t="shared" ca="1" si="2"/>
        <v>0.15047629609867627</v>
      </c>
      <c r="W34" s="42">
        <f ca="1">SUMPRODUCT(L34:T34,Markiwitz!$B$3:$J$3)</f>
        <v>0.61751196156585386</v>
      </c>
    </row>
    <row r="35" spans="1:23" x14ac:dyDescent="0.25">
      <c r="A35">
        <v>34</v>
      </c>
      <c r="B35" s="25">
        <f t="shared" ca="1" si="0"/>
        <v>0.99999999999999989</v>
      </c>
      <c r="C35" s="46">
        <v>0</v>
      </c>
      <c r="D35">
        <f t="shared" ca="1" si="14"/>
        <v>0.26301688746419183</v>
      </c>
      <c r="E35">
        <f t="shared" ca="1" si="14"/>
        <v>0.77524762801592184</v>
      </c>
      <c r="F35">
        <f t="shared" ca="1" si="14"/>
        <v>0.93717039890704468</v>
      </c>
      <c r="G35">
        <f t="shared" ca="1" si="14"/>
        <v>0.29454045484811375</v>
      </c>
      <c r="H35">
        <f t="shared" ca="1" si="14"/>
        <v>0.33318740273154712</v>
      </c>
      <c r="I35">
        <f t="shared" ca="1" si="14"/>
        <v>0.24298756173684588</v>
      </c>
      <c r="J35">
        <f t="shared" ca="1" si="14"/>
        <v>6.3322804965645241E-2</v>
      </c>
      <c r="K35">
        <f t="shared" ca="1" si="14"/>
        <v>0.49659219579590308</v>
      </c>
      <c r="L35" s="42">
        <f t="shared" ca="1" si="3"/>
        <v>0</v>
      </c>
      <c r="M35" s="42">
        <f t="shared" ca="1" si="4"/>
        <v>7.722015335489392E-2</v>
      </c>
      <c r="N35" s="42">
        <f t="shared" ca="1" si="5"/>
        <v>0.22760797339128067</v>
      </c>
      <c r="O35" s="42">
        <f t="shared" ca="1" si="6"/>
        <v>0.27514751094878509</v>
      </c>
      <c r="P35" s="42">
        <f t="shared" ca="1" si="7"/>
        <v>8.6475280396921553E-2</v>
      </c>
      <c r="Q35" s="42">
        <f t="shared" ca="1" si="8"/>
        <v>9.7821788490108599E-2</v>
      </c>
      <c r="R35" s="42">
        <f t="shared" ca="1" si="9"/>
        <v>7.1339665530813237E-2</v>
      </c>
      <c r="S35" s="42">
        <f t="shared" ca="1" si="10"/>
        <v>1.8591189172120669E-2</v>
      </c>
      <c r="T35" s="42">
        <f t="shared" ca="1" si="11"/>
        <v>0.14579643871507622</v>
      </c>
      <c r="U35">
        <f ca="1">+(L35^2*Markiwitz!$B$4^2)+(M35^2*Markiwitz!$C$4^2)+(N35^2*Markiwitz!$D$4^2)+(O35^2*Markiwitz!$E$4^2)+(P35^2*Markiwitz!$F$4^2)+(Q35^2*Markiwitz!$G$4^2)+(R35^2*Markiwitz!$H$4^2)+(S35^2*Markiwitz!$I$4^2)+(T35^2*Markiwitz!$J$4^2)+(2*L35*M35*Markiwitz!$B$8)+(2*L35*N35*Markiwitz!$E$8)+(2*L35*O35*Markiwitz!$H$8)+(2*L35*P35*Markiwitz!$B$11)+(2*L35*Q35*Markiwitz!$E$11)+(2*L35*R35*Markiwitz!$H$11)+(2*L35*S35*Markiwitz!$K$8)+(2*L35*T35*Markiwitz!$K$11)</f>
        <v>1.5239973527547579E-2</v>
      </c>
      <c r="V35" s="5">
        <f t="shared" ca="1" si="2"/>
        <v>0.12345028767705477</v>
      </c>
      <c r="W35" s="42">
        <f ca="1">SUMPRODUCT(L35:T35,Markiwitz!$B$3:$J$3)</f>
        <v>0.44843365292303383</v>
      </c>
    </row>
    <row r="36" spans="1:23" x14ac:dyDescent="0.25">
      <c r="A36">
        <v>35</v>
      </c>
      <c r="B36" s="25">
        <f t="shared" ca="1" si="0"/>
        <v>1</v>
      </c>
      <c r="C36" s="46">
        <v>0</v>
      </c>
      <c r="D36">
        <f t="shared" ca="1" si="14"/>
        <v>0.18776212344267484</v>
      </c>
      <c r="E36">
        <f t="shared" ca="1" si="14"/>
        <v>0.71479754939007178</v>
      </c>
      <c r="F36">
        <f t="shared" ca="1" si="14"/>
        <v>0.90227851285857674</v>
      </c>
      <c r="G36">
        <f t="shared" ca="1" si="14"/>
        <v>0.72218792033182733</v>
      </c>
      <c r="H36">
        <f t="shared" ca="1" si="14"/>
        <v>0.58751824086412552</v>
      </c>
      <c r="I36">
        <f t="shared" ca="1" si="14"/>
        <v>0.77706070984996822</v>
      </c>
      <c r="J36">
        <f t="shared" ca="1" si="14"/>
        <v>0.44388453705841158</v>
      </c>
      <c r="K36">
        <f t="shared" ca="1" si="14"/>
        <v>0.72722479535265017</v>
      </c>
      <c r="L36" s="42">
        <f t="shared" ca="1" si="3"/>
        <v>0</v>
      </c>
      <c r="M36" s="42">
        <f t="shared" ca="1" si="4"/>
        <v>3.7087243919019866E-2</v>
      </c>
      <c r="N36" s="42">
        <f t="shared" ca="1" si="5"/>
        <v>0.14118859853564075</v>
      </c>
      <c r="O36" s="42">
        <f t="shared" ca="1" si="6"/>
        <v>0.17822030703382538</v>
      </c>
      <c r="P36" s="42">
        <f t="shared" ca="1" si="7"/>
        <v>0.14264836307570575</v>
      </c>
      <c r="Q36" s="42">
        <f t="shared" ca="1" si="8"/>
        <v>0.11604807139100001</v>
      </c>
      <c r="R36" s="42">
        <f t="shared" ca="1" si="9"/>
        <v>0.15348697361153968</v>
      </c>
      <c r="S36" s="42">
        <f t="shared" ca="1" si="10"/>
        <v>8.767718321417807E-2</v>
      </c>
      <c r="T36" s="42">
        <f t="shared" ca="1" si="11"/>
        <v>0.14364325921909066</v>
      </c>
      <c r="U36">
        <f ca="1">+(L36^2*Markiwitz!$B$4^2)+(M36^2*Markiwitz!$C$4^2)+(N36^2*Markiwitz!$D$4^2)+(O36^2*Markiwitz!$E$4^2)+(P36^2*Markiwitz!$F$4^2)+(Q36^2*Markiwitz!$G$4^2)+(R36^2*Markiwitz!$H$4^2)+(S36^2*Markiwitz!$I$4^2)+(T36^2*Markiwitz!$J$4^2)+(2*L36*M36*Markiwitz!$B$8)+(2*L36*N36*Markiwitz!$E$8)+(2*L36*O36*Markiwitz!$H$8)+(2*L36*P36*Markiwitz!$B$11)+(2*L36*Q36*Markiwitz!$E$11)+(2*L36*R36*Markiwitz!$H$11)+(2*L36*S36*Markiwitz!$K$8)+(2*L36*T36*Markiwitz!$K$11)</f>
        <v>1.3813395392558058E-2</v>
      </c>
      <c r="V36" s="5">
        <f t="shared" ca="1" si="2"/>
        <v>0.11753040199266766</v>
      </c>
      <c r="W36" s="42">
        <f ca="1">SUMPRODUCT(L36:T36,Markiwitz!$B$3:$J$3)</f>
        <v>0.46593410355138054</v>
      </c>
    </row>
    <row r="37" spans="1:23" x14ac:dyDescent="0.25">
      <c r="A37">
        <v>36</v>
      </c>
      <c r="B37" s="25">
        <f t="shared" ca="1" si="0"/>
        <v>0.99999999999999978</v>
      </c>
      <c r="C37" s="46">
        <v>0</v>
      </c>
      <c r="D37">
        <f t="shared" ca="1" si="14"/>
        <v>0.8221005879495854</v>
      </c>
      <c r="E37">
        <f t="shared" ca="1" si="14"/>
        <v>0.88591747140272548</v>
      </c>
      <c r="F37">
        <f t="shared" ca="1" si="14"/>
        <v>0.75441041154368915</v>
      </c>
      <c r="G37">
        <f t="shared" ca="1" si="14"/>
        <v>0.16920344740563054</v>
      </c>
      <c r="H37">
        <f t="shared" ca="1" si="14"/>
        <v>8.4549241908840389E-2</v>
      </c>
      <c r="I37">
        <f t="shared" ca="1" si="14"/>
        <v>0.32803921336823405</v>
      </c>
      <c r="J37">
        <f t="shared" ca="1" si="14"/>
        <v>0.21815892275610338</v>
      </c>
      <c r="K37">
        <f t="shared" ca="1" si="14"/>
        <v>0.31431972792595342</v>
      </c>
      <c r="L37" s="42">
        <f t="shared" ca="1" si="3"/>
        <v>0</v>
      </c>
      <c r="M37" s="42">
        <f t="shared" ca="1" si="4"/>
        <v>0.22984897034200366</v>
      </c>
      <c r="N37" s="42">
        <f t="shared" ca="1" si="5"/>
        <v>0.24769136720577942</v>
      </c>
      <c r="O37" s="42">
        <f t="shared" ca="1" si="6"/>
        <v>0.21092364955130991</v>
      </c>
      <c r="P37" s="42">
        <f t="shared" ca="1" si="7"/>
        <v>4.7307152840628454E-2</v>
      </c>
      <c r="Q37" s="42">
        <f t="shared" ca="1" si="8"/>
        <v>2.363890317170737E-2</v>
      </c>
      <c r="R37" s="42">
        <f t="shared" ca="1" si="9"/>
        <v>9.1715632526847488E-2</v>
      </c>
      <c r="S37" s="42">
        <f t="shared" ca="1" si="10"/>
        <v>6.0994487172761985E-2</v>
      </c>
      <c r="T37" s="42">
        <f t="shared" ca="1" si="11"/>
        <v>8.7879837188961543E-2</v>
      </c>
      <c r="U37">
        <f ca="1">+(L37^2*Markiwitz!$B$4^2)+(M37^2*Markiwitz!$C$4^2)+(N37^2*Markiwitz!$D$4^2)+(O37^2*Markiwitz!$E$4^2)+(P37^2*Markiwitz!$F$4^2)+(Q37^2*Markiwitz!$G$4^2)+(R37^2*Markiwitz!$H$4^2)+(S37^2*Markiwitz!$I$4^2)+(T37^2*Markiwitz!$J$4^2)+(2*L37*M37*Markiwitz!$B$8)+(2*L37*N37*Markiwitz!$E$8)+(2*L37*O37*Markiwitz!$H$8)+(2*L37*P37*Markiwitz!$B$11)+(2*L37*Q37*Markiwitz!$E$11)+(2*L37*R37*Markiwitz!$H$11)+(2*L37*S37*Markiwitz!$K$8)+(2*L37*T37*Markiwitz!$K$11)</f>
        <v>1.1727935427978979E-2</v>
      </c>
      <c r="V37" s="5">
        <f t="shared" ca="1" si="2"/>
        <v>0.10829559283728483</v>
      </c>
      <c r="W37" s="42">
        <f ca="1">SUMPRODUCT(L37:T37,Markiwitz!$B$3:$J$3)</f>
        <v>0.23160840604528155</v>
      </c>
    </row>
    <row r="38" spans="1:23" x14ac:dyDescent="0.25">
      <c r="A38">
        <v>37</v>
      </c>
      <c r="B38" s="25">
        <f t="shared" ca="1" si="0"/>
        <v>0.99999999999999989</v>
      </c>
      <c r="C38" s="46">
        <v>0</v>
      </c>
      <c r="D38">
        <f t="shared" ca="1" si="14"/>
        <v>0.87882154426063686</v>
      </c>
      <c r="E38">
        <f t="shared" ca="1" si="14"/>
        <v>0.27595407348342416</v>
      </c>
      <c r="F38">
        <f t="shared" ca="1" si="14"/>
        <v>0.11903158510658041</v>
      </c>
      <c r="G38">
        <f t="shared" ca="1" si="14"/>
        <v>0.42809529599984963</v>
      </c>
      <c r="H38">
        <f t="shared" ca="1" si="14"/>
        <v>4.7191315616738283E-2</v>
      </c>
      <c r="I38">
        <f t="shared" ca="1" si="14"/>
        <v>0.56065847648814127</v>
      </c>
      <c r="J38">
        <f t="shared" ca="1" si="14"/>
        <v>0.52109244338864491</v>
      </c>
      <c r="K38">
        <f t="shared" ca="1" si="14"/>
        <v>0.19216629220457304</v>
      </c>
      <c r="L38" s="42">
        <f t="shared" ca="1" si="3"/>
        <v>0</v>
      </c>
      <c r="M38" s="42">
        <f t="shared" ca="1" si="4"/>
        <v>0.29071066448077065</v>
      </c>
      <c r="N38" s="42">
        <f t="shared" ca="1" si="5"/>
        <v>9.1284507750699323E-2</v>
      </c>
      <c r="O38" s="42">
        <f t="shared" ca="1" si="6"/>
        <v>3.9375173977608785E-2</v>
      </c>
      <c r="P38" s="42">
        <f t="shared" ca="1" si="7"/>
        <v>0.14161221783190506</v>
      </c>
      <c r="Q38" s="42">
        <f t="shared" ca="1" si="8"/>
        <v>1.5610699134834857E-2</v>
      </c>
      <c r="R38" s="42">
        <f t="shared" ca="1" si="9"/>
        <v>0.18546358963442236</v>
      </c>
      <c r="S38" s="42">
        <f t="shared" ca="1" si="10"/>
        <v>0.17237530356731215</v>
      </c>
      <c r="T38" s="42">
        <f t="shared" ca="1" si="11"/>
        <v>6.3567843622446801E-2</v>
      </c>
      <c r="U38">
        <f ca="1">+(L38^2*Markiwitz!$B$4^2)+(M38^2*Markiwitz!$C$4^2)+(N38^2*Markiwitz!$D$4^2)+(O38^2*Markiwitz!$E$4^2)+(P38^2*Markiwitz!$F$4^2)+(Q38^2*Markiwitz!$G$4^2)+(R38^2*Markiwitz!$H$4^2)+(S38^2*Markiwitz!$I$4^2)+(T38^2*Markiwitz!$J$4^2)+(2*L38*M38*Markiwitz!$B$8)+(2*L38*N38*Markiwitz!$E$8)+(2*L38*O38*Markiwitz!$H$8)+(2*L38*P38*Markiwitz!$B$11)+(2*L38*Q38*Markiwitz!$E$11)+(2*L38*R38*Markiwitz!$H$11)+(2*L38*S38*Markiwitz!$K$8)+(2*L38*T38*Markiwitz!$K$11)</f>
        <v>1.2005960918805996E-2</v>
      </c>
      <c r="V38" s="5">
        <f t="shared" ca="1" si="2"/>
        <v>0.10957171587050189</v>
      </c>
      <c r="W38" s="42">
        <f ca="1">SUMPRODUCT(L38:T38,Markiwitz!$B$3:$J$3)</f>
        <v>0.16336718860523136</v>
      </c>
    </row>
    <row r="39" spans="1:23" x14ac:dyDescent="0.25">
      <c r="A39">
        <v>38</v>
      </c>
      <c r="B39" s="25">
        <f t="shared" ca="1" si="0"/>
        <v>0.99999999999999978</v>
      </c>
      <c r="C39" s="46">
        <v>0</v>
      </c>
      <c r="D39">
        <f t="shared" ca="1" si="14"/>
        <v>0.4858423992579165</v>
      </c>
      <c r="E39">
        <f t="shared" ca="1" si="14"/>
        <v>0.95067946011224447</v>
      </c>
      <c r="F39">
        <f t="shared" ca="1" si="14"/>
        <v>8.7724680997813054E-2</v>
      </c>
      <c r="G39">
        <f t="shared" ca="1" si="14"/>
        <v>1.480449248909621E-2</v>
      </c>
      <c r="H39">
        <f t="shared" ca="1" si="14"/>
        <v>0.53618461624523783</v>
      </c>
      <c r="I39">
        <f t="shared" ca="1" si="14"/>
        <v>0.42063966748726123</v>
      </c>
      <c r="J39">
        <f t="shared" ca="1" si="14"/>
        <v>0.72613990556352215</v>
      </c>
      <c r="K39">
        <f t="shared" ca="1" si="14"/>
        <v>0.95659765920147621</v>
      </c>
      <c r="L39" s="42">
        <f t="shared" ca="1" si="3"/>
        <v>0</v>
      </c>
      <c r="M39" s="42">
        <f t="shared" ca="1" si="4"/>
        <v>0.11626882246637368</v>
      </c>
      <c r="N39" s="42">
        <f t="shared" ca="1" si="5"/>
        <v>0.22751077620860288</v>
      </c>
      <c r="O39" s="42">
        <f t="shared" ca="1" si="6"/>
        <v>2.0993732486981567E-2</v>
      </c>
      <c r="P39" s="42">
        <f t="shared" ca="1" si="7"/>
        <v>3.5429203205579272E-3</v>
      </c>
      <c r="Q39" s="42">
        <f t="shared" ca="1" si="8"/>
        <v>0.12831641299861798</v>
      </c>
      <c r="R39" s="42">
        <f t="shared" ca="1" si="9"/>
        <v>0.10066490470179754</v>
      </c>
      <c r="S39" s="42">
        <f t="shared" ca="1" si="10"/>
        <v>0.17377534750913121</v>
      </c>
      <c r="T39" s="42">
        <f t="shared" ca="1" si="11"/>
        <v>0.22892708330793707</v>
      </c>
      <c r="U39">
        <f ca="1">+(L39^2*Markiwitz!$B$4^2)+(M39^2*Markiwitz!$C$4^2)+(N39^2*Markiwitz!$D$4^2)+(O39^2*Markiwitz!$E$4^2)+(P39^2*Markiwitz!$F$4^2)+(Q39^2*Markiwitz!$G$4^2)+(R39^2*Markiwitz!$H$4^2)+(S39^2*Markiwitz!$I$4^2)+(T39^2*Markiwitz!$J$4^2)+(2*L39*M39*Markiwitz!$B$8)+(2*L39*N39*Markiwitz!$E$8)+(2*L39*O39*Markiwitz!$H$8)+(2*L39*P39*Markiwitz!$B$11)+(2*L39*Q39*Markiwitz!$E$11)+(2*L39*R39*Markiwitz!$H$11)+(2*L39*S39*Markiwitz!$K$8)+(2*L39*T39*Markiwitz!$K$11)</f>
        <v>1.4048347860686683E-2</v>
      </c>
      <c r="V39" s="5">
        <f t="shared" ca="1" si="2"/>
        <v>0.11852572657734135</v>
      </c>
      <c r="W39" s="42">
        <f ca="1">SUMPRODUCT(L39:T39,Markiwitz!$B$3:$J$3)</f>
        <v>0.43220700624537095</v>
      </c>
    </row>
    <row r="40" spans="1:23" x14ac:dyDescent="0.25">
      <c r="A40">
        <v>39</v>
      </c>
      <c r="B40" s="25">
        <f t="shared" ca="1" si="0"/>
        <v>0.99999999999999989</v>
      </c>
      <c r="C40" s="46">
        <v>0</v>
      </c>
      <c r="D40">
        <f t="shared" ca="1" si="14"/>
        <v>6.4762927548891458E-2</v>
      </c>
      <c r="E40">
        <f t="shared" ca="1" si="14"/>
        <v>0.41817778541524153</v>
      </c>
      <c r="F40">
        <f t="shared" ca="1" si="14"/>
        <v>0.16624154062408802</v>
      </c>
      <c r="G40">
        <f t="shared" ca="1" si="14"/>
        <v>0.60929122247867262</v>
      </c>
      <c r="H40">
        <f t="shared" ca="1" si="14"/>
        <v>0.71449040740267067</v>
      </c>
      <c r="I40">
        <f t="shared" ca="1" si="14"/>
        <v>6.025449067902322E-2</v>
      </c>
      <c r="J40">
        <f t="shared" ca="1" si="14"/>
        <v>0.54175422058502154</v>
      </c>
      <c r="K40">
        <f t="shared" ca="1" si="14"/>
        <v>0.71078787156936385</v>
      </c>
      <c r="L40" s="42">
        <f t="shared" ca="1" si="3"/>
        <v>0</v>
      </c>
      <c r="M40" s="42">
        <f t="shared" ca="1" si="4"/>
        <v>1.9710179184717177E-2</v>
      </c>
      <c r="N40" s="42">
        <f t="shared" ca="1" si="5"/>
        <v>0.12726971113806149</v>
      </c>
      <c r="O40" s="42">
        <f t="shared" ca="1" si="6"/>
        <v>5.0594540389956484E-2</v>
      </c>
      <c r="P40" s="42">
        <f t="shared" ca="1" si="7"/>
        <v>0.18543385274953611</v>
      </c>
      <c r="Q40" s="42">
        <f t="shared" ca="1" si="8"/>
        <v>0.21745054599387498</v>
      </c>
      <c r="R40" s="42">
        <f t="shared" ca="1" si="9"/>
        <v>1.8338065509327751E-2</v>
      </c>
      <c r="S40" s="42">
        <f t="shared" ca="1" si="10"/>
        <v>0.16487940193479325</v>
      </c>
      <c r="T40" s="42">
        <f t="shared" ca="1" si="11"/>
        <v>0.21632370309973278</v>
      </c>
      <c r="U40">
        <f ca="1">+(L40^2*Markiwitz!$B$4^2)+(M40^2*Markiwitz!$C$4^2)+(N40^2*Markiwitz!$D$4^2)+(O40^2*Markiwitz!$E$4^2)+(P40^2*Markiwitz!$F$4^2)+(Q40^2*Markiwitz!$G$4^2)+(R40^2*Markiwitz!$H$4^2)+(S40^2*Markiwitz!$I$4^2)+(T40^2*Markiwitz!$J$4^2)+(2*L40*M40*Markiwitz!$B$8)+(2*L40*N40*Markiwitz!$E$8)+(2*L40*O40*Markiwitz!$H$8)+(2*L40*P40*Markiwitz!$B$11)+(2*L40*Q40*Markiwitz!$E$11)+(2*L40*R40*Markiwitz!$H$11)+(2*L40*S40*Markiwitz!$K$8)+(2*L40*T40*Markiwitz!$K$11)</f>
        <v>2.230674723798887E-2</v>
      </c>
      <c r="V40" s="5">
        <f t="shared" ca="1" si="2"/>
        <v>0.14935443494583237</v>
      </c>
      <c r="W40" s="42">
        <f ca="1">SUMPRODUCT(L40:T40,Markiwitz!$B$3:$J$3)</f>
        <v>0.70795003877618368</v>
      </c>
    </row>
    <row r="41" spans="1:23" x14ac:dyDescent="0.25">
      <c r="A41">
        <v>40</v>
      </c>
      <c r="B41" s="25">
        <f t="shared" ca="1" si="0"/>
        <v>0.99999999999999989</v>
      </c>
      <c r="C41" s="46">
        <v>0</v>
      </c>
      <c r="D41">
        <f t="shared" ca="1" si="14"/>
        <v>0.48603778235295114</v>
      </c>
      <c r="E41">
        <f t="shared" ca="1" si="14"/>
        <v>0.14319792544291599</v>
      </c>
      <c r="F41">
        <f t="shared" ca="1" si="14"/>
        <v>0.92281306540054486</v>
      </c>
      <c r="G41">
        <f t="shared" ca="1" si="14"/>
        <v>0.50493484128812538</v>
      </c>
      <c r="H41">
        <f t="shared" ca="1" si="14"/>
        <v>0.9256376622830339</v>
      </c>
      <c r="I41">
        <f t="shared" ca="1" si="14"/>
        <v>0.79015197052694419</v>
      </c>
      <c r="J41">
        <f t="shared" ca="1" si="14"/>
        <v>0.28952882376342282</v>
      </c>
      <c r="K41">
        <f t="shared" ca="1" si="14"/>
        <v>0.80415475724042951</v>
      </c>
      <c r="L41" s="42">
        <f t="shared" ca="1" si="3"/>
        <v>0</v>
      </c>
      <c r="M41" s="42">
        <f t="shared" ca="1" si="4"/>
        <v>9.9875083557024333E-2</v>
      </c>
      <c r="N41" s="42">
        <f t="shared" ca="1" si="5"/>
        <v>2.9425500008594004E-2</v>
      </c>
      <c r="O41" s="42">
        <f t="shared" ca="1" si="6"/>
        <v>0.18962729927745414</v>
      </c>
      <c r="P41" s="42">
        <f t="shared" ca="1" si="7"/>
        <v>0.10375820830299724</v>
      </c>
      <c r="Q41" s="42">
        <f t="shared" ca="1" si="8"/>
        <v>0.19020772092345828</v>
      </c>
      <c r="R41" s="42">
        <f t="shared" ca="1" si="9"/>
        <v>0.16236699479839689</v>
      </c>
      <c r="S41" s="42">
        <f t="shared" ca="1" si="10"/>
        <v>5.9494789325946013E-2</v>
      </c>
      <c r="T41" s="42">
        <f t="shared" ca="1" si="11"/>
        <v>0.16524440380612904</v>
      </c>
      <c r="U41">
        <f ca="1">+(L41^2*Markiwitz!$B$4^2)+(M41^2*Markiwitz!$C$4^2)+(N41^2*Markiwitz!$D$4^2)+(O41^2*Markiwitz!$E$4^2)+(P41^2*Markiwitz!$F$4^2)+(Q41^2*Markiwitz!$G$4^2)+(R41^2*Markiwitz!$H$4^2)+(S41^2*Markiwitz!$I$4^2)+(T41^2*Markiwitz!$J$4^2)+(2*L41*M41*Markiwitz!$B$8)+(2*L41*N41*Markiwitz!$E$8)+(2*L41*O41*Markiwitz!$H$8)+(2*L41*P41*Markiwitz!$B$11)+(2*L41*Q41*Markiwitz!$E$11)+(2*L41*R41*Markiwitz!$H$11)+(2*L41*S41*Markiwitz!$K$8)+(2*L41*T41*Markiwitz!$K$11)</f>
        <v>1.8015040880170821E-2</v>
      </c>
      <c r="V41" s="5">
        <f t="shared" ca="1" si="2"/>
        <v>0.13422012099596253</v>
      </c>
      <c r="W41" s="42">
        <f ca="1">SUMPRODUCT(L41:T41,Markiwitz!$B$3:$J$3)</f>
        <v>0.6509074669785917</v>
      </c>
    </row>
    <row r="42" spans="1:23" x14ac:dyDescent="0.25">
      <c r="A42">
        <v>41</v>
      </c>
      <c r="B42" s="25">
        <f t="shared" ca="1" si="0"/>
        <v>1</v>
      </c>
      <c r="C42" s="46">
        <v>0</v>
      </c>
      <c r="D42">
        <f t="shared" ref="D42:K51" ca="1" si="15">RAND()</f>
        <v>0.62349783005292936</v>
      </c>
      <c r="E42">
        <f t="shared" ca="1" si="15"/>
        <v>0.17538100930202205</v>
      </c>
      <c r="F42">
        <f t="shared" ca="1" si="15"/>
        <v>0.89363876343405235</v>
      </c>
      <c r="G42">
        <f t="shared" ca="1" si="15"/>
        <v>0.71450053948427927</v>
      </c>
      <c r="H42">
        <f t="shared" ca="1" si="15"/>
        <v>0.93780390189069418</v>
      </c>
      <c r="I42">
        <f t="shared" ca="1" si="15"/>
        <v>0.23271076888070896</v>
      </c>
      <c r="J42">
        <f t="shared" ca="1" si="15"/>
        <v>0.41357320201968761</v>
      </c>
      <c r="K42">
        <f t="shared" ca="1" si="15"/>
        <v>0.913260522456391</v>
      </c>
      <c r="L42" s="42">
        <f t="shared" ca="1" si="3"/>
        <v>0</v>
      </c>
      <c r="M42" s="42">
        <f t="shared" ca="1" si="4"/>
        <v>0.12713116470452829</v>
      </c>
      <c r="N42" s="42">
        <f t="shared" ca="1" si="5"/>
        <v>3.5760175745485769E-2</v>
      </c>
      <c r="O42" s="42">
        <f t="shared" ca="1" si="6"/>
        <v>0.18221288245837372</v>
      </c>
      <c r="P42" s="42">
        <f t="shared" ca="1" si="7"/>
        <v>0.14568661090438617</v>
      </c>
      <c r="Q42" s="42">
        <f t="shared" ca="1" si="8"/>
        <v>0.19121815115490309</v>
      </c>
      <c r="R42" s="42">
        <f t="shared" ca="1" si="9"/>
        <v>4.7449709784201405E-2</v>
      </c>
      <c r="S42" s="42">
        <f t="shared" ca="1" si="10"/>
        <v>8.432754747339001E-2</v>
      </c>
      <c r="T42" s="42">
        <f t="shared" ca="1" si="11"/>
        <v>0.18621375777473165</v>
      </c>
      <c r="U42">
        <f ca="1">+(L42^2*Markiwitz!$B$4^2)+(M42^2*Markiwitz!$C$4^2)+(N42^2*Markiwitz!$D$4^2)+(O42^2*Markiwitz!$E$4^2)+(P42^2*Markiwitz!$F$4^2)+(Q42^2*Markiwitz!$G$4^2)+(R42^2*Markiwitz!$H$4^2)+(S42^2*Markiwitz!$I$4^2)+(T42^2*Markiwitz!$J$4^2)+(2*L42*M42*Markiwitz!$B$8)+(2*L42*N42*Markiwitz!$E$8)+(2*L42*O42*Markiwitz!$H$8)+(2*L42*P42*Markiwitz!$B$11)+(2*L42*Q42*Markiwitz!$E$11)+(2*L42*R42*Markiwitz!$H$11)+(2*L42*S42*Markiwitz!$K$8)+(2*L42*T42*Markiwitz!$K$11)</f>
        <v>1.7649813849834196E-2</v>
      </c>
      <c r="V42" s="5">
        <f t="shared" ca="1" si="2"/>
        <v>0.13285260196862611</v>
      </c>
      <c r="W42" s="42">
        <f ca="1">SUMPRODUCT(L42:T42,Markiwitz!$B$3:$J$3)</f>
        <v>0.66282157334938541</v>
      </c>
    </row>
    <row r="43" spans="1:23" x14ac:dyDescent="0.25">
      <c r="A43">
        <v>42</v>
      </c>
      <c r="B43" s="25">
        <f t="shared" ca="1" si="0"/>
        <v>1.0000000000000002</v>
      </c>
      <c r="C43" s="46">
        <v>0</v>
      </c>
      <c r="D43">
        <f t="shared" ca="1" si="15"/>
        <v>0.65728428191049115</v>
      </c>
      <c r="E43">
        <f t="shared" ca="1" si="15"/>
        <v>0.97398289806181615</v>
      </c>
      <c r="F43">
        <f t="shared" ca="1" si="15"/>
        <v>0.36485588711119166</v>
      </c>
      <c r="G43">
        <f t="shared" ca="1" si="15"/>
        <v>7.2497614007106415E-2</v>
      </c>
      <c r="H43">
        <f t="shared" ca="1" si="15"/>
        <v>8.3662854239602624E-2</v>
      </c>
      <c r="I43">
        <f t="shared" ca="1" si="15"/>
        <v>0.72896570282161843</v>
      </c>
      <c r="J43">
        <f t="shared" ca="1" si="15"/>
        <v>0.53273602876612158</v>
      </c>
      <c r="K43">
        <f t="shared" ca="1" si="15"/>
        <v>0.73120616590389031</v>
      </c>
      <c r="L43" s="42">
        <f t="shared" ca="1" si="3"/>
        <v>0</v>
      </c>
      <c r="M43" s="42">
        <f t="shared" ca="1" si="4"/>
        <v>0.15856548305732773</v>
      </c>
      <c r="N43" s="42">
        <f t="shared" ca="1" si="5"/>
        <v>0.23496692827013244</v>
      </c>
      <c r="O43" s="42">
        <f t="shared" ca="1" si="6"/>
        <v>8.8019068123668331E-2</v>
      </c>
      <c r="P43" s="42">
        <f t="shared" ca="1" si="7"/>
        <v>1.7489569584909059E-2</v>
      </c>
      <c r="Q43" s="42">
        <f t="shared" ca="1" si="8"/>
        <v>2.0183109898654107E-2</v>
      </c>
      <c r="R43" s="42">
        <f t="shared" ca="1" si="9"/>
        <v>0.1758581514594551</v>
      </c>
      <c r="S43" s="42">
        <f t="shared" ca="1" si="10"/>
        <v>0.12851904125534239</v>
      </c>
      <c r="T43" s="42">
        <f t="shared" ca="1" si="11"/>
        <v>0.17639864835051103</v>
      </c>
      <c r="U43">
        <f ca="1">+(L43^2*Markiwitz!$B$4^2)+(M43^2*Markiwitz!$C$4^2)+(N43^2*Markiwitz!$D$4^2)+(O43^2*Markiwitz!$E$4^2)+(P43^2*Markiwitz!$F$4^2)+(Q43^2*Markiwitz!$G$4^2)+(R43^2*Markiwitz!$H$4^2)+(S43^2*Markiwitz!$I$4^2)+(T43^2*Markiwitz!$J$4^2)+(2*L43*M43*Markiwitz!$B$8)+(2*L43*N43*Markiwitz!$E$8)+(2*L43*O43*Markiwitz!$H$8)+(2*L43*P43*Markiwitz!$B$11)+(2*L43*Q43*Markiwitz!$E$11)+(2*L43*R43*Markiwitz!$H$11)+(2*L43*S43*Markiwitz!$K$8)+(2*L43*T43*Markiwitz!$K$11)</f>
        <v>1.0851592536380739E-2</v>
      </c>
      <c r="V43" s="5">
        <f t="shared" ca="1" si="2"/>
        <v>0.10417097741876448</v>
      </c>
      <c r="W43" s="42">
        <f ca="1">SUMPRODUCT(L43:T43,Markiwitz!$B$3:$J$3)</f>
        <v>0.1699666613450331</v>
      </c>
    </row>
    <row r="44" spans="1:23" x14ac:dyDescent="0.25">
      <c r="A44">
        <v>43</v>
      </c>
      <c r="B44" s="25">
        <f t="shared" ca="1" si="0"/>
        <v>1</v>
      </c>
      <c r="C44" s="46">
        <v>0</v>
      </c>
      <c r="D44">
        <f t="shared" ca="1" si="15"/>
        <v>0.35505784335029489</v>
      </c>
      <c r="E44">
        <f t="shared" ca="1" si="15"/>
        <v>0.55466401833452661</v>
      </c>
      <c r="F44">
        <f t="shared" ca="1" si="15"/>
        <v>0.96068520728029494</v>
      </c>
      <c r="G44">
        <f t="shared" ca="1" si="15"/>
        <v>0.84808300732027908</v>
      </c>
      <c r="H44">
        <f t="shared" ca="1" si="15"/>
        <v>0.9535943977048893</v>
      </c>
      <c r="I44">
        <f t="shared" ca="1" si="15"/>
        <v>0.10316449766943792</v>
      </c>
      <c r="J44">
        <f t="shared" ca="1" si="15"/>
        <v>0.77290229191404769</v>
      </c>
      <c r="K44">
        <f t="shared" ca="1" si="15"/>
        <v>0.93374605000268962</v>
      </c>
      <c r="L44" s="42">
        <f t="shared" ca="1" si="3"/>
        <v>0</v>
      </c>
      <c r="M44" s="42">
        <f t="shared" ca="1" si="4"/>
        <v>6.4769152547049555E-2</v>
      </c>
      <c r="N44" s="42">
        <f t="shared" ca="1" si="5"/>
        <v>0.10118103032700858</v>
      </c>
      <c r="O44" s="42">
        <f t="shared" ca="1" si="6"/>
        <v>0.17524684471944835</v>
      </c>
      <c r="P44" s="42">
        <f t="shared" ca="1" si="7"/>
        <v>0.1547061097295489</v>
      </c>
      <c r="Q44" s="42">
        <f t="shared" ca="1" si="8"/>
        <v>0.17395334920689204</v>
      </c>
      <c r="R44" s="42">
        <f t="shared" ca="1" si="9"/>
        <v>1.8819122608141683E-2</v>
      </c>
      <c r="S44" s="42">
        <f t="shared" ca="1" si="10"/>
        <v>0.14099174933464712</v>
      </c>
      <c r="T44" s="42">
        <f t="shared" ca="1" si="11"/>
        <v>0.1703326415272638</v>
      </c>
      <c r="U44">
        <f ca="1">+(L44^2*Markiwitz!$B$4^2)+(M44^2*Markiwitz!$C$4^2)+(N44^2*Markiwitz!$D$4^2)+(O44^2*Markiwitz!$E$4^2)+(P44^2*Markiwitz!$F$4^2)+(Q44^2*Markiwitz!$G$4^2)+(R44^2*Markiwitz!$H$4^2)+(S44^2*Markiwitz!$I$4^2)+(T44^2*Markiwitz!$J$4^2)+(2*L44*M44*Markiwitz!$B$8)+(2*L44*N44*Markiwitz!$E$8)+(2*L44*O44*Markiwitz!$H$8)+(2*L44*P44*Markiwitz!$B$11)+(2*L44*Q44*Markiwitz!$E$11)+(2*L44*R44*Markiwitz!$H$11)+(2*L44*S44*Markiwitz!$K$8)+(2*L44*T44*Markiwitz!$K$11)</f>
        <v>1.7528291388729075E-2</v>
      </c>
      <c r="V44" s="5">
        <f t="shared" ca="1" si="2"/>
        <v>0.13239445376876283</v>
      </c>
      <c r="W44" s="42">
        <f ca="1">SUMPRODUCT(L44:T44,Markiwitz!$B$3:$J$3)</f>
        <v>0.61409042777585587</v>
      </c>
    </row>
    <row r="45" spans="1:23" x14ac:dyDescent="0.25">
      <c r="A45">
        <v>44</v>
      </c>
      <c r="B45" s="25">
        <f t="shared" ca="1" si="0"/>
        <v>1</v>
      </c>
      <c r="C45" s="46">
        <v>0</v>
      </c>
      <c r="D45">
        <f t="shared" ca="1" si="15"/>
        <v>0.88316616091177347</v>
      </c>
      <c r="E45">
        <f t="shared" ca="1" si="15"/>
        <v>0.35927824477580617</v>
      </c>
      <c r="F45">
        <f t="shared" ca="1" si="15"/>
        <v>0.67886250759603228</v>
      </c>
      <c r="G45">
        <f t="shared" ca="1" si="15"/>
        <v>0.58157271747130601</v>
      </c>
      <c r="H45">
        <f t="shared" ca="1" si="15"/>
        <v>0.7035139722509397</v>
      </c>
      <c r="I45">
        <f t="shared" ca="1" si="15"/>
        <v>0.35625598840111261</v>
      </c>
      <c r="J45">
        <f t="shared" ca="1" si="15"/>
        <v>0.73913087379824205</v>
      </c>
      <c r="K45">
        <f t="shared" ca="1" si="15"/>
        <v>6.0927957976972591E-2</v>
      </c>
      <c r="L45" s="42">
        <f t="shared" ca="1" si="3"/>
        <v>0</v>
      </c>
      <c r="M45" s="42">
        <f t="shared" ca="1" si="4"/>
        <v>0.2024352936856566</v>
      </c>
      <c r="N45" s="42">
        <f t="shared" ca="1" si="5"/>
        <v>8.2352110186118405E-2</v>
      </c>
      <c r="O45" s="42">
        <f t="shared" ca="1" si="6"/>
        <v>0.15560574802312047</v>
      </c>
      <c r="P45" s="42">
        <f t="shared" ca="1" si="7"/>
        <v>0.13330542888930988</v>
      </c>
      <c r="Q45" s="42">
        <f t="shared" ca="1" si="8"/>
        <v>0.16125624360149021</v>
      </c>
      <c r="R45" s="42">
        <f t="shared" ca="1" si="9"/>
        <v>8.1659362452019518E-2</v>
      </c>
      <c r="S45" s="42">
        <f t="shared" ca="1" si="10"/>
        <v>0.16942018629315495</v>
      </c>
      <c r="T45" s="42">
        <f t="shared" ca="1" si="11"/>
        <v>1.396562686912993E-2</v>
      </c>
      <c r="U45">
        <f ca="1">+(L45^2*Markiwitz!$B$4^2)+(M45^2*Markiwitz!$C$4^2)+(N45^2*Markiwitz!$D$4^2)+(O45^2*Markiwitz!$E$4^2)+(P45^2*Markiwitz!$F$4^2)+(Q45^2*Markiwitz!$G$4^2)+(R45^2*Markiwitz!$H$4^2)+(S45^2*Markiwitz!$I$4^2)+(T45^2*Markiwitz!$J$4^2)+(2*L45*M45*Markiwitz!$B$8)+(2*L45*N45*Markiwitz!$E$8)+(2*L45*O45*Markiwitz!$H$8)+(2*L45*P45*Markiwitz!$B$11)+(2*L45*Q45*Markiwitz!$E$11)+(2*L45*R45*Markiwitz!$H$11)+(2*L45*S45*Markiwitz!$K$8)+(2*L45*T45*Markiwitz!$K$11)</f>
        <v>1.6832647793384361E-2</v>
      </c>
      <c r="V45" s="5">
        <f t="shared" ca="1" si="2"/>
        <v>0.12974069443850053</v>
      </c>
      <c r="W45" s="42">
        <f ca="1">SUMPRODUCT(L45:T45,Markiwitz!$B$3:$J$3)</f>
        <v>0.57325980464374748</v>
      </c>
    </row>
    <row r="46" spans="1:23" x14ac:dyDescent="0.25">
      <c r="A46">
        <v>45</v>
      </c>
      <c r="B46" s="25">
        <f t="shared" ca="1" si="0"/>
        <v>1</v>
      </c>
      <c r="C46" s="46">
        <v>0</v>
      </c>
      <c r="D46">
        <f t="shared" ca="1" si="15"/>
        <v>0.60929382438379243</v>
      </c>
      <c r="E46">
        <f t="shared" ca="1" si="15"/>
        <v>0.56299640777114079</v>
      </c>
      <c r="F46">
        <f t="shared" ca="1" si="15"/>
        <v>0.51408379114962288</v>
      </c>
      <c r="G46">
        <f t="shared" ca="1" si="15"/>
        <v>0.95564210226967017</v>
      </c>
      <c r="H46">
        <f t="shared" ca="1" si="15"/>
        <v>4.4856209438346895E-2</v>
      </c>
      <c r="I46">
        <f t="shared" ca="1" si="15"/>
        <v>0.82116206675188819</v>
      </c>
      <c r="J46">
        <f t="shared" ca="1" si="15"/>
        <v>6.2354231929660164E-2</v>
      </c>
      <c r="K46">
        <f t="shared" ca="1" si="15"/>
        <v>0.17138198959730411</v>
      </c>
      <c r="L46" s="42">
        <f t="shared" ca="1" si="3"/>
        <v>0</v>
      </c>
      <c r="M46" s="42">
        <f t="shared" ca="1" si="4"/>
        <v>0.16283569617846613</v>
      </c>
      <c r="N46" s="42">
        <f t="shared" ca="1" si="5"/>
        <v>0.15046256557434418</v>
      </c>
      <c r="O46" s="42">
        <f t="shared" ca="1" si="6"/>
        <v>0.13739051451994463</v>
      </c>
      <c r="P46" s="42">
        <f t="shared" ca="1" si="7"/>
        <v>0.25539836576862252</v>
      </c>
      <c r="Q46" s="42">
        <f t="shared" ca="1" si="8"/>
        <v>1.1987963441460078E-2</v>
      </c>
      <c r="R46" s="42">
        <f t="shared" ca="1" si="9"/>
        <v>0.2194581521487167</v>
      </c>
      <c r="S46" s="42">
        <f t="shared" ca="1" si="10"/>
        <v>1.6664365138130955E-2</v>
      </c>
      <c r="T46" s="42">
        <f t="shared" ca="1" si="11"/>
        <v>4.5802377230314828E-2</v>
      </c>
      <c r="U46">
        <f ca="1">+(L46^2*Markiwitz!$B$4^2)+(M46^2*Markiwitz!$C$4^2)+(N46^2*Markiwitz!$D$4^2)+(O46^2*Markiwitz!$E$4^2)+(P46^2*Markiwitz!$F$4^2)+(Q46^2*Markiwitz!$G$4^2)+(R46^2*Markiwitz!$H$4^2)+(S46^2*Markiwitz!$I$4^2)+(T46^2*Markiwitz!$J$4^2)+(2*L46*M46*Markiwitz!$B$8)+(2*L46*N46*Markiwitz!$E$8)+(2*L46*O46*Markiwitz!$H$8)+(2*L46*P46*Markiwitz!$B$11)+(2*L46*Q46*Markiwitz!$E$11)+(2*L46*R46*Markiwitz!$H$11)+(2*L46*S46*Markiwitz!$K$8)+(2*L46*T46*Markiwitz!$K$11)</f>
        <v>1.6097169104741332E-2</v>
      </c>
      <c r="V46" s="5">
        <f t="shared" ca="1" si="2"/>
        <v>0.12687461962402619</v>
      </c>
      <c r="W46" s="42">
        <f ca="1">SUMPRODUCT(L46:T46,Markiwitz!$B$3:$J$3)</f>
        <v>0.22596431002266704</v>
      </c>
    </row>
    <row r="47" spans="1:23" x14ac:dyDescent="0.25">
      <c r="A47">
        <v>46</v>
      </c>
      <c r="B47" s="25">
        <f t="shared" ca="1" si="0"/>
        <v>1.0000000000000002</v>
      </c>
      <c r="C47" s="46">
        <v>0</v>
      </c>
      <c r="D47">
        <f t="shared" ca="1" si="15"/>
        <v>0.97408820864823975</v>
      </c>
      <c r="E47">
        <f t="shared" ca="1" si="15"/>
        <v>0.92433978415784335</v>
      </c>
      <c r="F47">
        <f t="shared" ca="1" si="15"/>
        <v>0.62966097946718336</v>
      </c>
      <c r="G47">
        <f t="shared" ca="1" si="15"/>
        <v>0.23175799461067093</v>
      </c>
      <c r="H47">
        <f t="shared" ca="1" si="15"/>
        <v>0.43453392284808001</v>
      </c>
      <c r="I47">
        <f t="shared" ca="1" si="15"/>
        <v>0.63429565195139403</v>
      </c>
      <c r="J47">
        <f t="shared" ca="1" si="15"/>
        <v>0.68403200416338672</v>
      </c>
      <c r="K47">
        <f t="shared" ca="1" si="15"/>
        <v>0.35690072513006643</v>
      </c>
      <c r="L47" s="42">
        <f t="shared" ca="1" si="3"/>
        <v>0</v>
      </c>
      <c r="M47" s="42">
        <f t="shared" ca="1" si="4"/>
        <v>0.20003416176609046</v>
      </c>
      <c r="N47" s="42">
        <f t="shared" ca="1" si="5"/>
        <v>0.18981805987329595</v>
      </c>
      <c r="O47" s="42">
        <f t="shared" ca="1" si="6"/>
        <v>0.1293042099332275</v>
      </c>
      <c r="P47" s="42">
        <f t="shared" ca="1" si="7"/>
        <v>4.7592729049527896E-2</v>
      </c>
      <c r="Q47" s="42">
        <f t="shared" ca="1" si="8"/>
        <v>8.9233837597181731E-2</v>
      </c>
      <c r="R47" s="42">
        <f t="shared" ca="1" si="9"/>
        <v>0.13025596442240872</v>
      </c>
      <c r="S47" s="42">
        <f t="shared" ca="1" si="10"/>
        <v>0.14046958720903024</v>
      </c>
      <c r="T47" s="42">
        <f t="shared" ca="1" si="11"/>
        <v>7.3291450149237672E-2</v>
      </c>
      <c r="U47">
        <f ca="1">+(L47^2*Markiwitz!$B$4^2)+(M47^2*Markiwitz!$C$4^2)+(N47^2*Markiwitz!$D$4^2)+(O47^2*Markiwitz!$E$4^2)+(P47^2*Markiwitz!$F$4^2)+(Q47^2*Markiwitz!$G$4^2)+(R47^2*Markiwitz!$H$4^2)+(S47^2*Markiwitz!$I$4^2)+(T47^2*Markiwitz!$J$4^2)+(2*L47*M47*Markiwitz!$B$8)+(2*L47*N47*Markiwitz!$E$8)+(2*L47*O47*Markiwitz!$H$8)+(2*L47*P47*Markiwitz!$B$11)+(2*L47*Q47*Markiwitz!$E$11)+(2*L47*R47*Markiwitz!$H$11)+(2*L47*S47*Markiwitz!$K$8)+(2*L47*T47*Markiwitz!$K$11)</f>
        <v>1.156512419440065E-2</v>
      </c>
      <c r="V47" s="5">
        <f t="shared" ca="1" si="2"/>
        <v>0.10754126740187066</v>
      </c>
      <c r="W47" s="42">
        <f ca="1">SUMPRODUCT(L47:T47,Markiwitz!$B$3:$J$3)</f>
        <v>0.36882255333856589</v>
      </c>
    </row>
    <row r="48" spans="1:23" x14ac:dyDescent="0.25">
      <c r="A48">
        <v>47</v>
      </c>
      <c r="B48" s="25">
        <f t="shared" ca="1" si="0"/>
        <v>0.99999999999999989</v>
      </c>
      <c r="C48" s="46">
        <v>0</v>
      </c>
      <c r="D48">
        <f t="shared" ca="1" si="15"/>
        <v>0.42874685626198905</v>
      </c>
      <c r="E48">
        <f t="shared" ca="1" si="15"/>
        <v>0.40986860612437237</v>
      </c>
      <c r="F48">
        <f t="shared" ca="1" si="15"/>
        <v>0.5513437526952587</v>
      </c>
      <c r="G48">
        <f t="shared" ca="1" si="15"/>
        <v>0.83766565177122465</v>
      </c>
      <c r="H48">
        <f t="shared" ca="1" si="15"/>
        <v>0.45898962022512535</v>
      </c>
      <c r="I48">
        <f t="shared" ca="1" si="15"/>
        <v>0.94034893958210208</v>
      </c>
      <c r="J48">
        <f t="shared" ca="1" si="15"/>
        <v>0.84470909709722319</v>
      </c>
      <c r="K48">
        <f t="shared" ca="1" si="15"/>
        <v>0.3553998767876515</v>
      </c>
      <c r="L48" s="42">
        <f t="shared" ca="1" si="3"/>
        <v>0</v>
      </c>
      <c r="M48" s="42">
        <f t="shared" ca="1" si="4"/>
        <v>8.8821302165176988E-2</v>
      </c>
      <c r="N48" s="42">
        <f t="shared" ca="1" si="5"/>
        <v>8.4910391250419326E-2</v>
      </c>
      <c r="O48" s="42">
        <f t="shared" ca="1" si="6"/>
        <v>0.11421907668776944</v>
      </c>
      <c r="P48" s="42">
        <f t="shared" ca="1" si="7"/>
        <v>0.17353492598881615</v>
      </c>
      <c r="Q48" s="42">
        <f t="shared" ca="1" si="8"/>
        <v>9.5086541518065518E-2</v>
      </c>
      <c r="R48" s="42">
        <f t="shared" ca="1" si="9"/>
        <v>0.1948072996535006</v>
      </c>
      <c r="S48" s="42">
        <f t="shared" ca="1" si="10"/>
        <v>0.17499408067752631</v>
      </c>
      <c r="T48" s="42">
        <f t="shared" ca="1" si="11"/>
        <v>7.3626382058725487E-2</v>
      </c>
      <c r="U48">
        <f ca="1">+(L48^2*Markiwitz!$B$4^2)+(M48^2*Markiwitz!$C$4^2)+(N48^2*Markiwitz!$D$4^2)+(O48^2*Markiwitz!$E$4^2)+(P48^2*Markiwitz!$F$4^2)+(Q48^2*Markiwitz!$G$4^2)+(R48^2*Markiwitz!$H$4^2)+(S48^2*Markiwitz!$I$4^2)+(T48^2*Markiwitz!$J$4^2)+(2*L48*M48*Markiwitz!$B$8)+(2*L48*N48*Markiwitz!$E$8)+(2*L48*O48*Markiwitz!$H$8)+(2*L48*P48*Markiwitz!$B$11)+(2*L48*Q48*Markiwitz!$E$11)+(2*L48*R48*Markiwitz!$H$11)+(2*L48*S48*Markiwitz!$K$8)+(2*L48*T48*Markiwitz!$K$11)</f>
        <v>1.4900116191196576E-2</v>
      </c>
      <c r="V48" s="5">
        <f t="shared" ca="1" si="2"/>
        <v>0.12206603209409478</v>
      </c>
      <c r="W48" s="42">
        <f ca="1">SUMPRODUCT(L48:T48,Markiwitz!$B$3:$J$3)</f>
        <v>0.38722132762029554</v>
      </c>
    </row>
    <row r="49" spans="1:23" x14ac:dyDescent="0.25">
      <c r="A49">
        <v>48</v>
      </c>
      <c r="B49" s="25">
        <f t="shared" ca="1" si="0"/>
        <v>0.99999999999999989</v>
      </c>
      <c r="C49" s="46">
        <v>0</v>
      </c>
      <c r="D49">
        <f t="shared" ca="1" si="15"/>
        <v>0.83543129598431554</v>
      </c>
      <c r="E49">
        <f t="shared" ca="1" si="15"/>
        <v>0.97261625646409544</v>
      </c>
      <c r="F49">
        <f t="shared" ca="1" si="15"/>
        <v>0.26157824867797341</v>
      </c>
      <c r="G49">
        <f t="shared" ca="1" si="15"/>
        <v>0.89853583413505178</v>
      </c>
      <c r="H49">
        <f t="shared" ca="1" si="15"/>
        <v>0.11118278618330857</v>
      </c>
      <c r="I49">
        <f t="shared" ca="1" si="15"/>
        <v>0.29933767927056543</v>
      </c>
      <c r="J49">
        <f t="shared" ca="1" si="15"/>
        <v>0.75388091351039943</v>
      </c>
      <c r="K49">
        <f t="shared" ca="1" si="15"/>
        <v>0.76200306247848271</v>
      </c>
      <c r="L49" s="42">
        <f t="shared" ca="1" si="3"/>
        <v>0</v>
      </c>
      <c r="M49" s="42">
        <f t="shared" ca="1" si="4"/>
        <v>0.17068546688144048</v>
      </c>
      <c r="N49" s="42">
        <f t="shared" ca="1" si="5"/>
        <v>0.19871347964700822</v>
      </c>
      <c r="O49" s="42">
        <f t="shared" ca="1" si="6"/>
        <v>5.3442581952864325E-2</v>
      </c>
      <c r="P49" s="42">
        <f t="shared" ca="1" si="7"/>
        <v>0.18357824167736853</v>
      </c>
      <c r="Q49" s="42">
        <f t="shared" ca="1" si="8"/>
        <v>2.2715555258817684E-2</v>
      </c>
      <c r="R49" s="42">
        <f t="shared" ca="1" si="9"/>
        <v>6.115714336665521E-2</v>
      </c>
      <c r="S49" s="42">
        <f t="shared" ca="1" si="10"/>
        <v>0.154024054777504</v>
      </c>
      <c r="T49" s="42">
        <f t="shared" ca="1" si="11"/>
        <v>0.15568347643834149</v>
      </c>
      <c r="U49">
        <f ca="1">+(L49^2*Markiwitz!$B$4^2)+(M49^2*Markiwitz!$C$4^2)+(N49^2*Markiwitz!$D$4^2)+(O49^2*Markiwitz!$E$4^2)+(P49^2*Markiwitz!$F$4^2)+(Q49^2*Markiwitz!$G$4^2)+(R49^2*Markiwitz!$H$4^2)+(S49^2*Markiwitz!$I$4^2)+(T49^2*Markiwitz!$J$4^2)+(2*L49*M49*Markiwitz!$B$8)+(2*L49*N49*Markiwitz!$E$8)+(2*L49*O49*Markiwitz!$H$8)+(2*L49*P49*Markiwitz!$B$11)+(2*L49*Q49*Markiwitz!$E$11)+(2*L49*R49*Markiwitz!$H$11)+(2*L49*S49*Markiwitz!$K$8)+(2*L49*T49*Markiwitz!$K$11)</f>
        <v>1.1490756090665256E-2</v>
      </c>
      <c r="V49" s="5">
        <f t="shared" ca="1" si="2"/>
        <v>0.10719494433351442</v>
      </c>
      <c r="W49" s="42">
        <f ca="1">SUMPRODUCT(L49:T49,Markiwitz!$B$3:$J$3)</f>
        <v>0.20565867165890364</v>
      </c>
    </row>
    <row r="50" spans="1:23" x14ac:dyDescent="0.25">
      <c r="A50">
        <v>49</v>
      </c>
      <c r="B50" s="25">
        <f t="shared" ca="1" si="0"/>
        <v>1</v>
      </c>
      <c r="C50" s="46">
        <v>0</v>
      </c>
      <c r="D50">
        <f t="shared" ca="1" si="15"/>
        <v>0.59222792696303783</v>
      </c>
      <c r="E50">
        <f t="shared" ca="1" si="15"/>
        <v>0.19116555772104149</v>
      </c>
      <c r="F50">
        <f t="shared" ca="1" si="15"/>
        <v>0.43827127174922742</v>
      </c>
      <c r="G50">
        <f t="shared" ca="1" si="15"/>
        <v>0.72843914079766792</v>
      </c>
      <c r="H50">
        <f t="shared" ca="1" si="15"/>
        <v>9.7434074488126909E-2</v>
      </c>
      <c r="I50">
        <f t="shared" ca="1" si="15"/>
        <v>0.58410319174383207</v>
      </c>
      <c r="J50">
        <f t="shared" ca="1" si="15"/>
        <v>0.60231066601355798</v>
      </c>
      <c r="K50">
        <f t="shared" ca="1" si="15"/>
        <v>0.76992305331265931</v>
      </c>
      <c r="L50" s="42">
        <f t="shared" ca="1" si="3"/>
        <v>0</v>
      </c>
      <c r="M50" s="42">
        <f t="shared" ca="1" si="4"/>
        <v>0.14791369468330742</v>
      </c>
      <c r="N50" s="42">
        <f t="shared" ca="1" si="5"/>
        <v>4.7745137727149223E-2</v>
      </c>
      <c r="O50" s="42">
        <f t="shared" ca="1" si="6"/>
        <v>0.10946178004541489</v>
      </c>
      <c r="P50" s="42">
        <f t="shared" ca="1" si="7"/>
        <v>0.18193354241135218</v>
      </c>
      <c r="Q50" s="42">
        <f t="shared" ca="1" si="8"/>
        <v>2.4334944857281118E-2</v>
      </c>
      <c r="R50" s="42">
        <f t="shared" ca="1" si="9"/>
        <v>0.14588447662403931</v>
      </c>
      <c r="S50" s="42">
        <f t="shared" ca="1" si="10"/>
        <v>0.15043193996960777</v>
      </c>
      <c r="T50" s="42">
        <f t="shared" ca="1" si="11"/>
        <v>0.19229448368184793</v>
      </c>
      <c r="U50">
        <f ca="1">+(L50^2*Markiwitz!$B$4^2)+(M50^2*Markiwitz!$C$4^2)+(N50^2*Markiwitz!$D$4^2)+(O50^2*Markiwitz!$E$4^2)+(P50^2*Markiwitz!$F$4^2)+(Q50^2*Markiwitz!$G$4^2)+(R50^2*Markiwitz!$H$4^2)+(S50^2*Markiwitz!$I$4^2)+(T50^2*Markiwitz!$J$4^2)+(2*L50*M50*Markiwitz!$B$8)+(2*L50*N50*Markiwitz!$E$8)+(2*L50*O50*Markiwitz!$H$8)+(2*L50*P50*Markiwitz!$B$11)+(2*L50*Q50*Markiwitz!$E$11)+(2*L50*R50*Markiwitz!$H$11)+(2*L50*S50*Markiwitz!$K$8)+(2*L50*T50*Markiwitz!$K$11)</f>
        <v>1.1060052461037752E-2</v>
      </c>
      <c r="V50" s="5">
        <f t="shared" ca="1" si="2"/>
        <v>0.1051667840196597</v>
      </c>
      <c r="W50" s="42">
        <f ca="1">SUMPRODUCT(L50:T50,Markiwitz!$B$3:$J$3)</f>
        <v>0.20019883076230649</v>
      </c>
    </row>
    <row r="51" spans="1:23" x14ac:dyDescent="0.25">
      <c r="A51">
        <v>50</v>
      </c>
      <c r="B51" s="25">
        <f t="shared" ca="1" si="0"/>
        <v>1</v>
      </c>
      <c r="C51" s="46">
        <v>0</v>
      </c>
      <c r="D51">
        <f t="shared" ca="1" si="15"/>
        <v>0.81901992817005886</v>
      </c>
      <c r="E51">
        <f t="shared" ca="1" si="15"/>
        <v>0.91835677475298316</v>
      </c>
      <c r="F51">
        <f t="shared" ca="1" si="15"/>
        <v>3.2762401477517411E-2</v>
      </c>
      <c r="G51">
        <f t="shared" ca="1" si="15"/>
        <v>0.43538492505669635</v>
      </c>
      <c r="H51">
        <f t="shared" ca="1" si="15"/>
        <v>0.5730461516956229</v>
      </c>
      <c r="I51">
        <f t="shared" ca="1" si="15"/>
        <v>0.72436343820384264</v>
      </c>
      <c r="J51">
        <f t="shared" ca="1" si="15"/>
        <v>0.81815953678601228</v>
      </c>
      <c r="K51">
        <f t="shared" ca="1" si="15"/>
        <v>0.92372226699887539</v>
      </c>
      <c r="L51" s="42">
        <f t="shared" ca="1" si="3"/>
        <v>0</v>
      </c>
      <c r="M51" s="42">
        <f t="shared" ca="1" si="4"/>
        <v>0.15615800787884954</v>
      </c>
      <c r="N51" s="42">
        <f t="shared" ca="1" si="5"/>
        <v>0.17509801597610725</v>
      </c>
      <c r="O51" s="42">
        <f t="shared" ca="1" si="6"/>
        <v>6.2466262078471682E-3</v>
      </c>
      <c r="P51" s="42">
        <f t="shared" ca="1" si="7"/>
        <v>8.3012439891717624E-2</v>
      </c>
      <c r="Q51" s="42">
        <f t="shared" ca="1" si="8"/>
        <v>0.10925954594458771</v>
      </c>
      <c r="R51" s="42">
        <f t="shared" ca="1" si="9"/>
        <v>0.13811037753735741</v>
      </c>
      <c r="S51" s="42">
        <f t="shared" ca="1" si="10"/>
        <v>0.15599396180389133</v>
      </c>
      <c r="T51" s="42">
        <f t="shared" ca="1" si="11"/>
        <v>0.17612102475964198</v>
      </c>
      <c r="U51">
        <f ca="1">+(L51^2*Markiwitz!$B$4^2)+(M51^2*Markiwitz!$C$4^2)+(N51^2*Markiwitz!$D$4^2)+(O51^2*Markiwitz!$E$4^2)+(P51^2*Markiwitz!$F$4^2)+(Q51^2*Markiwitz!$G$4^2)+(R51^2*Markiwitz!$H$4^2)+(S51^2*Markiwitz!$I$4^2)+(T51^2*Markiwitz!$J$4^2)+(2*L51*M51*Markiwitz!$B$8)+(2*L51*N51*Markiwitz!$E$8)+(2*L51*O51*Markiwitz!$H$8)+(2*L51*P51*Markiwitz!$B$11)+(2*L51*Q51*Markiwitz!$E$11)+(2*L51*R51*Markiwitz!$H$11)+(2*L51*S51*Markiwitz!$K$8)+(2*L51*T51*Markiwitz!$K$11)</f>
        <v>1.2051352491565352E-2</v>
      </c>
      <c r="V51" s="5">
        <f t="shared" ca="1" si="2"/>
        <v>0.10977865225792013</v>
      </c>
      <c r="W51" s="42">
        <f ca="1">SUMPRODUCT(L51:T51,Markiwitz!$B$3:$J$3)</f>
        <v>0.39656299705394665</v>
      </c>
    </row>
    <row r="52" spans="1:23" x14ac:dyDescent="0.25">
      <c r="A52">
        <v>51</v>
      </c>
      <c r="B52" s="25">
        <f t="shared" ca="1" si="0"/>
        <v>1</v>
      </c>
      <c r="C52" s="46">
        <v>0</v>
      </c>
      <c r="D52">
        <f t="shared" ref="D52:K61" ca="1" si="16">RAND()</f>
        <v>0.86276150439756949</v>
      </c>
      <c r="E52">
        <f t="shared" ca="1" si="16"/>
        <v>0.16210082538205695</v>
      </c>
      <c r="F52">
        <f t="shared" ca="1" si="16"/>
        <v>5.8383131347289896E-2</v>
      </c>
      <c r="G52">
        <f t="shared" ca="1" si="16"/>
        <v>0.96055688053953481</v>
      </c>
      <c r="H52">
        <f t="shared" ca="1" si="16"/>
        <v>0.84582693469692405</v>
      </c>
      <c r="I52">
        <f t="shared" ca="1" si="16"/>
        <v>0.62776054786103763</v>
      </c>
      <c r="J52">
        <f t="shared" ca="1" si="16"/>
        <v>0.3923488327705078</v>
      </c>
      <c r="K52">
        <f t="shared" ca="1" si="16"/>
        <v>0.49939667998284076</v>
      </c>
      <c r="L52" s="42">
        <f t="shared" ca="1" si="3"/>
        <v>0</v>
      </c>
      <c r="M52" s="42">
        <f t="shared" ca="1" si="4"/>
        <v>0.19567589526270898</v>
      </c>
      <c r="N52" s="42">
        <f t="shared" ca="1" si="5"/>
        <v>3.6764765196154951E-2</v>
      </c>
      <c r="O52" s="42">
        <f t="shared" ca="1" si="6"/>
        <v>1.3241401518717857E-2</v>
      </c>
      <c r="P52" s="42">
        <f t="shared" ca="1" si="7"/>
        <v>0.2178560663547125</v>
      </c>
      <c r="Q52" s="42">
        <f t="shared" ca="1" si="8"/>
        <v>0.1918351037227847</v>
      </c>
      <c r="R52" s="42">
        <f t="shared" ca="1" si="9"/>
        <v>0.14237724630410997</v>
      </c>
      <c r="S52" s="42">
        <f t="shared" ca="1" si="10"/>
        <v>8.898543655034255E-2</v>
      </c>
      <c r="T52" s="42">
        <f t="shared" ca="1" si="11"/>
        <v>0.11326408509046852</v>
      </c>
      <c r="U52">
        <f ca="1">+(L52^2*Markiwitz!$B$4^2)+(M52^2*Markiwitz!$C$4^2)+(N52^2*Markiwitz!$D$4^2)+(O52^2*Markiwitz!$E$4^2)+(P52^2*Markiwitz!$F$4^2)+(Q52^2*Markiwitz!$G$4^2)+(R52^2*Markiwitz!$H$4^2)+(S52^2*Markiwitz!$I$4^2)+(T52^2*Markiwitz!$J$4^2)+(2*L52*M52*Markiwitz!$B$8)+(2*L52*N52*Markiwitz!$E$8)+(2*L52*O52*Markiwitz!$H$8)+(2*L52*P52*Markiwitz!$B$11)+(2*L52*Q52*Markiwitz!$E$11)+(2*L52*R52*Markiwitz!$H$11)+(2*L52*S52*Markiwitz!$K$8)+(2*L52*T52*Markiwitz!$K$11)</f>
        <v>1.9635138592788072E-2</v>
      </c>
      <c r="V52" s="5">
        <f t="shared" ca="1" si="2"/>
        <v>0.14012543877821781</v>
      </c>
      <c r="W52" s="42">
        <f ca="1">SUMPRODUCT(L52:T52,Markiwitz!$B$3:$J$3)</f>
        <v>0.64921599767432792</v>
      </c>
    </row>
    <row r="53" spans="1:23" x14ac:dyDescent="0.25">
      <c r="A53">
        <v>52</v>
      </c>
      <c r="B53" s="25">
        <f t="shared" ca="1" si="0"/>
        <v>1</v>
      </c>
      <c r="C53" s="46">
        <v>0</v>
      </c>
      <c r="D53">
        <f t="shared" ca="1" si="16"/>
        <v>0.73860215284528852</v>
      </c>
      <c r="E53">
        <f t="shared" ca="1" si="16"/>
        <v>2.8652755332870705E-2</v>
      </c>
      <c r="F53">
        <f t="shared" ca="1" si="16"/>
        <v>0.43286208017519678</v>
      </c>
      <c r="G53">
        <f t="shared" ca="1" si="16"/>
        <v>0.49567874541686008</v>
      </c>
      <c r="H53">
        <f t="shared" ca="1" si="16"/>
        <v>0.14986915042889293</v>
      </c>
      <c r="I53">
        <f t="shared" ca="1" si="16"/>
        <v>8.6184042873692857E-2</v>
      </c>
      <c r="J53">
        <f t="shared" ca="1" si="16"/>
        <v>0.10033333420010226</v>
      </c>
      <c r="K53">
        <f t="shared" ca="1" si="16"/>
        <v>0.57376266893787453</v>
      </c>
      <c r="L53" s="42">
        <f t="shared" ca="1" si="3"/>
        <v>0</v>
      </c>
      <c r="M53" s="42">
        <f t="shared" ca="1" si="4"/>
        <v>0.28342968582438449</v>
      </c>
      <c r="N53" s="42">
        <f t="shared" ca="1" si="5"/>
        <v>1.0995149974467482E-2</v>
      </c>
      <c r="O53" s="42">
        <f t="shared" ca="1" si="6"/>
        <v>0.16610561303771881</v>
      </c>
      <c r="P53" s="42">
        <f t="shared" ca="1" si="7"/>
        <v>0.19021075221906847</v>
      </c>
      <c r="Q53" s="42">
        <f t="shared" ca="1" si="8"/>
        <v>5.751048254759971E-2</v>
      </c>
      <c r="R53" s="42">
        <f t="shared" ca="1" si="9"/>
        <v>3.3072089081606942E-2</v>
      </c>
      <c r="S53" s="42">
        <f t="shared" ca="1" si="10"/>
        <v>3.8501709317390269E-2</v>
      </c>
      <c r="T53" s="42">
        <f t="shared" ca="1" si="11"/>
        <v>0.22017451799776386</v>
      </c>
      <c r="U53">
        <f ca="1">+(L53^2*Markiwitz!$B$4^2)+(M53^2*Markiwitz!$C$4^2)+(N53^2*Markiwitz!$D$4^2)+(O53^2*Markiwitz!$E$4^2)+(P53^2*Markiwitz!$F$4^2)+(Q53^2*Markiwitz!$G$4^2)+(R53^2*Markiwitz!$H$4^2)+(S53^2*Markiwitz!$I$4^2)+(T53^2*Markiwitz!$J$4^2)+(2*L53*M53*Markiwitz!$B$8)+(2*L53*N53*Markiwitz!$E$8)+(2*L53*O53*Markiwitz!$H$8)+(2*L53*P53*Markiwitz!$B$11)+(2*L53*Q53*Markiwitz!$E$11)+(2*L53*R53*Markiwitz!$H$11)+(2*L53*S53*Markiwitz!$K$8)+(2*L53*T53*Markiwitz!$K$11)</f>
        <v>1.0994715821539984E-2</v>
      </c>
      <c r="V53" s="5">
        <f t="shared" ca="1" si="2"/>
        <v>0.10485569045855349</v>
      </c>
      <c r="W53" s="42">
        <f ca="1">SUMPRODUCT(L53:T53,Markiwitz!$B$3:$J$3)</f>
        <v>0.32476117629029344</v>
      </c>
    </row>
    <row r="54" spans="1:23" x14ac:dyDescent="0.25">
      <c r="A54">
        <v>53</v>
      </c>
      <c r="B54" s="25">
        <f t="shared" ca="1" si="0"/>
        <v>0.99999999999999989</v>
      </c>
      <c r="C54" s="46">
        <v>0</v>
      </c>
      <c r="D54">
        <f t="shared" ca="1" si="16"/>
        <v>0.74090744271634912</v>
      </c>
      <c r="E54">
        <f t="shared" ca="1" si="16"/>
        <v>0.8552966371982208</v>
      </c>
      <c r="F54">
        <f t="shared" ca="1" si="16"/>
        <v>0.19541406154190588</v>
      </c>
      <c r="G54">
        <f t="shared" ca="1" si="16"/>
        <v>0.96688855669941731</v>
      </c>
      <c r="H54">
        <f t="shared" ca="1" si="16"/>
        <v>0.38582663984188126</v>
      </c>
      <c r="I54">
        <f t="shared" ca="1" si="16"/>
        <v>0.95469051327868293</v>
      </c>
      <c r="J54">
        <f t="shared" ca="1" si="16"/>
        <v>0.14318390815872384</v>
      </c>
      <c r="K54">
        <f t="shared" ca="1" si="16"/>
        <v>0.76211780663416462</v>
      </c>
      <c r="L54" s="42">
        <f t="shared" ca="1" si="3"/>
        <v>0</v>
      </c>
      <c r="M54" s="42">
        <f t="shared" ca="1" si="4"/>
        <v>0.14805340558573926</v>
      </c>
      <c r="N54" s="42">
        <f t="shared" ca="1" si="5"/>
        <v>0.17091146966883186</v>
      </c>
      <c r="O54" s="42">
        <f t="shared" ca="1" si="6"/>
        <v>3.9049030476127497E-2</v>
      </c>
      <c r="P54" s="42">
        <f t="shared" ca="1" si="7"/>
        <v>0.19321056232935324</v>
      </c>
      <c r="Q54" s="42">
        <f t="shared" ca="1" si="8"/>
        <v>7.7098628925721419E-2</v>
      </c>
      <c r="R54" s="42">
        <f t="shared" ca="1" si="9"/>
        <v>0.19077306235863983</v>
      </c>
      <c r="S54" s="42">
        <f t="shared" ca="1" si="10"/>
        <v>2.8612028987392169E-2</v>
      </c>
      <c r="T54" s="42">
        <f t="shared" ca="1" si="11"/>
        <v>0.15229181166819469</v>
      </c>
      <c r="U54">
        <f ca="1">+(L54^2*Markiwitz!$B$4^2)+(M54^2*Markiwitz!$C$4^2)+(N54^2*Markiwitz!$D$4^2)+(O54^2*Markiwitz!$E$4^2)+(P54^2*Markiwitz!$F$4^2)+(Q54^2*Markiwitz!$G$4^2)+(R54^2*Markiwitz!$H$4^2)+(S54^2*Markiwitz!$I$4^2)+(T54^2*Markiwitz!$J$4^2)+(2*L54*M54*Markiwitz!$B$8)+(2*L54*N54*Markiwitz!$E$8)+(2*L54*O54*Markiwitz!$H$8)+(2*L54*P54*Markiwitz!$B$11)+(2*L54*Q54*Markiwitz!$E$11)+(2*L54*R54*Markiwitz!$H$11)+(2*L54*S54*Markiwitz!$K$8)+(2*L54*T54*Markiwitz!$K$11)</f>
        <v>1.2628666738526957E-2</v>
      </c>
      <c r="V54" s="5">
        <f t="shared" ca="1" si="2"/>
        <v>0.11237734085894255</v>
      </c>
      <c r="W54" s="42">
        <f ca="1">SUMPRODUCT(L54:T54,Markiwitz!$B$3:$J$3)</f>
        <v>0.36247374148571132</v>
      </c>
    </row>
    <row r="55" spans="1:23" x14ac:dyDescent="0.25">
      <c r="A55">
        <v>54</v>
      </c>
      <c r="B55" s="25">
        <f t="shared" ca="1" si="0"/>
        <v>1</v>
      </c>
      <c r="C55" s="46">
        <v>0</v>
      </c>
      <c r="D55">
        <f t="shared" ca="1" si="16"/>
        <v>0.92053177707979861</v>
      </c>
      <c r="E55">
        <f t="shared" ca="1" si="16"/>
        <v>0.83001307601980667</v>
      </c>
      <c r="F55">
        <f t="shared" ca="1" si="16"/>
        <v>0.73681268978664871</v>
      </c>
      <c r="G55">
        <f t="shared" ca="1" si="16"/>
        <v>0.89528457509892201</v>
      </c>
      <c r="H55">
        <f t="shared" ca="1" si="16"/>
        <v>0.3860140960984384</v>
      </c>
      <c r="I55">
        <f t="shared" ca="1" si="16"/>
        <v>0.72482144351931921</v>
      </c>
      <c r="J55">
        <f t="shared" ca="1" si="16"/>
        <v>0.9031295722670647</v>
      </c>
      <c r="K55">
        <f t="shared" ca="1" si="16"/>
        <v>0.55280456252760746</v>
      </c>
      <c r="L55" s="42">
        <f t="shared" ca="1" si="3"/>
        <v>0</v>
      </c>
      <c r="M55" s="42">
        <f t="shared" ca="1" si="4"/>
        <v>0.15472651905791604</v>
      </c>
      <c r="N55" s="42">
        <f t="shared" ca="1" si="5"/>
        <v>0.13951178788471666</v>
      </c>
      <c r="O55" s="42">
        <f t="shared" ca="1" si="6"/>
        <v>0.1238463087608387</v>
      </c>
      <c r="P55" s="42">
        <f t="shared" ca="1" si="7"/>
        <v>0.15048287231402474</v>
      </c>
      <c r="Q55" s="42">
        <f t="shared" ca="1" si="8"/>
        <v>6.4882732876500926E-2</v>
      </c>
      <c r="R55" s="42">
        <f t="shared" ca="1" si="9"/>
        <v>0.12183077400114156</v>
      </c>
      <c r="S55" s="42">
        <f t="shared" ca="1" si="10"/>
        <v>0.15180148958946152</v>
      </c>
      <c r="T55" s="42">
        <f t="shared" ca="1" si="11"/>
        <v>9.2917515515399868E-2</v>
      </c>
      <c r="U55">
        <f ca="1">+(L55^2*Markiwitz!$B$4^2)+(M55^2*Markiwitz!$C$4^2)+(N55^2*Markiwitz!$D$4^2)+(O55^2*Markiwitz!$E$4^2)+(P55^2*Markiwitz!$F$4^2)+(Q55^2*Markiwitz!$G$4^2)+(R55^2*Markiwitz!$H$4^2)+(S55^2*Markiwitz!$I$4^2)+(T55^2*Markiwitz!$J$4^2)+(2*L55*M55*Markiwitz!$B$8)+(2*L55*N55*Markiwitz!$E$8)+(2*L55*O55*Markiwitz!$H$8)+(2*L55*P55*Markiwitz!$B$11)+(2*L55*Q55*Markiwitz!$E$11)+(2*L55*R55*Markiwitz!$H$11)+(2*L55*S55*Markiwitz!$K$8)+(2*L55*T55*Markiwitz!$K$11)</f>
        <v>1.137491298830106E-2</v>
      </c>
      <c r="V55" s="5">
        <f t="shared" ca="1" si="2"/>
        <v>0.10665323712059123</v>
      </c>
      <c r="W55" s="42">
        <f ca="1">SUMPRODUCT(L55:T55,Markiwitz!$B$3:$J$3)</f>
        <v>0.31751236519565068</v>
      </c>
    </row>
    <row r="56" spans="1:23" x14ac:dyDescent="0.25">
      <c r="A56">
        <v>55</v>
      </c>
      <c r="B56" s="25">
        <f t="shared" ca="1" si="0"/>
        <v>1</v>
      </c>
      <c r="C56" s="46">
        <v>0</v>
      </c>
      <c r="D56">
        <f t="shared" ca="1" si="16"/>
        <v>0.35509670008125849</v>
      </c>
      <c r="E56">
        <f t="shared" ca="1" si="16"/>
        <v>0.62130422424080034</v>
      </c>
      <c r="F56">
        <f t="shared" ca="1" si="16"/>
        <v>0.6526587383485084</v>
      </c>
      <c r="G56">
        <f t="shared" ca="1" si="16"/>
        <v>0.98576266686107172</v>
      </c>
      <c r="H56">
        <f t="shared" ca="1" si="16"/>
        <v>0.52508376675255397</v>
      </c>
      <c r="I56">
        <f t="shared" ca="1" si="16"/>
        <v>0.19908241813062011</v>
      </c>
      <c r="J56">
        <f t="shared" ca="1" si="16"/>
        <v>0.84000745993274684</v>
      </c>
      <c r="K56">
        <f t="shared" ca="1" si="16"/>
        <v>0.26530302593845378</v>
      </c>
      <c r="L56" s="42">
        <f t="shared" ca="1" si="3"/>
        <v>0</v>
      </c>
      <c r="M56" s="42">
        <f t="shared" ca="1" si="4"/>
        <v>7.9899372220097298E-2</v>
      </c>
      <c r="N56" s="42">
        <f t="shared" ca="1" si="5"/>
        <v>0.13979802533556276</v>
      </c>
      <c r="O56" s="42">
        <f t="shared" ca="1" si="6"/>
        <v>0.14685302188410512</v>
      </c>
      <c r="P56" s="42">
        <f t="shared" ca="1" si="7"/>
        <v>0.22180385856073881</v>
      </c>
      <c r="Q56" s="42">
        <f t="shared" ca="1" si="8"/>
        <v>0.11814771389565873</v>
      </c>
      <c r="R56" s="42">
        <f t="shared" ca="1" si="9"/>
        <v>4.4795009993208859E-2</v>
      </c>
      <c r="S56" s="42">
        <f t="shared" ca="1" si="10"/>
        <v>0.18900786375504622</v>
      </c>
      <c r="T56" s="42">
        <f t="shared" ca="1" si="11"/>
        <v>5.9695134355582331E-2</v>
      </c>
      <c r="U56">
        <f ca="1">+(L56^2*Markiwitz!$B$4^2)+(M56^2*Markiwitz!$C$4^2)+(N56^2*Markiwitz!$D$4^2)+(O56^2*Markiwitz!$E$4^2)+(P56^2*Markiwitz!$F$4^2)+(Q56^2*Markiwitz!$G$4^2)+(R56^2*Markiwitz!$H$4^2)+(S56^2*Markiwitz!$I$4^2)+(T56^2*Markiwitz!$J$4^2)+(2*L56*M56*Markiwitz!$B$8)+(2*L56*N56*Markiwitz!$E$8)+(2*L56*O56*Markiwitz!$H$8)+(2*L56*P56*Markiwitz!$B$11)+(2*L56*Q56*Markiwitz!$E$11)+(2*L56*R56*Markiwitz!$H$11)+(2*L56*S56*Markiwitz!$K$8)+(2*L56*T56*Markiwitz!$K$11)</f>
        <v>1.7386720940364746E-2</v>
      </c>
      <c r="V56" s="5">
        <f t="shared" ca="1" si="2"/>
        <v>0.13185871583010639</v>
      </c>
      <c r="W56" s="42">
        <f ca="1">SUMPRODUCT(L56:T56,Markiwitz!$B$3:$J$3)</f>
        <v>0.47504626461740562</v>
      </c>
    </row>
    <row r="57" spans="1:23" x14ac:dyDescent="0.25">
      <c r="A57">
        <v>56</v>
      </c>
      <c r="B57" s="25">
        <f t="shared" ca="1" si="0"/>
        <v>1</v>
      </c>
      <c r="C57" s="46">
        <v>0</v>
      </c>
      <c r="D57">
        <f t="shared" ca="1" si="16"/>
        <v>0.80413024087965657</v>
      </c>
      <c r="E57">
        <f t="shared" ca="1" si="16"/>
        <v>0.1796758015555141</v>
      </c>
      <c r="F57">
        <f t="shared" ca="1" si="16"/>
        <v>0.66603745211787924</v>
      </c>
      <c r="G57">
        <f t="shared" ca="1" si="16"/>
        <v>0.50746336620889498</v>
      </c>
      <c r="H57">
        <f t="shared" ca="1" si="16"/>
        <v>5.4819128523603045E-2</v>
      </c>
      <c r="I57">
        <f t="shared" ca="1" si="16"/>
        <v>0.45029658558047303</v>
      </c>
      <c r="J57">
        <f t="shared" ca="1" si="16"/>
        <v>0.20669017725135952</v>
      </c>
      <c r="K57">
        <f t="shared" ca="1" si="16"/>
        <v>0.15553588055323675</v>
      </c>
      <c r="L57" s="42">
        <f t="shared" ca="1" si="3"/>
        <v>0</v>
      </c>
      <c r="M57" s="42">
        <f t="shared" ca="1" si="4"/>
        <v>0.26585905952641142</v>
      </c>
      <c r="N57" s="42">
        <f t="shared" ca="1" si="5"/>
        <v>5.9403859216820544E-2</v>
      </c>
      <c r="O57" s="42">
        <f t="shared" ca="1" si="6"/>
        <v>0.22020324771733921</v>
      </c>
      <c r="P57" s="42">
        <f t="shared" ca="1" si="7"/>
        <v>0.16777597262953137</v>
      </c>
      <c r="Q57" s="42">
        <f t="shared" ca="1" si="8"/>
        <v>1.8124131157409986E-2</v>
      </c>
      <c r="R57" s="42">
        <f t="shared" ca="1" si="9"/>
        <v>0.14887566797564949</v>
      </c>
      <c r="S57" s="42">
        <f t="shared" ca="1" si="10"/>
        <v>6.8335268770991817E-2</v>
      </c>
      <c r="T57" s="42">
        <f t="shared" ca="1" si="11"/>
        <v>5.1422793005846151E-2</v>
      </c>
      <c r="U57">
        <f ca="1">+(L57^2*Markiwitz!$B$4^2)+(M57^2*Markiwitz!$C$4^2)+(N57^2*Markiwitz!$D$4^2)+(O57^2*Markiwitz!$E$4^2)+(P57^2*Markiwitz!$F$4^2)+(Q57^2*Markiwitz!$G$4^2)+(R57^2*Markiwitz!$H$4^2)+(S57^2*Markiwitz!$I$4^2)+(T57^2*Markiwitz!$J$4^2)+(2*L57*M57*Markiwitz!$B$8)+(2*L57*N57*Markiwitz!$E$8)+(2*L57*O57*Markiwitz!$H$8)+(2*L57*P57*Markiwitz!$B$11)+(2*L57*Q57*Markiwitz!$E$11)+(2*L57*R57*Markiwitz!$H$11)+(2*L57*S57*Markiwitz!$K$8)+(2*L57*T57*Markiwitz!$K$11)</f>
        <v>1.2532541101817469E-2</v>
      </c>
      <c r="V57" s="5">
        <f t="shared" ca="1" si="2"/>
        <v>0.11194883251654511</v>
      </c>
      <c r="W57" s="42">
        <f ca="1">SUMPRODUCT(L57:T57,Markiwitz!$B$3:$J$3)</f>
        <v>0.22637525601026035</v>
      </c>
    </row>
    <row r="58" spans="1:23" x14ac:dyDescent="0.25">
      <c r="A58">
        <v>57</v>
      </c>
      <c r="B58" s="25">
        <f t="shared" ca="1" si="0"/>
        <v>1</v>
      </c>
      <c r="C58" s="46">
        <v>0</v>
      </c>
      <c r="D58">
        <f t="shared" ca="1" si="16"/>
        <v>0.6240599446337094</v>
      </c>
      <c r="E58">
        <f t="shared" ca="1" si="16"/>
        <v>0.80984109787429837</v>
      </c>
      <c r="F58">
        <f t="shared" ca="1" si="16"/>
        <v>0.89622694184799567</v>
      </c>
      <c r="G58">
        <f t="shared" ca="1" si="16"/>
        <v>0.64734383446756882</v>
      </c>
      <c r="H58">
        <f t="shared" ca="1" si="16"/>
        <v>0.34094377473073789</v>
      </c>
      <c r="I58">
        <f t="shared" ca="1" si="16"/>
        <v>0.47028753322575667</v>
      </c>
      <c r="J58">
        <f t="shared" ca="1" si="16"/>
        <v>0.80531735153764405</v>
      </c>
      <c r="K58">
        <f t="shared" ca="1" si="16"/>
        <v>6.2297706445070489E-2</v>
      </c>
      <c r="L58" s="42">
        <f t="shared" ca="1" si="3"/>
        <v>0</v>
      </c>
      <c r="M58" s="42">
        <f t="shared" ca="1" si="4"/>
        <v>0.13402433422094465</v>
      </c>
      <c r="N58" s="42">
        <f t="shared" ca="1" si="5"/>
        <v>0.17392305803422153</v>
      </c>
      <c r="O58" s="42">
        <f t="shared" ca="1" si="6"/>
        <v>0.19247545083598155</v>
      </c>
      <c r="P58" s="42">
        <f t="shared" ca="1" si="7"/>
        <v>0.13902482793936216</v>
      </c>
      <c r="Q58" s="42">
        <f t="shared" ca="1" si="8"/>
        <v>7.3221751865332932E-2</v>
      </c>
      <c r="R58" s="42">
        <f t="shared" ca="1" si="9"/>
        <v>0.10099987040505817</v>
      </c>
      <c r="S58" s="42">
        <f t="shared" ca="1" si="10"/>
        <v>0.17295152942360001</v>
      </c>
      <c r="T58" s="42">
        <f t="shared" ca="1" si="11"/>
        <v>1.3379177275498899E-2</v>
      </c>
      <c r="U58">
        <f ca="1">+(L58^2*Markiwitz!$B$4^2)+(M58^2*Markiwitz!$C$4^2)+(N58^2*Markiwitz!$D$4^2)+(O58^2*Markiwitz!$E$4^2)+(P58^2*Markiwitz!$F$4^2)+(Q58^2*Markiwitz!$G$4^2)+(R58^2*Markiwitz!$H$4^2)+(S58^2*Markiwitz!$I$4^2)+(T58^2*Markiwitz!$J$4^2)+(2*L58*M58*Markiwitz!$B$8)+(2*L58*N58*Markiwitz!$E$8)+(2*L58*O58*Markiwitz!$H$8)+(2*L58*P58*Markiwitz!$B$11)+(2*L58*Q58*Markiwitz!$E$11)+(2*L58*R58*Markiwitz!$H$11)+(2*L58*S58*Markiwitz!$K$8)+(2*L58*T58*Markiwitz!$K$11)</f>
        <v>1.4115967659136183E-2</v>
      </c>
      <c r="V58" s="5">
        <f t="shared" ca="1" si="2"/>
        <v>0.11881063781975157</v>
      </c>
      <c r="W58" s="42">
        <f ca="1">SUMPRODUCT(L58:T58,Markiwitz!$B$3:$J$3)</f>
        <v>0.3532005747486725</v>
      </c>
    </row>
    <row r="59" spans="1:23" x14ac:dyDescent="0.25">
      <c r="A59">
        <v>58</v>
      </c>
      <c r="B59" s="25">
        <f t="shared" ca="1" si="0"/>
        <v>1</v>
      </c>
      <c r="C59" s="46">
        <v>0</v>
      </c>
      <c r="D59">
        <f t="shared" ca="1" si="16"/>
        <v>0.46849381376200883</v>
      </c>
      <c r="E59">
        <f t="shared" ca="1" si="16"/>
        <v>0.22880914150678833</v>
      </c>
      <c r="F59">
        <f t="shared" ca="1" si="16"/>
        <v>0.52148661244002048</v>
      </c>
      <c r="G59">
        <f t="shared" ca="1" si="16"/>
        <v>0.68841962078809793</v>
      </c>
      <c r="H59">
        <f t="shared" ca="1" si="16"/>
        <v>0.63814208251979188</v>
      </c>
      <c r="I59">
        <f t="shared" ca="1" si="16"/>
        <v>0.18068430700277605</v>
      </c>
      <c r="J59">
        <f t="shared" ca="1" si="16"/>
        <v>0.99978874496405223</v>
      </c>
      <c r="K59">
        <f t="shared" ca="1" si="16"/>
        <v>0.89260940566538116</v>
      </c>
      <c r="L59" s="42">
        <f t="shared" ca="1" si="3"/>
        <v>0</v>
      </c>
      <c r="M59" s="42">
        <f t="shared" ca="1" si="4"/>
        <v>0.10143997755253331</v>
      </c>
      <c r="N59" s="42">
        <f t="shared" ca="1" si="5"/>
        <v>4.9542584120553027E-2</v>
      </c>
      <c r="O59" s="42">
        <f t="shared" ca="1" si="6"/>
        <v>0.11291417027490333</v>
      </c>
      <c r="P59" s="42">
        <f t="shared" ca="1" si="7"/>
        <v>0.14905910991376056</v>
      </c>
      <c r="Q59" s="42">
        <f t="shared" ca="1" si="8"/>
        <v>0.13817283521062343</v>
      </c>
      <c r="R59" s="42">
        <f t="shared" ca="1" si="9"/>
        <v>3.9122420634069309E-2</v>
      </c>
      <c r="S59" s="42">
        <f t="shared" ca="1" si="10"/>
        <v>0.21647788053386918</v>
      </c>
      <c r="T59" s="42">
        <f t="shared" ca="1" si="11"/>
        <v>0.19327102175968786</v>
      </c>
      <c r="U59">
        <f ca="1">+(L59^2*Markiwitz!$B$4^2)+(M59^2*Markiwitz!$C$4^2)+(N59^2*Markiwitz!$D$4^2)+(O59^2*Markiwitz!$E$4^2)+(P59^2*Markiwitz!$F$4^2)+(Q59^2*Markiwitz!$G$4^2)+(R59^2*Markiwitz!$H$4^2)+(S59^2*Markiwitz!$I$4^2)+(T59^2*Markiwitz!$J$4^2)+(2*L59*M59*Markiwitz!$B$8)+(2*L59*N59*Markiwitz!$E$8)+(2*L59*O59*Markiwitz!$H$8)+(2*L59*P59*Markiwitz!$B$11)+(2*L59*Q59*Markiwitz!$E$11)+(2*L59*R59*Markiwitz!$H$11)+(2*L59*S59*Markiwitz!$K$8)+(2*L59*T59*Markiwitz!$K$11)</f>
        <v>1.5596193230950062E-2</v>
      </c>
      <c r="V59" s="5">
        <f t="shared" ca="1" si="2"/>
        <v>0.12488471976567055</v>
      </c>
      <c r="W59" s="42">
        <f ca="1">SUMPRODUCT(L59:T59,Markiwitz!$B$3:$J$3)</f>
        <v>0.48724830572520417</v>
      </c>
    </row>
    <row r="60" spans="1:23" x14ac:dyDescent="0.25">
      <c r="A60">
        <v>59</v>
      </c>
      <c r="B60" s="25">
        <f t="shared" ca="1" si="0"/>
        <v>0.99999999999999989</v>
      </c>
      <c r="C60" s="46">
        <v>0</v>
      </c>
      <c r="D60">
        <f t="shared" ca="1" si="16"/>
        <v>0.87476023162773675</v>
      </c>
      <c r="E60">
        <f t="shared" ca="1" si="16"/>
        <v>0.7756896094929514</v>
      </c>
      <c r="F60">
        <f t="shared" ca="1" si="16"/>
        <v>0.98023882674826834</v>
      </c>
      <c r="G60">
        <f t="shared" ca="1" si="16"/>
        <v>0.63885562126614404</v>
      </c>
      <c r="H60">
        <f t="shared" ca="1" si="16"/>
        <v>0.74696403524763522</v>
      </c>
      <c r="I60">
        <f t="shared" ca="1" si="16"/>
        <v>0.33277981800191103</v>
      </c>
      <c r="J60">
        <f t="shared" ca="1" si="16"/>
        <v>0.66892033233245463</v>
      </c>
      <c r="K60">
        <f t="shared" ca="1" si="16"/>
        <v>0.98752252077815106</v>
      </c>
      <c r="L60" s="42">
        <f t="shared" ca="1" si="3"/>
        <v>0</v>
      </c>
      <c r="M60" s="42">
        <f t="shared" ca="1" si="4"/>
        <v>0.1456542479647977</v>
      </c>
      <c r="N60" s="42">
        <f t="shared" ca="1" si="5"/>
        <v>0.12915823403924961</v>
      </c>
      <c r="O60" s="42">
        <f t="shared" ca="1" si="6"/>
        <v>0.16321723824851975</v>
      </c>
      <c r="P60" s="42">
        <f t="shared" ca="1" si="7"/>
        <v>0.10637433174168699</v>
      </c>
      <c r="Q60" s="42">
        <f t="shared" ca="1" si="8"/>
        <v>0.12437520691617959</v>
      </c>
      <c r="R60" s="42">
        <f t="shared" ca="1" si="9"/>
        <v>5.5410376896920757E-2</v>
      </c>
      <c r="S60" s="42">
        <f t="shared" ca="1" si="10"/>
        <v>0.11138033535537888</v>
      </c>
      <c r="T60" s="42">
        <f t="shared" ca="1" si="11"/>
        <v>0.16443002883726673</v>
      </c>
      <c r="U60">
        <f ca="1">+(L60^2*Markiwitz!$B$4^2)+(M60^2*Markiwitz!$C$4^2)+(N60^2*Markiwitz!$D$4^2)+(O60^2*Markiwitz!$E$4^2)+(P60^2*Markiwitz!$F$4^2)+(Q60^2*Markiwitz!$G$4^2)+(R60^2*Markiwitz!$H$4^2)+(S60^2*Markiwitz!$I$4^2)+(T60^2*Markiwitz!$J$4^2)+(2*L60*M60*Markiwitz!$B$8)+(2*L60*N60*Markiwitz!$E$8)+(2*L60*O60*Markiwitz!$H$8)+(2*L60*P60*Markiwitz!$B$11)+(2*L60*Q60*Markiwitz!$E$11)+(2*L60*R60*Markiwitz!$H$11)+(2*L60*S60*Markiwitz!$K$8)+(2*L60*T60*Markiwitz!$K$11)</f>
        <v>1.1960728581331168E-2</v>
      </c>
      <c r="V60" s="5">
        <f t="shared" ca="1" si="2"/>
        <v>0.10936511592519421</v>
      </c>
      <c r="W60" s="42">
        <f ca="1">SUMPRODUCT(L60:T60,Markiwitz!$B$3:$J$3)</f>
        <v>0.47855192781559763</v>
      </c>
    </row>
    <row r="61" spans="1:23" x14ac:dyDescent="0.25">
      <c r="A61">
        <v>60</v>
      </c>
      <c r="B61" s="25">
        <f t="shared" ca="1" si="0"/>
        <v>1</v>
      </c>
      <c r="C61" s="46">
        <v>0</v>
      </c>
      <c r="D61">
        <f t="shared" ca="1" si="16"/>
        <v>0.24420077811691809</v>
      </c>
      <c r="E61">
        <f t="shared" ca="1" si="16"/>
        <v>5.0984896604222896E-2</v>
      </c>
      <c r="F61">
        <f t="shared" ca="1" si="16"/>
        <v>0.3840269615133427</v>
      </c>
      <c r="G61">
        <f t="shared" ca="1" si="16"/>
        <v>0.63185735008901767</v>
      </c>
      <c r="H61">
        <f t="shared" ca="1" si="16"/>
        <v>0.6167295743239638</v>
      </c>
      <c r="I61">
        <f t="shared" ca="1" si="16"/>
        <v>0.39695995588979893</v>
      </c>
      <c r="J61">
        <f t="shared" ca="1" si="16"/>
        <v>0.49859131358091791</v>
      </c>
      <c r="K61">
        <f t="shared" ca="1" si="16"/>
        <v>4.8492010358847648E-2</v>
      </c>
      <c r="L61" s="42">
        <f t="shared" ca="1" si="3"/>
        <v>0</v>
      </c>
      <c r="M61" s="42">
        <f t="shared" ca="1" si="4"/>
        <v>8.5032779187998661E-2</v>
      </c>
      <c r="N61" s="42">
        <f t="shared" ca="1" si="5"/>
        <v>1.7753372811916829E-2</v>
      </c>
      <c r="O61" s="42">
        <f t="shared" ca="1" si="6"/>
        <v>0.13372144049830861</v>
      </c>
      <c r="P61" s="42">
        <f t="shared" ca="1" si="7"/>
        <v>0.22001808078887164</v>
      </c>
      <c r="Q61" s="42">
        <f t="shared" ca="1" si="8"/>
        <v>0.21475046114345225</v>
      </c>
      <c r="R61" s="42">
        <f t="shared" ca="1" si="9"/>
        <v>0.13822481867561445</v>
      </c>
      <c r="S61" s="42">
        <f t="shared" ca="1" si="10"/>
        <v>0.17361371818595028</v>
      </c>
      <c r="T61" s="42">
        <f t="shared" ca="1" si="11"/>
        <v>1.6885328707887389E-2</v>
      </c>
      <c r="U61">
        <f ca="1">+(L61^2*Markiwitz!$B$4^2)+(M61^2*Markiwitz!$C$4^2)+(N61^2*Markiwitz!$D$4^2)+(O61^2*Markiwitz!$E$4^2)+(P61^2*Markiwitz!$F$4^2)+(Q61^2*Markiwitz!$G$4^2)+(R61^2*Markiwitz!$H$4^2)+(S61^2*Markiwitz!$I$4^2)+(T61^2*Markiwitz!$J$4^2)+(2*L61*M61*Markiwitz!$B$8)+(2*L61*N61*Markiwitz!$E$8)+(2*L61*O61*Markiwitz!$H$8)+(2*L61*P61*Markiwitz!$B$11)+(2*L61*Q61*Markiwitz!$E$11)+(2*L61*R61*Markiwitz!$H$11)+(2*L61*S61*Markiwitz!$K$8)+(2*L61*T61*Markiwitz!$K$11)</f>
        <v>2.5167789982265619E-2</v>
      </c>
      <c r="V61" s="5">
        <f t="shared" ca="1" si="2"/>
        <v>0.15864359420495244</v>
      </c>
      <c r="W61" s="42">
        <f ca="1">SUMPRODUCT(L61:T61,Markiwitz!$B$3:$J$3)</f>
        <v>0.7172482424872938</v>
      </c>
    </row>
    <row r="62" spans="1:23" x14ac:dyDescent="0.25">
      <c r="A62">
        <v>61</v>
      </c>
      <c r="B62" s="25">
        <f t="shared" ca="1" si="0"/>
        <v>1</v>
      </c>
      <c r="C62" s="46">
        <v>0</v>
      </c>
      <c r="D62">
        <f t="shared" ref="D62:K71" ca="1" si="17">RAND()</f>
        <v>0.48719300166713286</v>
      </c>
      <c r="E62">
        <f t="shared" ca="1" si="17"/>
        <v>0.814925890162017</v>
      </c>
      <c r="F62">
        <f t="shared" ca="1" si="17"/>
        <v>0.61786656326577138</v>
      </c>
      <c r="G62">
        <f t="shared" ca="1" si="17"/>
        <v>0.6770163970584695</v>
      </c>
      <c r="H62">
        <f t="shared" ca="1" si="17"/>
        <v>0.25645893183798096</v>
      </c>
      <c r="I62">
        <f t="shared" ca="1" si="17"/>
        <v>0.99603727502630901</v>
      </c>
      <c r="J62">
        <f t="shared" ca="1" si="17"/>
        <v>0.89382636975951768</v>
      </c>
      <c r="K62">
        <f t="shared" ca="1" si="17"/>
        <v>0.7883655937562688</v>
      </c>
      <c r="L62" s="42">
        <f t="shared" ca="1" si="3"/>
        <v>0</v>
      </c>
      <c r="M62" s="42">
        <f t="shared" ca="1" si="4"/>
        <v>8.8073084298386381E-2</v>
      </c>
      <c r="N62" s="42">
        <f t="shared" ca="1" si="5"/>
        <v>0.1473195148033237</v>
      </c>
      <c r="O62" s="42">
        <f t="shared" ca="1" si="6"/>
        <v>0.11169580376862726</v>
      </c>
      <c r="P62" s="42">
        <f t="shared" ca="1" si="7"/>
        <v>0.12238870838760443</v>
      </c>
      <c r="Q62" s="42">
        <f t="shared" ca="1" si="8"/>
        <v>4.6361768427603423E-2</v>
      </c>
      <c r="R62" s="42">
        <f t="shared" ca="1" si="9"/>
        <v>0.18006021143067094</v>
      </c>
      <c r="S62" s="42">
        <f t="shared" ca="1" si="10"/>
        <v>0.16158287360978207</v>
      </c>
      <c r="T62" s="42">
        <f t="shared" ca="1" si="11"/>
        <v>0.14251803527400186</v>
      </c>
      <c r="U62">
        <f ca="1">+(L62^2*Markiwitz!$B$4^2)+(M62^2*Markiwitz!$C$4^2)+(N62^2*Markiwitz!$D$4^2)+(O62^2*Markiwitz!$E$4^2)+(P62^2*Markiwitz!$F$4^2)+(Q62^2*Markiwitz!$G$4^2)+(R62^2*Markiwitz!$H$4^2)+(S62^2*Markiwitz!$I$4^2)+(T62^2*Markiwitz!$J$4^2)+(2*L62*M62*Markiwitz!$B$8)+(2*L62*N62*Markiwitz!$E$8)+(2*L62*O62*Markiwitz!$H$8)+(2*L62*P62*Markiwitz!$B$11)+(2*L62*Q62*Markiwitz!$E$11)+(2*L62*R62*Markiwitz!$H$11)+(2*L62*S62*Markiwitz!$K$8)+(2*L62*T62*Markiwitz!$K$11)</f>
        <v>1.1552467839277025E-2</v>
      </c>
      <c r="V62" s="5">
        <f t="shared" ca="1" si="2"/>
        <v>0.10748240711519734</v>
      </c>
      <c r="W62" s="42">
        <f ca="1">SUMPRODUCT(L62:T62,Markiwitz!$B$3:$J$3)</f>
        <v>0.2521315210692166</v>
      </c>
    </row>
    <row r="63" spans="1:23" x14ac:dyDescent="0.25">
      <c r="A63">
        <v>62</v>
      </c>
      <c r="B63" s="25">
        <f t="shared" ca="1" si="0"/>
        <v>1.0000000000000002</v>
      </c>
      <c r="C63" s="46">
        <v>0</v>
      </c>
      <c r="D63">
        <f t="shared" ca="1" si="17"/>
        <v>0.25584484392842965</v>
      </c>
      <c r="E63">
        <f t="shared" ca="1" si="17"/>
        <v>0.31553504924626097</v>
      </c>
      <c r="F63">
        <f t="shared" ca="1" si="17"/>
        <v>0.24028230914716886</v>
      </c>
      <c r="G63">
        <f t="shared" ca="1" si="17"/>
        <v>2.0950316364540811E-2</v>
      </c>
      <c r="H63">
        <f t="shared" ca="1" si="17"/>
        <v>6.3923763558355273E-2</v>
      </c>
      <c r="I63">
        <f t="shared" ca="1" si="17"/>
        <v>0.1655761587168979</v>
      </c>
      <c r="J63">
        <f t="shared" ca="1" si="17"/>
        <v>0.85484472212316687</v>
      </c>
      <c r="K63">
        <f t="shared" ca="1" si="17"/>
        <v>0.31611070854943368</v>
      </c>
      <c r="L63" s="42">
        <f t="shared" ca="1" si="3"/>
        <v>0</v>
      </c>
      <c r="M63" s="42">
        <f t="shared" ca="1" si="4"/>
        <v>0.11457101110912117</v>
      </c>
      <c r="N63" s="42">
        <f t="shared" ca="1" si="5"/>
        <v>0.14130114595009557</v>
      </c>
      <c r="O63" s="42">
        <f t="shared" ca="1" si="6"/>
        <v>0.10760188357880948</v>
      </c>
      <c r="P63" s="42">
        <f t="shared" ca="1" si="7"/>
        <v>9.3818538301786956E-3</v>
      </c>
      <c r="Q63" s="42">
        <f t="shared" ca="1" si="8"/>
        <v>2.8625983280827532E-2</v>
      </c>
      <c r="R63" s="42">
        <f t="shared" ca="1" si="9"/>
        <v>7.414739194457276E-2</v>
      </c>
      <c r="S63" s="42">
        <f t="shared" ca="1" si="10"/>
        <v>0.38281179581772196</v>
      </c>
      <c r="T63" s="42">
        <f t="shared" ca="1" si="11"/>
        <v>0.14155893448867296</v>
      </c>
      <c r="U63">
        <f ca="1">+(L63^2*Markiwitz!$B$4^2)+(M63^2*Markiwitz!$C$4^2)+(N63^2*Markiwitz!$D$4^2)+(O63^2*Markiwitz!$E$4^2)+(P63^2*Markiwitz!$F$4^2)+(Q63^2*Markiwitz!$G$4^2)+(R63^2*Markiwitz!$H$4^2)+(S63^2*Markiwitz!$I$4^2)+(T63^2*Markiwitz!$J$4^2)+(2*L63*M63*Markiwitz!$B$8)+(2*L63*N63*Markiwitz!$E$8)+(2*L63*O63*Markiwitz!$H$8)+(2*L63*P63*Markiwitz!$B$11)+(2*L63*Q63*Markiwitz!$E$11)+(2*L63*R63*Markiwitz!$H$11)+(2*L63*S63*Markiwitz!$K$8)+(2*L63*T63*Markiwitz!$K$11)</f>
        <v>2.0725266878641197E-2</v>
      </c>
      <c r="V63" s="5">
        <f t="shared" ca="1" si="2"/>
        <v>0.14396272739372923</v>
      </c>
      <c r="W63" s="42">
        <f ca="1">SUMPRODUCT(L63:T63,Markiwitz!$B$3:$J$3)</f>
        <v>0.14511122313206901</v>
      </c>
    </row>
    <row r="64" spans="1:23" x14ac:dyDescent="0.25">
      <c r="A64">
        <v>63</v>
      </c>
      <c r="B64" s="25">
        <f t="shared" ca="1" si="0"/>
        <v>1</v>
      </c>
      <c r="C64" s="46">
        <v>0</v>
      </c>
      <c r="D64">
        <f t="shared" ca="1" si="17"/>
        <v>0.4884499704102222</v>
      </c>
      <c r="E64">
        <f t="shared" ca="1" si="17"/>
        <v>0.53464153653878543</v>
      </c>
      <c r="F64">
        <f t="shared" ca="1" si="17"/>
        <v>0.13373756791093039</v>
      </c>
      <c r="G64">
        <f t="shared" ca="1" si="17"/>
        <v>0.62950955997230451</v>
      </c>
      <c r="H64">
        <f t="shared" ca="1" si="17"/>
        <v>1.2412531360320278E-2</v>
      </c>
      <c r="I64">
        <f t="shared" ca="1" si="17"/>
        <v>0.96540896730570025</v>
      </c>
      <c r="J64">
        <f t="shared" ca="1" si="17"/>
        <v>0.98583715662186866</v>
      </c>
      <c r="K64">
        <f t="shared" ca="1" si="17"/>
        <v>0.40941583900652301</v>
      </c>
      <c r="L64" s="42">
        <f t="shared" ca="1" si="3"/>
        <v>0</v>
      </c>
      <c r="M64" s="42">
        <f t="shared" ca="1" si="4"/>
        <v>0.11743242501924334</v>
      </c>
      <c r="N64" s="42">
        <f t="shared" ca="1" si="5"/>
        <v>0.12853773355546513</v>
      </c>
      <c r="O64" s="42">
        <f t="shared" ca="1" si="6"/>
        <v>3.2152989799070775E-2</v>
      </c>
      <c r="P64" s="42">
        <f t="shared" ca="1" si="7"/>
        <v>0.15134576451762116</v>
      </c>
      <c r="Q64" s="42">
        <f t="shared" ca="1" si="8"/>
        <v>2.984202572569779E-3</v>
      </c>
      <c r="R64" s="42">
        <f t="shared" ca="1" si="9"/>
        <v>0.2321022070506388</v>
      </c>
      <c r="S64" s="42">
        <f t="shared" ca="1" si="10"/>
        <v>0.23701352234488504</v>
      </c>
      <c r="T64" s="42">
        <f t="shared" ca="1" si="11"/>
        <v>9.8431155140505933E-2</v>
      </c>
      <c r="U64">
        <f ca="1">+(L64^2*Markiwitz!$B$4^2)+(M64^2*Markiwitz!$C$4^2)+(N64^2*Markiwitz!$D$4^2)+(O64^2*Markiwitz!$E$4^2)+(P64^2*Markiwitz!$F$4^2)+(Q64^2*Markiwitz!$G$4^2)+(R64^2*Markiwitz!$H$4^2)+(S64^2*Markiwitz!$I$4^2)+(T64^2*Markiwitz!$J$4^2)+(2*L64*M64*Markiwitz!$B$8)+(2*L64*N64*Markiwitz!$E$8)+(2*L64*O64*Markiwitz!$H$8)+(2*L64*P64*Markiwitz!$B$11)+(2*L64*Q64*Markiwitz!$E$11)+(2*L64*R64*Markiwitz!$H$11)+(2*L64*S64*Markiwitz!$K$8)+(2*L64*T64*Markiwitz!$K$11)</f>
        <v>1.5790918932581586E-2</v>
      </c>
      <c r="V64" s="5">
        <f t="shared" ca="1" si="2"/>
        <v>0.12566192316124081</v>
      </c>
      <c r="W64" s="42">
        <f ca="1">SUMPRODUCT(L64:T64,Markiwitz!$B$3:$J$3)</f>
        <v>0.11404850621010429</v>
      </c>
    </row>
    <row r="65" spans="1:23" x14ac:dyDescent="0.25">
      <c r="A65">
        <v>64</v>
      </c>
      <c r="B65" s="25">
        <f t="shared" ca="1" si="0"/>
        <v>1</v>
      </c>
      <c r="C65" s="46">
        <v>0</v>
      </c>
      <c r="D65">
        <f t="shared" ca="1" si="17"/>
        <v>0.55061366302033699</v>
      </c>
      <c r="E65">
        <f t="shared" ca="1" si="17"/>
        <v>0.2721070082224526</v>
      </c>
      <c r="F65">
        <f t="shared" ca="1" si="17"/>
        <v>0.99877139756210676</v>
      </c>
      <c r="G65">
        <f t="shared" ca="1" si="17"/>
        <v>2.8247336044408211E-2</v>
      </c>
      <c r="H65">
        <f t="shared" ca="1" si="17"/>
        <v>0.86609848619828234</v>
      </c>
      <c r="I65">
        <f t="shared" ca="1" si="17"/>
        <v>0.73244202298413164</v>
      </c>
      <c r="J65">
        <f t="shared" ca="1" si="17"/>
        <v>0.22337197069049619</v>
      </c>
      <c r="K65">
        <f t="shared" ca="1" si="17"/>
        <v>0.94426387893212749</v>
      </c>
      <c r="L65" s="42">
        <f t="shared" ca="1" si="3"/>
        <v>0</v>
      </c>
      <c r="M65" s="42">
        <f t="shared" ca="1" si="4"/>
        <v>0.11928589931295137</v>
      </c>
      <c r="N65" s="42">
        <f t="shared" ca="1" si="5"/>
        <v>5.8949734387490224E-2</v>
      </c>
      <c r="O65" s="42">
        <f t="shared" ca="1" si="6"/>
        <v>0.21637556851154413</v>
      </c>
      <c r="P65" s="42">
        <f t="shared" ca="1" si="7"/>
        <v>6.1195518919186847E-3</v>
      </c>
      <c r="Q65" s="42">
        <f t="shared" ca="1" si="8"/>
        <v>0.18763307879617949</v>
      </c>
      <c r="R65" s="42">
        <f t="shared" ca="1" si="9"/>
        <v>0.15867751070142355</v>
      </c>
      <c r="S65" s="42">
        <f t="shared" ca="1" si="10"/>
        <v>4.8391691297602096E-2</v>
      </c>
      <c r="T65" s="42">
        <f t="shared" ca="1" si="11"/>
        <v>0.20456696510089034</v>
      </c>
      <c r="U65">
        <f ca="1">+(L65^2*Markiwitz!$B$4^2)+(M65^2*Markiwitz!$C$4^2)+(N65^2*Markiwitz!$D$4^2)+(O65^2*Markiwitz!$E$4^2)+(P65^2*Markiwitz!$F$4^2)+(Q65^2*Markiwitz!$G$4^2)+(R65^2*Markiwitz!$H$4^2)+(S65^2*Markiwitz!$I$4^2)+(T65^2*Markiwitz!$J$4^2)+(2*L65*M65*Markiwitz!$B$8)+(2*L65*N65*Markiwitz!$E$8)+(2*L65*O65*Markiwitz!$H$8)+(2*L65*P65*Markiwitz!$B$11)+(2*L65*Q65*Markiwitz!$E$11)+(2*L65*R65*Markiwitz!$H$11)+(2*L65*S65*Markiwitz!$K$8)+(2*L65*T65*Markiwitz!$K$11)</f>
        <v>1.7844706623344787E-2</v>
      </c>
      <c r="V65" s="5">
        <f t="shared" ca="1" si="2"/>
        <v>0.13358408072575409</v>
      </c>
      <c r="W65" s="42">
        <f ca="1">SUMPRODUCT(L65:T65,Markiwitz!$B$3:$J$3)</f>
        <v>0.63114927256980535</v>
      </c>
    </row>
    <row r="66" spans="1:23" x14ac:dyDescent="0.25">
      <c r="A66">
        <v>65</v>
      </c>
      <c r="B66" s="25">
        <f t="shared" ref="B66:B129" ca="1" si="18">SUM(L66:T66)</f>
        <v>1</v>
      </c>
      <c r="C66" s="46">
        <v>0</v>
      </c>
      <c r="D66">
        <f t="shared" ca="1" si="17"/>
        <v>0.87448607125578837</v>
      </c>
      <c r="E66">
        <f t="shared" ca="1" si="17"/>
        <v>0.91429194639278832</v>
      </c>
      <c r="F66">
        <f t="shared" ca="1" si="17"/>
        <v>0.85641323236900313</v>
      </c>
      <c r="G66">
        <f t="shared" ca="1" si="17"/>
        <v>0.43871627732782392</v>
      </c>
      <c r="H66">
        <f t="shared" ca="1" si="17"/>
        <v>0.52995274080099897</v>
      </c>
      <c r="I66">
        <f t="shared" ca="1" si="17"/>
        <v>0.47139746506205893</v>
      </c>
      <c r="J66">
        <f t="shared" ca="1" si="17"/>
        <v>0.27485070192907479</v>
      </c>
      <c r="K66">
        <f t="shared" ca="1" si="17"/>
        <v>0.1332244274311819</v>
      </c>
      <c r="L66" s="42">
        <f t="shared" ca="1" si="3"/>
        <v>0</v>
      </c>
      <c r="M66" s="42">
        <f t="shared" ca="1" si="4"/>
        <v>0.1946185822422842</v>
      </c>
      <c r="N66" s="42">
        <f t="shared" ca="1" si="5"/>
        <v>0.20347745745907461</v>
      </c>
      <c r="O66" s="42">
        <f t="shared" ca="1" si="6"/>
        <v>0.19059643666804035</v>
      </c>
      <c r="P66" s="42">
        <f t="shared" ca="1" si="7"/>
        <v>9.7637163937376661E-2</v>
      </c>
      <c r="Q66" s="42">
        <f t="shared" ca="1" si="8"/>
        <v>0.11794201698603721</v>
      </c>
      <c r="R66" s="42">
        <f t="shared" ca="1" si="9"/>
        <v>0.10491042606457907</v>
      </c>
      <c r="S66" s="42">
        <f t="shared" ca="1" si="10"/>
        <v>6.1168560250386167E-2</v>
      </c>
      <c r="T66" s="42">
        <f t="shared" ca="1" si="11"/>
        <v>2.9649356392221753E-2</v>
      </c>
      <c r="U66">
        <f ca="1">+(L66^2*Markiwitz!$B$4^2)+(M66^2*Markiwitz!$C$4^2)+(N66^2*Markiwitz!$D$4^2)+(O66^2*Markiwitz!$E$4^2)+(P66^2*Markiwitz!$F$4^2)+(Q66^2*Markiwitz!$G$4^2)+(R66^2*Markiwitz!$H$4^2)+(S66^2*Markiwitz!$I$4^2)+(T66^2*Markiwitz!$J$4^2)+(2*L66*M66*Markiwitz!$B$8)+(2*L66*N66*Markiwitz!$E$8)+(2*L66*O66*Markiwitz!$H$8)+(2*L66*P66*Markiwitz!$B$11)+(2*L66*Q66*Markiwitz!$E$11)+(2*L66*R66*Markiwitz!$H$11)+(2*L66*S66*Markiwitz!$K$8)+(2*L66*T66*Markiwitz!$K$11)</f>
        <v>1.3698129214949136E-2</v>
      </c>
      <c r="V66" s="5">
        <f t="shared" ref="V66:V129" ca="1" si="19">SQRT(U66)</f>
        <v>0.11703900723668642</v>
      </c>
      <c r="W66" s="42">
        <f ca="1">SUMPRODUCT(L66:T66,Markiwitz!$B$3:$J$3)</f>
        <v>0.4857140085061753</v>
      </c>
    </row>
    <row r="67" spans="1:23" x14ac:dyDescent="0.25">
      <c r="A67">
        <v>66</v>
      </c>
      <c r="B67" s="25">
        <f t="shared" ca="1" si="18"/>
        <v>1</v>
      </c>
      <c r="C67" s="46">
        <v>0</v>
      </c>
      <c r="D67">
        <f t="shared" ca="1" si="17"/>
        <v>5.97249180493441E-2</v>
      </c>
      <c r="E67">
        <f t="shared" ca="1" si="17"/>
        <v>0.67511603812086807</v>
      </c>
      <c r="F67">
        <f t="shared" ca="1" si="17"/>
        <v>0.84444836295966086</v>
      </c>
      <c r="G67">
        <f t="shared" ca="1" si="17"/>
        <v>0.44770121366181959</v>
      </c>
      <c r="H67">
        <f t="shared" ca="1" si="17"/>
        <v>0.16738678493727555</v>
      </c>
      <c r="I67">
        <f t="shared" ca="1" si="17"/>
        <v>0.51373934783953523</v>
      </c>
      <c r="J67">
        <f t="shared" ca="1" si="17"/>
        <v>0.12487278021132708</v>
      </c>
      <c r="K67">
        <f t="shared" ca="1" si="17"/>
        <v>0.42512992695181029</v>
      </c>
      <c r="L67" s="42">
        <f t="shared" ref="L67:L130" ca="1" si="20">C67/SUM($C67:$K67)</f>
        <v>0</v>
      </c>
      <c r="M67" s="42">
        <f t="shared" ref="M67:M130" ca="1" si="21">D67/SUM($C67:$K67)</f>
        <v>1.8331101846421949E-2</v>
      </c>
      <c r="N67" s="42">
        <f t="shared" ref="N67:N130" ca="1" si="22">E67/SUM($C67:$K67)</f>
        <v>0.20721034464579602</v>
      </c>
      <c r="O67" s="42">
        <f t="shared" ref="O67:O130" ca="1" si="23">F67/SUM($C67:$K67)</f>
        <v>0.25918275739899199</v>
      </c>
      <c r="P67" s="42">
        <f t="shared" ref="P67:P130" ca="1" si="24">G67/SUM($C67:$K67)</f>
        <v>0.13741093018530573</v>
      </c>
      <c r="Q67" s="42">
        <f t="shared" ref="Q67:Q130" ca="1" si="25">H67/SUM($C67:$K67)</f>
        <v>5.1375276896910238E-2</v>
      </c>
      <c r="R67" s="42">
        <f t="shared" ref="R67:R130" ca="1" si="26">I67/SUM($C67:$K67)</f>
        <v>0.15767971920832688</v>
      </c>
      <c r="S67" s="42">
        <f t="shared" ref="S67:S130" ca="1" si="27">J67/SUM($C67:$K67)</f>
        <v>3.8326643663345109E-2</v>
      </c>
      <c r="T67" s="42">
        <f t="shared" ref="T67:T130" ca="1" si="28">K67/SUM($C67:$K67)</f>
        <v>0.13048322615490204</v>
      </c>
      <c r="U67">
        <f ca="1">+(L67^2*Markiwitz!$B$4^2)+(M67^2*Markiwitz!$C$4^2)+(N67^2*Markiwitz!$D$4^2)+(O67^2*Markiwitz!$E$4^2)+(P67^2*Markiwitz!$F$4^2)+(Q67^2*Markiwitz!$G$4^2)+(R67^2*Markiwitz!$H$4^2)+(S67^2*Markiwitz!$I$4^2)+(T67^2*Markiwitz!$J$4^2)+(2*L67*M67*Markiwitz!$B$8)+(2*L67*N67*Markiwitz!$E$8)+(2*L67*O67*Markiwitz!$H$8)+(2*L67*P67*Markiwitz!$B$11)+(2*L67*Q67*Markiwitz!$E$11)+(2*L67*R67*Markiwitz!$H$11)+(2*L67*S67*Markiwitz!$K$8)+(2*L67*T67*Markiwitz!$K$11)</f>
        <v>1.4923334265883985E-2</v>
      </c>
      <c r="V67" s="5">
        <f t="shared" ca="1" si="19"/>
        <v>0.12216109964257847</v>
      </c>
      <c r="W67" s="42">
        <f ca="1">SUMPRODUCT(L67:T67,Markiwitz!$B$3:$J$3)</f>
        <v>0.3232287532302397</v>
      </c>
    </row>
    <row r="68" spans="1:23" x14ac:dyDescent="0.25">
      <c r="A68">
        <v>67</v>
      </c>
      <c r="B68" s="25">
        <f t="shared" ca="1" si="18"/>
        <v>1.0000000000000002</v>
      </c>
      <c r="C68" s="46">
        <v>0</v>
      </c>
      <c r="D68">
        <f t="shared" ca="1" si="17"/>
        <v>0.3753178543441078</v>
      </c>
      <c r="E68">
        <f t="shared" ca="1" si="17"/>
        <v>3.297985451828489E-2</v>
      </c>
      <c r="F68">
        <f t="shared" ca="1" si="17"/>
        <v>0.38679397134195292</v>
      </c>
      <c r="G68">
        <f t="shared" ca="1" si="17"/>
        <v>0.73458901914790864</v>
      </c>
      <c r="H68">
        <f t="shared" ca="1" si="17"/>
        <v>0.42552714909401301</v>
      </c>
      <c r="I68">
        <f t="shared" ca="1" si="17"/>
        <v>3.2404636679602916E-2</v>
      </c>
      <c r="J68">
        <f t="shared" ca="1" si="17"/>
        <v>0.55330474108846339</v>
      </c>
      <c r="K68">
        <f t="shared" ca="1" si="17"/>
        <v>0.1089217471908337</v>
      </c>
      <c r="L68" s="42">
        <f t="shared" ca="1" si="20"/>
        <v>0</v>
      </c>
      <c r="M68" s="42">
        <f t="shared" ca="1" si="21"/>
        <v>0.14163798559495364</v>
      </c>
      <c r="N68" s="42">
        <f t="shared" ca="1" si="22"/>
        <v>1.2445984397272349E-2</v>
      </c>
      <c r="O68" s="42">
        <f t="shared" ca="1" si="23"/>
        <v>0.14596885894726824</v>
      </c>
      <c r="P68" s="42">
        <f t="shared" ca="1" si="24"/>
        <v>0.27722024867191358</v>
      </c>
      <c r="Q68" s="42">
        <f t="shared" ca="1" si="25"/>
        <v>0.16058604064804388</v>
      </c>
      <c r="R68" s="42">
        <f t="shared" ca="1" si="26"/>
        <v>1.2228907871319231E-2</v>
      </c>
      <c r="S68" s="42">
        <f t="shared" ca="1" si="27"/>
        <v>0.20880693002165371</v>
      </c>
      <c r="T68" s="42">
        <f t="shared" ca="1" si="28"/>
        <v>4.1105043847575448E-2</v>
      </c>
      <c r="U68">
        <f ca="1">+(L68^2*Markiwitz!$B$4^2)+(M68^2*Markiwitz!$C$4^2)+(N68^2*Markiwitz!$D$4^2)+(O68^2*Markiwitz!$E$4^2)+(P68^2*Markiwitz!$F$4^2)+(Q68^2*Markiwitz!$G$4^2)+(R68^2*Markiwitz!$H$4^2)+(S68^2*Markiwitz!$I$4^2)+(T68^2*Markiwitz!$J$4^2)+(2*L68*M68*Markiwitz!$B$8)+(2*L68*N68*Markiwitz!$E$8)+(2*L68*O68*Markiwitz!$H$8)+(2*L68*P68*Markiwitz!$B$11)+(2*L68*Q68*Markiwitz!$E$11)+(2*L68*R68*Markiwitz!$H$11)+(2*L68*S68*Markiwitz!$K$8)+(2*L68*T68*Markiwitz!$K$11)</f>
        <v>2.34275108832914E-2</v>
      </c>
      <c r="V68" s="5">
        <f t="shared" ca="1" si="19"/>
        <v>0.15306048112851142</v>
      </c>
      <c r="W68" s="42">
        <f ca="1">SUMPRODUCT(L68:T68,Markiwitz!$B$3:$J$3)</f>
        <v>0.58822195398597399</v>
      </c>
    </row>
    <row r="69" spans="1:23" x14ac:dyDescent="0.25">
      <c r="A69">
        <v>68</v>
      </c>
      <c r="B69" s="25">
        <f t="shared" ca="1" si="18"/>
        <v>1</v>
      </c>
      <c r="C69" s="46">
        <v>0</v>
      </c>
      <c r="D69">
        <f t="shared" ca="1" si="17"/>
        <v>0.84644070474262001</v>
      </c>
      <c r="E69">
        <f t="shared" ca="1" si="17"/>
        <v>0.16658741249517361</v>
      </c>
      <c r="F69">
        <f t="shared" ca="1" si="17"/>
        <v>0.41626381768122622</v>
      </c>
      <c r="G69">
        <f t="shared" ca="1" si="17"/>
        <v>0.50181558683629424</v>
      </c>
      <c r="H69">
        <f t="shared" ca="1" si="17"/>
        <v>0.67870543883499856</v>
      </c>
      <c r="I69">
        <f t="shared" ca="1" si="17"/>
        <v>0.14842709969939849</v>
      </c>
      <c r="J69">
        <f t="shared" ca="1" si="17"/>
        <v>0.5343249984034335</v>
      </c>
      <c r="K69">
        <f t="shared" ca="1" si="17"/>
        <v>0.67986536755482652</v>
      </c>
      <c r="L69" s="42">
        <f t="shared" ca="1" si="20"/>
        <v>0</v>
      </c>
      <c r="M69" s="42">
        <f t="shared" ca="1" si="21"/>
        <v>0.21307879910236663</v>
      </c>
      <c r="N69" s="42">
        <f t="shared" ca="1" si="22"/>
        <v>4.1935891789178122E-2</v>
      </c>
      <c r="O69" s="42">
        <f t="shared" ca="1" si="23"/>
        <v>0.10478819589406745</v>
      </c>
      <c r="P69" s="42">
        <f t="shared" ca="1" si="24"/>
        <v>0.12632457538350589</v>
      </c>
      <c r="Q69" s="42">
        <f t="shared" ca="1" si="25"/>
        <v>0.17085395236891476</v>
      </c>
      <c r="R69" s="42">
        <f t="shared" ca="1" si="26"/>
        <v>3.7364304411390395E-2</v>
      </c>
      <c r="S69" s="42">
        <f t="shared" ca="1" si="27"/>
        <v>0.13450833395919604</v>
      </c>
      <c r="T69" s="42">
        <f t="shared" ca="1" si="28"/>
        <v>0.17114594709138081</v>
      </c>
      <c r="U69">
        <f ca="1">+(L69^2*Markiwitz!$B$4^2)+(M69^2*Markiwitz!$C$4^2)+(N69^2*Markiwitz!$D$4^2)+(O69^2*Markiwitz!$E$4^2)+(P69^2*Markiwitz!$F$4^2)+(Q69^2*Markiwitz!$G$4^2)+(R69^2*Markiwitz!$H$4^2)+(S69^2*Markiwitz!$I$4^2)+(T69^2*Markiwitz!$J$4^2)+(2*L69*M69*Markiwitz!$B$8)+(2*L69*N69*Markiwitz!$E$8)+(2*L69*O69*Markiwitz!$H$8)+(2*L69*P69*Markiwitz!$B$11)+(2*L69*Q69*Markiwitz!$E$11)+(2*L69*R69*Markiwitz!$H$11)+(2*L69*S69*Markiwitz!$K$8)+(2*L69*T69*Markiwitz!$K$11)</f>
        <v>1.4908383736592094E-2</v>
      </c>
      <c r="V69" s="5">
        <f t="shared" ca="1" si="19"/>
        <v>0.12209989245118971</v>
      </c>
      <c r="W69" s="42">
        <f ca="1">SUMPRODUCT(L69:T69,Markiwitz!$B$3:$J$3)</f>
        <v>0.58546258817113928</v>
      </c>
    </row>
    <row r="70" spans="1:23" x14ac:dyDescent="0.25">
      <c r="A70">
        <v>69</v>
      </c>
      <c r="B70" s="25">
        <f t="shared" ca="1" si="18"/>
        <v>0.99999999999999978</v>
      </c>
      <c r="C70" s="46">
        <v>0</v>
      </c>
      <c r="D70">
        <f t="shared" ca="1" si="17"/>
        <v>0.84463061926910576</v>
      </c>
      <c r="E70">
        <f t="shared" ca="1" si="17"/>
        <v>0.36117876144697225</v>
      </c>
      <c r="F70">
        <f t="shared" ca="1" si="17"/>
        <v>0.23796951275611755</v>
      </c>
      <c r="G70">
        <f t="shared" ca="1" si="17"/>
        <v>0.88309682272722045</v>
      </c>
      <c r="H70">
        <f t="shared" ca="1" si="17"/>
        <v>0.46453575243745859</v>
      </c>
      <c r="I70">
        <f t="shared" ca="1" si="17"/>
        <v>0.89209426474478914</v>
      </c>
      <c r="J70">
        <f t="shared" ca="1" si="17"/>
        <v>0.41976098971028719</v>
      </c>
      <c r="K70">
        <f t="shared" ca="1" si="17"/>
        <v>0.36740562795104792</v>
      </c>
      <c r="L70" s="42">
        <f t="shared" ca="1" si="20"/>
        <v>0</v>
      </c>
      <c r="M70" s="42">
        <f t="shared" ca="1" si="21"/>
        <v>0.18892697852752618</v>
      </c>
      <c r="N70" s="42">
        <f t="shared" ca="1" si="22"/>
        <v>8.0788466048671612E-2</v>
      </c>
      <c r="O70" s="42">
        <f t="shared" ca="1" si="23"/>
        <v>5.3229021066730532E-2</v>
      </c>
      <c r="P70" s="42">
        <f t="shared" ca="1" si="24"/>
        <v>0.19753109899033322</v>
      </c>
      <c r="Q70" s="42">
        <f t="shared" ca="1" si="25"/>
        <v>0.10390735799036654</v>
      </c>
      <c r="R70" s="42">
        <f t="shared" ca="1" si="26"/>
        <v>0.19954364683796727</v>
      </c>
      <c r="S70" s="42">
        <f t="shared" ca="1" si="27"/>
        <v>9.3892138978236173E-2</v>
      </c>
      <c r="T70" s="42">
        <f t="shared" ca="1" si="28"/>
        <v>8.2181291560168318E-2</v>
      </c>
      <c r="U70">
        <f ca="1">+(L70^2*Markiwitz!$B$4^2)+(M70^2*Markiwitz!$C$4^2)+(N70^2*Markiwitz!$D$4^2)+(O70^2*Markiwitz!$E$4^2)+(P70^2*Markiwitz!$F$4^2)+(Q70^2*Markiwitz!$G$4^2)+(R70^2*Markiwitz!$H$4^2)+(S70^2*Markiwitz!$I$4^2)+(T70^2*Markiwitz!$J$4^2)+(2*L70*M70*Markiwitz!$B$8)+(2*L70*N70*Markiwitz!$E$8)+(2*L70*O70*Markiwitz!$H$8)+(2*L70*P70*Markiwitz!$B$11)+(2*L70*Q70*Markiwitz!$E$11)+(2*L70*R70*Markiwitz!$H$11)+(2*L70*S70*Markiwitz!$K$8)+(2*L70*T70*Markiwitz!$K$11)</f>
        <v>1.3883650949862126E-2</v>
      </c>
      <c r="V70" s="5">
        <f t="shared" ca="1" si="19"/>
        <v>0.11782890540891112</v>
      </c>
      <c r="W70" s="42">
        <f ca="1">SUMPRODUCT(L70:T70,Markiwitz!$B$3:$J$3)</f>
        <v>0.42091409268331537</v>
      </c>
    </row>
    <row r="71" spans="1:23" x14ac:dyDescent="0.25">
      <c r="A71">
        <v>70</v>
      </c>
      <c r="B71" s="25">
        <f t="shared" ca="1" si="18"/>
        <v>0.99999999999999989</v>
      </c>
      <c r="C71" s="46">
        <v>0</v>
      </c>
      <c r="D71">
        <f t="shared" ca="1" si="17"/>
        <v>0.45014137993551562</v>
      </c>
      <c r="E71">
        <f t="shared" ca="1" si="17"/>
        <v>5.0460139668008108E-2</v>
      </c>
      <c r="F71">
        <f t="shared" ca="1" si="17"/>
        <v>6.4730835457593283E-2</v>
      </c>
      <c r="G71">
        <f t="shared" ca="1" si="17"/>
        <v>9.6800382130899254E-2</v>
      </c>
      <c r="H71">
        <f t="shared" ca="1" si="17"/>
        <v>0.72284507891923333</v>
      </c>
      <c r="I71">
        <f t="shared" ca="1" si="17"/>
        <v>0.63412254486256803</v>
      </c>
      <c r="J71">
        <f t="shared" ca="1" si="17"/>
        <v>0.75692340216613541</v>
      </c>
      <c r="K71">
        <f t="shared" ca="1" si="17"/>
        <v>0.64534748017365606</v>
      </c>
      <c r="L71" s="42">
        <f t="shared" ca="1" si="20"/>
        <v>0</v>
      </c>
      <c r="M71" s="42">
        <f t="shared" ca="1" si="21"/>
        <v>0.13156753474655156</v>
      </c>
      <c r="N71" s="42">
        <f t="shared" ca="1" si="22"/>
        <v>1.4748513411580936E-2</v>
      </c>
      <c r="O71" s="42">
        <f t="shared" ca="1" si="23"/>
        <v>1.891955910487552E-2</v>
      </c>
      <c r="P71" s="42">
        <f t="shared" ca="1" si="24"/>
        <v>2.829286132572616E-2</v>
      </c>
      <c r="Q71" s="42">
        <f t="shared" ca="1" si="25"/>
        <v>0.21127350045157786</v>
      </c>
      <c r="R71" s="42">
        <f t="shared" ca="1" si="26"/>
        <v>0.18534163636928749</v>
      </c>
      <c r="S71" s="42">
        <f t="shared" ca="1" si="27"/>
        <v>0.2212339288363962</v>
      </c>
      <c r="T71" s="42">
        <f t="shared" ca="1" si="28"/>
        <v>0.18862246575400421</v>
      </c>
      <c r="U71">
        <f ca="1">+(L71^2*Markiwitz!$B$4^2)+(M71^2*Markiwitz!$C$4^2)+(N71^2*Markiwitz!$D$4^2)+(O71^2*Markiwitz!$E$4^2)+(P71^2*Markiwitz!$F$4^2)+(Q71^2*Markiwitz!$G$4^2)+(R71^2*Markiwitz!$H$4^2)+(S71^2*Markiwitz!$I$4^2)+(T71^2*Markiwitz!$J$4^2)+(2*L71*M71*Markiwitz!$B$8)+(2*L71*N71*Markiwitz!$E$8)+(2*L71*O71*Markiwitz!$H$8)+(2*L71*P71*Markiwitz!$B$11)+(2*L71*Q71*Markiwitz!$E$11)+(2*L71*R71*Markiwitz!$H$11)+(2*L71*S71*Markiwitz!$K$8)+(2*L71*T71*Markiwitz!$K$11)</f>
        <v>2.2131259756078173E-2</v>
      </c>
      <c r="V71" s="5">
        <f t="shared" ca="1" si="19"/>
        <v>0.14876578825818176</v>
      </c>
      <c r="W71" s="42">
        <f ca="1">SUMPRODUCT(L71:T71,Markiwitz!$B$3:$J$3)</f>
        <v>0.6270284978218198</v>
      </c>
    </row>
    <row r="72" spans="1:23" x14ac:dyDescent="0.25">
      <c r="A72">
        <v>71</v>
      </c>
      <c r="B72" s="25">
        <f t="shared" ca="1" si="18"/>
        <v>1</v>
      </c>
      <c r="C72" s="46">
        <v>0</v>
      </c>
      <c r="D72">
        <f t="shared" ref="D72:K81" ca="1" si="29">RAND()</f>
        <v>0.41597343021763622</v>
      </c>
      <c r="E72">
        <f t="shared" ca="1" si="29"/>
        <v>0.34487054215771151</v>
      </c>
      <c r="F72">
        <f t="shared" ca="1" si="29"/>
        <v>0.72275977579918105</v>
      </c>
      <c r="G72">
        <f t="shared" ca="1" si="29"/>
        <v>0.48439099184143064</v>
      </c>
      <c r="H72">
        <f t="shared" ca="1" si="29"/>
        <v>9.8794496351949146E-2</v>
      </c>
      <c r="I72">
        <f t="shared" ca="1" si="29"/>
        <v>0.37253023775662031</v>
      </c>
      <c r="J72">
        <f t="shared" ca="1" si="29"/>
        <v>0.91855076821391157</v>
      </c>
      <c r="K72">
        <f t="shared" ca="1" si="29"/>
        <v>0.24529788042858292</v>
      </c>
      <c r="L72" s="42">
        <f t="shared" ca="1" si="20"/>
        <v>0</v>
      </c>
      <c r="M72" s="42">
        <f t="shared" ca="1" si="21"/>
        <v>0.11544657813474241</v>
      </c>
      <c r="N72" s="42">
        <f t="shared" ca="1" si="22"/>
        <v>9.5713141992628162E-2</v>
      </c>
      <c r="O72" s="42">
        <f t="shared" ca="1" si="23"/>
        <v>0.20059007827926267</v>
      </c>
      <c r="P72" s="42">
        <f t="shared" ca="1" si="24"/>
        <v>0.13443474612820636</v>
      </c>
      <c r="Q72" s="42">
        <f t="shared" ca="1" si="25"/>
        <v>2.741878618644104E-2</v>
      </c>
      <c r="R72" s="42">
        <f t="shared" ca="1" si="26"/>
        <v>0.10338963519430196</v>
      </c>
      <c r="S72" s="42">
        <f t="shared" ca="1" si="27"/>
        <v>0.25492864526913006</v>
      </c>
      <c r="T72" s="42">
        <f t="shared" ca="1" si="28"/>
        <v>6.8078388815287494E-2</v>
      </c>
      <c r="U72">
        <f ca="1">+(L72^2*Markiwitz!$B$4^2)+(M72^2*Markiwitz!$C$4^2)+(N72^2*Markiwitz!$D$4^2)+(O72^2*Markiwitz!$E$4^2)+(P72^2*Markiwitz!$F$4^2)+(Q72^2*Markiwitz!$G$4^2)+(R72^2*Markiwitz!$H$4^2)+(S72^2*Markiwitz!$I$4^2)+(T72^2*Markiwitz!$J$4^2)+(2*L72*M72*Markiwitz!$B$8)+(2*L72*N72*Markiwitz!$E$8)+(2*L72*O72*Markiwitz!$H$8)+(2*L72*P72*Markiwitz!$B$11)+(2*L72*Q72*Markiwitz!$E$11)+(2*L72*R72*Markiwitz!$H$11)+(2*L72*S72*Markiwitz!$K$8)+(2*L72*T72*Markiwitz!$K$11)</f>
        <v>1.547516688421656E-2</v>
      </c>
      <c r="V72" s="5">
        <f t="shared" ca="1" si="19"/>
        <v>0.12439922380873829</v>
      </c>
      <c r="W72" s="42">
        <f ca="1">SUMPRODUCT(L72:T72,Markiwitz!$B$3:$J$3)</f>
        <v>0.2072579010593259</v>
      </c>
    </row>
    <row r="73" spans="1:23" x14ac:dyDescent="0.25">
      <c r="A73">
        <v>72</v>
      </c>
      <c r="B73" s="25">
        <f t="shared" ca="1" si="18"/>
        <v>1</v>
      </c>
      <c r="C73" s="46">
        <v>0</v>
      </c>
      <c r="D73">
        <f t="shared" ca="1" si="29"/>
        <v>0.46033841738890846</v>
      </c>
      <c r="E73">
        <f t="shared" ca="1" si="29"/>
        <v>0.22295339581397056</v>
      </c>
      <c r="F73">
        <f t="shared" ca="1" si="29"/>
        <v>0.12456562576789076</v>
      </c>
      <c r="G73">
        <f t="shared" ca="1" si="29"/>
        <v>0.85513164288519539</v>
      </c>
      <c r="H73">
        <f t="shared" ca="1" si="29"/>
        <v>0.24808497974733923</v>
      </c>
      <c r="I73">
        <f t="shared" ca="1" si="29"/>
        <v>0.85630633509307608</v>
      </c>
      <c r="J73">
        <f t="shared" ca="1" si="29"/>
        <v>0.43458617166497626</v>
      </c>
      <c r="K73">
        <f t="shared" ca="1" si="29"/>
        <v>0.2103503940031618</v>
      </c>
      <c r="L73" s="42">
        <f t="shared" ca="1" si="20"/>
        <v>0</v>
      </c>
      <c r="M73" s="42">
        <f t="shared" ca="1" si="21"/>
        <v>0.13490494067993122</v>
      </c>
      <c r="N73" s="42">
        <f t="shared" ca="1" si="22"/>
        <v>6.5337832995290696E-2</v>
      </c>
      <c r="O73" s="42">
        <f t="shared" ca="1" si="23"/>
        <v>3.6504705495346103E-2</v>
      </c>
      <c r="P73" s="42">
        <f t="shared" ca="1" si="24"/>
        <v>0.25060146883091527</v>
      </c>
      <c r="Q73" s="42">
        <f t="shared" ca="1" si="25"/>
        <v>7.2702794753108785E-2</v>
      </c>
      <c r="R73" s="42">
        <f t="shared" ca="1" si="26"/>
        <v>0.25094571944445343</v>
      </c>
      <c r="S73" s="42">
        <f t="shared" ca="1" si="27"/>
        <v>0.12735809025309175</v>
      </c>
      <c r="T73" s="42">
        <f t="shared" ca="1" si="28"/>
        <v>6.1644447547862719E-2</v>
      </c>
      <c r="U73">
        <f ca="1">+(L73^2*Markiwitz!$B$4^2)+(M73^2*Markiwitz!$C$4^2)+(N73^2*Markiwitz!$D$4^2)+(O73^2*Markiwitz!$E$4^2)+(P73^2*Markiwitz!$F$4^2)+(Q73^2*Markiwitz!$G$4^2)+(R73^2*Markiwitz!$H$4^2)+(S73^2*Markiwitz!$I$4^2)+(T73^2*Markiwitz!$J$4^2)+(2*L73*M73*Markiwitz!$B$8)+(2*L73*N73*Markiwitz!$E$8)+(2*L73*O73*Markiwitz!$H$8)+(2*L73*P73*Markiwitz!$B$11)+(2*L73*Q73*Markiwitz!$E$11)+(2*L73*R73*Markiwitz!$H$11)+(2*L73*S73*Markiwitz!$K$8)+(2*L73*T73*Markiwitz!$K$11)</f>
        <v>1.7234287764632455E-2</v>
      </c>
      <c r="V73" s="5">
        <f t="shared" ca="1" si="19"/>
        <v>0.13127942628086267</v>
      </c>
      <c r="W73" s="42">
        <f ca="1">SUMPRODUCT(L73:T73,Markiwitz!$B$3:$J$3)</f>
        <v>0.33644699583208076</v>
      </c>
    </row>
    <row r="74" spans="1:23" x14ac:dyDescent="0.25">
      <c r="A74">
        <v>73</v>
      </c>
      <c r="B74" s="25">
        <f t="shared" ca="1" si="18"/>
        <v>1</v>
      </c>
      <c r="C74" s="46">
        <v>0</v>
      </c>
      <c r="D74">
        <f t="shared" ca="1" si="29"/>
        <v>0.9499897037385574</v>
      </c>
      <c r="E74">
        <f t="shared" ca="1" si="29"/>
        <v>0.4273683208741178</v>
      </c>
      <c r="F74">
        <f t="shared" ca="1" si="29"/>
        <v>0.21788673011556925</v>
      </c>
      <c r="G74">
        <f t="shared" ca="1" si="29"/>
        <v>0.18488424724189778</v>
      </c>
      <c r="H74">
        <f t="shared" ca="1" si="29"/>
        <v>0.40661322743714023</v>
      </c>
      <c r="I74">
        <f t="shared" ca="1" si="29"/>
        <v>0.35899168430516837</v>
      </c>
      <c r="J74">
        <f t="shared" ca="1" si="29"/>
        <v>0.41178645531953728</v>
      </c>
      <c r="K74">
        <f t="shared" ca="1" si="29"/>
        <v>0.65688219857546504</v>
      </c>
      <c r="L74" s="42">
        <f t="shared" ca="1" si="20"/>
        <v>0</v>
      </c>
      <c r="M74" s="42">
        <f t="shared" ca="1" si="21"/>
        <v>0.26283450334294145</v>
      </c>
      <c r="N74" s="42">
        <f t="shared" ca="1" si="22"/>
        <v>0.11824037662661728</v>
      </c>
      <c r="O74" s="42">
        <f t="shared" ca="1" si="23"/>
        <v>6.0282917035386831E-2</v>
      </c>
      <c r="P74" s="42">
        <f t="shared" ca="1" si="24"/>
        <v>5.1152090500057819E-2</v>
      </c>
      <c r="Q74" s="42">
        <f t="shared" ca="1" si="25"/>
        <v>0.11249804631095564</v>
      </c>
      <c r="R74" s="42">
        <f t="shared" ca="1" si="26"/>
        <v>9.9322551262684119E-2</v>
      </c>
      <c r="S74" s="42">
        <f t="shared" ca="1" si="27"/>
        <v>0.11392932790884955</v>
      </c>
      <c r="T74" s="42">
        <f t="shared" ca="1" si="28"/>
        <v>0.18174018701250727</v>
      </c>
      <c r="U74">
        <f ca="1">+(L74^2*Markiwitz!$B$4^2)+(M74^2*Markiwitz!$C$4^2)+(N74^2*Markiwitz!$D$4^2)+(O74^2*Markiwitz!$E$4^2)+(P74^2*Markiwitz!$F$4^2)+(Q74^2*Markiwitz!$G$4^2)+(R74^2*Markiwitz!$H$4^2)+(S74^2*Markiwitz!$I$4^2)+(T74^2*Markiwitz!$J$4^2)+(2*L74*M74*Markiwitz!$B$8)+(2*L74*N74*Markiwitz!$E$8)+(2*L74*O74*Markiwitz!$H$8)+(2*L74*P74*Markiwitz!$B$11)+(2*L74*Q74*Markiwitz!$E$11)+(2*L74*R74*Markiwitz!$H$11)+(2*L74*S74*Markiwitz!$K$8)+(2*L74*T74*Markiwitz!$K$11)</f>
        <v>9.9858820980747148E-3</v>
      </c>
      <c r="V74" s="5">
        <f t="shared" ca="1" si="19"/>
        <v>9.9929385558376743E-2</v>
      </c>
      <c r="W74" s="42">
        <f ca="1">SUMPRODUCT(L74:T74,Markiwitz!$B$3:$J$3)</f>
        <v>0.41483820813892019</v>
      </c>
    </row>
    <row r="75" spans="1:23" x14ac:dyDescent="0.25">
      <c r="A75">
        <v>74</v>
      </c>
      <c r="B75" s="25">
        <f t="shared" ca="1" si="18"/>
        <v>1</v>
      </c>
      <c r="C75" s="46">
        <v>0</v>
      </c>
      <c r="D75">
        <f t="shared" ca="1" si="29"/>
        <v>0.21896585641006483</v>
      </c>
      <c r="E75">
        <f t="shared" ca="1" si="29"/>
        <v>0.96157493210066536</v>
      </c>
      <c r="F75">
        <f t="shared" ca="1" si="29"/>
        <v>0.47968401625081758</v>
      </c>
      <c r="G75">
        <f t="shared" ca="1" si="29"/>
        <v>0.14968610417479133</v>
      </c>
      <c r="H75">
        <f t="shared" ca="1" si="29"/>
        <v>0.61809126974086892</v>
      </c>
      <c r="I75">
        <f t="shared" ca="1" si="29"/>
        <v>6.4180362779162503E-2</v>
      </c>
      <c r="J75">
        <f t="shared" ca="1" si="29"/>
        <v>0.76633748233181143</v>
      </c>
      <c r="K75">
        <f t="shared" ca="1" si="29"/>
        <v>0.53755645802616281</v>
      </c>
      <c r="L75" s="42">
        <f t="shared" ca="1" si="20"/>
        <v>0</v>
      </c>
      <c r="M75" s="42">
        <f t="shared" ca="1" si="21"/>
        <v>5.7682150888964577E-2</v>
      </c>
      <c r="N75" s="42">
        <f t="shared" ca="1" si="22"/>
        <v>0.25330757604785614</v>
      </c>
      <c r="O75" s="42">
        <f t="shared" ca="1" si="23"/>
        <v>0.12636310636753856</v>
      </c>
      <c r="P75" s="42">
        <f t="shared" ca="1" si="24"/>
        <v>3.9431793561558716E-2</v>
      </c>
      <c r="Q75" s="42">
        <f t="shared" ca="1" si="25"/>
        <v>0.16282371356370845</v>
      </c>
      <c r="R75" s="42">
        <f t="shared" ca="1" si="26"/>
        <v>1.6907025737396979E-2</v>
      </c>
      <c r="S75" s="42">
        <f t="shared" ca="1" si="27"/>
        <v>0.20187619664752868</v>
      </c>
      <c r="T75" s="42">
        <f t="shared" ca="1" si="28"/>
        <v>0.14160843718544794</v>
      </c>
      <c r="U75">
        <f ca="1">+(L75^2*Markiwitz!$B$4^2)+(M75^2*Markiwitz!$C$4^2)+(N75^2*Markiwitz!$D$4^2)+(O75^2*Markiwitz!$E$4^2)+(P75^2*Markiwitz!$F$4^2)+(Q75^2*Markiwitz!$G$4^2)+(R75^2*Markiwitz!$H$4^2)+(S75^2*Markiwitz!$I$4^2)+(T75^2*Markiwitz!$J$4^2)+(2*L75*M75*Markiwitz!$B$8)+(2*L75*N75*Markiwitz!$E$8)+(2*L75*O75*Markiwitz!$H$8)+(2*L75*P75*Markiwitz!$B$11)+(2*L75*Q75*Markiwitz!$E$11)+(2*L75*R75*Markiwitz!$H$11)+(2*L75*S75*Markiwitz!$K$8)+(2*L75*T75*Markiwitz!$K$11)</f>
        <v>1.8701446499385849E-2</v>
      </c>
      <c r="V75" s="5">
        <f t="shared" ca="1" si="19"/>
        <v>0.13675323213506088</v>
      </c>
      <c r="W75" s="42">
        <f ca="1">SUMPRODUCT(L75:T75,Markiwitz!$B$3:$J$3)</f>
        <v>0.55466551733139713</v>
      </c>
    </row>
    <row r="76" spans="1:23" x14ac:dyDescent="0.25">
      <c r="A76">
        <v>75</v>
      </c>
      <c r="B76" s="25">
        <f t="shared" ca="1" si="18"/>
        <v>1</v>
      </c>
      <c r="C76" s="46">
        <v>0</v>
      </c>
      <c r="D76">
        <f t="shared" ca="1" si="29"/>
        <v>0.52674941121352359</v>
      </c>
      <c r="E76">
        <f t="shared" ca="1" si="29"/>
        <v>0.57851130429562081</v>
      </c>
      <c r="F76">
        <f t="shared" ca="1" si="29"/>
        <v>0.81863797615045675</v>
      </c>
      <c r="G76">
        <f t="shared" ca="1" si="29"/>
        <v>0.45029585923200588</v>
      </c>
      <c r="H76">
        <f t="shared" ca="1" si="29"/>
        <v>0.40209170757070356</v>
      </c>
      <c r="I76">
        <f t="shared" ca="1" si="29"/>
        <v>0.55148233747146946</v>
      </c>
      <c r="J76">
        <f t="shared" ca="1" si="29"/>
        <v>0.76418980163279504</v>
      </c>
      <c r="K76">
        <f t="shared" ca="1" si="29"/>
        <v>0.86779814009697764</v>
      </c>
      <c r="L76" s="42">
        <f t="shared" ca="1" si="20"/>
        <v>0</v>
      </c>
      <c r="M76" s="42">
        <f t="shared" ca="1" si="21"/>
        <v>0.10620469114027625</v>
      </c>
      <c r="N76" s="42">
        <f t="shared" ca="1" si="22"/>
        <v>0.11664106895217612</v>
      </c>
      <c r="O76" s="42">
        <f t="shared" ca="1" si="23"/>
        <v>0.1650560808648284</v>
      </c>
      <c r="P76" s="42">
        <f t="shared" ca="1" si="24"/>
        <v>9.0789911926630912E-2</v>
      </c>
      <c r="Q76" s="42">
        <f t="shared" ca="1" si="25"/>
        <v>8.1070855901350616E-2</v>
      </c>
      <c r="R76" s="42">
        <f t="shared" ca="1" si="26"/>
        <v>0.11119141298239253</v>
      </c>
      <c r="S76" s="42">
        <f t="shared" ca="1" si="27"/>
        <v>0.1540780874685414</v>
      </c>
      <c r="T76" s="42">
        <f t="shared" ca="1" si="28"/>
        <v>0.17496789076380365</v>
      </c>
      <c r="U76">
        <f ca="1">+(L76^2*Markiwitz!$B$4^2)+(M76^2*Markiwitz!$C$4^2)+(N76^2*Markiwitz!$D$4^2)+(O76^2*Markiwitz!$E$4^2)+(P76^2*Markiwitz!$F$4^2)+(Q76^2*Markiwitz!$G$4^2)+(R76^2*Markiwitz!$H$4^2)+(S76^2*Markiwitz!$I$4^2)+(T76^2*Markiwitz!$J$4^2)+(2*L76*M76*Markiwitz!$B$8)+(2*L76*N76*Markiwitz!$E$8)+(2*L76*O76*Markiwitz!$H$8)+(2*L76*P76*Markiwitz!$B$11)+(2*L76*Q76*Markiwitz!$E$11)+(2*L76*R76*Markiwitz!$H$11)+(2*L76*S76*Markiwitz!$K$8)+(2*L76*T76*Markiwitz!$K$11)</f>
        <v>1.0946975711196769E-2</v>
      </c>
      <c r="V76" s="5">
        <f t="shared" ca="1" si="19"/>
        <v>0.10462779607349458</v>
      </c>
      <c r="W76" s="42">
        <f ca="1">SUMPRODUCT(L76:T76,Markiwitz!$B$3:$J$3)</f>
        <v>0.34771715059548863</v>
      </c>
    </row>
    <row r="77" spans="1:23" x14ac:dyDescent="0.25">
      <c r="A77">
        <v>76</v>
      </c>
      <c r="B77" s="25">
        <f t="shared" ca="1" si="18"/>
        <v>0.99999999999999989</v>
      </c>
      <c r="C77" s="46">
        <v>0</v>
      </c>
      <c r="D77">
        <f t="shared" ca="1" si="29"/>
        <v>0.64582097936711735</v>
      </c>
      <c r="E77">
        <f t="shared" ca="1" si="29"/>
        <v>0.92343675752993837</v>
      </c>
      <c r="F77">
        <f t="shared" ca="1" si="29"/>
        <v>0.80374977745223197</v>
      </c>
      <c r="G77">
        <f t="shared" ca="1" si="29"/>
        <v>0.81395635736549932</v>
      </c>
      <c r="H77">
        <f t="shared" ca="1" si="29"/>
        <v>0.87021706180879954</v>
      </c>
      <c r="I77">
        <f t="shared" ca="1" si="29"/>
        <v>0.19272245091303097</v>
      </c>
      <c r="J77">
        <f t="shared" ca="1" si="29"/>
        <v>0.70561425972310821</v>
      </c>
      <c r="K77">
        <f t="shared" ca="1" si="29"/>
        <v>0.18114486624756854</v>
      </c>
      <c r="L77" s="42">
        <f t="shared" ca="1" si="20"/>
        <v>0</v>
      </c>
      <c r="M77" s="42">
        <f t="shared" ca="1" si="21"/>
        <v>0.12572774210075738</v>
      </c>
      <c r="N77" s="42">
        <f t="shared" ca="1" si="22"/>
        <v>0.17977368683634182</v>
      </c>
      <c r="O77" s="42">
        <f t="shared" ca="1" si="23"/>
        <v>0.15647315271808684</v>
      </c>
      <c r="P77" s="42">
        <f t="shared" ca="1" si="24"/>
        <v>0.15846015885146392</v>
      </c>
      <c r="Q77" s="42">
        <f t="shared" ca="1" si="25"/>
        <v>0.16941293301743482</v>
      </c>
      <c r="R77" s="42">
        <f t="shared" ca="1" si="26"/>
        <v>3.7519001982816602E-2</v>
      </c>
      <c r="S77" s="42">
        <f t="shared" ca="1" si="27"/>
        <v>0.13736823439217127</v>
      </c>
      <c r="T77" s="42">
        <f t="shared" ca="1" si="28"/>
        <v>3.5265090100927279E-2</v>
      </c>
      <c r="U77">
        <f ca="1">+(L77^2*Markiwitz!$B$4^2)+(M77^2*Markiwitz!$C$4^2)+(N77^2*Markiwitz!$D$4^2)+(O77^2*Markiwitz!$E$4^2)+(P77^2*Markiwitz!$F$4^2)+(Q77^2*Markiwitz!$G$4^2)+(R77^2*Markiwitz!$H$4^2)+(S77^2*Markiwitz!$I$4^2)+(T77^2*Markiwitz!$J$4^2)+(2*L77*M77*Markiwitz!$B$8)+(2*L77*N77*Markiwitz!$E$8)+(2*L77*O77*Markiwitz!$H$8)+(2*L77*P77*Markiwitz!$B$11)+(2*L77*Q77*Markiwitz!$E$11)+(2*L77*R77*Markiwitz!$H$11)+(2*L77*S77*Markiwitz!$K$8)+(2*L77*T77*Markiwitz!$K$11)</f>
        <v>1.8046518585541977E-2</v>
      </c>
      <c r="V77" s="5">
        <f t="shared" ca="1" si="19"/>
        <v>0.13433733131762732</v>
      </c>
      <c r="W77" s="42">
        <f ca="1">SUMPRODUCT(L77:T77,Markiwitz!$B$3:$J$3)</f>
        <v>0.61437017138562611</v>
      </c>
    </row>
    <row r="78" spans="1:23" x14ac:dyDescent="0.25">
      <c r="A78">
        <v>77</v>
      </c>
      <c r="B78" s="25">
        <f t="shared" ca="1" si="18"/>
        <v>1</v>
      </c>
      <c r="C78" s="46">
        <v>0</v>
      </c>
      <c r="D78">
        <f t="shared" ca="1" si="29"/>
        <v>0.41294316632138539</v>
      </c>
      <c r="E78">
        <f t="shared" ca="1" si="29"/>
        <v>0.19749583494649903</v>
      </c>
      <c r="F78">
        <f t="shared" ca="1" si="29"/>
        <v>0.46135268813356656</v>
      </c>
      <c r="G78">
        <f t="shared" ca="1" si="29"/>
        <v>0.86175757145050158</v>
      </c>
      <c r="H78">
        <f t="shared" ca="1" si="29"/>
        <v>6.9850334297662742E-2</v>
      </c>
      <c r="I78">
        <f t="shared" ca="1" si="29"/>
        <v>0.33866650654356079</v>
      </c>
      <c r="J78">
        <f t="shared" ca="1" si="29"/>
        <v>0.23340242515065335</v>
      </c>
      <c r="K78">
        <f t="shared" ca="1" si="29"/>
        <v>0.96716458610573808</v>
      </c>
      <c r="L78" s="42">
        <f t="shared" ca="1" si="20"/>
        <v>0</v>
      </c>
      <c r="M78" s="42">
        <f t="shared" ca="1" si="21"/>
        <v>0.11656390971222315</v>
      </c>
      <c r="N78" s="42">
        <f t="shared" ca="1" si="22"/>
        <v>5.5748317324924905E-2</v>
      </c>
      <c r="O78" s="42">
        <f t="shared" ca="1" si="23"/>
        <v>0.13022875172909115</v>
      </c>
      <c r="P78" s="42">
        <f t="shared" ca="1" si="24"/>
        <v>0.24325340614597521</v>
      </c>
      <c r="Q78" s="42">
        <f t="shared" ca="1" si="25"/>
        <v>1.9717066958566849E-2</v>
      </c>
      <c r="R78" s="42">
        <f t="shared" ca="1" si="26"/>
        <v>9.5597397682987792E-2</v>
      </c>
      <c r="S78" s="42">
        <f t="shared" ca="1" si="27"/>
        <v>6.5883882894191212E-2</v>
      </c>
      <c r="T78" s="42">
        <f t="shared" ca="1" si="28"/>
        <v>0.27300726755203975</v>
      </c>
      <c r="U78">
        <f ca="1">+(L78^2*Markiwitz!$B$4^2)+(M78^2*Markiwitz!$C$4^2)+(N78^2*Markiwitz!$D$4^2)+(O78^2*Markiwitz!$E$4^2)+(P78^2*Markiwitz!$F$4^2)+(Q78^2*Markiwitz!$G$4^2)+(R78^2*Markiwitz!$H$4^2)+(S78^2*Markiwitz!$I$4^2)+(T78^2*Markiwitz!$J$4^2)+(2*L78*M78*Markiwitz!$B$8)+(2*L78*N78*Markiwitz!$E$8)+(2*L78*O78*Markiwitz!$H$8)+(2*L78*P78*Markiwitz!$B$11)+(2*L78*Q78*Markiwitz!$E$11)+(2*L78*R78*Markiwitz!$H$11)+(2*L78*S78*Markiwitz!$K$8)+(2*L78*T78*Markiwitz!$K$11)</f>
        <v>1.1848254142717042E-2</v>
      </c>
      <c r="V78" s="5">
        <f t="shared" ca="1" si="19"/>
        <v>0.10884968600192213</v>
      </c>
      <c r="W78" s="42">
        <f ca="1">SUMPRODUCT(L78:T78,Markiwitz!$B$3:$J$3)</f>
        <v>0.21899809608277823</v>
      </c>
    </row>
    <row r="79" spans="1:23" x14ac:dyDescent="0.25">
      <c r="A79">
        <v>78</v>
      </c>
      <c r="B79" s="25">
        <f t="shared" ca="1" si="18"/>
        <v>1</v>
      </c>
      <c r="C79" s="46">
        <v>0</v>
      </c>
      <c r="D79">
        <f t="shared" ca="1" si="29"/>
        <v>0.57777075760528074</v>
      </c>
      <c r="E79">
        <f t="shared" ca="1" si="29"/>
        <v>4.1273595634306881E-2</v>
      </c>
      <c r="F79">
        <f t="shared" ca="1" si="29"/>
        <v>0.925108707069488</v>
      </c>
      <c r="G79">
        <f t="shared" ca="1" si="29"/>
        <v>0.87097461529892384</v>
      </c>
      <c r="H79">
        <f t="shared" ca="1" si="29"/>
        <v>0.66746265161607632</v>
      </c>
      <c r="I79">
        <f t="shared" ca="1" si="29"/>
        <v>0.76723886664041918</v>
      </c>
      <c r="J79">
        <f t="shared" ca="1" si="29"/>
        <v>0.501664510390052</v>
      </c>
      <c r="K79">
        <f t="shared" ca="1" si="29"/>
        <v>0.7877671008667233</v>
      </c>
      <c r="L79" s="42">
        <f t="shared" ca="1" si="20"/>
        <v>0</v>
      </c>
      <c r="M79" s="42">
        <f t="shared" ca="1" si="21"/>
        <v>0.11242292997263975</v>
      </c>
      <c r="N79" s="42">
        <f t="shared" ca="1" si="22"/>
        <v>8.0310373805465886E-3</v>
      </c>
      <c r="O79" s="42">
        <f t="shared" ca="1" si="23"/>
        <v>0.18000812610008385</v>
      </c>
      <c r="P79" s="42">
        <f t="shared" ca="1" si="24"/>
        <v>0.16947468679367239</v>
      </c>
      <c r="Q79" s="42">
        <f t="shared" ca="1" si="25"/>
        <v>0.12987522465311552</v>
      </c>
      <c r="R79" s="42">
        <f t="shared" ca="1" si="26"/>
        <v>0.14928973168200885</v>
      </c>
      <c r="S79" s="42">
        <f t="shared" ca="1" si="27"/>
        <v>9.7614137404769111E-2</v>
      </c>
      <c r="T79" s="42">
        <f t="shared" ca="1" si="28"/>
        <v>0.15328412601316396</v>
      </c>
      <c r="U79">
        <f ca="1">+(L79^2*Markiwitz!$B$4^2)+(M79^2*Markiwitz!$C$4^2)+(N79^2*Markiwitz!$D$4^2)+(O79^2*Markiwitz!$E$4^2)+(P79^2*Markiwitz!$F$4^2)+(Q79^2*Markiwitz!$G$4^2)+(R79^2*Markiwitz!$H$4^2)+(S79^2*Markiwitz!$I$4^2)+(T79^2*Markiwitz!$J$4^2)+(2*L79*M79*Markiwitz!$B$8)+(2*L79*N79*Markiwitz!$E$8)+(2*L79*O79*Markiwitz!$H$8)+(2*L79*P79*Markiwitz!$B$11)+(2*L79*Q79*Markiwitz!$E$11)+(2*L79*R79*Markiwitz!$H$11)+(2*L79*S79*Markiwitz!$K$8)+(2*L79*T79*Markiwitz!$K$11)</f>
        <v>1.4768298009283804E-2</v>
      </c>
      <c r="V79" s="5">
        <f t="shared" ca="1" si="19"/>
        <v>0.12152488637840318</v>
      </c>
      <c r="W79" s="42">
        <f ca="1">SUMPRODUCT(L79:T79,Markiwitz!$B$3:$J$3)</f>
        <v>0.49647061179252344</v>
      </c>
    </row>
    <row r="80" spans="1:23" x14ac:dyDescent="0.25">
      <c r="A80">
        <v>79</v>
      </c>
      <c r="B80" s="25">
        <f t="shared" ca="1" si="18"/>
        <v>1</v>
      </c>
      <c r="C80" s="46">
        <v>0</v>
      </c>
      <c r="D80">
        <f t="shared" ca="1" si="29"/>
        <v>7.2270398259657975E-2</v>
      </c>
      <c r="E80">
        <f t="shared" ca="1" si="29"/>
        <v>0.33868991803960258</v>
      </c>
      <c r="F80">
        <f t="shared" ca="1" si="29"/>
        <v>0.22054373937571237</v>
      </c>
      <c r="G80">
        <f t="shared" ca="1" si="29"/>
        <v>8.7835536176837481E-2</v>
      </c>
      <c r="H80">
        <f t="shared" ca="1" si="29"/>
        <v>0.40156310882051072</v>
      </c>
      <c r="I80">
        <f t="shared" ca="1" si="29"/>
        <v>0.74843046443422934</v>
      </c>
      <c r="J80">
        <f t="shared" ca="1" si="29"/>
        <v>0.32628231001637886</v>
      </c>
      <c r="K80">
        <f t="shared" ca="1" si="29"/>
        <v>0.92345301384304035</v>
      </c>
      <c r="L80" s="42">
        <f t="shared" ca="1" si="20"/>
        <v>0</v>
      </c>
      <c r="M80" s="42">
        <f t="shared" ca="1" si="21"/>
        <v>2.3170507000831196E-2</v>
      </c>
      <c r="N80" s="42">
        <f t="shared" ca="1" si="22"/>
        <v>0.1085868807426812</v>
      </c>
      <c r="O80" s="42">
        <f t="shared" ca="1" si="23"/>
        <v>7.0708206682831384E-2</v>
      </c>
      <c r="P80" s="42">
        <f t="shared" ca="1" si="24"/>
        <v>2.8160823171265673E-2</v>
      </c>
      <c r="Q80" s="42">
        <f t="shared" ca="1" si="25"/>
        <v>0.12874456275682375</v>
      </c>
      <c r="R80" s="42">
        <f t="shared" ca="1" si="26"/>
        <v>0.23995319983574592</v>
      </c>
      <c r="S80" s="42">
        <f t="shared" ca="1" si="27"/>
        <v>0.10460889562721583</v>
      </c>
      <c r="T80" s="42">
        <f t="shared" ca="1" si="28"/>
        <v>0.29606692418260511</v>
      </c>
      <c r="U80">
        <f ca="1">+(L80^2*Markiwitz!$B$4^2)+(M80^2*Markiwitz!$C$4^2)+(N80^2*Markiwitz!$D$4^2)+(O80^2*Markiwitz!$E$4^2)+(P80^2*Markiwitz!$F$4^2)+(Q80^2*Markiwitz!$G$4^2)+(R80^2*Markiwitz!$H$4^2)+(S80^2*Markiwitz!$I$4^2)+(T80^2*Markiwitz!$J$4^2)+(2*L80*M80*Markiwitz!$B$8)+(2*L80*N80*Markiwitz!$E$8)+(2*L80*O80*Markiwitz!$H$8)+(2*L80*P80*Markiwitz!$B$11)+(2*L80*Q80*Markiwitz!$E$11)+(2*L80*R80*Markiwitz!$H$11)+(2*L80*S80*Markiwitz!$K$8)+(2*L80*T80*Markiwitz!$K$11)</f>
        <v>1.4070047097486445E-2</v>
      </c>
      <c r="V80" s="5">
        <f t="shared" ca="1" si="19"/>
        <v>0.11861722934500891</v>
      </c>
      <c r="W80" s="42">
        <f ca="1">SUMPRODUCT(L80:T80,Markiwitz!$B$3:$J$3)</f>
        <v>0.4370204308887955</v>
      </c>
    </row>
    <row r="81" spans="1:23" x14ac:dyDescent="0.25">
      <c r="A81">
        <v>80</v>
      </c>
      <c r="B81" s="25">
        <f t="shared" ca="1" si="18"/>
        <v>0.99999999999999989</v>
      </c>
      <c r="C81" s="46">
        <v>0</v>
      </c>
      <c r="D81">
        <f t="shared" ca="1" si="29"/>
        <v>0.95658203616947501</v>
      </c>
      <c r="E81">
        <f t="shared" ca="1" si="29"/>
        <v>0.24560585094579457</v>
      </c>
      <c r="F81">
        <f t="shared" ca="1" si="29"/>
        <v>0.39227525628936188</v>
      </c>
      <c r="G81">
        <f t="shared" ca="1" si="29"/>
        <v>0.19421117248816633</v>
      </c>
      <c r="H81">
        <f t="shared" ca="1" si="29"/>
        <v>0.74330985691617857</v>
      </c>
      <c r="I81">
        <f t="shared" ca="1" si="29"/>
        <v>0.96361630857628833</v>
      </c>
      <c r="J81">
        <f t="shared" ca="1" si="29"/>
        <v>0.63436124198664212</v>
      </c>
      <c r="K81">
        <f t="shared" ca="1" si="29"/>
        <v>0.46285239739378758</v>
      </c>
      <c r="L81" s="42">
        <f t="shared" ca="1" si="20"/>
        <v>0</v>
      </c>
      <c r="M81" s="42">
        <f t="shared" ca="1" si="21"/>
        <v>0.20827797751370736</v>
      </c>
      <c r="N81" s="42">
        <f t="shared" ca="1" si="22"/>
        <v>5.3476113878705843E-2</v>
      </c>
      <c r="O81" s="42">
        <f t="shared" ca="1" si="23"/>
        <v>8.541065368087733E-2</v>
      </c>
      <c r="P81" s="42">
        <f t="shared" ca="1" si="24"/>
        <v>4.2285876889741891E-2</v>
      </c>
      <c r="Q81" s="42">
        <f t="shared" ca="1" si="25"/>
        <v>0.16184192030664132</v>
      </c>
      <c r="R81" s="42">
        <f t="shared" ca="1" si="26"/>
        <v>0.20980955972492921</v>
      </c>
      <c r="S81" s="42">
        <f t="shared" ca="1" si="27"/>
        <v>0.13812038225507023</v>
      </c>
      <c r="T81" s="42">
        <f t="shared" ca="1" si="28"/>
        <v>0.10077751575032667</v>
      </c>
      <c r="U81">
        <f ca="1">+(L81^2*Markiwitz!$B$4^2)+(M81^2*Markiwitz!$C$4^2)+(N81^2*Markiwitz!$D$4^2)+(O81^2*Markiwitz!$E$4^2)+(P81^2*Markiwitz!$F$4^2)+(Q81^2*Markiwitz!$G$4^2)+(R81^2*Markiwitz!$H$4^2)+(S81^2*Markiwitz!$I$4^2)+(T81^2*Markiwitz!$J$4^2)+(2*L81*M81*Markiwitz!$B$8)+(2*L81*N81*Markiwitz!$E$8)+(2*L81*O81*Markiwitz!$H$8)+(2*L81*P81*Markiwitz!$B$11)+(2*L81*Q81*Markiwitz!$E$11)+(2*L81*R81*Markiwitz!$H$11)+(2*L81*S81*Markiwitz!$K$8)+(2*L81*T81*Markiwitz!$K$11)</f>
        <v>1.573327784695806E-2</v>
      </c>
      <c r="V81" s="5">
        <f t="shared" ca="1" si="19"/>
        <v>0.12543236363458221</v>
      </c>
      <c r="W81" s="42">
        <f ca="1">SUMPRODUCT(L81:T81,Markiwitz!$B$3:$J$3)</f>
        <v>0.5348677772252256</v>
      </c>
    </row>
    <row r="82" spans="1:23" x14ac:dyDescent="0.25">
      <c r="A82">
        <v>81</v>
      </c>
      <c r="B82" s="25">
        <f t="shared" ca="1" si="18"/>
        <v>1</v>
      </c>
      <c r="C82" s="46">
        <v>0</v>
      </c>
      <c r="D82">
        <f t="shared" ref="D82:K91" ca="1" si="30">RAND()</f>
        <v>0.42633401051666076</v>
      </c>
      <c r="E82">
        <f t="shared" ca="1" si="30"/>
        <v>0.78303391069183315</v>
      </c>
      <c r="F82">
        <f t="shared" ca="1" si="30"/>
        <v>9.196208465821587E-3</v>
      </c>
      <c r="G82">
        <f t="shared" ca="1" si="30"/>
        <v>0.23691425057194548</v>
      </c>
      <c r="H82">
        <f t="shared" ca="1" si="30"/>
        <v>0.4552971169496014</v>
      </c>
      <c r="I82">
        <f t="shared" ca="1" si="30"/>
        <v>0.99944104325913441</v>
      </c>
      <c r="J82">
        <f t="shared" ca="1" si="30"/>
        <v>0.4415601841181892</v>
      </c>
      <c r="K82">
        <f t="shared" ca="1" si="30"/>
        <v>0.14537298727583081</v>
      </c>
      <c r="L82" s="42">
        <f t="shared" ca="1" si="20"/>
        <v>0</v>
      </c>
      <c r="M82" s="42">
        <f t="shared" ca="1" si="21"/>
        <v>0.12190899608105395</v>
      </c>
      <c r="N82" s="42">
        <f t="shared" ca="1" si="22"/>
        <v>0.22390631663230298</v>
      </c>
      <c r="O82" s="42">
        <f t="shared" ca="1" si="23"/>
        <v>2.6296296194192261E-3</v>
      </c>
      <c r="P82" s="42">
        <f t="shared" ca="1" si="24"/>
        <v>6.7744955204300905E-2</v>
      </c>
      <c r="Q82" s="42">
        <f t="shared" ca="1" si="25"/>
        <v>0.13019091387679718</v>
      </c>
      <c r="R82" s="42">
        <f t="shared" ca="1" si="26"/>
        <v>0.285787319848743</v>
      </c>
      <c r="S82" s="42">
        <f t="shared" ca="1" si="27"/>
        <v>0.12626287705730704</v>
      </c>
      <c r="T82" s="42">
        <f t="shared" ca="1" si="28"/>
        <v>4.1568991680075669E-2</v>
      </c>
      <c r="U82">
        <f ca="1">+(L82^2*Markiwitz!$B$4^2)+(M82^2*Markiwitz!$C$4^2)+(N82^2*Markiwitz!$D$4^2)+(O82^2*Markiwitz!$E$4^2)+(P82^2*Markiwitz!$F$4^2)+(Q82^2*Markiwitz!$G$4^2)+(R82^2*Markiwitz!$H$4^2)+(S82^2*Markiwitz!$I$4^2)+(T82^2*Markiwitz!$J$4^2)+(2*L82*M82*Markiwitz!$B$8)+(2*L82*N82*Markiwitz!$E$8)+(2*L82*O82*Markiwitz!$H$8)+(2*L82*P82*Markiwitz!$B$11)+(2*L82*Q82*Markiwitz!$E$11)+(2*L82*R82*Markiwitz!$H$11)+(2*L82*S82*Markiwitz!$K$8)+(2*L82*T82*Markiwitz!$K$11)</f>
        <v>1.8437438298370808E-2</v>
      </c>
      <c r="V82" s="5">
        <f t="shared" ca="1" si="19"/>
        <v>0.13578452893599774</v>
      </c>
      <c r="W82" s="42">
        <f ca="1">SUMPRODUCT(L82:T82,Markiwitz!$B$3:$J$3)</f>
        <v>0.45608687081914767</v>
      </c>
    </row>
    <row r="83" spans="1:23" x14ac:dyDescent="0.25">
      <c r="A83">
        <v>82</v>
      </c>
      <c r="B83" s="25">
        <f t="shared" ca="1" si="18"/>
        <v>1</v>
      </c>
      <c r="C83" s="46">
        <v>0</v>
      </c>
      <c r="D83">
        <f t="shared" ca="1" si="30"/>
        <v>0.99180282681335674</v>
      </c>
      <c r="E83">
        <f t="shared" ca="1" si="30"/>
        <v>0.58140175443920017</v>
      </c>
      <c r="F83">
        <f t="shared" ca="1" si="30"/>
        <v>0.78988017162103097</v>
      </c>
      <c r="G83">
        <f t="shared" ca="1" si="30"/>
        <v>0.77864722183828683</v>
      </c>
      <c r="H83">
        <f t="shared" ca="1" si="30"/>
        <v>0.47002287532669396</v>
      </c>
      <c r="I83">
        <f t="shared" ca="1" si="30"/>
        <v>0.85678597756677943</v>
      </c>
      <c r="J83">
        <f t="shared" ca="1" si="30"/>
        <v>0.38670549242555885</v>
      </c>
      <c r="K83">
        <f t="shared" ca="1" si="30"/>
        <v>0.47609237316488728</v>
      </c>
      <c r="L83" s="42">
        <f t="shared" ca="1" si="20"/>
        <v>0</v>
      </c>
      <c r="M83" s="42">
        <f t="shared" ca="1" si="21"/>
        <v>0.1860326052965198</v>
      </c>
      <c r="N83" s="42">
        <f t="shared" ca="1" si="22"/>
        <v>0.10905361446670485</v>
      </c>
      <c r="O83" s="42">
        <f t="shared" ca="1" si="23"/>
        <v>0.14815794251247405</v>
      </c>
      <c r="P83" s="42">
        <f t="shared" ca="1" si="24"/>
        <v>0.14605097643337644</v>
      </c>
      <c r="Q83" s="42">
        <f t="shared" ca="1" si="25"/>
        <v>8.8162261370970135E-2</v>
      </c>
      <c r="R83" s="42">
        <f t="shared" ca="1" si="26"/>
        <v>0.1607074745898748</v>
      </c>
      <c r="S83" s="42">
        <f t="shared" ca="1" si="27"/>
        <v>7.2534407337334975E-2</v>
      </c>
      <c r="T83" s="42">
        <f t="shared" ca="1" si="28"/>
        <v>8.9300717992745013E-2</v>
      </c>
      <c r="U83">
        <f ca="1">+(L83^2*Markiwitz!$B$4^2)+(M83^2*Markiwitz!$C$4^2)+(N83^2*Markiwitz!$D$4^2)+(O83^2*Markiwitz!$E$4^2)+(P83^2*Markiwitz!$F$4^2)+(Q83^2*Markiwitz!$G$4^2)+(R83^2*Markiwitz!$H$4^2)+(S83^2*Markiwitz!$I$4^2)+(T83^2*Markiwitz!$J$4^2)+(2*L83*M83*Markiwitz!$B$8)+(2*L83*N83*Markiwitz!$E$8)+(2*L83*O83*Markiwitz!$H$8)+(2*L83*P83*Markiwitz!$B$11)+(2*L83*Q83*Markiwitz!$E$11)+(2*L83*R83*Markiwitz!$H$11)+(2*L83*S83*Markiwitz!$K$8)+(2*L83*T83*Markiwitz!$K$11)</f>
        <v>1.1479715924026516E-2</v>
      </c>
      <c r="V83" s="5">
        <f t="shared" ca="1" si="19"/>
        <v>0.1071434362153208</v>
      </c>
      <c r="W83" s="42">
        <f ca="1">SUMPRODUCT(L83:T83,Markiwitz!$B$3:$J$3)</f>
        <v>0.3932376594690361</v>
      </c>
    </row>
    <row r="84" spans="1:23" x14ac:dyDescent="0.25">
      <c r="A84">
        <v>83</v>
      </c>
      <c r="B84" s="25">
        <f t="shared" ca="1" si="18"/>
        <v>0.99999999999999978</v>
      </c>
      <c r="C84" s="46">
        <v>0</v>
      </c>
      <c r="D84">
        <f t="shared" ca="1" si="30"/>
        <v>0.77006934793726944</v>
      </c>
      <c r="E84">
        <f t="shared" ca="1" si="30"/>
        <v>6.3395103781265449E-2</v>
      </c>
      <c r="F84">
        <f t="shared" ca="1" si="30"/>
        <v>0.58994371931703016</v>
      </c>
      <c r="G84">
        <f t="shared" ca="1" si="30"/>
        <v>0.90293918629254799</v>
      </c>
      <c r="H84">
        <f t="shared" ca="1" si="30"/>
        <v>0.27971607806033361</v>
      </c>
      <c r="I84">
        <f t="shared" ca="1" si="30"/>
        <v>0.46424848444548539</v>
      </c>
      <c r="J84">
        <f t="shared" ca="1" si="30"/>
        <v>0.57420866679805493</v>
      </c>
      <c r="K84">
        <f t="shared" ca="1" si="30"/>
        <v>0.6960620449173579</v>
      </c>
      <c r="L84" s="42">
        <f t="shared" ca="1" si="20"/>
        <v>0</v>
      </c>
      <c r="M84" s="42">
        <f t="shared" ca="1" si="21"/>
        <v>0.17741151667982363</v>
      </c>
      <c r="N84" s="42">
        <f t="shared" ca="1" si="22"/>
        <v>1.4605206066227321E-2</v>
      </c>
      <c r="O84" s="42">
        <f t="shared" ca="1" si="23"/>
        <v>0.13591348659717906</v>
      </c>
      <c r="P84" s="42">
        <f t="shared" ca="1" si="24"/>
        <v>0.20802257736774132</v>
      </c>
      <c r="Q84" s="42">
        <f t="shared" ca="1" si="25"/>
        <v>6.4442058083914552E-2</v>
      </c>
      <c r="R84" s="42">
        <f t="shared" ca="1" si="26"/>
        <v>0.10695533845413158</v>
      </c>
      <c r="S84" s="42">
        <f t="shared" ca="1" si="27"/>
        <v>0.13228838511780491</v>
      </c>
      <c r="T84" s="42">
        <f t="shared" ca="1" si="28"/>
        <v>0.16036143163317745</v>
      </c>
      <c r="U84">
        <f ca="1">+(L84^2*Markiwitz!$B$4^2)+(M84^2*Markiwitz!$C$4^2)+(N84^2*Markiwitz!$D$4^2)+(O84^2*Markiwitz!$E$4^2)+(P84^2*Markiwitz!$F$4^2)+(Q84^2*Markiwitz!$G$4^2)+(R84^2*Markiwitz!$H$4^2)+(S84^2*Markiwitz!$I$4^2)+(T84^2*Markiwitz!$J$4^2)+(2*L84*M84*Markiwitz!$B$8)+(2*L84*N84*Markiwitz!$E$8)+(2*L84*O84*Markiwitz!$H$8)+(2*L84*P84*Markiwitz!$B$11)+(2*L84*Q84*Markiwitz!$E$11)+(2*L84*R84*Markiwitz!$H$11)+(2*L84*S84*Markiwitz!$K$8)+(2*L84*T84*Markiwitz!$K$11)</f>
        <v>1.2215961862009687E-2</v>
      </c>
      <c r="V84" s="5">
        <f t="shared" ca="1" si="19"/>
        <v>0.11052584250757687</v>
      </c>
      <c r="W84" s="42">
        <f ca="1">SUMPRODUCT(L84:T84,Markiwitz!$B$3:$J$3)</f>
        <v>0.32135664577616441</v>
      </c>
    </row>
    <row r="85" spans="1:23" x14ac:dyDescent="0.25">
      <c r="A85">
        <v>84</v>
      </c>
      <c r="B85" s="25">
        <f t="shared" ca="1" si="18"/>
        <v>0.99999999999999956</v>
      </c>
      <c r="C85" s="46">
        <v>0</v>
      </c>
      <c r="D85">
        <f t="shared" ca="1" si="30"/>
        <v>0.85938282267688415</v>
      </c>
      <c r="E85">
        <f t="shared" ca="1" si="30"/>
        <v>0.236695373184309</v>
      </c>
      <c r="F85">
        <f t="shared" ca="1" si="30"/>
        <v>0.30833946633662923</v>
      </c>
      <c r="G85">
        <f t="shared" ca="1" si="30"/>
        <v>3.0547973697632291E-2</v>
      </c>
      <c r="H85">
        <f t="shared" ca="1" si="30"/>
        <v>0.24311381872614213</v>
      </c>
      <c r="I85">
        <f t="shared" ca="1" si="30"/>
        <v>0.58179540824246856</v>
      </c>
      <c r="J85">
        <f t="shared" ca="1" si="30"/>
        <v>0.34501530412694315</v>
      </c>
      <c r="K85">
        <f t="shared" ca="1" si="30"/>
        <v>0.146085147408616</v>
      </c>
      <c r="L85" s="42">
        <f t="shared" ca="1" si="20"/>
        <v>0</v>
      </c>
      <c r="M85" s="42">
        <f t="shared" ca="1" si="21"/>
        <v>0.3123920517129164</v>
      </c>
      <c r="N85" s="42">
        <f t="shared" ca="1" si="22"/>
        <v>8.6040529678822503E-2</v>
      </c>
      <c r="O85" s="42">
        <f t="shared" ca="1" si="23"/>
        <v>0.1120836907269455</v>
      </c>
      <c r="P85" s="42">
        <f t="shared" ca="1" si="24"/>
        <v>1.1104415782189273E-2</v>
      </c>
      <c r="Q85" s="42">
        <f t="shared" ca="1" si="25"/>
        <v>8.8373682400417861E-2</v>
      </c>
      <c r="R85" s="42">
        <f t="shared" ca="1" si="26"/>
        <v>0.21148696071430945</v>
      </c>
      <c r="S85" s="42">
        <f t="shared" ca="1" si="27"/>
        <v>0.1254156307114081</v>
      </c>
      <c r="T85" s="42">
        <f t="shared" ca="1" si="28"/>
        <v>5.3103038272990732E-2</v>
      </c>
      <c r="U85">
        <f ca="1">+(L85^2*Markiwitz!$B$4^2)+(M85^2*Markiwitz!$C$4^2)+(N85^2*Markiwitz!$D$4^2)+(O85^2*Markiwitz!$E$4^2)+(P85^2*Markiwitz!$F$4^2)+(Q85^2*Markiwitz!$G$4^2)+(R85^2*Markiwitz!$H$4^2)+(S85^2*Markiwitz!$I$4^2)+(T85^2*Markiwitz!$J$4^2)+(2*L85*M85*Markiwitz!$B$8)+(2*L85*N85*Markiwitz!$E$8)+(2*L85*O85*Markiwitz!$H$8)+(2*L85*P85*Markiwitz!$B$11)+(2*L85*Q85*Markiwitz!$E$11)+(2*L85*R85*Markiwitz!$H$11)+(2*L85*S85*Markiwitz!$K$8)+(2*L85*T85*Markiwitz!$K$11)</f>
        <v>1.2364672529856171E-2</v>
      </c>
      <c r="V85" s="5">
        <f t="shared" ca="1" si="19"/>
        <v>0.11119654909149011</v>
      </c>
      <c r="W85" s="42">
        <f ca="1">SUMPRODUCT(L85:T85,Markiwitz!$B$3:$J$3)</f>
        <v>0.34855175387514475</v>
      </c>
    </row>
    <row r="86" spans="1:23" x14ac:dyDescent="0.25">
      <c r="A86">
        <v>85</v>
      </c>
      <c r="B86" s="25">
        <f t="shared" ca="1" si="18"/>
        <v>1.0000000000000002</v>
      </c>
      <c r="C86" s="46">
        <v>0</v>
      </c>
      <c r="D86">
        <f t="shared" ca="1" si="30"/>
        <v>0.91174545234583682</v>
      </c>
      <c r="E86">
        <f t="shared" ca="1" si="30"/>
        <v>0.36250946141804818</v>
      </c>
      <c r="F86">
        <f t="shared" ca="1" si="30"/>
        <v>0.54179020900337993</v>
      </c>
      <c r="G86">
        <f t="shared" ca="1" si="30"/>
        <v>0.80951767503987959</v>
      </c>
      <c r="H86">
        <f t="shared" ca="1" si="30"/>
        <v>0.38637587995514233</v>
      </c>
      <c r="I86">
        <f t="shared" ca="1" si="30"/>
        <v>0.22424777191485457</v>
      </c>
      <c r="J86">
        <f t="shared" ca="1" si="30"/>
        <v>0.79304935371787721</v>
      </c>
      <c r="K86">
        <f t="shared" ca="1" si="30"/>
        <v>0.33661247793378957</v>
      </c>
      <c r="L86" s="42">
        <f t="shared" ca="1" si="20"/>
        <v>0</v>
      </c>
      <c r="M86" s="42">
        <f t="shared" ca="1" si="21"/>
        <v>0.20883580775013424</v>
      </c>
      <c r="N86" s="42">
        <f t="shared" ca="1" si="22"/>
        <v>8.3032995665097489E-2</v>
      </c>
      <c r="O86" s="42">
        <f t="shared" ca="1" si="23"/>
        <v>0.12409735155489153</v>
      </c>
      <c r="P86" s="42">
        <f t="shared" ca="1" si="24"/>
        <v>0.18542047796344666</v>
      </c>
      <c r="Q86" s="42">
        <f t="shared" ca="1" si="25"/>
        <v>8.8499612230579713E-2</v>
      </c>
      <c r="R86" s="42">
        <f t="shared" ca="1" si="26"/>
        <v>5.1364078058755085E-2</v>
      </c>
      <c r="S86" s="42">
        <f t="shared" ca="1" si="27"/>
        <v>0.18164839971866853</v>
      </c>
      <c r="T86" s="42">
        <f t="shared" ca="1" si="28"/>
        <v>7.7101277058426967E-2</v>
      </c>
      <c r="U86">
        <f ca="1">+(L86^2*Markiwitz!$B$4^2)+(M86^2*Markiwitz!$C$4^2)+(N86^2*Markiwitz!$D$4^2)+(O86^2*Markiwitz!$E$4^2)+(P86^2*Markiwitz!$F$4^2)+(Q86^2*Markiwitz!$G$4^2)+(R86^2*Markiwitz!$H$4^2)+(S86^2*Markiwitz!$I$4^2)+(T86^2*Markiwitz!$J$4^2)+(2*L86*M86*Markiwitz!$B$8)+(2*L86*N86*Markiwitz!$E$8)+(2*L86*O86*Markiwitz!$H$8)+(2*L86*P86*Markiwitz!$B$11)+(2*L86*Q86*Markiwitz!$E$11)+(2*L86*R86*Markiwitz!$H$11)+(2*L86*S86*Markiwitz!$K$8)+(2*L86*T86*Markiwitz!$K$11)</f>
        <v>1.3321266745539724E-2</v>
      </c>
      <c r="V86" s="5">
        <f t="shared" ca="1" si="19"/>
        <v>0.11541779215328858</v>
      </c>
      <c r="W86" s="42">
        <f ca="1">SUMPRODUCT(L86:T86,Markiwitz!$B$3:$J$3)</f>
        <v>0.38277176307257199</v>
      </c>
    </row>
    <row r="87" spans="1:23" x14ac:dyDescent="0.25">
      <c r="A87">
        <v>86</v>
      </c>
      <c r="B87" s="25">
        <f t="shared" ca="1" si="18"/>
        <v>1</v>
      </c>
      <c r="C87" s="46">
        <v>0</v>
      </c>
      <c r="D87">
        <f t="shared" ca="1" si="30"/>
        <v>0.14175965035729188</v>
      </c>
      <c r="E87">
        <f t="shared" ca="1" si="30"/>
        <v>0.27696446690752141</v>
      </c>
      <c r="F87">
        <f t="shared" ca="1" si="30"/>
        <v>0.14826328260781252</v>
      </c>
      <c r="G87">
        <f t="shared" ca="1" si="30"/>
        <v>0.99892460900915969</v>
      </c>
      <c r="H87">
        <f t="shared" ca="1" si="30"/>
        <v>9.1927504991507369E-2</v>
      </c>
      <c r="I87">
        <f t="shared" ca="1" si="30"/>
        <v>0.56864021667646436</v>
      </c>
      <c r="J87">
        <f t="shared" ca="1" si="30"/>
        <v>0.64725413593665493</v>
      </c>
      <c r="K87">
        <f t="shared" ca="1" si="30"/>
        <v>0.17447952542478873</v>
      </c>
      <c r="L87" s="42">
        <f t="shared" ca="1" si="20"/>
        <v>0</v>
      </c>
      <c r="M87" s="42">
        <f t="shared" ca="1" si="21"/>
        <v>4.6505815745534113E-2</v>
      </c>
      <c r="N87" s="42">
        <f t="shared" ca="1" si="22"/>
        <v>9.0861246014626071E-2</v>
      </c>
      <c r="O87" s="42">
        <f t="shared" ca="1" si="23"/>
        <v>4.8639403987019707E-2</v>
      </c>
      <c r="P87" s="42">
        <f t="shared" ca="1" si="24"/>
        <v>0.3277082279278497</v>
      </c>
      <c r="Q87" s="42">
        <f t="shared" ca="1" si="25"/>
        <v>3.0157831218591193E-2</v>
      </c>
      <c r="R87" s="42">
        <f t="shared" ca="1" si="26"/>
        <v>0.18654869051668732</v>
      </c>
      <c r="S87" s="42">
        <f t="shared" ca="1" si="27"/>
        <v>0.21233885319650561</v>
      </c>
      <c r="T87" s="42">
        <f t="shared" ca="1" si="28"/>
        <v>5.7239931393186262E-2</v>
      </c>
      <c r="U87">
        <f ca="1">+(L87^2*Markiwitz!$B$4^2)+(M87^2*Markiwitz!$C$4^2)+(N87^2*Markiwitz!$D$4^2)+(O87^2*Markiwitz!$E$4^2)+(P87^2*Markiwitz!$F$4^2)+(Q87^2*Markiwitz!$G$4^2)+(R87^2*Markiwitz!$H$4^2)+(S87^2*Markiwitz!$I$4^2)+(T87^2*Markiwitz!$J$4^2)+(2*L87*M87*Markiwitz!$B$8)+(2*L87*N87*Markiwitz!$E$8)+(2*L87*O87*Markiwitz!$H$8)+(2*L87*P87*Markiwitz!$B$11)+(2*L87*Q87*Markiwitz!$E$11)+(2*L87*R87*Markiwitz!$H$11)+(2*L87*S87*Markiwitz!$K$8)+(2*L87*T87*Markiwitz!$K$11)</f>
        <v>2.1893391668830711E-2</v>
      </c>
      <c r="V87" s="5">
        <f t="shared" ca="1" si="19"/>
        <v>0.14796415670300261</v>
      </c>
      <c r="W87" s="42">
        <f ca="1">SUMPRODUCT(L87:T87,Markiwitz!$B$3:$J$3)</f>
        <v>0.23092770374801144</v>
      </c>
    </row>
    <row r="88" spans="1:23" x14ac:dyDescent="0.25">
      <c r="A88">
        <v>87</v>
      </c>
      <c r="B88" s="25">
        <f t="shared" ca="1" si="18"/>
        <v>1</v>
      </c>
      <c r="C88" s="46">
        <v>0</v>
      </c>
      <c r="D88">
        <f t="shared" ca="1" si="30"/>
        <v>0.30082753236298965</v>
      </c>
      <c r="E88">
        <f t="shared" ca="1" si="30"/>
        <v>0.67050249423817154</v>
      </c>
      <c r="F88">
        <f t="shared" ca="1" si="30"/>
        <v>0.69050581943662437</v>
      </c>
      <c r="G88">
        <f t="shared" ca="1" si="30"/>
        <v>0.92531214953939944</v>
      </c>
      <c r="H88">
        <f t="shared" ca="1" si="30"/>
        <v>0.11544443255635251</v>
      </c>
      <c r="I88">
        <f t="shared" ca="1" si="30"/>
        <v>0.36005251729518983</v>
      </c>
      <c r="J88">
        <f t="shared" ca="1" si="30"/>
        <v>0.57428834683880681</v>
      </c>
      <c r="K88">
        <f t="shared" ca="1" si="30"/>
        <v>0.64235593290438453</v>
      </c>
      <c r="L88" s="42">
        <f t="shared" ca="1" si="20"/>
        <v>0</v>
      </c>
      <c r="M88" s="42">
        <f t="shared" ca="1" si="21"/>
        <v>7.0298481017231088E-2</v>
      </c>
      <c r="N88" s="42">
        <f t="shared" ca="1" si="22"/>
        <v>0.15668548185387829</v>
      </c>
      <c r="O88" s="42">
        <f t="shared" ca="1" si="23"/>
        <v>0.1613599322464313</v>
      </c>
      <c r="P88" s="42">
        <f t="shared" ca="1" si="24"/>
        <v>0.21623033659339194</v>
      </c>
      <c r="Q88" s="42">
        <f t="shared" ca="1" si="25"/>
        <v>2.6977478380586572E-2</v>
      </c>
      <c r="R88" s="42">
        <f t="shared" ca="1" si="26"/>
        <v>8.4138392697849229E-2</v>
      </c>
      <c r="S88" s="42">
        <f t="shared" ca="1" si="27"/>
        <v>0.13420180703390877</v>
      </c>
      <c r="T88" s="42">
        <f t="shared" ca="1" si="28"/>
        <v>0.15010809017672277</v>
      </c>
      <c r="U88">
        <f ca="1">+(L88^2*Markiwitz!$B$4^2)+(M88^2*Markiwitz!$C$4^2)+(N88^2*Markiwitz!$D$4^2)+(O88^2*Markiwitz!$E$4^2)+(P88^2*Markiwitz!$F$4^2)+(Q88^2*Markiwitz!$G$4^2)+(R88^2*Markiwitz!$H$4^2)+(S88^2*Markiwitz!$I$4^2)+(T88^2*Markiwitz!$J$4^2)+(2*L88*M88*Markiwitz!$B$8)+(2*L88*N88*Markiwitz!$E$8)+(2*L88*O88*Markiwitz!$H$8)+(2*L88*P88*Markiwitz!$B$11)+(2*L88*Q88*Markiwitz!$E$11)+(2*L88*R88*Markiwitz!$H$11)+(2*L88*S88*Markiwitz!$K$8)+(2*L88*T88*Markiwitz!$K$11)</f>
        <v>1.3040270512744825E-2</v>
      </c>
      <c r="V88" s="5">
        <f t="shared" ca="1" si="19"/>
        <v>0.11419400383883921</v>
      </c>
      <c r="W88" s="42">
        <f ca="1">SUMPRODUCT(L88:T88,Markiwitz!$B$3:$J$3)</f>
        <v>0.24007299629942011</v>
      </c>
    </row>
    <row r="89" spans="1:23" x14ac:dyDescent="0.25">
      <c r="A89">
        <v>88</v>
      </c>
      <c r="B89" s="25">
        <f t="shared" ca="1" si="18"/>
        <v>0.99999999999999989</v>
      </c>
      <c r="C89" s="46">
        <v>0</v>
      </c>
      <c r="D89">
        <f t="shared" ca="1" si="30"/>
        <v>0.21413869620559212</v>
      </c>
      <c r="E89">
        <f t="shared" ca="1" si="30"/>
        <v>8.3922252476146597E-2</v>
      </c>
      <c r="F89">
        <f t="shared" ca="1" si="30"/>
        <v>0.2052946879129659</v>
      </c>
      <c r="G89">
        <f t="shared" ca="1" si="30"/>
        <v>0.3939629782046542</v>
      </c>
      <c r="H89">
        <f t="shared" ca="1" si="30"/>
        <v>0.89144062081862285</v>
      </c>
      <c r="I89">
        <f t="shared" ca="1" si="30"/>
        <v>0.15951166756381863</v>
      </c>
      <c r="J89">
        <f t="shared" ca="1" si="30"/>
        <v>0.4081205385108394</v>
      </c>
      <c r="K89">
        <f t="shared" ca="1" si="30"/>
        <v>0.671083546201378</v>
      </c>
      <c r="L89" s="42">
        <f t="shared" ca="1" si="20"/>
        <v>0</v>
      </c>
      <c r="M89" s="42">
        <f t="shared" ca="1" si="21"/>
        <v>7.0731780464535557E-2</v>
      </c>
      <c r="N89" s="42">
        <f t="shared" ca="1" si="22"/>
        <v>2.7720213316947951E-2</v>
      </c>
      <c r="O89" s="42">
        <f t="shared" ca="1" si="23"/>
        <v>6.7810531460665735E-2</v>
      </c>
      <c r="P89" s="42">
        <f t="shared" ca="1" si="24"/>
        <v>0.13012922642796268</v>
      </c>
      <c r="Q89" s="42">
        <f t="shared" ca="1" si="25"/>
        <v>0.29445020169720038</v>
      </c>
      <c r="R89" s="42">
        <f t="shared" ca="1" si="26"/>
        <v>5.2688021602708156E-2</v>
      </c>
      <c r="S89" s="42">
        <f t="shared" ca="1" si="27"/>
        <v>0.13480558555984554</v>
      </c>
      <c r="T89" s="42">
        <f t="shared" ca="1" si="28"/>
        <v>0.22166443947013392</v>
      </c>
      <c r="U89">
        <f ca="1">+(L89^2*Markiwitz!$B$4^2)+(M89^2*Markiwitz!$C$4^2)+(N89^2*Markiwitz!$D$4^2)+(O89^2*Markiwitz!$E$4^2)+(P89^2*Markiwitz!$F$4^2)+(Q89^2*Markiwitz!$G$4^2)+(R89^2*Markiwitz!$H$4^2)+(S89^2*Markiwitz!$I$4^2)+(T89^2*Markiwitz!$J$4^2)+(2*L89*M89*Markiwitz!$B$8)+(2*L89*N89*Markiwitz!$E$8)+(2*L89*O89*Markiwitz!$H$8)+(2*L89*P89*Markiwitz!$B$11)+(2*L89*Q89*Markiwitz!$E$11)+(2*L89*R89*Markiwitz!$H$11)+(2*L89*S89*Markiwitz!$K$8)+(2*L89*T89*Markiwitz!$K$11)</f>
        <v>2.9432596788472903E-2</v>
      </c>
      <c r="V89" s="5">
        <f t="shared" ca="1" si="19"/>
        <v>0.1715593098274556</v>
      </c>
      <c r="W89" s="42">
        <f ca="1">SUMPRODUCT(L89:T89,Markiwitz!$B$3:$J$3)</f>
        <v>0.89859324936328511</v>
      </c>
    </row>
    <row r="90" spans="1:23" x14ac:dyDescent="0.25">
      <c r="A90">
        <v>89</v>
      </c>
      <c r="B90" s="25">
        <f t="shared" ca="1" si="18"/>
        <v>1</v>
      </c>
      <c r="C90" s="46">
        <v>0</v>
      </c>
      <c r="D90">
        <f t="shared" ca="1" si="30"/>
        <v>0.27612819295457991</v>
      </c>
      <c r="E90">
        <f t="shared" ca="1" si="30"/>
        <v>0.22513319853962854</v>
      </c>
      <c r="F90">
        <f t="shared" ca="1" si="30"/>
        <v>0.98859463584204221</v>
      </c>
      <c r="G90">
        <f t="shared" ca="1" si="30"/>
        <v>0.12716449200930724</v>
      </c>
      <c r="H90">
        <f t="shared" ca="1" si="30"/>
        <v>0.70358510184731204</v>
      </c>
      <c r="I90">
        <f t="shared" ca="1" si="30"/>
        <v>0.20109097107091622</v>
      </c>
      <c r="J90">
        <f t="shared" ca="1" si="30"/>
        <v>0.10507841758423064</v>
      </c>
      <c r="K90">
        <f t="shared" ca="1" si="30"/>
        <v>0.41668454267604271</v>
      </c>
      <c r="L90" s="42">
        <f t="shared" ca="1" si="20"/>
        <v>0</v>
      </c>
      <c r="M90" s="42">
        <f t="shared" ca="1" si="21"/>
        <v>9.0728392537885394E-2</v>
      </c>
      <c r="N90" s="42">
        <f t="shared" ca="1" si="22"/>
        <v>7.3972791375826505E-2</v>
      </c>
      <c r="O90" s="42">
        <f t="shared" ca="1" si="23"/>
        <v>0.32482594849080942</v>
      </c>
      <c r="P90" s="42">
        <f t="shared" ca="1" si="24"/>
        <v>4.1782875643556608E-2</v>
      </c>
      <c r="Q90" s="42">
        <f t="shared" ca="1" si="25"/>
        <v>0.23117938310164216</v>
      </c>
      <c r="R90" s="42">
        <f t="shared" ca="1" si="26"/>
        <v>6.6073153791100542E-2</v>
      </c>
      <c r="S90" s="42">
        <f t="shared" ca="1" si="27"/>
        <v>3.4525978009822739E-2</v>
      </c>
      <c r="T90" s="42">
        <f t="shared" ca="1" si="28"/>
        <v>0.13691147704935652</v>
      </c>
      <c r="U90">
        <f ca="1">+(L90^2*Markiwitz!$B$4^2)+(M90^2*Markiwitz!$C$4^2)+(N90^2*Markiwitz!$D$4^2)+(O90^2*Markiwitz!$E$4^2)+(P90^2*Markiwitz!$F$4^2)+(Q90^2*Markiwitz!$G$4^2)+(R90^2*Markiwitz!$H$4^2)+(S90^2*Markiwitz!$I$4^2)+(T90^2*Markiwitz!$J$4^2)+(2*L90*M90*Markiwitz!$B$8)+(2*L90*N90*Markiwitz!$E$8)+(2*L90*O90*Markiwitz!$H$8)+(2*L90*P90*Markiwitz!$B$11)+(2*L90*Q90*Markiwitz!$E$11)+(2*L90*R90*Markiwitz!$H$11)+(2*L90*S90*Markiwitz!$K$8)+(2*L90*T90*Markiwitz!$K$11)</f>
        <v>2.5891615224192897E-2</v>
      </c>
      <c r="V90" s="5">
        <f t="shared" ca="1" si="19"/>
        <v>0.16090871705471055</v>
      </c>
      <c r="W90" s="42">
        <f ca="1">SUMPRODUCT(L90:T90,Markiwitz!$B$3:$J$3)</f>
        <v>0.78492834763014485</v>
      </c>
    </row>
    <row r="91" spans="1:23" x14ac:dyDescent="0.25">
      <c r="A91">
        <v>90</v>
      </c>
      <c r="B91" s="25">
        <f t="shared" ca="1" si="18"/>
        <v>1</v>
      </c>
      <c r="C91" s="46">
        <v>0</v>
      </c>
      <c r="D91">
        <f t="shared" ca="1" si="30"/>
        <v>0.87252740426874265</v>
      </c>
      <c r="E91">
        <f t="shared" ca="1" si="30"/>
        <v>0.40911458949111323</v>
      </c>
      <c r="F91">
        <f t="shared" ca="1" si="30"/>
        <v>0.72142152399883508</v>
      </c>
      <c r="G91">
        <f t="shared" ca="1" si="30"/>
        <v>0.31519742546945695</v>
      </c>
      <c r="H91">
        <f t="shared" ca="1" si="30"/>
        <v>0.56241308993683325</v>
      </c>
      <c r="I91">
        <f t="shared" ca="1" si="30"/>
        <v>0.72784591228865769</v>
      </c>
      <c r="J91">
        <f t="shared" ca="1" si="30"/>
        <v>0.47265874060512325</v>
      </c>
      <c r="K91">
        <f t="shared" ca="1" si="30"/>
        <v>0.3119647535980532</v>
      </c>
      <c r="L91" s="42">
        <f t="shared" ca="1" si="20"/>
        <v>0</v>
      </c>
      <c r="M91" s="42">
        <f t="shared" ca="1" si="21"/>
        <v>0.19861118041183354</v>
      </c>
      <c r="N91" s="42">
        <f t="shared" ca="1" si="22"/>
        <v>9.3125707164042101E-2</v>
      </c>
      <c r="O91" s="42">
        <f t="shared" ca="1" si="23"/>
        <v>0.16421533553550241</v>
      </c>
      <c r="P91" s="42">
        <f t="shared" ca="1" si="24"/>
        <v>7.1747583432895973E-2</v>
      </c>
      <c r="Q91" s="42">
        <f t="shared" ca="1" si="25"/>
        <v>0.12802065256052009</v>
      </c>
      <c r="R91" s="42">
        <f t="shared" ca="1" si="26"/>
        <v>0.16567770260319925</v>
      </c>
      <c r="S91" s="42">
        <f t="shared" ca="1" si="27"/>
        <v>0.10759009968544221</v>
      </c>
      <c r="T91" s="42">
        <f t="shared" ca="1" si="28"/>
        <v>7.1011738606564442E-2</v>
      </c>
      <c r="U91">
        <f ca="1">+(L91^2*Markiwitz!$B$4^2)+(M91^2*Markiwitz!$C$4^2)+(N91^2*Markiwitz!$D$4^2)+(O91^2*Markiwitz!$E$4^2)+(P91^2*Markiwitz!$F$4^2)+(Q91^2*Markiwitz!$G$4^2)+(R91^2*Markiwitz!$H$4^2)+(S91^2*Markiwitz!$I$4^2)+(T91^2*Markiwitz!$J$4^2)+(2*L91*M91*Markiwitz!$B$8)+(2*L91*N91*Markiwitz!$E$8)+(2*L91*O91*Markiwitz!$H$8)+(2*L91*P91*Markiwitz!$B$11)+(2*L91*Q91*Markiwitz!$E$11)+(2*L91*R91*Markiwitz!$H$11)+(2*L91*S91*Markiwitz!$K$8)+(2*L91*T91*Markiwitz!$K$11)</f>
        <v>1.3118136253190513E-2</v>
      </c>
      <c r="V91" s="5">
        <f t="shared" ca="1" si="19"/>
        <v>0.11453443260954548</v>
      </c>
      <c r="W91" s="42">
        <f ca="1">SUMPRODUCT(L91:T91,Markiwitz!$B$3:$J$3)</f>
        <v>0.47861617657990307</v>
      </c>
    </row>
    <row r="92" spans="1:23" x14ac:dyDescent="0.25">
      <c r="A92">
        <v>91</v>
      </c>
      <c r="B92" s="25">
        <f t="shared" ca="1" si="18"/>
        <v>1</v>
      </c>
      <c r="C92" s="46">
        <v>0</v>
      </c>
      <c r="D92">
        <f t="shared" ref="D92:K101" ca="1" si="31">RAND()</f>
        <v>4.9043821656390651E-2</v>
      </c>
      <c r="E92">
        <f t="shared" ca="1" si="31"/>
        <v>0.31650391789385912</v>
      </c>
      <c r="F92">
        <f t="shared" ca="1" si="31"/>
        <v>0.96810974119359761</v>
      </c>
      <c r="G92">
        <f t="shared" ca="1" si="31"/>
        <v>0.51205987692427446</v>
      </c>
      <c r="H92">
        <f t="shared" ca="1" si="31"/>
        <v>0.13229132802635413</v>
      </c>
      <c r="I92">
        <f t="shared" ca="1" si="31"/>
        <v>0.8372795151451069</v>
      </c>
      <c r="J92">
        <f t="shared" ca="1" si="31"/>
        <v>0.27952479606801539</v>
      </c>
      <c r="K92">
        <f t="shared" ca="1" si="31"/>
        <v>3.2623239955004824E-2</v>
      </c>
      <c r="L92" s="42">
        <f t="shared" ca="1" si="20"/>
        <v>0</v>
      </c>
      <c r="M92" s="42">
        <f t="shared" ca="1" si="21"/>
        <v>1.5681797466665755E-2</v>
      </c>
      <c r="N92" s="42">
        <f t="shared" ca="1" si="22"/>
        <v>0.10120235679412957</v>
      </c>
      <c r="O92" s="42">
        <f t="shared" ca="1" si="23"/>
        <v>0.30955379034834957</v>
      </c>
      <c r="P92" s="42">
        <f t="shared" ca="1" si="24"/>
        <v>0.16373151621404924</v>
      </c>
      <c r="Q92" s="42">
        <f t="shared" ca="1" si="25"/>
        <v>4.2300247873020357E-2</v>
      </c>
      <c r="R92" s="42">
        <f t="shared" ca="1" si="26"/>
        <v>0.26772073089012138</v>
      </c>
      <c r="S92" s="42">
        <f t="shared" ca="1" si="27"/>
        <v>8.9378255829263661E-2</v>
      </c>
      <c r="T92" s="42">
        <f t="shared" ca="1" si="28"/>
        <v>1.0431304584400405E-2</v>
      </c>
      <c r="U92">
        <f ca="1">+(L92^2*Markiwitz!$B$4^2)+(M92^2*Markiwitz!$C$4^2)+(N92^2*Markiwitz!$D$4^2)+(O92^2*Markiwitz!$E$4^2)+(P92^2*Markiwitz!$F$4^2)+(Q92^2*Markiwitz!$G$4^2)+(R92^2*Markiwitz!$H$4^2)+(S92^2*Markiwitz!$I$4^2)+(T92^2*Markiwitz!$J$4^2)+(2*L92*M92*Markiwitz!$B$8)+(2*L92*N92*Markiwitz!$E$8)+(2*L92*O92*Markiwitz!$H$8)+(2*L92*P92*Markiwitz!$B$11)+(2*L92*Q92*Markiwitz!$E$11)+(2*L92*R92*Markiwitz!$H$11)+(2*L92*S92*Markiwitz!$K$8)+(2*L92*T92*Markiwitz!$K$11)</f>
        <v>2.0472240440719287E-2</v>
      </c>
      <c r="V92" s="5">
        <f t="shared" ca="1" si="19"/>
        <v>0.14308123720711702</v>
      </c>
      <c r="W92" s="42">
        <f ca="1">SUMPRODUCT(L92:T92,Markiwitz!$B$3:$J$3)</f>
        <v>0.29548885169563355</v>
      </c>
    </row>
    <row r="93" spans="1:23" x14ac:dyDescent="0.25">
      <c r="A93">
        <v>92</v>
      </c>
      <c r="B93" s="25">
        <f t="shared" ca="1" si="18"/>
        <v>0.99999999999999978</v>
      </c>
      <c r="C93" s="46">
        <v>0</v>
      </c>
      <c r="D93">
        <f t="shared" ca="1" si="31"/>
        <v>0.18312132461659347</v>
      </c>
      <c r="E93">
        <f t="shared" ca="1" si="31"/>
        <v>0.3710343608369352</v>
      </c>
      <c r="F93">
        <f t="shared" ca="1" si="31"/>
        <v>0.90771557464188579</v>
      </c>
      <c r="G93">
        <f t="shared" ca="1" si="31"/>
        <v>0.64944085506252935</v>
      </c>
      <c r="H93">
        <f t="shared" ca="1" si="31"/>
        <v>0.8624139824449476</v>
      </c>
      <c r="I93">
        <f t="shared" ca="1" si="31"/>
        <v>0.36151650653564826</v>
      </c>
      <c r="J93">
        <f t="shared" ca="1" si="31"/>
        <v>0.42360187386580694</v>
      </c>
      <c r="K93">
        <f t="shared" ca="1" si="31"/>
        <v>0.73781394324834781</v>
      </c>
      <c r="L93" s="42">
        <f t="shared" ca="1" si="20"/>
        <v>0</v>
      </c>
      <c r="M93" s="42">
        <f t="shared" ca="1" si="21"/>
        <v>4.0723868139750513E-2</v>
      </c>
      <c r="N93" s="42">
        <f t="shared" ca="1" si="22"/>
        <v>8.2513352378135743E-2</v>
      </c>
      <c r="O93" s="42">
        <f t="shared" ca="1" si="23"/>
        <v>0.20186447125975185</v>
      </c>
      <c r="P93" s="42">
        <f t="shared" ca="1" si="24"/>
        <v>0.14442743793770438</v>
      </c>
      <c r="Q93" s="42">
        <f t="shared" ca="1" si="25"/>
        <v>0.19178996971815646</v>
      </c>
      <c r="R93" s="42">
        <f t="shared" ca="1" si="26"/>
        <v>8.0396701876887439E-2</v>
      </c>
      <c r="S93" s="42">
        <f t="shared" ca="1" si="27"/>
        <v>9.4203702879392476E-2</v>
      </c>
      <c r="T93" s="42">
        <f t="shared" ca="1" si="28"/>
        <v>0.16408049581022099</v>
      </c>
      <c r="U93">
        <f ca="1">+(L93^2*Markiwitz!$B$4^2)+(M93^2*Markiwitz!$C$4^2)+(N93^2*Markiwitz!$D$4^2)+(O93^2*Markiwitz!$E$4^2)+(P93^2*Markiwitz!$F$4^2)+(Q93^2*Markiwitz!$G$4^2)+(R93^2*Markiwitz!$H$4^2)+(S93^2*Markiwitz!$I$4^2)+(T93^2*Markiwitz!$J$4^2)+(2*L93*M93*Markiwitz!$B$8)+(2*L93*N93*Markiwitz!$E$8)+(2*L93*O93*Markiwitz!$H$8)+(2*L93*P93*Markiwitz!$B$11)+(2*L93*Q93*Markiwitz!$E$11)+(2*L93*R93*Markiwitz!$H$11)+(2*L93*S93*Markiwitz!$K$8)+(2*L93*T93*Markiwitz!$K$11)</f>
        <v>1.879880527900608E-2</v>
      </c>
      <c r="V93" s="5">
        <f t="shared" ca="1" si="19"/>
        <v>0.13710873523961223</v>
      </c>
      <c r="W93" s="42">
        <f ca="1">SUMPRODUCT(L93:T93,Markiwitz!$B$3:$J$3)</f>
        <v>0.66733801728211917</v>
      </c>
    </row>
    <row r="94" spans="1:23" x14ac:dyDescent="0.25">
      <c r="A94">
        <v>93</v>
      </c>
      <c r="B94" s="25">
        <f t="shared" ca="1" si="18"/>
        <v>0.99999999999999989</v>
      </c>
      <c r="C94" s="46">
        <v>0</v>
      </c>
      <c r="D94">
        <f t="shared" ca="1" si="31"/>
        <v>4.8338130000377677E-2</v>
      </c>
      <c r="E94">
        <f t="shared" ca="1" si="31"/>
        <v>0.98995554366857796</v>
      </c>
      <c r="F94">
        <f t="shared" ca="1" si="31"/>
        <v>0.36085622058251698</v>
      </c>
      <c r="G94">
        <f t="shared" ca="1" si="31"/>
        <v>0.65831794552041256</v>
      </c>
      <c r="H94">
        <f t="shared" ca="1" si="31"/>
        <v>0.54027240865279347</v>
      </c>
      <c r="I94">
        <f t="shared" ca="1" si="31"/>
        <v>0.37902806459468141</v>
      </c>
      <c r="J94">
        <f t="shared" ca="1" si="31"/>
        <v>0.10036529801527616</v>
      </c>
      <c r="K94">
        <f t="shared" ca="1" si="31"/>
        <v>0.60562922132425134</v>
      </c>
      <c r="L94" s="42">
        <f t="shared" ca="1" si="20"/>
        <v>0</v>
      </c>
      <c r="M94" s="42">
        <f t="shared" ca="1" si="21"/>
        <v>1.312550718054686E-2</v>
      </c>
      <c r="N94" s="42">
        <f t="shared" ca="1" si="22"/>
        <v>0.26880784582983597</v>
      </c>
      <c r="O94" s="42">
        <f t="shared" ca="1" si="23"/>
        <v>9.7985191284061288E-2</v>
      </c>
      <c r="P94" s="42">
        <f t="shared" ca="1" si="24"/>
        <v>0.17875654107727212</v>
      </c>
      <c r="Q94" s="42">
        <f t="shared" ca="1" si="25"/>
        <v>0.14670301435260699</v>
      </c>
      <c r="R94" s="42">
        <f t="shared" ca="1" si="26"/>
        <v>0.10291948785415157</v>
      </c>
      <c r="S94" s="42">
        <f t="shared" ca="1" si="27"/>
        <v>2.7252718294376303E-2</v>
      </c>
      <c r="T94" s="42">
        <f t="shared" ca="1" si="28"/>
        <v>0.16444969412714883</v>
      </c>
      <c r="U94">
        <f ca="1">+(L94^2*Markiwitz!$B$4^2)+(M94^2*Markiwitz!$C$4^2)+(N94^2*Markiwitz!$D$4^2)+(O94^2*Markiwitz!$E$4^2)+(P94^2*Markiwitz!$F$4^2)+(Q94^2*Markiwitz!$G$4^2)+(R94^2*Markiwitz!$H$4^2)+(S94^2*Markiwitz!$I$4^2)+(T94^2*Markiwitz!$J$4^2)+(2*L94*M94*Markiwitz!$B$8)+(2*L94*N94*Markiwitz!$E$8)+(2*L94*O94*Markiwitz!$H$8)+(2*L94*P94*Markiwitz!$B$11)+(2*L94*Q94*Markiwitz!$E$11)+(2*L94*R94*Markiwitz!$H$11)+(2*L94*S94*Markiwitz!$K$8)+(2*L94*T94*Markiwitz!$K$11)</f>
        <v>1.7278458554299856E-2</v>
      </c>
      <c r="V94" s="5">
        <f t="shared" ca="1" si="19"/>
        <v>0.13144755058311225</v>
      </c>
      <c r="W94" s="42">
        <f ca="1">SUMPRODUCT(L94:T94,Markiwitz!$B$3:$J$3)</f>
        <v>0.56378360126494886</v>
      </c>
    </row>
    <row r="95" spans="1:23" x14ac:dyDescent="0.25">
      <c r="A95">
        <v>94</v>
      </c>
      <c r="B95" s="25">
        <f t="shared" ca="1" si="18"/>
        <v>0.99999999999999989</v>
      </c>
      <c r="C95" s="46">
        <v>0</v>
      </c>
      <c r="D95">
        <f t="shared" ca="1" si="31"/>
        <v>0.88265357819783097</v>
      </c>
      <c r="E95">
        <f t="shared" ca="1" si="31"/>
        <v>0.3014062866173266</v>
      </c>
      <c r="F95">
        <f t="shared" ca="1" si="31"/>
        <v>0.66483390848586077</v>
      </c>
      <c r="G95">
        <f t="shared" ca="1" si="31"/>
        <v>0.65048732771408635</v>
      </c>
      <c r="H95">
        <f t="shared" ca="1" si="31"/>
        <v>0.52944765490640799</v>
      </c>
      <c r="I95">
        <f t="shared" ca="1" si="31"/>
        <v>0.8595731096312802</v>
      </c>
      <c r="J95">
        <f t="shared" ca="1" si="31"/>
        <v>0.25308438492629348</v>
      </c>
      <c r="K95">
        <f t="shared" ca="1" si="31"/>
        <v>0.99572651548919544</v>
      </c>
      <c r="L95" s="42">
        <f t="shared" ca="1" si="20"/>
        <v>0</v>
      </c>
      <c r="M95" s="42">
        <f t="shared" ca="1" si="21"/>
        <v>0.17181565537736976</v>
      </c>
      <c r="N95" s="42">
        <f t="shared" ca="1" si="22"/>
        <v>5.8671170603251499E-2</v>
      </c>
      <c r="O95" s="42">
        <f t="shared" ca="1" si="23"/>
        <v>0.12941529556456871</v>
      </c>
      <c r="P95" s="42">
        <f t="shared" ca="1" si="24"/>
        <v>0.12662261762317331</v>
      </c>
      <c r="Q95" s="42">
        <f t="shared" ca="1" si="25"/>
        <v>0.10306126668799079</v>
      </c>
      <c r="R95" s="42">
        <f t="shared" ca="1" si="26"/>
        <v>0.16732285556198184</v>
      </c>
      <c r="S95" s="42">
        <f t="shared" ca="1" si="27"/>
        <v>4.9264921749564934E-2</v>
      </c>
      <c r="T95" s="42">
        <f t="shared" ca="1" si="28"/>
        <v>0.19382621683209902</v>
      </c>
      <c r="U95">
        <f ca="1">+(L95^2*Markiwitz!$B$4^2)+(M95^2*Markiwitz!$C$4^2)+(N95^2*Markiwitz!$D$4^2)+(O95^2*Markiwitz!$E$4^2)+(P95^2*Markiwitz!$F$4^2)+(Q95^2*Markiwitz!$G$4^2)+(R95^2*Markiwitz!$H$4^2)+(S95^2*Markiwitz!$I$4^2)+(T95^2*Markiwitz!$J$4^2)+(2*L95*M95*Markiwitz!$B$8)+(2*L95*N95*Markiwitz!$E$8)+(2*L95*O95*Markiwitz!$H$8)+(2*L95*P95*Markiwitz!$B$11)+(2*L95*Q95*Markiwitz!$E$11)+(2*L95*R95*Markiwitz!$H$11)+(2*L95*S95*Markiwitz!$K$8)+(2*L95*T95*Markiwitz!$K$11)</f>
        <v>1.0853859142086595E-2</v>
      </c>
      <c r="V95" s="5">
        <f t="shared" ca="1" si="19"/>
        <v>0.10418185610789719</v>
      </c>
      <c r="W95" s="42">
        <f ca="1">SUMPRODUCT(L95:T95,Markiwitz!$B$3:$J$3)</f>
        <v>0.41896246443979873</v>
      </c>
    </row>
    <row r="96" spans="1:23" x14ac:dyDescent="0.25">
      <c r="A96">
        <v>95</v>
      </c>
      <c r="B96" s="25">
        <f t="shared" ca="1" si="18"/>
        <v>0.99999999999999989</v>
      </c>
      <c r="C96" s="46">
        <v>0</v>
      </c>
      <c r="D96">
        <f t="shared" ca="1" si="31"/>
        <v>0.89211689499305802</v>
      </c>
      <c r="E96">
        <f t="shared" ca="1" si="31"/>
        <v>0.9169962002899178</v>
      </c>
      <c r="F96">
        <f t="shared" ca="1" si="31"/>
        <v>0.13408893933588617</v>
      </c>
      <c r="G96">
        <f t="shared" ca="1" si="31"/>
        <v>0.71190198365282475</v>
      </c>
      <c r="H96">
        <f t="shared" ca="1" si="31"/>
        <v>0.40878142464694811</v>
      </c>
      <c r="I96">
        <f t="shared" ca="1" si="31"/>
        <v>0.56405789489031111</v>
      </c>
      <c r="J96">
        <f t="shared" ca="1" si="31"/>
        <v>0.96980259079392284</v>
      </c>
      <c r="K96">
        <f t="shared" ca="1" si="31"/>
        <v>0.14257601972019129</v>
      </c>
      <c r="L96" s="42">
        <f t="shared" ca="1" si="20"/>
        <v>0</v>
      </c>
      <c r="M96" s="42">
        <f t="shared" ca="1" si="21"/>
        <v>0.18819753272426018</v>
      </c>
      <c r="N96" s="42">
        <f t="shared" ca="1" si="22"/>
        <v>0.19344597482757789</v>
      </c>
      <c r="O96" s="42">
        <f t="shared" ca="1" si="23"/>
        <v>2.8286884476975568E-2</v>
      </c>
      <c r="P96" s="42">
        <f t="shared" ca="1" si="24"/>
        <v>0.15018009143971067</v>
      </c>
      <c r="Q96" s="42">
        <f t="shared" ca="1" si="25"/>
        <v>8.6234949672892761E-2</v>
      </c>
      <c r="R96" s="42">
        <f t="shared" ca="1" si="26"/>
        <v>0.11899147379427522</v>
      </c>
      <c r="S96" s="42">
        <f t="shared" ca="1" si="27"/>
        <v>0.20458580690642769</v>
      </c>
      <c r="T96" s="42">
        <f t="shared" ca="1" si="28"/>
        <v>3.0077286157879864E-2</v>
      </c>
      <c r="U96">
        <f ca="1">+(L96^2*Markiwitz!$B$4^2)+(M96^2*Markiwitz!$C$4^2)+(N96^2*Markiwitz!$D$4^2)+(O96^2*Markiwitz!$E$4^2)+(P96^2*Markiwitz!$F$4^2)+(Q96^2*Markiwitz!$G$4^2)+(R96^2*Markiwitz!$H$4^2)+(S96^2*Markiwitz!$I$4^2)+(T96^2*Markiwitz!$J$4^2)+(2*L96*M96*Markiwitz!$B$8)+(2*L96*N96*Markiwitz!$E$8)+(2*L96*O96*Markiwitz!$H$8)+(2*L96*P96*Markiwitz!$B$11)+(2*L96*Q96*Markiwitz!$E$11)+(2*L96*R96*Markiwitz!$H$11)+(2*L96*S96*Markiwitz!$K$8)+(2*L96*T96*Markiwitz!$K$11)</f>
        <v>1.4477967041849751E-2</v>
      </c>
      <c r="V96" s="5">
        <f t="shared" ca="1" si="19"/>
        <v>0.12032442412847755</v>
      </c>
      <c r="W96" s="42">
        <f ca="1">SUMPRODUCT(L96:T96,Markiwitz!$B$3:$J$3)</f>
        <v>0.35590560156500473</v>
      </c>
    </row>
    <row r="97" spans="1:23" x14ac:dyDescent="0.25">
      <c r="A97">
        <v>96</v>
      </c>
      <c r="B97" s="25">
        <f t="shared" ca="1" si="18"/>
        <v>1</v>
      </c>
      <c r="C97" s="46">
        <v>0</v>
      </c>
      <c r="D97">
        <f t="shared" ca="1" si="31"/>
        <v>0.3463504606252894</v>
      </c>
      <c r="E97">
        <f t="shared" ca="1" si="31"/>
        <v>0.31729347861512214</v>
      </c>
      <c r="F97">
        <f t="shared" ca="1" si="31"/>
        <v>0.74157964647298824</v>
      </c>
      <c r="G97">
        <f t="shared" ca="1" si="31"/>
        <v>0.42438432989484698</v>
      </c>
      <c r="H97">
        <f t="shared" ca="1" si="31"/>
        <v>0.36390112514355399</v>
      </c>
      <c r="I97">
        <f t="shared" ca="1" si="31"/>
        <v>0.44943926827958602</v>
      </c>
      <c r="J97">
        <f t="shared" ca="1" si="31"/>
        <v>0.11569720563292651</v>
      </c>
      <c r="K97">
        <f t="shared" ca="1" si="31"/>
        <v>0.81712792780655363</v>
      </c>
      <c r="L97" s="42">
        <f t="shared" ca="1" si="20"/>
        <v>0</v>
      </c>
      <c r="M97" s="42">
        <f t="shared" ca="1" si="21"/>
        <v>9.6860292240987314E-2</v>
      </c>
      <c r="N97" s="42">
        <f t="shared" ca="1" si="22"/>
        <v>8.8734223160366582E-2</v>
      </c>
      <c r="O97" s="42">
        <f t="shared" ca="1" si="23"/>
        <v>0.20738999782954792</v>
      </c>
      <c r="P97" s="42">
        <f t="shared" ca="1" si="24"/>
        <v>0.11868322664245655</v>
      </c>
      <c r="Q97" s="42">
        <f t="shared" ca="1" si="25"/>
        <v>0.10176850714907082</v>
      </c>
      <c r="R97" s="42">
        <f t="shared" ca="1" si="26"/>
        <v>0.12569008509918977</v>
      </c>
      <c r="S97" s="42">
        <f t="shared" ca="1" si="27"/>
        <v>3.2355854612807766E-2</v>
      </c>
      <c r="T97" s="42">
        <f t="shared" ca="1" si="28"/>
        <v>0.22851781326557327</v>
      </c>
      <c r="U97">
        <f ca="1">+(L97^2*Markiwitz!$B$4^2)+(M97^2*Markiwitz!$C$4^2)+(N97^2*Markiwitz!$D$4^2)+(O97^2*Markiwitz!$E$4^2)+(P97^2*Markiwitz!$F$4^2)+(Q97^2*Markiwitz!$G$4^2)+(R97^2*Markiwitz!$H$4^2)+(S97^2*Markiwitz!$I$4^2)+(T97^2*Markiwitz!$J$4^2)+(2*L97*M97*Markiwitz!$B$8)+(2*L97*N97*Markiwitz!$E$8)+(2*L97*O97*Markiwitz!$H$8)+(2*L97*P97*Markiwitz!$B$11)+(2*L97*Q97*Markiwitz!$E$11)+(2*L97*R97*Markiwitz!$H$11)+(2*L97*S97*Markiwitz!$K$8)+(2*L97*T97*Markiwitz!$K$11)</f>
        <v>1.1755711156644463E-2</v>
      </c>
      <c r="V97" s="5">
        <f t="shared" ca="1" si="19"/>
        <v>0.10842375734424842</v>
      </c>
      <c r="W97" s="42">
        <f ca="1">SUMPRODUCT(L97:T97,Markiwitz!$B$3:$J$3)</f>
        <v>0.43229701380392377</v>
      </c>
    </row>
    <row r="98" spans="1:23" x14ac:dyDescent="0.25">
      <c r="A98">
        <v>97</v>
      </c>
      <c r="B98" s="25">
        <f t="shared" ca="1" si="18"/>
        <v>1.0000000000000002</v>
      </c>
      <c r="C98" s="46">
        <v>0</v>
      </c>
      <c r="D98">
        <f t="shared" ca="1" si="31"/>
        <v>0.87519153192910659</v>
      </c>
      <c r="E98">
        <f t="shared" ca="1" si="31"/>
        <v>0.58354690546262222</v>
      </c>
      <c r="F98">
        <f t="shared" ca="1" si="31"/>
        <v>0.37265663520186909</v>
      </c>
      <c r="G98">
        <f t="shared" ca="1" si="31"/>
        <v>0.31618932898898489</v>
      </c>
      <c r="H98">
        <f t="shared" ca="1" si="31"/>
        <v>0.33645364733656025</v>
      </c>
      <c r="I98">
        <f t="shared" ca="1" si="31"/>
        <v>6.1918190968074271E-2</v>
      </c>
      <c r="J98">
        <f t="shared" ca="1" si="31"/>
        <v>0.21733315346095294</v>
      </c>
      <c r="K98">
        <f t="shared" ca="1" si="31"/>
        <v>0.22062553020954589</v>
      </c>
      <c r="L98" s="42">
        <f t="shared" ca="1" si="20"/>
        <v>0</v>
      </c>
      <c r="M98" s="42">
        <f t="shared" ca="1" si="21"/>
        <v>0.29330311163349704</v>
      </c>
      <c r="N98" s="42">
        <f t="shared" ca="1" si="22"/>
        <v>0.19556419013678192</v>
      </c>
      <c r="O98" s="42">
        <f t="shared" ca="1" si="23"/>
        <v>0.12488849204773952</v>
      </c>
      <c r="P98" s="42">
        <f t="shared" ca="1" si="24"/>
        <v>0.1059645925199479</v>
      </c>
      <c r="Q98" s="42">
        <f t="shared" ca="1" si="25"/>
        <v>0.1127557775458984</v>
      </c>
      <c r="R98" s="42">
        <f t="shared" ca="1" si="26"/>
        <v>2.0750655616631766E-2</v>
      </c>
      <c r="S98" s="42">
        <f t="shared" ca="1" si="27"/>
        <v>7.2834902813457919E-2</v>
      </c>
      <c r="T98" s="42">
        <f t="shared" ca="1" si="28"/>
        <v>7.3938277686045592E-2</v>
      </c>
      <c r="U98">
        <f ca="1">+(L98^2*Markiwitz!$B$4^2)+(M98^2*Markiwitz!$C$4^2)+(N98^2*Markiwitz!$D$4^2)+(O98^2*Markiwitz!$E$4^2)+(P98^2*Markiwitz!$F$4^2)+(Q98^2*Markiwitz!$G$4^2)+(R98^2*Markiwitz!$H$4^2)+(S98^2*Markiwitz!$I$4^2)+(T98^2*Markiwitz!$J$4^2)+(2*L98*M98*Markiwitz!$B$8)+(2*L98*N98*Markiwitz!$E$8)+(2*L98*O98*Markiwitz!$H$8)+(2*L98*P98*Markiwitz!$B$11)+(2*L98*Q98*Markiwitz!$E$11)+(2*L98*R98*Markiwitz!$H$11)+(2*L98*S98*Markiwitz!$K$8)+(2*L98*T98*Markiwitz!$K$11)</f>
        <v>1.2065449407428704E-2</v>
      </c>
      <c r="V98" s="5">
        <f t="shared" ca="1" si="19"/>
        <v>0.1098428395819623</v>
      </c>
      <c r="W98" s="42">
        <f ca="1">SUMPRODUCT(L98:T98,Markiwitz!$B$3:$J$3)</f>
        <v>0.46354347325270046</v>
      </c>
    </row>
    <row r="99" spans="1:23" x14ac:dyDescent="0.25">
      <c r="A99">
        <v>98</v>
      </c>
      <c r="B99" s="25">
        <f t="shared" ca="1" si="18"/>
        <v>1</v>
      </c>
      <c r="C99" s="46">
        <v>0</v>
      </c>
      <c r="D99">
        <f t="shared" ca="1" si="31"/>
        <v>0.28840906440023573</v>
      </c>
      <c r="E99">
        <f t="shared" ca="1" si="31"/>
        <v>0.72118599954673734</v>
      </c>
      <c r="F99">
        <f t="shared" ca="1" si="31"/>
        <v>0.13452898287951598</v>
      </c>
      <c r="G99">
        <f t="shared" ca="1" si="31"/>
        <v>0.54935911214335242</v>
      </c>
      <c r="H99">
        <f t="shared" ca="1" si="31"/>
        <v>0.44586902850792476</v>
      </c>
      <c r="I99">
        <f t="shared" ca="1" si="31"/>
        <v>8.8214216454421734E-2</v>
      </c>
      <c r="J99">
        <f t="shared" ca="1" si="31"/>
        <v>0.90222723417369166</v>
      </c>
      <c r="K99">
        <f t="shared" ca="1" si="31"/>
        <v>0.93374764520191234</v>
      </c>
      <c r="L99" s="42">
        <f t="shared" ca="1" si="20"/>
        <v>0</v>
      </c>
      <c r="M99" s="42">
        <f t="shared" ca="1" si="21"/>
        <v>7.0974808496461442E-2</v>
      </c>
      <c r="N99" s="42">
        <f t="shared" ca="1" si="22"/>
        <v>0.17747721734961178</v>
      </c>
      <c r="O99" s="42">
        <f t="shared" ca="1" si="23"/>
        <v>3.310634087369406E-2</v>
      </c>
      <c r="P99" s="42">
        <f t="shared" ca="1" si="24"/>
        <v>0.13519220646287239</v>
      </c>
      <c r="Q99" s="42">
        <f t="shared" ca="1" si="25"/>
        <v>0.10972425217862675</v>
      </c>
      <c r="R99" s="42">
        <f t="shared" ca="1" si="26"/>
        <v>2.1708704379795017E-2</v>
      </c>
      <c r="S99" s="42">
        <f t="shared" ca="1" si="27"/>
        <v>0.22202979403208209</v>
      </c>
      <c r="T99" s="42">
        <f t="shared" ca="1" si="28"/>
        <v>0.22978667622685645</v>
      </c>
      <c r="U99">
        <f ca="1">+(L99^2*Markiwitz!$B$4^2)+(M99^2*Markiwitz!$C$4^2)+(N99^2*Markiwitz!$D$4^2)+(O99^2*Markiwitz!$E$4^2)+(P99^2*Markiwitz!$F$4^2)+(Q99^2*Markiwitz!$G$4^2)+(R99^2*Markiwitz!$H$4^2)+(S99^2*Markiwitz!$I$4^2)+(T99^2*Markiwitz!$J$4^2)+(2*L99*M99*Markiwitz!$B$8)+(2*L99*N99*Markiwitz!$E$8)+(2*L99*O99*Markiwitz!$H$8)+(2*L99*P99*Markiwitz!$B$11)+(2*L99*Q99*Markiwitz!$E$11)+(2*L99*R99*Markiwitz!$H$11)+(2*L99*S99*Markiwitz!$K$8)+(2*L99*T99*Markiwitz!$K$11)</f>
        <v>1.4619818358381387E-2</v>
      </c>
      <c r="V99" s="5">
        <f t="shared" ca="1" si="19"/>
        <v>0.12091244087512826</v>
      </c>
      <c r="W99" s="42">
        <f ca="1">SUMPRODUCT(L99:T99,Markiwitz!$B$3:$J$3)</f>
        <v>0.40333713613183231</v>
      </c>
    </row>
    <row r="100" spans="1:23" x14ac:dyDescent="0.25">
      <c r="A100">
        <v>99</v>
      </c>
      <c r="B100" s="25">
        <f t="shared" ca="1" si="18"/>
        <v>0.99999999999999989</v>
      </c>
      <c r="C100" s="46">
        <v>0</v>
      </c>
      <c r="D100">
        <f t="shared" ca="1" si="31"/>
        <v>0.87363733076752448</v>
      </c>
      <c r="E100">
        <f t="shared" ca="1" si="31"/>
        <v>0.49249348368868195</v>
      </c>
      <c r="F100">
        <f t="shared" ca="1" si="31"/>
        <v>6.811977549992787E-2</v>
      </c>
      <c r="G100">
        <f t="shared" ca="1" si="31"/>
        <v>0.72789497398251923</v>
      </c>
      <c r="H100">
        <f t="shared" ca="1" si="31"/>
        <v>0.56937391787703218</v>
      </c>
      <c r="I100">
        <f t="shared" ca="1" si="31"/>
        <v>0.46312789888444883</v>
      </c>
      <c r="J100">
        <f t="shared" ca="1" si="31"/>
        <v>7.6868702363874331E-2</v>
      </c>
      <c r="K100">
        <f t="shared" ca="1" si="31"/>
        <v>0.26401327896303384</v>
      </c>
      <c r="L100" s="42">
        <f t="shared" ca="1" si="20"/>
        <v>0</v>
      </c>
      <c r="M100" s="42">
        <f t="shared" ca="1" si="21"/>
        <v>0.2471022699318321</v>
      </c>
      <c r="N100" s="42">
        <f t="shared" ca="1" si="22"/>
        <v>0.13929837183032703</v>
      </c>
      <c r="O100" s="42">
        <f t="shared" ca="1" si="23"/>
        <v>1.9267206837980385E-2</v>
      </c>
      <c r="P100" s="42">
        <f t="shared" ca="1" si="24"/>
        <v>0.20588005343708743</v>
      </c>
      <c r="Q100" s="42">
        <f t="shared" ca="1" si="25"/>
        <v>0.16104347031941779</v>
      </c>
      <c r="R100" s="42">
        <f t="shared" ca="1" si="26"/>
        <v>0.13099251949612473</v>
      </c>
      <c r="S100" s="42">
        <f t="shared" ca="1" si="27"/>
        <v>2.174178022376904E-2</v>
      </c>
      <c r="T100" s="42">
        <f t="shared" ca="1" si="28"/>
        <v>7.4674327923461445E-2</v>
      </c>
      <c r="U100">
        <f ca="1">+(L100^2*Markiwitz!$B$4^2)+(M100^2*Markiwitz!$C$4^2)+(N100^2*Markiwitz!$D$4^2)+(O100^2*Markiwitz!$E$4^2)+(P100^2*Markiwitz!$F$4^2)+(Q100^2*Markiwitz!$G$4^2)+(R100^2*Markiwitz!$H$4^2)+(S100^2*Markiwitz!$I$4^2)+(T100^2*Markiwitz!$J$4^2)+(2*L100*M100*Markiwitz!$B$8)+(2*L100*N100*Markiwitz!$E$8)+(2*L100*O100*Markiwitz!$H$8)+(2*L100*P100*Markiwitz!$B$11)+(2*L100*Q100*Markiwitz!$E$11)+(2*L100*R100*Markiwitz!$H$11)+(2*L100*S100*Markiwitz!$K$8)+(2*L100*T100*Markiwitz!$K$11)</f>
        <v>1.6777967108080691E-2</v>
      </c>
      <c r="V100" s="5">
        <f t="shared" ca="1" si="19"/>
        <v>0.129529792357128</v>
      </c>
      <c r="W100" s="42">
        <f ca="1">SUMPRODUCT(L100:T100,Markiwitz!$B$3:$J$3)</f>
        <v>0.59141158645269676</v>
      </c>
    </row>
    <row r="101" spans="1:23" x14ac:dyDescent="0.25">
      <c r="A101">
        <v>100</v>
      </c>
      <c r="B101" s="25">
        <f t="shared" ca="1" si="18"/>
        <v>1</v>
      </c>
      <c r="C101" s="46">
        <v>0</v>
      </c>
      <c r="D101">
        <f t="shared" ca="1" si="31"/>
        <v>0.57875352402185931</v>
      </c>
      <c r="E101">
        <f t="shared" ca="1" si="31"/>
        <v>0.54456570886214162</v>
      </c>
      <c r="F101">
        <f t="shared" ca="1" si="31"/>
        <v>0.76893047392974956</v>
      </c>
      <c r="G101">
        <f t="shared" ca="1" si="31"/>
        <v>0.26905965467965709</v>
      </c>
      <c r="H101">
        <f t="shared" ca="1" si="31"/>
        <v>0.17440839630401239</v>
      </c>
      <c r="I101">
        <f t="shared" ca="1" si="31"/>
        <v>0.85770477580801485</v>
      </c>
      <c r="J101">
        <f t="shared" ca="1" si="31"/>
        <v>0.44257431124457158</v>
      </c>
      <c r="K101">
        <f t="shared" ca="1" si="31"/>
        <v>2.9803127039836452E-2</v>
      </c>
      <c r="L101" s="42">
        <f t="shared" ca="1" si="20"/>
        <v>0</v>
      </c>
      <c r="M101" s="42">
        <f t="shared" ca="1" si="21"/>
        <v>0.15787918829719791</v>
      </c>
      <c r="N101" s="42">
        <f t="shared" ca="1" si="22"/>
        <v>0.14855303427300745</v>
      </c>
      <c r="O101" s="42">
        <f t="shared" ca="1" si="23"/>
        <v>0.20975789181790519</v>
      </c>
      <c r="P101" s="42">
        <f t="shared" ca="1" si="24"/>
        <v>7.3397254826467737E-2</v>
      </c>
      <c r="Q101" s="42">
        <f t="shared" ca="1" si="25"/>
        <v>4.7577172142892185E-2</v>
      </c>
      <c r="R101" s="42">
        <f t="shared" ca="1" si="26"/>
        <v>0.23397478923702408</v>
      </c>
      <c r="S101" s="42">
        <f t="shared" ca="1" si="27"/>
        <v>0.12073062213932247</v>
      </c>
      <c r="T101" s="42">
        <f t="shared" ca="1" si="28"/>
        <v>8.1300472661829225E-3</v>
      </c>
      <c r="U101">
        <f ca="1">+(L101^2*Markiwitz!$B$4^2)+(M101^2*Markiwitz!$C$4^2)+(N101^2*Markiwitz!$D$4^2)+(O101^2*Markiwitz!$E$4^2)+(P101^2*Markiwitz!$F$4^2)+(Q101^2*Markiwitz!$G$4^2)+(R101^2*Markiwitz!$H$4^2)+(S101^2*Markiwitz!$I$4^2)+(T101^2*Markiwitz!$J$4^2)+(2*L101*M101*Markiwitz!$B$8)+(2*L101*N101*Markiwitz!$E$8)+(2*L101*O101*Markiwitz!$H$8)+(2*L101*P101*Markiwitz!$B$11)+(2*L101*Q101*Markiwitz!$E$11)+(2*L101*R101*Markiwitz!$H$11)+(2*L101*S101*Markiwitz!$K$8)+(2*L101*T101*Markiwitz!$K$11)</f>
        <v>1.4152506160318563E-2</v>
      </c>
      <c r="V101" s="5">
        <f t="shared" ca="1" si="19"/>
        <v>0.11896430624485045</v>
      </c>
      <c r="W101" s="42">
        <f ca="1">SUMPRODUCT(L101:T101,Markiwitz!$B$3:$J$3)</f>
        <v>0.27558773399248743</v>
      </c>
    </row>
    <row r="102" spans="1:23" x14ac:dyDescent="0.25">
      <c r="A102">
        <v>101</v>
      </c>
      <c r="B102" s="25">
        <f t="shared" ca="1" si="18"/>
        <v>0.99999999999999989</v>
      </c>
      <c r="C102" s="46">
        <v>0</v>
      </c>
      <c r="D102">
        <f t="shared" ref="D102:K111" ca="1" si="32">RAND()</f>
        <v>0.10983491593924033</v>
      </c>
      <c r="E102">
        <f t="shared" ca="1" si="32"/>
        <v>0.35328543349022135</v>
      </c>
      <c r="F102">
        <f t="shared" ca="1" si="32"/>
        <v>0.67514712064077609</v>
      </c>
      <c r="G102">
        <f t="shared" ca="1" si="32"/>
        <v>0.1528874142932487</v>
      </c>
      <c r="H102">
        <f t="shared" ca="1" si="32"/>
        <v>0.67620217657037107</v>
      </c>
      <c r="I102">
        <f t="shared" ca="1" si="32"/>
        <v>0.48435961852939124</v>
      </c>
      <c r="J102">
        <f t="shared" ca="1" si="32"/>
        <v>0.12156675487172564</v>
      </c>
      <c r="K102">
        <f t="shared" ca="1" si="32"/>
        <v>0.88270815376220479</v>
      </c>
      <c r="L102" s="42">
        <f t="shared" ca="1" si="20"/>
        <v>0</v>
      </c>
      <c r="M102" s="42">
        <f t="shared" ca="1" si="21"/>
        <v>3.1781013679988118E-2</v>
      </c>
      <c r="N102" s="42">
        <f t="shared" ca="1" si="22"/>
        <v>0.10222404322596611</v>
      </c>
      <c r="O102" s="42">
        <f t="shared" ca="1" si="23"/>
        <v>0.19535554512518435</v>
      </c>
      <c r="P102" s="42">
        <f t="shared" ca="1" si="24"/>
        <v>4.4238364126755983E-2</v>
      </c>
      <c r="Q102" s="42">
        <f t="shared" ca="1" si="25"/>
        <v>0.19566082825527897</v>
      </c>
      <c r="R102" s="42">
        <f t="shared" ca="1" si="26"/>
        <v>0.14015069371047656</v>
      </c>
      <c r="S102" s="42">
        <f t="shared" ca="1" si="27"/>
        <v>3.5175651263277118E-2</v>
      </c>
      <c r="T102" s="42">
        <f t="shared" ca="1" si="28"/>
        <v>0.2554138606130727</v>
      </c>
      <c r="U102">
        <f ca="1">+(L102^2*Markiwitz!$B$4^2)+(M102^2*Markiwitz!$C$4^2)+(N102^2*Markiwitz!$D$4^2)+(O102^2*Markiwitz!$E$4^2)+(P102^2*Markiwitz!$F$4^2)+(Q102^2*Markiwitz!$G$4^2)+(R102^2*Markiwitz!$H$4^2)+(S102^2*Markiwitz!$I$4^2)+(T102^2*Markiwitz!$J$4^2)+(2*L102*M102*Markiwitz!$B$8)+(2*L102*N102*Markiwitz!$E$8)+(2*L102*O102*Markiwitz!$H$8)+(2*L102*P102*Markiwitz!$B$11)+(2*L102*Q102*Markiwitz!$E$11)+(2*L102*R102*Markiwitz!$H$11)+(2*L102*S102*Markiwitz!$K$8)+(2*L102*T102*Markiwitz!$K$11)</f>
        <v>1.8090024409380637E-2</v>
      </c>
      <c r="V102" s="5">
        <f t="shared" ca="1" si="19"/>
        <v>0.13449916137054771</v>
      </c>
      <c r="W102" s="42">
        <f ca="1">SUMPRODUCT(L102:T102,Markiwitz!$B$3:$J$3)</f>
        <v>0.65946928138616911</v>
      </c>
    </row>
    <row r="103" spans="1:23" x14ac:dyDescent="0.25">
      <c r="A103">
        <v>102</v>
      </c>
      <c r="B103" s="25">
        <f t="shared" ca="1" si="18"/>
        <v>1</v>
      </c>
      <c r="C103" s="46">
        <v>0</v>
      </c>
      <c r="D103">
        <f t="shared" ca="1" si="32"/>
        <v>0.76460816332252346</v>
      </c>
      <c r="E103">
        <f t="shared" ca="1" si="32"/>
        <v>0.40118833845012269</v>
      </c>
      <c r="F103">
        <f t="shared" ca="1" si="32"/>
        <v>4.1158724120067824E-2</v>
      </c>
      <c r="G103">
        <f t="shared" ca="1" si="32"/>
        <v>4.6049793175847342E-2</v>
      </c>
      <c r="H103">
        <f t="shared" ca="1" si="32"/>
        <v>0.88113194946197981</v>
      </c>
      <c r="I103">
        <f t="shared" ca="1" si="32"/>
        <v>4.4209138674616177E-2</v>
      </c>
      <c r="J103">
        <f t="shared" ca="1" si="32"/>
        <v>3.1653813628050309E-2</v>
      </c>
      <c r="K103">
        <f t="shared" ca="1" si="32"/>
        <v>0.87044175712147698</v>
      </c>
      <c r="L103" s="42">
        <f t="shared" ca="1" si="20"/>
        <v>0</v>
      </c>
      <c r="M103" s="42">
        <f t="shared" ca="1" si="21"/>
        <v>0.24821380933600373</v>
      </c>
      <c r="N103" s="42">
        <f t="shared" ca="1" si="22"/>
        <v>0.13023727776482333</v>
      </c>
      <c r="O103" s="42">
        <f t="shared" ca="1" si="23"/>
        <v>1.3361306079781362E-2</v>
      </c>
      <c r="P103" s="42">
        <f t="shared" ca="1" si="24"/>
        <v>1.4949087822504384E-2</v>
      </c>
      <c r="Q103" s="42">
        <f t="shared" ca="1" si="25"/>
        <v>0.28604078297207802</v>
      </c>
      <c r="R103" s="42">
        <f t="shared" ca="1" si="26"/>
        <v>1.4351558411574811E-2</v>
      </c>
      <c r="S103" s="42">
        <f t="shared" ca="1" si="27"/>
        <v>1.0275738656109678E-2</v>
      </c>
      <c r="T103" s="42">
        <f t="shared" ca="1" si="28"/>
        <v>0.28257043895712469</v>
      </c>
      <c r="U103">
        <f ca="1">+(L103^2*Markiwitz!$B$4^2)+(M103^2*Markiwitz!$C$4^2)+(N103^2*Markiwitz!$D$4^2)+(O103^2*Markiwitz!$E$4^2)+(P103^2*Markiwitz!$F$4^2)+(Q103^2*Markiwitz!$G$4^2)+(R103^2*Markiwitz!$H$4^2)+(S103^2*Markiwitz!$I$4^2)+(T103^2*Markiwitz!$J$4^2)+(2*L103*M103*Markiwitz!$B$8)+(2*L103*N103*Markiwitz!$E$8)+(2*L103*O103*Markiwitz!$H$8)+(2*L103*P103*Markiwitz!$B$11)+(2*L103*Q103*Markiwitz!$E$11)+(2*L103*R103*Markiwitz!$H$11)+(2*L103*S103*Markiwitz!$K$8)+(2*L103*T103*Markiwitz!$K$11)</f>
        <v>2.6787968912137996E-2</v>
      </c>
      <c r="V103" s="5">
        <f t="shared" ca="1" si="19"/>
        <v>0.16367030552955536</v>
      </c>
      <c r="W103" s="42">
        <f ca="1">SUMPRODUCT(L103:T103,Markiwitz!$B$3:$J$3)</f>
        <v>0.87664939201797254</v>
      </c>
    </row>
    <row r="104" spans="1:23" x14ac:dyDescent="0.25">
      <c r="A104">
        <v>103</v>
      </c>
      <c r="B104" s="25">
        <f t="shared" ca="1" si="18"/>
        <v>1</v>
      </c>
      <c r="C104" s="46">
        <v>0</v>
      </c>
      <c r="D104">
        <f t="shared" ca="1" si="32"/>
        <v>0.32756086693540476</v>
      </c>
      <c r="E104">
        <f t="shared" ca="1" si="32"/>
        <v>0.54704409540913546</v>
      </c>
      <c r="F104">
        <f t="shared" ca="1" si="32"/>
        <v>0.87449533514512789</v>
      </c>
      <c r="G104">
        <f t="shared" ca="1" si="32"/>
        <v>0.59182601063975238</v>
      </c>
      <c r="H104">
        <f t="shared" ca="1" si="32"/>
        <v>0.43269370413842179</v>
      </c>
      <c r="I104">
        <f t="shared" ca="1" si="32"/>
        <v>0.10555465825036703</v>
      </c>
      <c r="J104">
        <f t="shared" ca="1" si="32"/>
        <v>0.16799919164955646</v>
      </c>
      <c r="K104">
        <f t="shared" ca="1" si="32"/>
        <v>0.11998215522426781</v>
      </c>
      <c r="L104" s="42">
        <f t="shared" ca="1" si="20"/>
        <v>0</v>
      </c>
      <c r="M104" s="42">
        <f t="shared" ca="1" si="21"/>
        <v>0.10342429142632886</v>
      </c>
      <c r="N104" s="42">
        <f t="shared" ca="1" si="22"/>
        <v>0.17272407560761532</v>
      </c>
      <c r="O104" s="42">
        <f t="shared" ca="1" si="23"/>
        <v>0.27611375326726828</v>
      </c>
      <c r="P104" s="42">
        <f t="shared" ca="1" si="24"/>
        <v>0.18686354805062186</v>
      </c>
      <c r="Q104" s="42">
        <f t="shared" ca="1" si="25"/>
        <v>0.13661900511447478</v>
      </c>
      <c r="R104" s="42">
        <f t="shared" ca="1" si="26"/>
        <v>3.3327899753194057E-2</v>
      </c>
      <c r="S104" s="42">
        <f t="shared" ca="1" si="27"/>
        <v>5.3044179297454974E-2</v>
      </c>
      <c r="T104" s="42">
        <f t="shared" ca="1" si="28"/>
        <v>3.7883247483041914E-2</v>
      </c>
      <c r="U104">
        <f ca="1">+(L104^2*Markiwitz!$B$4^2)+(M104^2*Markiwitz!$C$4^2)+(N104^2*Markiwitz!$D$4^2)+(O104^2*Markiwitz!$E$4^2)+(P104^2*Markiwitz!$F$4^2)+(Q104^2*Markiwitz!$G$4^2)+(R104^2*Markiwitz!$H$4^2)+(S104^2*Markiwitz!$I$4^2)+(T104^2*Markiwitz!$J$4^2)+(2*L104*M104*Markiwitz!$B$8)+(2*L104*N104*Markiwitz!$E$8)+(2*L104*O104*Markiwitz!$H$8)+(2*L104*P104*Markiwitz!$B$11)+(2*L104*Q104*Markiwitz!$E$11)+(2*L104*R104*Markiwitz!$H$11)+(2*L104*S104*Markiwitz!$K$8)+(2*L104*T104*Markiwitz!$K$11)</f>
        <v>1.8997635554464248E-2</v>
      </c>
      <c r="V104" s="5">
        <f t="shared" ca="1" si="19"/>
        <v>0.13783191050864907</v>
      </c>
      <c r="W104" s="42">
        <f ca="1">SUMPRODUCT(L104:T104,Markiwitz!$B$3:$J$3)</f>
        <v>0.56969902745198941</v>
      </c>
    </row>
    <row r="105" spans="1:23" x14ac:dyDescent="0.25">
      <c r="A105">
        <v>104</v>
      </c>
      <c r="B105" s="25">
        <f t="shared" ca="1" si="18"/>
        <v>1</v>
      </c>
      <c r="C105" s="46">
        <v>0</v>
      </c>
      <c r="D105">
        <f t="shared" ca="1" si="32"/>
        <v>0.52953788830503801</v>
      </c>
      <c r="E105">
        <f t="shared" ca="1" si="32"/>
        <v>0.94759887785082031</v>
      </c>
      <c r="F105">
        <f t="shared" ca="1" si="32"/>
        <v>0.98726915203718879</v>
      </c>
      <c r="G105">
        <f t="shared" ca="1" si="32"/>
        <v>0.52674228016273095</v>
      </c>
      <c r="H105">
        <f t="shared" ca="1" si="32"/>
        <v>9.1523106397611742E-2</v>
      </c>
      <c r="I105">
        <f t="shared" ca="1" si="32"/>
        <v>1.7011078148620684E-2</v>
      </c>
      <c r="J105">
        <f t="shared" ca="1" si="32"/>
        <v>0.72965893354441169</v>
      </c>
      <c r="K105">
        <f t="shared" ca="1" si="32"/>
        <v>0.2418483327590305</v>
      </c>
      <c r="L105" s="42">
        <f t="shared" ca="1" si="20"/>
        <v>0</v>
      </c>
      <c r="M105" s="42">
        <f t="shared" ca="1" si="21"/>
        <v>0.13006957030566837</v>
      </c>
      <c r="N105" s="42">
        <f t="shared" ca="1" si="22"/>
        <v>0.2327572428456525</v>
      </c>
      <c r="O105" s="42">
        <f t="shared" ca="1" si="23"/>
        <v>0.24250139077403768</v>
      </c>
      <c r="P105" s="42">
        <f t="shared" ca="1" si="24"/>
        <v>0.1293828894130569</v>
      </c>
      <c r="Q105" s="42">
        <f t="shared" ca="1" si="25"/>
        <v>2.2480678691908569E-2</v>
      </c>
      <c r="R105" s="42">
        <f t="shared" ca="1" si="26"/>
        <v>4.1784047451438738E-3</v>
      </c>
      <c r="S105" s="42">
        <f t="shared" ca="1" si="27"/>
        <v>0.17922499230337119</v>
      </c>
      <c r="T105" s="42">
        <f t="shared" ca="1" si="28"/>
        <v>5.9404830921160959E-2</v>
      </c>
      <c r="U105">
        <f ca="1">+(L105^2*Markiwitz!$B$4^2)+(M105^2*Markiwitz!$C$4^2)+(N105^2*Markiwitz!$D$4^2)+(O105^2*Markiwitz!$E$4^2)+(P105^2*Markiwitz!$F$4^2)+(Q105^2*Markiwitz!$G$4^2)+(R105^2*Markiwitz!$H$4^2)+(S105^2*Markiwitz!$I$4^2)+(T105^2*Markiwitz!$J$4^2)+(2*L105*M105*Markiwitz!$B$8)+(2*L105*N105*Markiwitz!$E$8)+(2*L105*O105*Markiwitz!$H$8)+(2*L105*P105*Markiwitz!$B$11)+(2*L105*Q105*Markiwitz!$E$11)+(2*L105*R105*Markiwitz!$H$11)+(2*L105*S105*Markiwitz!$K$8)+(2*L105*T105*Markiwitz!$K$11)</f>
        <v>1.560206887442636E-2</v>
      </c>
      <c r="V105" s="5">
        <f t="shared" ca="1" si="19"/>
        <v>0.12490824181945065</v>
      </c>
      <c r="W105" s="42">
        <f ca="1">SUMPRODUCT(L105:T105,Markiwitz!$B$3:$J$3)</f>
        <v>0.23257886940440012</v>
      </c>
    </row>
    <row r="106" spans="1:23" x14ac:dyDescent="0.25">
      <c r="A106">
        <v>105</v>
      </c>
      <c r="B106" s="25">
        <f t="shared" ca="1" si="18"/>
        <v>1</v>
      </c>
      <c r="C106" s="46">
        <v>0</v>
      </c>
      <c r="D106">
        <f t="shared" ca="1" si="32"/>
        <v>0.82691787650411319</v>
      </c>
      <c r="E106">
        <f t="shared" ca="1" si="32"/>
        <v>2.7984911186379469E-3</v>
      </c>
      <c r="F106">
        <f t="shared" ca="1" si="32"/>
        <v>0.72283270417598933</v>
      </c>
      <c r="G106">
        <f t="shared" ca="1" si="32"/>
        <v>0.37295574559605849</v>
      </c>
      <c r="H106">
        <f t="shared" ca="1" si="32"/>
        <v>6.2140396772679352E-2</v>
      </c>
      <c r="I106">
        <f t="shared" ca="1" si="32"/>
        <v>0.14380110891896336</v>
      </c>
      <c r="J106">
        <f t="shared" ca="1" si="32"/>
        <v>0.38549680674440012</v>
      </c>
      <c r="K106">
        <f t="shared" ca="1" si="32"/>
        <v>0.49263759699110565</v>
      </c>
      <c r="L106" s="42">
        <f t="shared" ca="1" si="20"/>
        <v>0</v>
      </c>
      <c r="M106" s="42">
        <f t="shared" ca="1" si="21"/>
        <v>0.27476181952338613</v>
      </c>
      <c r="N106" s="42">
        <f t="shared" ca="1" si="22"/>
        <v>9.2986079213535277E-4</v>
      </c>
      <c r="O106" s="42">
        <f t="shared" ca="1" si="23"/>
        <v>0.24017721064398398</v>
      </c>
      <c r="P106" s="42">
        <f t="shared" ca="1" si="24"/>
        <v>0.12392282495438882</v>
      </c>
      <c r="Q106" s="42">
        <f t="shared" ca="1" si="25"/>
        <v>2.064752615501305E-2</v>
      </c>
      <c r="R106" s="42">
        <f t="shared" ca="1" si="26"/>
        <v>4.7781110384373784E-2</v>
      </c>
      <c r="S106" s="42">
        <f t="shared" ca="1" si="27"/>
        <v>0.12808987089423463</v>
      </c>
      <c r="T106" s="42">
        <f t="shared" ca="1" si="28"/>
        <v>0.16368977665248419</v>
      </c>
      <c r="U106">
        <f ca="1">+(L106^2*Markiwitz!$B$4^2)+(M106^2*Markiwitz!$C$4^2)+(N106^2*Markiwitz!$D$4^2)+(O106^2*Markiwitz!$E$4^2)+(P106^2*Markiwitz!$F$4^2)+(Q106^2*Markiwitz!$G$4^2)+(R106^2*Markiwitz!$H$4^2)+(S106^2*Markiwitz!$I$4^2)+(T106^2*Markiwitz!$J$4^2)+(2*L106*M106*Markiwitz!$B$8)+(2*L106*N106*Markiwitz!$E$8)+(2*L106*O106*Markiwitz!$H$8)+(2*L106*P106*Markiwitz!$B$11)+(2*L106*Q106*Markiwitz!$E$11)+(2*L106*R106*Markiwitz!$H$11)+(2*L106*S106*Markiwitz!$K$8)+(2*L106*T106*Markiwitz!$K$11)</f>
        <v>1.1804685087050642E-2</v>
      </c>
      <c r="V106" s="5">
        <f t="shared" ca="1" si="19"/>
        <v>0.10864936763299933</v>
      </c>
      <c r="W106" s="42">
        <f ca="1">SUMPRODUCT(L106:T106,Markiwitz!$B$3:$J$3)</f>
        <v>0.2108263617720354</v>
      </c>
    </row>
    <row r="107" spans="1:23" x14ac:dyDescent="0.25">
      <c r="A107">
        <v>106</v>
      </c>
      <c r="B107" s="25">
        <f t="shared" ca="1" si="18"/>
        <v>1</v>
      </c>
      <c r="C107" s="46">
        <v>0</v>
      </c>
      <c r="D107">
        <f t="shared" ca="1" si="32"/>
        <v>0.64361244605632106</v>
      </c>
      <c r="E107">
        <f t="shared" ca="1" si="32"/>
        <v>0.50253778447165642</v>
      </c>
      <c r="F107">
        <f t="shared" ca="1" si="32"/>
        <v>0.79789078337809471</v>
      </c>
      <c r="G107">
        <f t="shared" ca="1" si="32"/>
        <v>0.18571389283587136</v>
      </c>
      <c r="H107">
        <f t="shared" ca="1" si="32"/>
        <v>0.61791179541210417</v>
      </c>
      <c r="I107">
        <f t="shared" ca="1" si="32"/>
        <v>0.63880387655411397</v>
      </c>
      <c r="J107">
        <f t="shared" ca="1" si="32"/>
        <v>0.68555681097647081</v>
      </c>
      <c r="K107">
        <f t="shared" ca="1" si="32"/>
        <v>4.6631988671673286E-2</v>
      </c>
      <c r="L107" s="42">
        <f t="shared" ca="1" si="20"/>
        <v>0</v>
      </c>
      <c r="M107" s="42">
        <f t="shared" ca="1" si="21"/>
        <v>0.15626746155278737</v>
      </c>
      <c r="N107" s="42">
        <f t="shared" ca="1" si="22"/>
        <v>0.12201489327146341</v>
      </c>
      <c r="O107" s="42">
        <f t="shared" ca="1" si="23"/>
        <v>0.19372584865139317</v>
      </c>
      <c r="P107" s="42">
        <f t="shared" ca="1" si="24"/>
        <v>4.5090859858866739E-2</v>
      </c>
      <c r="Q107" s="42">
        <f t="shared" ca="1" si="25"/>
        <v>0.15002740907860737</v>
      </c>
      <c r="R107" s="42">
        <f t="shared" ca="1" si="26"/>
        <v>0.15509995313306316</v>
      </c>
      <c r="S107" s="42">
        <f t="shared" ca="1" si="27"/>
        <v>0.16645144645344917</v>
      </c>
      <c r="T107" s="42">
        <f t="shared" ca="1" si="28"/>
        <v>1.1322128000369724E-2</v>
      </c>
      <c r="U107">
        <f ca="1">+(L107^2*Markiwitz!$B$4^2)+(M107^2*Markiwitz!$C$4^2)+(N107^2*Markiwitz!$D$4^2)+(O107^2*Markiwitz!$E$4^2)+(P107^2*Markiwitz!$F$4^2)+(Q107^2*Markiwitz!$G$4^2)+(R107^2*Markiwitz!$H$4^2)+(S107^2*Markiwitz!$I$4^2)+(T107^2*Markiwitz!$J$4^2)+(2*L107*M107*Markiwitz!$B$8)+(2*L107*N107*Markiwitz!$E$8)+(2*L107*O107*Markiwitz!$H$8)+(2*L107*P107*Markiwitz!$B$11)+(2*L107*Q107*Markiwitz!$E$11)+(2*L107*R107*Markiwitz!$H$11)+(2*L107*S107*Markiwitz!$K$8)+(2*L107*T107*Markiwitz!$K$11)</f>
        <v>1.687507661847553E-2</v>
      </c>
      <c r="V107" s="5">
        <f t="shared" ca="1" si="19"/>
        <v>0.12990410547198086</v>
      </c>
      <c r="W107" s="42">
        <f ca="1">SUMPRODUCT(L107:T107,Markiwitz!$B$3:$J$3)</f>
        <v>0.53070203272403316</v>
      </c>
    </row>
    <row r="108" spans="1:23" x14ac:dyDescent="0.25">
      <c r="A108">
        <v>107</v>
      </c>
      <c r="B108" s="25">
        <f t="shared" ca="1" si="18"/>
        <v>0.99999999999999989</v>
      </c>
      <c r="C108" s="46">
        <v>0</v>
      </c>
      <c r="D108">
        <f t="shared" ca="1" si="32"/>
        <v>0.40643069571373736</v>
      </c>
      <c r="E108">
        <f t="shared" ca="1" si="32"/>
        <v>0.65587064085300173</v>
      </c>
      <c r="F108">
        <f t="shared" ca="1" si="32"/>
        <v>0.56338442947444578</v>
      </c>
      <c r="G108">
        <f t="shared" ca="1" si="32"/>
        <v>0.28252515477775508</v>
      </c>
      <c r="H108">
        <f t="shared" ca="1" si="32"/>
        <v>0.77565716042984156</v>
      </c>
      <c r="I108">
        <f t="shared" ca="1" si="32"/>
        <v>0.14254319824823447</v>
      </c>
      <c r="J108">
        <f t="shared" ca="1" si="32"/>
        <v>0.19324376489444317</v>
      </c>
      <c r="K108">
        <f t="shared" ca="1" si="32"/>
        <v>0.82767047572784658</v>
      </c>
      <c r="L108" s="42">
        <f t="shared" ca="1" si="20"/>
        <v>0</v>
      </c>
      <c r="M108" s="42">
        <f t="shared" ca="1" si="21"/>
        <v>0.1056397992809129</v>
      </c>
      <c r="N108" s="42">
        <f t="shared" ca="1" si="22"/>
        <v>0.17047443410316448</v>
      </c>
      <c r="O108" s="42">
        <f t="shared" ca="1" si="23"/>
        <v>0.14643534229902519</v>
      </c>
      <c r="P108" s="42">
        <f t="shared" ca="1" si="24"/>
        <v>7.3434169606993352E-2</v>
      </c>
      <c r="Q108" s="42">
        <f t="shared" ca="1" si="25"/>
        <v>0.20160944437209677</v>
      </c>
      <c r="R108" s="42">
        <f t="shared" ca="1" si="26"/>
        <v>3.7049944826039613E-2</v>
      </c>
      <c r="S108" s="42">
        <f t="shared" ca="1" si="27"/>
        <v>5.0228077630522575E-2</v>
      </c>
      <c r="T108" s="42">
        <f t="shared" ca="1" si="28"/>
        <v>0.21512878788124493</v>
      </c>
      <c r="U108">
        <f ca="1">+(L108^2*Markiwitz!$B$4^2)+(M108^2*Markiwitz!$C$4^2)+(N108^2*Markiwitz!$D$4^2)+(O108^2*Markiwitz!$E$4^2)+(P108^2*Markiwitz!$F$4^2)+(Q108^2*Markiwitz!$G$4^2)+(R108^2*Markiwitz!$H$4^2)+(S108^2*Markiwitz!$I$4^2)+(T108^2*Markiwitz!$J$4^2)+(2*L108*M108*Markiwitz!$B$8)+(2*L108*N108*Markiwitz!$E$8)+(2*L108*O108*Markiwitz!$H$8)+(2*L108*P108*Markiwitz!$B$11)+(2*L108*Q108*Markiwitz!$E$11)+(2*L108*R108*Markiwitz!$H$11)+(2*L108*S108*Markiwitz!$K$8)+(2*L108*T108*Markiwitz!$K$11)</f>
        <v>1.7373539318362739E-2</v>
      </c>
      <c r="V108" s="5">
        <f t="shared" ca="1" si="19"/>
        <v>0.13180872246692454</v>
      </c>
      <c r="W108" s="42">
        <f ca="1">SUMPRODUCT(L108:T108,Markiwitz!$B$3:$J$3)</f>
        <v>0.68505363218455029</v>
      </c>
    </row>
    <row r="109" spans="1:23" x14ac:dyDescent="0.25">
      <c r="A109">
        <v>108</v>
      </c>
      <c r="B109" s="25">
        <f t="shared" ca="1" si="18"/>
        <v>0.99999999999999978</v>
      </c>
      <c r="C109" s="46">
        <v>0</v>
      </c>
      <c r="D109">
        <f t="shared" ca="1" si="32"/>
        <v>0.91035917555023949</v>
      </c>
      <c r="E109">
        <f t="shared" ca="1" si="32"/>
        <v>0.97209465406685303</v>
      </c>
      <c r="F109">
        <f t="shared" ca="1" si="32"/>
        <v>0.12182900092000648</v>
      </c>
      <c r="G109">
        <f t="shared" ca="1" si="32"/>
        <v>0.86402745848723661</v>
      </c>
      <c r="H109">
        <f t="shared" ca="1" si="32"/>
        <v>0.89299068110552182</v>
      </c>
      <c r="I109">
        <f t="shared" ca="1" si="32"/>
        <v>0.49323494242438548</v>
      </c>
      <c r="J109">
        <f t="shared" ca="1" si="32"/>
        <v>0.53513147675548367</v>
      </c>
      <c r="K109">
        <f t="shared" ca="1" si="32"/>
        <v>0.2781729705002236</v>
      </c>
      <c r="L109" s="42">
        <f t="shared" ca="1" si="20"/>
        <v>0</v>
      </c>
      <c r="M109" s="42">
        <f t="shared" ca="1" si="21"/>
        <v>0.17963454073450311</v>
      </c>
      <c r="N109" s="42">
        <f t="shared" ca="1" si="22"/>
        <v>0.19181635273596256</v>
      </c>
      <c r="O109" s="42">
        <f t="shared" ca="1" si="23"/>
        <v>2.4039628770898217E-2</v>
      </c>
      <c r="P109" s="42">
        <f t="shared" ca="1" si="24"/>
        <v>0.17049224070657951</v>
      </c>
      <c r="Q109" s="42">
        <f t="shared" ca="1" si="25"/>
        <v>0.17620734232027188</v>
      </c>
      <c r="R109" s="42">
        <f t="shared" ca="1" si="26"/>
        <v>9.7326456124376085E-2</v>
      </c>
      <c r="S109" s="42">
        <f t="shared" ca="1" si="27"/>
        <v>0.10559359387073346</v>
      </c>
      <c r="T109" s="42">
        <f t="shared" ca="1" si="28"/>
        <v>5.4889844736675047E-2</v>
      </c>
      <c r="U109">
        <f ca="1">+(L109^2*Markiwitz!$B$4^2)+(M109^2*Markiwitz!$C$4^2)+(N109^2*Markiwitz!$D$4^2)+(O109^2*Markiwitz!$E$4^2)+(P109^2*Markiwitz!$F$4^2)+(Q109^2*Markiwitz!$G$4^2)+(R109^2*Markiwitz!$H$4^2)+(S109^2*Markiwitz!$I$4^2)+(T109^2*Markiwitz!$J$4^2)+(2*L109*M109*Markiwitz!$B$8)+(2*L109*N109*Markiwitz!$E$8)+(2*L109*O109*Markiwitz!$H$8)+(2*L109*P109*Markiwitz!$B$11)+(2*L109*Q109*Markiwitz!$E$11)+(2*L109*R109*Markiwitz!$H$11)+(2*L109*S109*Markiwitz!$K$8)+(2*L109*T109*Markiwitz!$K$11)</f>
        <v>1.7614985145171715E-2</v>
      </c>
      <c r="V109" s="5">
        <f t="shared" ca="1" si="19"/>
        <v>0.13272145698858084</v>
      </c>
      <c r="W109" s="42">
        <f ca="1">SUMPRODUCT(L109:T109,Markiwitz!$B$3:$J$3)</f>
        <v>0.61518253936150691</v>
      </c>
    </row>
    <row r="110" spans="1:23" x14ac:dyDescent="0.25">
      <c r="A110">
        <v>109</v>
      </c>
      <c r="B110" s="25">
        <f t="shared" ca="1" si="18"/>
        <v>1</v>
      </c>
      <c r="C110" s="46">
        <v>0</v>
      </c>
      <c r="D110">
        <f t="shared" ca="1" si="32"/>
        <v>7.9750636297596711E-2</v>
      </c>
      <c r="E110">
        <f t="shared" ca="1" si="32"/>
        <v>0.80717187922813771</v>
      </c>
      <c r="F110">
        <f t="shared" ca="1" si="32"/>
        <v>0.56885428138371608</v>
      </c>
      <c r="G110">
        <f t="shared" ca="1" si="32"/>
        <v>0.74809672118983495</v>
      </c>
      <c r="H110">
        <f t="shared" ca="1" si="32"/>
        <v>0.56446146281014031</v>
      </c>
      <c r="I110">
        <f t="shared" ca="1" si="32"/>
        <v>0.211391636458095</v>
      </c>
      <c r="J110">
        <f t="shared" ca="1" si="32"/>
        <v>0.85821563295163839</v>
      </c>
      <c r="K110">
        <f t="shared" ca="1" si="32"/>
        <v>2.6253245381438028E-2</v>
      </c>
      <c r="L110" s="42">
        <f t="shared" ca="1" si="20"/>
        <v>0</v>
      </c>
      <c r="M110" s="42">
        <f t="shared" ca="1" si="21"/>
        <v>2.063835444824914E-2</v>
      </c>
      <c r="N110" s="42">
        <f t="shared" ca="1" si="22"/>
        <v>0.20888484553284581</v>
      </c>
      <c r="O110" s="42">
        <f t="shared" ca="1" si="23"/>
        <v>0.14721156888067333</v>
      </c>
      <c r="P110" s="42">
        <f t="shared" ca="1" si="24"/>
        <v>0.19359701703037191</v>
      </c>
      <c r="Q110" s="42">
        <f t="shared" ca="1" si="25"/>
        <v>0.14607476858719354</v>
      </c>
      <c r="R110" s="42">
        <f t="shared" ca="1" si="26"/>
        <v>5.4705212687426077E-2</v>
      </c>
      <c r="S110" s="42">
        <f t="shared" ca="1" si="27"/>
        <v>0.22209425840553645</v>
      </c>
      <c r="T110" s="42">
        <f t="shared" ca="1" si="28"/>
        <v>6.7939744277037903E-3</v>
      </c>
      <c r="U110">
        <f ca="1">+(L110^2*Markiwitz!$B$4^2)+(M110^2*Markiwitz!$C$4^2)+(N110^2*Markiwitz!$D$4^2)+(O110^2*Markiwitz!$E$4^2)+(P110^2*Markiwitz!$F$4^2)+(Q110^2*Markiwitz!$G$4^2)+(R110^2*Markiwitz!$H$4^2)+(S110^2*Markiwitz!$I$4^2)+(T110^2*Markiwitz!$J$4^2)+(2*L110*M110*Markiwitz!$B$8)+(2*L110*N110*Markiwitz!$E$8)+(2*L110*O110*Markiwitz!$H$8)+(2*L110*P110*Markiwitz!$B$11)+(2*L110*Q110*Markiwitz!$E$11)+(2*L110*R110*Markiwitz!$H$11)+(2*L110*S110*Markiwitz!$K$8)+(2*L110*T110*Markiwitz!$K$11)</f>
        <v>2.1224313447659054E-2</v>
      </c>
      <c r="V110" s="5">
        <f t="shared" ca="1" si="19"/>
        <v>0.14568566658274607</v>
      </c>
      <c r="W110" s="42">
        <f ca="1">SUMPRODUCT(L110:T110,Markiwitz!$B$3:$J$3)</f>
        <v>0.54371130660850764</v>
      </c>
    </row>
    <row r="111" spans="1:23" x14ac:dyDescent="0.25">
      <c r="A111">
        <v>110</v>
      </c>
      <c r="B111" s="25">
        <f t="shared" ca="1" si="18"/>
        <v>1</v>
      </c>
      <c r="C111" s="46">
        <v>0</v>
      </c>
      <c r="D111">
        <f t="shared" ca="1" si="32"/>
        <v>0.55962856862328825</v>
      </c>
      <c r="E111">
        <f t="shared" ca="1" si="32"/>
        <v>0.11491797643585566</v>
      </c>
      <c r="F111">
        <f t="shared" ca="1" si="32"/>
        <v>0.49526545252555054</v>
      </c>
      <c r="G111">
        <f t="shared" ca="1" si="32"/>
        <v>0.73620854231160415</v>
      </c>
      <c r="H111">
        <f t="shared" ca="1" si="32"/>
        <v>0.14151057315603732</v>
      </c>
      <c r="I111">
        <f t="shared" ca="1" si="32"/>
        <v>0.5568162834998146</v>
      </c>
      <c r="J111">
        <f t="shared" ca="1" si="32"/>
        <v>0.51718719344491815</v>
      </c>
      <c r="K111">
        <f t="shared" ca="1" si="32"/>
        <v>0.21206191373896899</v>
      </c>
      <c r="L111" s="42">
        <f t="shared" ca="1" si="20"/>
        <v>0</v>
      </c>
      <c r="M111" s="42">
        <f t="shared" ca="1" si="21"/>
        <v>0.16787531664258099</v>
      </c>
      <c r="N111" s="42">
        <f t="shared" ca="1" si="22"/>
        <v>3.44726712747222E-2</v>
      </c>
      <c r="O111" s="42">
        <f t="shared" ca="1" si="23"/>
        <v>0.14856790615495763</v>
      </c>
      <c r="P111" s="42">
        <f t="shared" ca="1" si="24"/>
        <v>0.22084512672320072</v>
      </c>
      <c r="Q111" s="42">
        <f t="shared" ca="1" si="25"/>
        <v>4.2449820485905593E-2</v>
      </c>
      <c r="R111" s="42">
        <f t="shared" ca="1" si="26"/>
        <v>0.16703169771019913</v>
      </c>
      <c r="S111" s="42">
        <f t="shared" ca="1" si="27"/>
        <v>0.15514390924795327</v>
      </c>
      <c r="T111" s="42">
        <f t="shared" ca="1" si="28"/>
        <v>6.3613551760480419E-2</v>
      </c>
      <c r="U111">
        <f ca="1">+(L111^2*Markiwitz!$B$4^2)+(M111^2*Markiwitz!$C$4^2)+(N111^2*Markiwitz!$D$4^2)+(O111^2*Markiwitz!$E$4^2)+(P111^2*Markiwitz!$F$4^2)+(Q111^2*Markiwitz!$G$4^2)+(R111^2*Markiwitz!$H$4^2)+(S111^2*Markiwitz!$I$4^2)+(T111^2*Markiwitz!$J$4^2)+(2*L111*M111*Markiwitz!$B$8)+(2*L111*N111*Markiwitz!$E$8)+(2*L111*O111*Markiwitz!$H$8)+(2*L111*P111*Markiwitz!$B$11)+(2*L111*Q111*Markiwitz!$E$11)+(2*L111*R111*Markiwitz!$H$11)+(2*L111*S111*Markiwitz!$K$8)+(2*L111*T111*Markiwitz!$K$11)</f>
        <v>1.434036503821526E-2</v>
      </c>
      <c r="V111" s="5">
        <f t="shared" ca="1" si="19"/>
        <v>0.11975126320091684</v>
      </c>
      <c r="W111" s="42">
        <f ca="1">SUMPRODUCT(L111:T111,Markiwitz!$B$3:$J$3)</f>
        <v>0.26733439339958159</v>
      </c>
    </row>
    <row r="112" spans="1:23" x14ac:dyDescent="0.25">
      <c r="A112">
        <v>111</v>
      </c>
      <c r="B112" s="25">
        <f t="shared" ca="1" si="18"/>
        <v>1</v>
      </c>
      <c r="C112" s="46">
        <v>0</v>
      </c>
      <c r="D112">
        <f t="shared" ref="D112:K121" ca="1" si="33">RAND()</f>
        <v>0.76165415685996829</v>
      </c>
      <c r="E112">
        <f t="shared" ca="1" si="33"/>
        <v>0.43954818801325368</v>
      </c>
      <c r="F112">
        <f t="shared" ca="1" si="33"/>
        <v>0.40439808190412341</v>
      </c>
      <c r="G112">
        <f t="shared" ca="1" si="33"/>
        <v>0.66958466899827063</v>
      </c>
      <c r="H112">
        <f t="shared" ca="1" si="33"/>
        <v>0.52765576516044843</v>
      </c>
      <c r="I112">
        <f t="shared" ca="1" si="33"/>
        <v>0.82236692491193752</v>
      </c>
      <c r="J112">
        <f t="shared" ca="1" si="33"/>
        <v>0.47174839868017271</v>
      </c>
      <c r="K112">
        <f t="shared" ca="1" si="33"/>
        <v>0.18262505104551052</v>
      </c>
      <c r="L112" s="42">
        <f t="shared" ca="1" si="20"/>
        <v>0</v>
      </c>
      <c r="M112" s="42">
        <f t="shared" ca="1" si="21"/>
        <v>0.17797399206463882</v>
      </c>
      <c r="N112" s="42">
        <f t="shared" ca="1" si="22"/>
        <v>0.10270822396349055</v>
      </c>
      <c r="O112" s="42">
        <f t="shared" ca="1" si="23"/>
        <v>9.4494778728020368E-2</v>
      </c>
      <c r="P112" s="42">
        <f t="shared" ca="1" si="24"/>
        <v>0.15646032453652248</v>
      </c>
      <c r="Q112" s="42">
        <f t="shared" ca="1" si="25"/>
        <v>0.12329612083872857</v>
      </c>
      <c r="R112" s="42">
        <f t="shared" ca="1" si="26"/>
        <v>0.19216060629392348</v>
      </c>
      <c r="S112" s="42">
        <f t="shared" ca="1" si="27"/>
        <v>0.11023237384975916</v>
      </c>
      <c r="T112" s="42">
        <f t="shared" ca="1" si="28"/>
        <v>4.2673579724916547E-2</v>
      </c>
      <c r="U112">
        <f ca="1">+(L112^2*Markiwitz!$B$4^2)+(M112^2*Markiwitz!$C$4^2)+(N112^2*Markiwitz!$D$4^2)+(O112^2*Markiwitz!$E$4^2)+(P112^2*Markiwitz!$F$4^2)+(Q112^2*Markiwitz!$G$4^2)+(R112^2*Markiwitz!$H$4^2)+(S112^2*Markiwitz!$I$4^2)+(T112^2*Markiwitz!$J$4^2)+(2*L112*M112*Markiwitz!$B$8)+(2*L112*N112*Markiwitz!$E$8)+(2*L112*O112*Markiwitz!$H$8)+(2*L112*P112*Markiwitz!$B$11)+(2*L112*Q112*Markiwitz!$E$11)+(2*L112*R112*Markiwitz!$H$11)+(2*L112*S112*Markiwitz!$K$8)+(2*L112*T112*Markiwitz!$K$11)</f>
        <v>1.4168017781162747E-2</v>
      </c>
      <c r="V112" s="5">
        <f t="shared" ca="1" si="19"/>
        <v>0.11902948282321799</v>
      </c>
      <c r="W112" s="42">
        <f ca="1">SUMPRODUCT(L112:T112,Markiwitz!$B$3:$J$3)</f>
        <v>0.47180837268771647</v>
      </c>
    </row>
    <row r="113" spans="1:23" x14ac:dyDescent="0.25">
      <c r="A113">
        <v>112</v>
      </c>
      <c r="B113" s="25">
        <f t="shared" ca="1" si="18"/>
        <v>1</v>
      </c>
      <c r="C113" s="46">
        <v>0</v>
      </c>
      <c r="D113">
        <f t="shared" ca="1" si="33"/>
        <v>0.26607077917492139</v>
      </c>
      <c r="E113">
        <f t="shared" ca="1" si="33"/>
        <v>0.81295176401316649</v>
      </c>
      <c r="F113">
        <f t="shared" ca="1" si="33"/>
        <v>0.37878476600034583</v>
      </c>
      <c r="G113">
        <f t="shared" ca="1" si="33"/>
        <v>0.63164367715612968</v>
      </c>
      <c r="H113">
        <f t="shared" ca="1" si="33"/>
        <v>0.581427438606407</v>
      </c>
      <c r="I113">
        <f t="shared" ca="1" si="33"/>
        <v>0.19530723519957038</v>
      </c>
      <c r="J113">
        <f t="shared" ca="1" si="33"/>
        <v>0.90924409425604991</v>
      </c>
      <c r="K113">
        <f t="shared" ca="1" si="33"/>
        <v>0.64970280411845793</v>
      </c>
      <c r="L113" s="42">
        <f t="shared" ca="1" si="20"/>
        <v>0</v>
      </c>
      <c r="M113" s="42">
        <f t="shared" ca="1" si="21"/>
        <v>6.0127188430171244E-2</v>
      </c>
      <c r="N113" s="42">
        <f t="shared" ca="1" si="22"/>
        <v>0.18371240934850849</v>
      </c>
      <c r="O113" s="42">
        <f t="shared" ca="1" si="23"/>
        <v>8.5598512810788979E-2</v>
      </c>
      <c r="P113" s="42">
        <f t="shared" ca="1" si="24"/>
        <v>0.14274005779539048</v>
      </c>
      <c r="Q113" s="42">
        <f t="shared" ca="1" si="25"/>
        <v>0.13139209524611481</v>
      </c>
      <c r="R113" s="42">
        <f t="shared" ca="1" si="26"/>
        <v>4.4135906126316966E-2</v>
      </c>
      <c r="S113" s="42">
        <f t="shared" ca="1" si="27"/>
        <v>0.20547273606626423</v>
      </c>
      <c r="T113" s="42">
        <f t="shared" ca="1" si="28"/>
        <v>0.14682109417644471</v>
      </c>
      <c r="U113">
        <f ca="1">+(L113^2*Markiwitz!$B$4^2)+(M113^2*Markiwitz!$C$4^2)+(N113^2*Markiwitz!$D$4^2)+(O113^2*Markiwitz!$E$4^2)+(P113^2*Markiwitz!$F$4^2)+(Q113^2*Markiwitz!$G$4^2)+(R113^2*Markiwitz!$H$4^2)+(S113^2*Markiwitz!$I$4^2)+(T113^2*Markiwitz!$J$4^2)+(2*L113*M113*Markiwitz!$B$8)+(2*L113*N113*Markiwitz!$E$8)+(2*L113*O113*Markiwitz!$H$8)+(2*L113*P113*Markiwitz!$B$11)+(2*L113*Q113*Markiwitz!$E$11)+(2*L113*R113*Markiwitz!$H$11)+(2*L113*S113*Markiwitz!$K$8)+(2*L113*T113*Markiwitz!$K$11)</f>
        <v>1.5701375505315293E-2</v>
      </c>
      <c r="V113" s="5">
        <f t="shared" ca="1" si="19"/>
        <v>0.12530512960495788</v>
      </c>
      <c r="W113" s="42">
        <f ca="1">SUMPRODUCT(L113:T113,Markiwitz!$B$3:$J$3)</f>
        <v>0.4780627531906112</v>
      </c>
    </row>
    <row r="114" spans="1:23" x14ac:dyDescent="0.25">
      <c r="A114">
        <v>113</v>
      </c>
      <c r="B114" s="25">
        <f t="shared" ca="1" si="18"/>
        <v>1</v>
      </c>
      <c r="C114" s="46">
        <v>0</v>
      </c>
      <c r="D114">
        <f t="shared" ca="1" si="33"/>
        <v>0.53935466395122589</v>
      </c>
      <c r="E114">
        <f t="shared" ca="1" si="33"/>
        <v>0.63609789511812365</v>
      </c>
      <c r="F114">
        <f t="shared" ca="1" si="33"/>
        <v>0.30954458409620167</v>
      </c>
      <c r="G114">
        <f t="shared" ca="1" si="33"/>
        <v>0.58373704299581852</v>
      </c>
      <c r="H114">
        <f t="shared" ca="1" si="33"/>
        <v>0.15487048650742907</v>
      </c>
      <c r="I114">
        <f t="shared" ca="1" si="33"/>
        <v>0.75560261568462272</v>
      </c>
      <c r="J114">
        <f t="shared" ca="1" si="33"/>
        <v>0.2491013873113721</v>
      </c>
      <c r="K114">
        <f t="shared" ca="1" si="33"/>
        <v>0.87021707518740665</v>
      </c>
      <c r="L114" s="42">
        <f t="shared" ca="1" si="20"/>
        <v>0</v>
      </c>
      <c r="M114" s="42">
        <f t="shared" ca="1" si="21"/>
        <v>0.13159723684524335</v>
      </c>
      <c r="N114" s="42">
        <f t="shared" ca="1" si="22"/>
        <v>0.15520163438911191</v>
      </c>
      <c r="O114" s="42">
        <f t="shared" ca="1" si="23"/>
        <v>7.552583609651313E-2</v>
      </c>
      <c r="P114" s="42">
        <f t="shared" ca="1" si="24"/>
        <v>0.14242610111073303</v>
      </c>
      <c r="Q114" s="42">
        <f t="shared" ca="1" si="25"/>
        <v>3.7786876531208102E-2</v>
      </c>
      <c r="R114" s="42">
        <f t="shared" ca="1" si="26"/>
        <v>0.18435961163047748</v>
      </c>
      <c r="S114" s="42">
        <f t="shared" ca="1" si="27"/>
        <v>6.0778290159474252E-2</v>
      </c>
      <c r="T114" s="42">
        <f t="shared" ca="1" si="28"/>
        <v>0.21232441323723872</v>
      </c>
      <c r="U114">
        <f ca="1">+(L114^2*Markiwitz!$B$4^2)+(M114^2*Markiwitz!$C$4^2)+(N114^2*Markiwitz!$D$4^2)+(O114^2*Markiwitz!$E$4^2)+(P114^2*Markiwitz!$F$4^2)+(Q114^2*Markiwitz!$G$4^2)+(R114^2*Markiwitz!$H$4^2)+(S114^2*Markiwitz!$I$4^2)+(T114^2*Markiwitz!$J$4^2)+(2*L114*M114*Markiwitz!$B$8)+(2*L114*N114*Markiwitz!$E$8)+(2*L114*O114*Markiwitz!$H$8)+(2*L114*P114*Markiwitz!$B$11)+(2*L114*Q114*Markiwitz!$E$11)+(2*L114*R114*Markiwitz!$H$11)+(2*L114*S114*Markiwitz!$K$8)+(2*L114*T114*Markiwitz!$K$11)</f>
        <v>9.8444671612319609E-3</v>
      </c>
      <c r="V114" s="5">
        <f t="shared" ca="1" si="19"/>
        <v>9.9219288251992416E-2</v>
      </c>
      <c r="W114" s="42">
        <f ca="1">SUMPRODUCT(L114:T114,Markiwitz!$B$3:$J$3)</f>
        <v>0.24374078277933869</v>
      </c>
    </row>
    <row r="115" spans="1:23" x14ac:dyDescent="0.25">
      <c r="A115">
        <v>114</v>
      </c>
      <c r="B115" s="25">
        <f t="shared" ca="1" si="18"/>
        <v>0.99999999999999989</v>
      </c>
      <c r="C115" s="46">
        <v>0</v>
      </c>
      <c r="D115">
        <f t="shared" ca="1" si="33"/>
        <v>0.85668405706154604</v>
      </c>
      <c r="E115">
        <f t="shared" ca="1" si="33"/>
        <v>0.60852234071104849</v>
      </c>
      <c r="F115">
        <f t="shared" ca="1" si="33"/>
        <v>0.73580880926250247</v>
      </c>
      <c r="G115">
        <f t="shared" ca="1" si="33"/>
        <v>0.55166807096302273</v>
      </c>
      <c r="H115">
        <f t="shared" ca="1" si="33"/>
        <v>0.90032822137027557</v>
      </c>
      <c r="I115">
        <f t="shared" ca="1" si="33"/>
        <v>0.81633775129404917</v>
      </c>
      <c r="J115">
        <f t="shared" ca="1" si="33"/>
        <v>0.36368035498634554</v>
      </c>
      <c r="K115">
        <f t="shared" ca="1" si="33"/>
        <v>0.38812815405121204</v>
      </c>
      <c r="L115" s="42">
        <f t="shared" ca="1" si="20"/>
        <v>0</v>
      </c>
      <c r="M115" s="42">
        <f t="shared" ca="1" si="21"/>
        <v>0.16407932808963227</v>
      </c>
      <c r="N115" s="42">
        <f t="shared" ca="1" si="22"/>
        <v>0.11654931122901235</v>
      </c>
      <c r="O115" s="42">
        <f t="shared" ca="1" si="23"/>
        <v>0.14092828509069619</v>
      </c>
      <c r="P115" s="42">
        <f t="shared" ca="1" si="24"/>
        <v>0.10566010382239829</v>
      </c>
      <c r="Q115" s="42">
        <f t="shared" ca="1" si="25"/>
        <v>0.17243842511703894</v>
      </c>
      <c r="R115" s="42">
        <f t="shared" ca="1" si="26"/>
        <v>0.15635186463719386</v>
      </c>
      <c r="S115" s="42">
        <f t="shared" ca="1" si="27"/>
        <v>6.9655117068755629E-2</v>
      </c>
      <c r="T115" s="42">
        <f t="shared" ca="1" si="28"/>
        <v>7.4337564945272439E-2</v>
      </c>
      <c r="U115">
        <f ca="1">+(L115^2*Markiwitz!$B$4^2)+(M115^2*Markiwitz!$C$4^2)+(N115^2*Markiwitz!$D$4^2)+(O115^2*Markiwitz!$E$4^2)+(P115^2*Markiwitz!$F$4^2)+(Q115^2*Markiwitz!$G$4^2)+(R115^2*Markiwitz!$H$4^2)+(S115^2*Markiwitz!$I$4^2)+(T115^2*Markiwitz!$J$4^2)+(2*L115*M115*Markiwitz!$B$8)+(2*L115*N115*Markiwitz!$E$8)+(2*L115*O115*Markiwitz!$H$8)+(2*L115*P115*Markiwitz!$B$11)+(2*L115*Q115*Markiwitz!$E$11)+(2*L115*R115*Markiwitz!$H$11)+(2*L115*S115*Markiwitz!$K$8)+(2*L115*T115*Markiwitz!$K$11)</f>
        <v>1.5785608093405904E-2</v>
      </c>
      <c r="V115" s="5">
        <f t="shared" ca="1" si="19"/>
        <v>0.12564078992670297</v>
      </c>
      <c r="W115" s="42">
        <f ca="1">SUMPRODUCT(L115:T115,Markiwitz!$B$3:$J$3)</f>
        <v>0.60777856476284975</v>
      </c>
    </row>
    <row r="116" spans="1:23" x14ac:dyDescent="0.25">
      <c r="A116">
        <v>115</v>
      </c>
      <c r="B116" s="25">
        <f t="shared" ca="1" si="18"/>
        <v>1</v>
      </c>
      <c r="C116" s="46">
        <v>0</v>
      </c>
      <c r="D116">
        <f t="shared" ca="1" si="33"/>
        <v>0.81587755700558007</v>
      </c>
      <c r="E116">
        <f t="shared" ca="1" si="33"/>
        <v>0.28155427822920975</v>
      </c>
      <c r="F116">
        <f t="shared" ca="1" si="33"/>
        <v>0.5807770317813794</v>
      </c>
      <c r="G116">
        <f t="shared" ca="1" si="33"/>
        <v>0.94761004164428397</v>
      </c>
      <c r="H116">
        <f t="shared" ca="1" si="33"/>
        <v>3.1893015774023703E-2</v>
      </c>
      <c r="I116">
        <f t="shared" ca="1" si="33"/>
        <v>0.20461540349527196</v>
      </c>
      <c r="J116">
        <f t="shared" ca="1" si="33"/>
        <v>0.47562753352173281</v>
      </c>
      <c r="K116">
        <f t="shared" ca="1" si="33"/>
        <v>0.86635425967674262</v>
      </c>
      <c r="L116" s="42">
        <f t="shared" ca="1" si="20"/>
        <v>0</v>
      </c>
      <c r="M116" s="42">
        <f t="shared" ca="1" si="21"/>
        <v>0.19405746188011974</v>
      </c>
      <c r="N116" s="42">
        <f t="shared" ca="1" si="22"/>
        <v>6.6968024975683715E-2</v>
      </c>
      <c r="O116" s="42">
        <f t="shared" ca="1" si="23"/>
        <v>0.13813851813672734</v>
      </c>
      <c r="P116" s="42">
        <f t="shared" ca="1" si="24"/>
        <v>0.22539019238195152</v>
      </c>
      <c r="Q116" s="42">
        <f t="shared" ca="1" si="25"/>
        <v>7.5857923038411667E-3</v>
      </c>
      <c r="R116" s="42">
        <f t="shared" ca="1" si="26"/>
        <v>4.8668020737819472E-2</v>
      </c>
      <c r="S116" s="42">
        <f t="shared" ca="1" si="27"/>
        <v>0.11312858303675312</v>
      </c>
      <c r="T116" s="42">
        <f t="shared" ca="1" si="28"/>
        <v>0.20606340654710395</v>
      </c>
      <c r="U116">
        <f ca="1">+(L116^2*Markiwitz!$B$4^2)+(M116^2*Markiwitz!$C$4^2)+(N116^2*Markiwitz!$D$4^2)+(O116^2*Markiwitz!$E$4^2)+(P116^2*Markiwitz!$F$4^2)+(Q116^2*Markiwitz!$G$4^2)+(R116^2*Markiwitz!$H$4^2)+(S116^2*Markiwitz!$I$4^2)+(T116^2*Markiwitz!$J$4^2)+(2*L116*M116*Markiwitz!$B$8)+(2*L116*N116*Markiwitz!$E$8)+(2*L116*O116*Markiwitz!$H$8)+(2*L116*P116*Markiwitz!$B$11)+(2*L116*Q116*Markiwitz!$E$11)+(2*L116*R116*Markiwitz!$H$11)+(2*L116*S116*Markiwitz!$K$8)+(2*L116*T116*Markiwitz!$K$11)</f>
        <v>1.1475318324849729E-2</v>
      </c>
      <c r="V116" s="5">
        <f t="shared" ca="1" si="19"/>
        <v>0.10712291223099626</v>
      </c>
      <c r="W116" s="42">
        <f ca="1">SUMPRODUCT(L116:T116,Markiwitz!$B$3:$J$3)</f>
        <v>0.18438655251371625</v>
      </c>
    </row>
    <row r="117" spans="1:23" x14ac:dyDescent="0.25">
      <c r="A117">
        <v>116</v>
      </c>
      <c r="B117" s="25">
        <f t="shared" ca="1" si="18"/>
        <v>1</v>
      </c>
      <c r="C117" s="46">
        <v>0</v>
      </c>
      <c r="D117">
        <f t="shared" ca="1" si="33"/>
        <v>0.20235080840473085</v>
      </c>
      <c r="E117">
        <f t="shared" ca="1" si="33"/>
        <v>0.89237156816451946</v>
      </c>
      <c r="F117">
        <f t="shared" ca="1" si="33"/>
        <v>0.70351148306323652</v>
      </c>
      <c r="G117">
        <f t="shared" ca="1" si="33"/>
        <v>0.8718140579540492</v>
      </c>
      <c r="H117">
        <f t="shared" ca="1" si="33"/>
        <v>0.66778230873899136</v>
      </c>
      <c r="I117">
        <f t="shared" ca="1" si="33"/>
        <v>0.74296666218935359</v>
      </c>
      <c r="J117">
        <f t="shared" ca="1" si="33"/>
        <v>0.2478894976453776</v>
      </c>
      <c r="K117">
        <f t="shared" ca="1" si="33"/>
        <v>0.38636699802647723</v>
      </c>
      <c r="L117" s="42">
        <f t="shared" ca="1" si="20"/>
        <v>0</v>
      </c>
      <c r="M117" s="42">
        <f t="shared" ca="1" si="21"/>
        <v>4.2915910365590233E-2</v>
      </c>
      <c r="N117" s="42">
        <f t="shared" ca="1" si="22"/>
        <v>0.18926011975969131</v>
      </c>
      <c r="O117" s="42">
        <f t="shared" ca="1" si="23"/>
        <v>0.14920541205803969</v>
      </c>
      <c r="P117" s="42">
        <f t="shared" ca="1" si="24"/>
        <v>0.18490014574976479</v>
      </c>
      <c r="Q117" s="42">
        <f t="shared" ca="1" si="25"/>
        <v>0.1416277302349509</v>
      </c>
      <c r="R117" s="42">
        <f t="shared" ca="1" si="26"/>
        <v>0.15757332985478006</v>
      </c>
      <c r="S117" s="42">
        <f t="shared" ca="1" si="27"/>
        <v>5.2574059601688726E-2</v>
      </c>
      <c r="T117" s="42">
        <f t="shared" ca="1" si="28"/>
        <v>8.1943292375494234E-2</v>
      </c>
      <c r="U117">
        <f ca="1">+(L117^2*Markiwitz!$B$4^2)+(M117^2*Markiwitz!$C$4^2)+(N117^2*Markiwitz!$D$4^2)+(O117^2*Markiwitz!$E$4^2)+(P117^2*Markiwitz!$F$4^2)+(Q117^2*Markiwitz!$G$4^2)+(R117^2*Markiwitz!$H$4^2)+(S117^2*Markiwitz!$I$4^2)+(T117^2*Markiwitz!$J$4^2)+(2*L117*M117*Markiwitz!$B$8)+(2*L117*N117*Markiwitz!$E$8)+(2*L117*O117*Markiwitz!$H$8)+(2*L117*P117*Markiwitz!$B$11)+(2*L117*Q117*Markiwitz!$E$11)+(2*L117*R117*Markiwitz!$H$11)+(2*L117*S117*Markiwitz!$K$8)+(2*L117*T117*Markiwitz!$K$11)</f>
        <v>1.679805039606928E-2</v>
      </c>
      <c r="V117" s="5">
        <f t="shared" ca="1" si="19"/>
        <v>0.12960729298951229</v>
      </c>
      <c r="W117" s="42">
        <f ca="1">SUMPRODUCT(L117:T117,Markiwitz!$B$3:$J$3)</f>
        <v>0.55121230756501194</v>
      </c>
    </row>
    <row r="118" spans="1:23" x14ac:dyDescent="0.25">
      <c r="A118">
        <v>117</v>
      </c>
      <c r="B118" s="25">
        <f t="shared" ca="1" si="18"/>
        <v>1.0000000000000002</v>
      </c>
      <c r="C118" s="46">
        <v>0</v>
      </c>
      <c r="D118">
        <f t="shared" ca="1" si="33"/>
        <v>0.98065645815083935</v>
      </c>
      <c r="E118">
        <f t="shared" ca="1" si="33"/>
        <v>0.75884230314675483</v>
      </c>
      <c r="F118">
        <f t="shared" ca="1" si="33"/>
        <v>0.30734186828568277</v>
      </c>
      <c r="G118">
        <f t="shared" ca="1" si="33"/>
        <v>0.8601595621516922</v>
      </c>
      <c r="H118">
        <f t="shared" ca="1" si="33"/>
        <v>0.66443357117047563</v>
      </c>
      <c r="I118">
        <f t="shared" ca="1" si="33"/>
        <v>0.81035790434337163</v>
      </c>
      <c r="J118">
        <f t="shared" ca="1" si="33"/>
        <v>1.8242114579453017E-2</v>
      </c>
      <c r="K118">
        <f t="shared" ca="1" si="33"/>
        <v>0.38577583606197696</v>
      </c>
      <c r="L118" s="42">
        <f t="shared" ca="1" si="20"/>
        <v>0</v>
      </c>
      <c r="M118" s="42">
        <f t="shared" ca="1" si="21"/>
        <v>0.20490920793943895</v>
      </c>
      <c r="N118" s="42">
        <f t="shared" ca="1" si="22"/>
        <v>0.15856090478611209</v>
      </c>
      <c r="O118" s="42">
        <f t="shared" ca="1" si="23"/>
        <v>6.421940963484668E-2</v>
      </c>
      <c r="P118" s="42">
        <f t="shared" ca="1" si="24"/>
        <v>0.17973125360780251</v>
      </c>
      <c r="Q118" s="42">
        <f t="shared" ca="1" si="25"/>
        <v>0.13883410002075708</v>
      </c>
      <c r="R118" s="42">
        <f t="shared" ca="1" si="26"/>
        <v>0.1693251443421617</v>
      </c>
      <c r="S118" s="42">
        <f t="shared" ca="1" si="27"/>
        <v>3.8117092061624434E-3</v>
      </c>
      <c r="T118" s="42">
        <f t="shared" ca="1" si="28"/>
        <v>8.0608270462718609E-2</v>
      </c>
      <c r="U118">
        <f ca="1">+(L118^2*Markiwitz!$B$4^2)+(M118^2*Markiwitz!$C$4^2)+(N118^2*Markiwitz!$D$4^2)+(O118^2*Markiwitz!$E$4^2)+(P118^2*Markiwitz!$F$4^2)+(Q118^2*Markiwitz!$G$4^2)+(R118^2*Markiwitz!$H$4^2)+(S118^2*Markiwitz!$I$4^2)+(T118^2*Markiwitz!$J$4^2)+(2*L118*M118*Markiwitz!$B$8)+(2*L118*N118*Markiwitz!$E$8)+(2*L118*O118*Markiwitz!$H$8)+(2*L118*P118*Markiwitz!$B$11)+(2*L118*Q118*Markiwitz!$E$11)+(2*L118*R118*Markiwitz!$H$11)+(2*L118*S118*Markiwitz!$K$8)+(2*L118*T118*Markiwitz!$K$11)</f>
        <v>1.5048737527712925E-2</v>
      </c>
      <c r="V118" s="5">
        <f t="shared" ca="1" si="19"/>
        <v>0.12267329590303232</v>
      </c>
      <c r="W118" s="42">
        <f ca="1">SUMPRODUCT(L118:T118,Markiwitz!$B$3:$J$3)</f>
        <v>0.53685198146140312</v>
      </c>
    </row>
    <row r="119" spans="1:23" x14ac:dyDescent="0.25">
      <c r="A119">
        <v>118</v>
      </c>
      <c r="B119" s="25">
        <f t="shared" ca="1" si="18"/>
        <v>1</v>
      </c>
      <c r="C119" s="46">
        <v>0</v>
      </c>
      <c r="D119">
        <f t="shared" ca="1" si="33"/>
        <v>2.7473047115812443E-3</v>
      </c>
      <c r="E119">
        <f t="shared" ca="1" si="33"/>
        <v>0.67314126352565817</v>
      </c>
      <c r="F119">
        <f t="shared" ca="1" si="33"/>
        <v>0.54617029705117759</v>
      </c>
      <c r="G119">
        <f t="shared" ca="1" si="33"/>
        <v>0.13661952217083095</v>
      </c>
      <c r="H119">
        <f t="shared" ca="1" si="33"/>
        <v>0.99159294907257489</v>
      </c>
      <c r="I119">
        <f t="shared" ca="1" si="33"/>
        <v>4.5542999227457859E-2</v>
      </c>
      <c r="J119">
        <f t="shared" ca="1" si="33"/>
        <v>0.38186845095703215</v>
      </c>
      <c r="K119">
        <f t="shared" ca="1" si="33"/>
        <v>0.54416589484964961</v>
      </c>
      <c r="L119" s="42">
        <f t="shared" ca="1" si="20"/>
        <v>0</v>
      </c>
      <c r="M119" s="42">
        <f t="shared" ca="1" si="21"/>
        <v>8.2704089648241578E-4</v>
      </c>
      <c r="N119" s="42">
        <f t="shared" ca="1" si="22"/>
        <v>0.20264055592331517</v>
      </c>
      <c r="O119" s="42">
        <f t="shared" ca="1" si="23"/>
        <v>0.16441757268537163</v>
      </c>
      <c r="P119" s="42">
        <f t="shared" ca="1" si="24"/>
        <v>4.1127557353523622E-2</v>
      </c>
      <c r="Q119" s="42">
        <f t="shared" ca="1" si="25"/>
        <v>0.2985063571905765</v>
      </c>
      <c r="R119" s="42">
        <f t="shared" ca="1" si="26"/>
        <v>1.3710136611637679E-2</v>
      </c>
      <c r="S119" s="42">
        <f t="shared" ca="1" si="27"/>
        <v>0.11495660626450162</v>
      </c>
      <c r="T119" s="42">
        <f t="shared" ca="1" si="28"/>
        <v>0.16381417307459134</v>
      </c>
      <c r="U119">
        <f ca="1">+(L119^2*Markiwitz!$B$4^2)+(M119^2*Markiwitz!$C$4^2)+(N119^2*Markiwitz!$D$4^2)+(O119^2*Markiwitz!$E$4^2)+(P119^2*Markiwitz!$F$4^2)+(Q119^2*Markiwitz!$G$4^2)+(R119^2*Markiwitz!$H$4^2)+(S119^2*Markiwitz!$I$4^2)+(T119^2*Markiwitz!$J$4^2)+(2*L119*M119*Markiwitz!$B$8)+(2*L119*N119*Markiwitz!$E$8)+(2*L119*O119*Markiwitz!$H$8)+(2*L119*P119*Markiwitz!$B$11)+(2*L119*Q119*Markiwitz!$E$11)+(2*L119*R119*Markiwitz!$H$11)+(2*L119*S119*Markiwitz!$K$8)+(2*L119*T119*Markiwitz!$K$11)</f>
        <v>3.1955290578793261E-2</v>
      </c>
      <c r="V119" s="5">
        <f t="shared" ca="1" si="19"/>
        <v>0.17876042788825849</v>
      </c>
      <c r="W119" s="42">
        <f ca="1">SUMPRODUCT(L119:T119,Markiwitz!$B$3:$J$3)</f>
        <v>0.92992941270980112</v>
      </c>
    </row>
    <row r="120" spans="1:23" x14ac:dyDescent="0.25">
      <c r="A120">
        <v>119</v>
      </c>
      <c r="B120" s="25">
        <f t="shared" ca="1" si="18"/>
        <v>1</v>
      </c>
      <c r="C120" s="46">
        <v>0</v>
      </c>
      <c r="D120">
        <f t="shared" ca="1" si="33"/>
        <v>0.90687893480319337</v>
      </c>
      <c r="E120">
        <f t="shared" ca="1" si="33"/>
        <v>0.15315483294399346</v>
      </c>
      <c r="F120">
        <f t="shared" ca="1" si="33"/>
        <v>0.68819743422999147</v>
      </c>
      <c r="G120">
        <f t="shared" ca="1" si="33"/>
        <v>0.17333434108107304</v>
      </c>
      <c r="H120">
        <f t="shared" ca="1" si="33"/>
        <v>0.8050994328916613</v>
      </c>
      <c r="I120">
        <f t="shared" ca="1" si="33"/>
        <v>0.58112943868052258</v>
      </c>
      <c r="J120">
        <f t="shared" ca="1" si="33"/>
        <v>0.91025670265405079</v>
      </c>
      <c r="K120">
        <f t="shared" ca="1" si="33"/>
        <v>0.61831544392216509</v>
      </c>
      <c r="L120" s="42">
        <f t="shared" ca="1" si="20"/>
        <v>0</v>
      </c>
      <c r="M120" s="42">
        <f t="shared" ca="1" si="21"/>
        <v>0.18751244830725389</v>
      </c>
      <c r="N120" s="42">
        <f t="shared" ca="1" si="22"/>
        <v>3.1667333525228498E-2</v>
      </c>
      <c r="O120" s="42">
        <f t="shared" ca="1" si="23"/>
        <v>0.14229637590958147</v>
      </c>
      <c r="P120" s="42">
        <f t="shared" ca="1" si="24"/>
        <v>3.5839785691890759E-2</v>
      </c>
      <c r="Q120" s="42">
        <f t="shared" ca="1" si="25"/>
        <v>0.16646782718032704</v>
      </c>
      <c r="R120" s="42">
        <f t="shared" ca="1" si="26"/>
        <v>0.1201582699173103</v>
      </c>
      <c r="S120" s="42">
        <f t="shared" ca="1" si="27"/>
        <v>0.18821085853073677</v>
      </c>
      <c r="T120" s="42">
        <f t="shared" ca="1" si="28"/>
        <v>0.12784710093767132</v>
      </c>
      <c r="U120">
        <f ca="1">+(L120^2*Markiwitz!$B$4^2)+(M120^2*Markiwitz!$C$4^2)+(N120^2*Markiwitz!$D$4^2)+(O120^2*Markiwitz!$E$4^2)+(P120^2*Markiwitz!$F$4^2)+(Q120^2*Markiwitz!$G$4^2)+(R120^2*Markiwitz!$H$4^2)+(S120^2*Markiwitz!$I$4^2)+(T120^2*Markiwitz!$J$4^2)+(2*L120*M120*Markiwitz!$B$8)+(2*L120*N120*Markiwitz!$E$8)+(2*L120*O120*Markiwitz!$H$8)+(2*L120*P120*Markiwitz!$B$11)+(2*L120*Q120*Markiwitz!$E$11)+(2*L120*R120*Markiwitz!$H$11)+(2*L120*S120*Markiwitz!$K$8)+(2*L120*T120*Markiwitz!$K$11)</f>
        <v>1.6228660802882388E-2</v>
      </c>
      <c r="V120" s="5">
        <f t="shared" ca="1" si="19"/>
        <v>0.12739176112638678</v>
      </c>
      <c r="W120" s="42">
        <f ca="1">SUMPRODUCT(L120:T120,Markiwitz!$B$3:$J$3)</f>
        <v>0.54761685046114461</v>
      </c>
    </row>
    <row r="121" spans="1:23" x14ac:dyDescent="0.25">
      <c r="A121">
        <v>120</v>
      </c>
      <c r="B121" s="25">
        <f t="shared" ca="1" si="18"/>
        <v>1</v>
      </c>
      <c r="C121" s="46">
        <v>0</v>
      </c>
      <c r="D121">
        <f t="shared" ca="1" si="33"/>
        <v>0.11934980318461819</v>
      </c>
      <c r="E121">
        <f t="shared" ca="1" si="33"/>
        <v>0.47160853034086614</v>
      </c>
      <c r="F121">
        <f t="shared" ca="1" si="33"/>
        <v>0.6431454907002897</v>
      </c>
      <c r="G121">
        <f t="shared" ca="1" si="33"/>
        <v>0.34866114377245405</v>
      </c>
      <c r="H121">
        <f t="shared" ca="1" si="33"/>
        <v>6.8272057439038081E-2</v>
      </c>
      <c r="I121">
        <f t="shared" ca="1" si="33"/>
        <v>0.64877437350038492</v>
      </c>
      <c r="J121">
        <f t="shared" ca="1" si="33"/>
        <v>0.45287692673903435</v>
      </c>
      <c r="K121">
        <f t="shared" ca="1" si="33"/>
        <v>0.35127916396892067</v>
      </c>
      <c r="L121" s="42">
        <f t="shared" ca="1" si="20"/>
        <v>0</v>
      </c>
      <c r="M121" s="42">
        <f t="shared" ca="1" si="21"/>
        <v>3.8450725912159894E-2</v>
      </c>
      <c r="N121" s="42">
        <f t="shared" ca="1" si="22"/>
        <v>0.1519373292130427</v>
      </c>
      <c r="O121" s="42">
        <f t="shared" ca="1" si="23"/>
        <v>0.20720110402113798</v>
      </c>
      <c r="P121" s="42">
        <f t="shared" ca="1" si="24"/>
        <v>0.11232757589618385</v>
      </c>
      <c r="Q121" s="42">
        <f t="shared" ca="1" si="25"/>
        <v>2.1995094235614243E-2</v>
      </c>
      <c r="R121" s="42">
        <f t="shared" ca="1" si="26"/>
        <v>0.20901455175178349</v>
      </c>
      <c r="S121" s="42">
        <f t="shared" ca="1" si="27"/>
        <v>0.14590259989828094</v>
      </c>
      <c r="T121" s="42">
        <f t="shared" ca="1" si="28"/>
        <v>0.11317101907179698</v>
      </c>
      <c r="U121">
        <f ca="1">+(L121^2*Markiwitz!$B$4^2)+(M121^2*Markiwitz!$C$4^2)+(N121^2*Markiwitz!$D$4^2)+(O121^2*Markiwitz!$E$4^2)+(P121^2*Markiwitz!$F$4^2)+(Q121^2*Markiwitz!$G$4^2)+(R121^2*Markiwitz!$H$4^2)+(S121^2*Markiwitz!$I$4^2)+(T121^2*Markiwitz!$J$4^2)+(2*L121*M121*Markiwitz!$B$8)+(2*L121*N121*Markiwitz!$E$8)+(2*L121*O121*Markiwitz!$H$8)+(2*L121*P121*Markiwitz!$B$11)+(2*L121*Q121*Markiwitz!$E$11)+(2*L121*R121*Markiwitz!$H$11)+(2*L121*S121*Markiwitz!$K$8)+(2*L121*T121*Markiwitz!$K$11)</f>
        <v>1.3858733103436483E-2</v>
      </c>
      <c r="V121" s="5">
        <f t="shared" ca="1" si="19"/>
        <v>0.11772312051350187</v>
      </c>
      <c r="W121" s="42">
        <f ca="1">SUMPRODUCT(L121:T121,Markiwitz!$B$3:$J$3)</f>
        <v>0.20480632635138915</v>
      </c>
    </row>
    <row r="122" spans="1:23" x14ac:dyDescent="0.25">
      <c r="A122">
        <v>121</v>
      </c>
      <c r="B122" s="25">
        <f t="shared" ca="1" si="18"/>
        <v>1.0000000000000002</v>
      </c>
      <c r="C122" s="46">
        <v>0</v>
      </c>
      <c r="D122">
        <f t="shared" ref="D122:K131" ca="1" si="34">RAND()</f>
        <v>0.92080774409444688</v>
      </c>
      <c r="E122">
        <f t="shared" ca="1" si="34"/>
        <v>0.55756595727375424</v>
      </c>
      <c r="F122">
        <f t="shared" ca="1" si="34"/>
        <v>0.97301900450681134</v>
      </c>
      <c r="G122">
        <f t="shared" ca="1" si="34"/>
        <v>6.5950003837466076E-2</v>
      </c>
      <c r="H122">
        <f t="shared" ca="1" si="34"/>
        <v>0.60609200659725238</v>
      </c>
      <c r="I122">
        <f t="shared" ca="1" si="34"/>
        <v>0.78421984917119281</v>
      </c>
      <c r="J122">
        <f t="shared" ca="1" si="34"/>
        <v>0.71430504517296545</v>
      </c>
      <c r="K122">
        <f t="shared" ca="1" si="34"/>
        <v>0.7436438234980508</v>
      </c>
      <c r="L122" s="42">
        <f t="shared" ca="1" si="20"/>
        <v>0</v>
      </c>
      <c r="M122" s="42">
        <f t="shared" ca="1" si="21"/>
        <v>0.17161308236712525</v>
      </c>
      <c r="N122" s="42">
        <f t="shared" ca="1" si="22"/>
        <v>0.10391486514356615</v>
      </c>
      <c r="O122" s="42">
        <f t="shared" ca="1" si="23"/>
        <v>0.1813438164873625</v>
      </c>
      <c r="P122" s="42">
        <f t="shared" ca="1" si="24"/>
        <v>1.2291255708108403E-2</v>
      </c>
      <c r="Q122" s="42">
        <f t="shared" ca="1" si="25"/>
        <v>0.11295877789616188</v>
      </c>
      <c r="R122" s="42">
        <f t="shared" ca="1" si="26"/>
        <v>0.14615687849378728</v>
      </c>
      <c r="S122" s="42">
        <f t="shared" ca="1" si="27"/>
        <v>0.13312669375198896</v>
      </c>
      <c r="T122" s="42">
        <f t="shared" ca="1" si="28"/>
        <v>0.13859463015189968</v>
      </c>
      <c r="U122">
        <f ca="1">+(L122^2*Markiwitz!$B$4^2)+(M122^2*Markiwitz!$C$4^2)+(N122^2*Markiwitz!$D$4^2)+(O122^2*Markiwitz!$E$4^2)+(P122^2*Markiwitz!$F$4^2)+(Q122^2*Markiwitz!$G$4^2)+(R122^2*Markiwitz!$H$4^2)+(S122^2*Markiwitz!$I$4^2)+(T122^2*Markiwitz!$J$4^2)+(2*L122*M122*Markiwitz!$B$8)+(2*L122*N122*Markiwitz!$E$8)+(2*L122*O122*Markiwitz!$H$8)+(2*L122*P122*Markiwitz!$B$11)+(2*L122*Q122*Markiwitz!$E$11)+(2*L122*R122*Markiwitz!$H$11)+(2*L122*S122*Markiwitz!$K$8)+(2*L122*T122*Markiwitz!$K$11)</f>
        <v>1.2403211686071475E-2</v>
      </c>
      <c r="V122" s="5">
        <f t="shared" ca="1" si="19"/>
        <v>0.11136970721911535</v>
      </c>
      <c r="W122" s="42">
        <f ca="1">SUMPRODUCT(L122:T122,Markiwitz!$B$3:$J$3)</f>
        <v>0.42228769586858189</v>
      </c>
    </row>
    <row r="123" spans="1:23" x14ac:dyDescent="0.25">
      <c r="A123">
        <v>122</v>
      </c>
      <c r="B123" s="25">
        <f t="shared" ca="1" si="18"/>
        <v>1</v>
      </c>
      <c r="C123" s="46">
        <v>0</v>
      </c>
      <c r="D123">
        <f t="shared" ca="1" si="34"/>
        <v>5.640907622722402E-3</v>
      </c>
      <c r="E123">
        <f t="shared" ca="1" si="34"/>
        <v>0.51700014012233919</v>
      </c>
      <c r="F123">
        <f t="shared" ca="1" si="34"/>
        <v>0.443303542684788</v>
      </c>
      <c r="G123">
        <f t="shared" ca="1" si="34"/>
        <v>0.42299509636852894</v>
      </c>
      <c r="H123">
        <f t="shared" ca="1" si="34"/>
        <v>0.37060802064296605</v>
      </c>
      <c r="I123">
        <f t="shared" ca="1" si="34"/>
        <v>0.20466783939090061</v>
      </c>
      <c r="J123">
        <f t="shared" ca="1" si="34"/>
        <v>5.5473225752139643E-2</v>
      </c>
      <c r="K123">
        <f t="shared" ca="1" si="34"/>
        <v>5.1300268517417313E-2</v>
      </c>
      <c r="L123" s="42">
        <f t="shared" ca="1" si="20"/>
        <v>0</v>
      </c>
      <c r="M123" s="42">
        <f t="shared" ca="1" si="21"/>
        <v>2.7237747331204328E-3</v>
      </c>
      <c r="N123" s="42">
        <f t="shared" ca="1" si="22"/>
        <v>0.24963924475780239</v>
      </c>
      <c r="O123" s="42">
        <f t="shared" ca="1" si="23"/>
        <v>0.21405402630664952</v>
      </c>
      <c r="P123" s="42">
        <f t="shared" ca="1" si="24"/>
        <v>0.20424786803482467</v>
      </c>
      <c r="Q123" s="42">
        <f t="shared" ca="1" si="25"/>
        <v>0.17895218819979664</v>
      </c>
      <c r="R123" s="42">
        <f t="shared" ca="1" si="26"/>
        <v>9.8826133470032163E-2</v>
      </c>
      <c r="S123" s="42">
        <f t="shared" ca="1" si="27"/>
        <v>2.6785861562370668E-2</v>
      </c>
      <c r="T123" s="42">
        <f t="shared" ca="1" si="28"/>
        <v>2.4770902935403599E-2</v>
      </c>
      <c r="U123">
        <f ca="1">+(L123^2*Markiwitz!$B$4^2)+(M123^2*Markiwitz!$C$4^2)+(N123^2*Markiwitz!$D$4^2)+(O123^2*Markiwitz!$E$4^2)+(P123^2*Markiwitz!$F$4^2)+(Q123^2*Markiwitz!$G$4^2)+(R123^2*Markiwitz!$H$4^2)+(S123^2*Markiwitz!$I$4^2)+(T123^2*Markiwitz!$J$4^2)+(2*L123*M123*Markiwitz!$B$8)+(2*L123*N123*Markiwitz!$E$8)+(2*L123*O123*Markiwitz!$H$8)+(2*L123*P123*Markiwitz!$B$11)+(2*L123*Q123*Markiwitz!$E$11)+(2*L123*R123*Markiwitz!$H$11)+(2*L123*S123*Markiwitz!$K$8)+(2*L123*T123*Markiwitz!$K$11)</f>
        <v>2.3252946932309216E-2</v>
      </c>
      <c r="V123" s="5">
        <f t="shared" ca="1" si="19"/>
        <v>0.15248916988530437</v>
      </c>
      <c r="W123" s="42">
        <f ca="1">SUMPRODUCT(L123:T123,Markiwitz!$B$3:$J$3)</f>
        <v>0.68083110230264687</v>
      </c>
    </row>
    <row r="124" spans="1:23" x14ac:dyDescent="0.25">
      <c r="A124">
        <v>123</v>
      </c>
      <c r="B124" s="25">
        <f t="shared" ca="1" si="18"/>
        <v>0.99999999999999989</v>
      </c>
      <c r="C124" s="46">
        <v>0</v>
      </c>
      <c r="D124">
        <f t="shared" ca="1" si="34"/>
        <v>0.2785612267419707</v>
      </c>
      <c r="E124">
        <f t="shared" ca="1" si="34"/>
        <v>9.9774509225842301E-2</v>
      </c>
      <c r="F124">
        <f t="shared" ca="1" si="34"/>
        <v>0.87301906788403061</v>
      </c>
      <c r="G124">
        <f t="shared" ca="1" si="34"/>
        <v>0.97336918166487696</v>
      </c>
      <c r="H124">
        <f t="shared" ca="1" si="34"/>
        <v>0.92312875647336612</v>
      </c>
      <c r="I124">
        <f t="shared" ca="1" si="34"/>
        <v>0.62022574636657746</v>
      </c>
      <c r="J124">
        <f t="shared" ca="1" si="34"/>
        <v>0.21835791496153512</v>
      </c>
      <c r="K124">
        <f t="shared" ca="1" si="34"/>
        <v>0.31060157976163316</v>
      </c>
      <c r="L124" s="42">
        <f t="shared" ca="1" si="20"/>
        <v>0</v>
      </c>
      <c r="M124" s="42">
        <f t="shared" ca="1" si="21"/>
        <v>6.4826335684916719E-2</v>
      </c>
      <c r="N124" s="42">
        <f t="shared" ca="1" si="22"/>
        <v>2.321936869506807E-2</v>
      </c>
      <c r="O124" s="42">
        <f t="shared" ca="1" si="23"/>
        <v>0.20316764043549559</v>
      </c>
      <c r="P124" s="42">
        <f t="shared" ca="1" si="24"/>
        <v>0.22652096292787025</v>
      </c>
      <c r="Q124" s="42">
        <f t="shared" ca="1" si="25"/>
        <v>0.21482908927226391</v>
      </c>
      <c r="R124" s="42">
        <f t="shared" ca="1" si="26"/>
        <v>0.1443379716001581</v>
      </c>
      <c r="S124" s="42">
        <f t="shared" ca="1" si="27"/>
        <v>5.0815914548893663E-2</v>
      </c>
      <c r="T124" s="42">
        <f t="shared" ca="1" si="28"/>
        <v>7.2282716835333743E-2</v>
      </c>
      <c r="U124">
        <f ca="1">+(L124^2*Markiwitz!$B$4^2)+(M124^2*Markiwitz!$C$4^2)+(N124^2*Markiwitz!$D$4^2)+(O124^2*Markiwitz!$E$4^2)+(P124^2*Markiwitz!$F$4^2)+(Q124^2*Markiwitz!$G$4^2)+(R124^2*Markiwitz!$H$4^2)+(S124^2*Markiwitz!$I$4^2)+(T124^2*Markiwitz!$J$4^2)+(2*L124*M124*Markiwitz!$B$8)+(2*L124*N124*Markiwitz!$E$8)+(2*L124*O124*Markiwitz!$H$8)+(2*L124*P124*Markiwitz!$B$11)+(2*L124*Q124*Markiwitz!$E$11)+(2*L124*R124*Markiwitz!$H$11)+(2*L124*S124*Markiwitz!$K$8)+(2*L124*T124*Markiwitz!$K$11)</f>
        <v>2.468659035471811E-2</v>
      </c>
      <c r="V124" s="5">
        <f t="shared" ca="1" si="19"/>
        <v>0.1571196688983213</v>
      </c>
      <c r="W124" s="42">
        <f ca="1">SUMPRODUCT(L124:T124,Markiwitz!$B$3:$J$3)</f>
        <v>0.75079658064643762</v>
      </c>
    </row>
    <row r="125" spans="1:23" x14ac:dyDescent="0.25">
      <c r="A125">
        <v>124</v>
      </c>
      <c r="B125" s="25">
        <f t="shared" ca="1" si="18"/>
        <v>1.0000000000000002</v>
      </c>
      <c r="C125" s="46">
        <v>0</v>
      </c>
      <c r="D125">
        <f t="shared" ca="1" si="34"/>
        <v>0.83548153275896908</v>
      </c>
      <c r="E125">
        <f t="shared" ca="1" si="34"/>
        <v>0.28199288115465926</v>
      </c>
      <c r="F125">
        <f t="shared" ca="1" si="34"/>
        <v>0.78538742396854211</v>
      </c>
      <c r="G125">
        <f t="shared" ca="1" si="34"/>
        <v>4.6689477462651396E-2</v>
      </c>
      <c r="H125">
        <f t="shared" ca="1" si="34"/>
        <v>0.23907324770326499</v>
      </c>
      <c r="I125">
        <f t="shared" ca="1" si="34"/>
        <v>0.53162473234620999</v>
      </c>
      <c r="J125">
        <f t="shared" ca="1" si="34"/>
        <v>0.42862809750912134</v>
      </c>
      <c r="K125">
        <f t="shared" ca="1" si="34"/>
        <v>0.44763356456801628</v>
      </c>
      <c r="L125" s="42">
        <f t="shared" ca="1" si="20"/>
        <v>0</v>
      </c>
      <c r="M125" s="42">
        <f t="shared" ca="1" si="21"/>
        <v>0.23230334694888943</v>
      </c>
      <c r="N125" s="42">
        <f t="shared" ca="1" si="22"/>
        <v>7.840734658929481E-2</v>
      </c>
      <c r="O125" s="42">
        <f t="shared" ca="1" si="23"/>
        <v>0.21837481749832266</v>
      </c>
      <c r="P125" s="42">
        <f t="shared" ca="1" si="24"/>
        <v>1.2981881054931343E-2</v>
      </c>
      <c r="Q125" s="42">
        <f t="shared" ca="1" si="25"/>
        <v>6.6473660314202973E-2</v>
      </c>
      <c r="R125" s="42">
        <f t="shared" ca="1" si="26"/>
        <v>0.14781679762209721</v>
      </c>
      <c r="S125" s="42">
        <f t="shared" ca="1" si="27"/>
        <v>0.11917886601142819</v>
      </c>
      <c r="T125" s="42">
        <f t="shared" ca="1" si="28"/>
        <v>0.1244632839608335</v>
      </c>
      <c r="U125">
        <f ca="1">+(L125^2*Markiwitz!$B$4^2)+(M125^2*Markiwitz!$C$4^2)+(N125^2*Markiwitz!$D$4^2)+(O125^2*Markiwitz!$E$4^2)+(P125^2*Markiwitz!$F$4^2)+(Q125^2*Markiwitz!$G$4^2)+(R125^2*Markiwitz!$H$4^2)+(S125^2*Markiwitz!$I$4^2)+(T125^2*Markiwitz!$J$4^2)+(2*L125*M125*Markiwitz!$B$8)+(2*L125*N125*Markiwitz!$E$8)+(2*L125*O125*Markiwitz!$H$8)+(2*L125*P125*Markiwitz!$B$11)+(2*L125*Q125*Markiwitz!$E$11)+(2*L125*R125*Markiwitz!$H$11)+(2*L125*S125*Markiwitz!$K$8)+(2*L125*T125*Markiwitz!$K$11)</f>
        <v>1.1383292399283705E-2</v>
      </c>
      <c r="V125" s="5">
        <f t="shared" ca="1" si="19"/>
        <v>0.10669251332349287</v>
      </c>
      <c r="W125" s="42">
        <f ca="1">SUMPRODUCT(L125:T125,Markiwitz!$B$3:$J$3)</f>
        <v>0.30847622955976411</v>
      </c>
    </row>
    <row r="126" spans="1:23" x14ac:dyDescent="0.25">
      <c r="A126">
        <v>125</v>
      </c>
      <c r="B126" s="25">
        <f t="shared" ca="1" si="18"/>
        <v>1.0000000000000002</v>
      </c>
      <c r="C126" s="46">
        <v>0</v>
      </c>
      <c r="D126">
        <f t="shared" ca="1" si="34"/>
        <v>8.3127679610870309E-2</v>
      </c>
      <c r="E126">
        <f t="shared" ca="1" si="34"/>
        <v>6.7942801297085076E-2</v>
      </c>
      <c r="F126">
        <f t="shared" ca="1" si="34"/>
        <v>0.62987767663914762</v>
      </c>
      <c r="G126">
        <f t="shared" ca="1" si="34"/>
        <v>0.52658543817405434</v>
      </c>
      <c r="H126">
        <f t="shared" ca="1" si="34"/>
        <v>0.9033327900502206</v>
      </c>
      <c r="I126">
        <f t="shared" ca="1" si="34"/>
        <v>0.46159771639564362</v>
      </c>
      <c r="J126">
        <f t="shared" ca="1" si="34"/>
        <v>0.42921395094154713</v>
      </c>
      <c r="K126">
        <f t="shared" ca="1" si="34"/>
        <v>0.23587964114492466</v>
      </c>
      <c r="L126" s="42">
        <f t="shared" ca="1" si="20"/>
        <v>0</v>
      </c>
      <c r="M126" s="42">
        <f t="shared" ca="1" si="21"/>
        <v>2.490673936633277E-2</v>
      </c>
      <c r="N126" s="42">
        <f t="shared" ca="1" si="22"/>
        <v>2.0357041741650476E-2</v>
      </c>
      <c r="O126" s="42">
        <f t="shared" ca="1" si="23"/>
        <v>0.18872413133820942</v>
      </c>
      <c r="P126" s="42">
        <f t="shared" ca="1" si="24"/>
        <v>0.15777568102589309</v>
      </c>
      <c r="Q126" s="42">
        <f t="shared" ca="1" si="25"/>
        <v>0.27065683137269864</v>
      </c>
      <c r="R126" s="42">
        <f t="shared" ca="1" si="26"/>
        <v>0.13830404106284327</v>
      </c>
      <c r="S126" s="42">
        <f t="shared" ca="1" si="27"/>
        <v>0.12860120790737337</v>
      </c>
      <c r="T126" s="42">
        <f t="shared" ca="1" si="28"/>
        <v>7.067432618499904E-2</v>
      </c>
      <c r="U126">
        <f ca="1">+(L126^2*Markiwitz!$B$4^2)+(M126^2*Markiwitz!$C$4^2)+(N126^2*Markiwitz!$D$4^2)+(O126^2*Markiwitz!$E$4^2)+(P126^2*Markiwitz!$F$4^2)+(Q126^2*Markiwitz!$G$4^2)+(R126^2*Markiwitz!$H$4^2)+(S126^2*Markiwitz!$I$4^2)+(T126^2*Markiwitz!$J$4^2)+(2*L126*M126*Markiwitz!$B$8)+(2*L126*N126*Markiwitz!$E$8)+(2*L126*O126*Markiwitz!$H$8)+(2*L126*P126*Markiwitz!$B$11)+(2*L126*Q126*Markiwitz!$E$11)+(2*L126*R126*Markiwitz!$H$11)+(2*L126*S126*Markiwitz!$K$8)+(2*L126*T126*Markiwitz!$K$11)</f>
        <v>2.9819288112301383E-2</v>
      </c>
      <c r="V126" s="5">
        <f t="shared" ca="1" si="19"/>
        <v>0.17268262249659455</v>
      </c>
      <c r="W126" s="42">
        <f ca="1">SUMPRODUCT(L126:T126,Markiwitz!$B$3:$J$3)</f>
        <v>0.86596206859792046</v>
      </c>
    </row>
    <row r="127" spans="1:23" x14ac:dyDescent="0.25">
      <c r="A127">
        <v>126</v>
      </c>
      <c r="B127" s="25">
        <f t="shared" ca="1" si="18"/>
        <v>1.0000000000000002</v>
      </c>
      <c r="C127" s="46">
        <v>0</v>
      </c>
      <c r="D127">
        <f t="shared" ca="1" si="34"/>
        <v>9.0047842326832717E-2</v>
      </c>
      <c r="E127">
        <f t="shared" ca="1" si="34"/>
        <v>0.97280567255028705</v>
      </c>
      <c r="F127">
        <f t="shared" ca="1" si="34"/>
        <v>9.083654849239009E-4</v>
      </c>
      <c r="G127">
        <f t="shared" ca="1" si="34"/>
        <v>0.81772295789308391</v>
      </c>
      <c r="H127">
        <f t="shared" ca="1" si="34"/>
        <v>0.40599861357813061</v>
      </c>
      <c r="I127">
        <f t="shared" ca="1" si="34"/>
        <v>0.7217288699665424</v>
      </c>
      <c r="J127">
        <f t="shared" ca="1" si="34"/>
        <v>0.15178150398161838</v>
      </c>
      <c r="K127">
        <f t="shared" ca="1" si="34"/>
        <v>0.85840981048604026</v>
      </c>
      <c r="L127" s="42">
        <f t="shared" ca="1" si="20"/>
        <v>0</v>
      </c>
      <c r="M127" s="42">
        <f t="shared" ca="1" si="21"/>
        <v>2.2403284286833632E-2</v>
      </c>
      <c r="N127" s="42">
        <f t="shared" ca="1" si="22"/>
        <v>0.24202736539634129</v>
      </c>
      <c r="O127" s="42">
        <f t="shared" ca="1" si="23"/>
        <v>2.2599508960175917E-4</v>
      </c>
      <c r="P127" s="42">
        <f t="shared" ca="1" si="24"/>
        <v>0.20344385184774488</v>
      </c>
      <c r="Q127" s="42">
        <f t="shared" ca="1" si="25"/>
        <v>0.10100966469621681</v>
      </c>
      <c r="R127" s="42">
        <f t="shared" ca="1" si="26"/>
        <v>0.17956118252327649</v>
      </c>
      <c r="S127" s="42">
        <f t="shared" ca="1" si="27"/>
        <v>3.7762195021191582E-2</v>
      </c>
      <c r="T127" s="42">
        <f t="shared" ca="1" si="28"/>
        <v>0.21356646113879368</v>
      </c>
      <c r="U127">
        <f ca="1">+(L127^2*Markiwitz!$B$4^2)+(M127^2*Markiwitz!$C$4^2)+(N127^2*Markiwitz!$D$4^2)+(O127^2*Markiwitz!$E$4^2)+(P127^2*Markiwitz!$F$4^2)+(Q127^2*Markiwitz!$G$4^2)+(R127^2*Markiwitz!$H$4^2)+(S127^2*Markiwitz!$I$4^2)+(T127^2*Markiwitz!$J$4^2)+(2*L127*M127*Markiwitz!$B$8)+(2*L127*N127*Markiwitz!$E$8)+(2*L127*O127*Markiwitz!$H$8)+(2*L127*P127*Markiwitz!$B$11)+(2*L127*Q127*Markiwitz!$E$11)+(2*L127*R127*Markiwitz!$H$11)+(2*L127*S127*Markiwitz!$K$8)+(2*L127*T127*Markiwitz!$K$11)</f>
        <v>1.5810722645654657E-2</v>
      </c>
      <c r="V127" s="5">
        <f t="shared" ca="1" si="19"/>
        <v>0.1257406960600054</v>
      </c>
      <c r="W127" s="42">
        <f ca="1">SUMPRODUCT(L127:T127,Markiwitz!$B$3:$J$3)</f>
        <v>0.42016118599259311</v>
      </c>
    </row>
    <row r="128" spans="1:23" x14ac:dyDescent="0.25">
      <c r="A128">
        <v>127</v>
      </c>
      <c r="B128" s="25">
        <f t="shared" ca="1" si="18"/>
        <v>1</v>
      </c>
      <c r="C128" s="46">
        <v>0</v>
      </c>
      <c r="D128">
        <f t="shared" ca="1" si="34"/>
        <v>0.48001129777105722</v>
      </c>
      <c r="E128">
        <f t="shared" ca="1" si="34"/>
        <v>0.78527564226927093</v>
      </c>
      <c r="F128">
        <f t="shared" ca="1" si="34"/>
        <v>0.97634778531857935</v>
      </c>
      <c r="G128">
        <f t="shared" ca="1" si="34"/>
        <v>0.65762092989514931</v>
      </c>
      <c r="H128">
        <f t="shared" ca="1" si="34"/>
        <v>0.11350253402337096</v>
      </c>
      <c r="I128">
        <f t="shared" ca="1" si="34"/>
        <v>0.11492801529449892</v>
      </c>
      <c r="J128">
        <f t="shared" ca="1" si="34"/>
        <v>0.49367226237765138</v>
      </c>
      <c r="K128">
        <f t="shared" ca="1" si="34"/>
        <v>0.70481431798192307</v>
      </c>
      <c r="L128" s="42">
        <f t="shared" ca="1" si="20"/>
        <v>0</v>
      </c>
      <c r="M128" s="42">
        <f t="shared" ca="1" si="21"/>
        <v>0.11095518409319788</v>
      </c>
      <c r="N128" s="42">
        <f t="shared" ca="1" si="22"/>
        <v>0.18151740147884657</v>
      </c>
      <c r="O128" s="42">
        <f t="shared" ca="1" si="23"/>
        <v>0.22568395527781457</v>
      </c>
      <c r="P128" s="42">
        <f t="shared" ca="1" si="24"/>
        <v>0.15200986243215014</v>
      </c>
      <c r="Q128" s="42">
        <f t="shared" ca="1" si="25"/>
        <v>2.6236246138552723E-2</v>
      </c>
      <c r="R128" s="42">
        <f t="shared" ca="1" si="26"/>
        <v>2.6565747834854138E-2</v>
      </c>
      <c r="S128" s="42">
        <f t="shared" ca="1" si="27"/>
        <v>0.11411293235840279</v>
      </c>
      <c r="T128" s="42">
        <f t="shared" ca="1" si="28"/>
        <v>0.16291867038618127</v>
      </c>
      <c r="U128">
        <f ca="1">+(L128^2*Markiwitz!$B$4^2)+(M128^2*Markiwitz!$C$4^2)+(N128^2*Markiwitz!$D$4^2)+(O128^2*Markiwitz!$E$4^2)+(P128^2*Markiwitz!$F$4^2)+(Q128^2*Markiwitz!$G$4^2)+(R128^2*Markiwitz!$H$4^2)+(S128^2*Markiwitz!$I$4^2)+(T128^2*Markiwitz!$J$4^2)+(2*L128*M128*Markiwitz!$B$8)+(2*L128*N128*Markiwitz!$E$8)+(2*L128*O128*Markiwitz!$H$8)+(2*L128*P128*Markiwitz!$B$11)+(2*L128*Q128*Markiwitz!$E$11)+(2*L128*R128*Markiwitz!$H$11)+(2*L128*S128*Markiwitz!$K$8)+(2*L128*T128*Markiwitz!$K$11)</f>
        <v>1.2315710377768145E-2</v>
      </c>
      <c r="V128" s="5">
        <f t="shared" ca="1" si="19"/>
        <v>0.11097617031492908</v>
      </c>
      <c r="W128" s="42">
        <f ca="1">SUMPRODUCT(L128:T128,Markiwitz!$B$3:$J$3)</f>
        <v>0.24497762478579471</v>
      </c>
    </row>
    <row r="129" spans="1:23" x14ac:dyDescent="0.25">
      <c r="A129">
        <v>128</v>
      </c>
      <c r="B129" s="25">
        <f t="shared" ca="1" si="18"/>
        <v>1.0000000000000002</v>
      </c>
      <c r="C129" s="46">
        <v>0</v>
      </c>
      <c r="D129">
        <f t="shared" ca="1" si="34"/>
        <v>0.65399464945316343</v>
      </c>
      <c r="E129">
        <f t="shared" ca="1" si="34"/>
        <v>0.37017283105368426</v>
      </c>
      <c r="F129">
        <f t="shared" ca="1" si="34"/>
        <v>4.2811902210581732E-2</v>
      </c>
      <c r="G129">
        <f t="shared" ca="1" si="34"/>
        <v>2.042427438962513E-2</v>
      </c>
      <c r="H129">
        <f t="shared" ca="1" si="34"/>
        <v>0.66291160714781094</v>
      </c>
      <c r="I129">
        <f t="shared" ca="1" si="34"/>
        <v>0.54586461485773086</v>
      </c>
      <c r="J129">
        <f t="shared" ca="1" si="34"/>
        <v>0.90680009907678205</v>
      </c>
      <c r="K129">
        <f t="shared" ca="1" si="34"/>
        <v>0.16390160017569078</v>
      </c>
      <c r="L129" s="42">
        <f t="shared" ca="1" si="20"/>
        <v>0</v>
      </c>
      <c r="M129" s="42">
        <f t="shared" ca="1" si="21"/>
        <v>0.1942434369107624</v>
      </c>
      <c r="N129" s="42">
        <f t="shared" ca="1" si="22"/>
        <v>0.10994530767946915</v>
      </c>
      <c r="O129" s="42">
        <f t="shared" ca="1" si="23"/>
        <v>1.2715594895194042E-2</v>
      </c>
      <c r="P129" s="42">
        <f t="shared" ca="1" si="24"/>
        <v>6.0662289166531942E-3</v>
      </c>
      <c r="Q129" s="42">
        <f t="shared" ca="1" si="25"/>
        <v>0.19689186914311241</v>
      </c>
      <c r="R129" s="42">
        <f t="shared" ca="1" si="26"/>
        <v>0.1621276549687258</v>
      </c>
      <c r="S129" s="42">
        <f t="shared" ca="1" si="27"/>
        <v>0.26932937139925101</v>
      </c>
      <c r="T129" s="42">
        <f t="shared" ca="1" si="28"/>
        <v>4.8680536086832045E-2</v>
      </c>
      <c r="U129">
        <f ca="1">+(L129^2*Markiwitz!$B$4^2)+(M129^2*Markiwitz!$C$4^2)+(N129^2*Markiwitz!$D$4^2)+(O129^2*Markiwitz!$E$4^2)+(P129^2*Markiwitz!$F$4^2)+(Q129^2*Markiwitz!$G$4^2)+(R129^2*Markiwitz!$H$4^2)+(S129^2*Markiwitz!$I$4^2)+(T129^2*Markiwitz!$J$4^2)+(2*L129*M129*Markiwitz!$B$8)+(2*L129*N129*Markiwitz!$E$8)+(2*L129*O129*Markiwitz!$H$8)+(2*L129*P129*Markiwitz!$B$11)+(2*L129*Q129*Markiwitz!$E$11)+(2*L129*R129*Markiwitz!$H$11)+(2*L129*S129*Markiwitz!$K$8)+(2*L129*T129*Markiwitz!$K$11)</f>
        <v>2.3177220868791183E-2</v>
      </c>
      <c r="V129" s="5">
        <f t="shared" ca="1" si="19"/>
        <v>0.15224066759178109</v>
      </c>
      <c r="W129" s="42">
        <f ca="1">SUMPRODUCT(L129:T129,Markiwitz!$B$3:$J$3)</f>
        <v>0.59236702246159489</v>
      </c>
    </row>
    <row r="130" spans="1:23" x14ac:dyDescent="0.25">
      <c r="A130">
        <v>129</v>
      </c>
      <c r="B130" s="25">
        <f t="shared" ref="B130:B193" ca="1" si="35">SUM(L130:T130)</f>
        <v>1</v>
      </c>
      <c r="C130" s="46">
        <v>0</v>
      </c>
      <c r="D130">
        <f t="shared" ca="1" si="34"/>
        <v>0.96394361779136573</v>
      </c>
      <c r="E130">
        <f t="shared" ca="1" si="34"/>
        <v>0.74846685248422617</v>
      </c>
      <c r="F130">
        <f t="shared" ca="1" si="34"/>
        <v>0.89347822455716208</v>
      </c>
      <c r="G130">
        <f t="shared" ca="1" si="34"/>
        <v>0.72309063100088145</v>
      </c>
      <c r="H130">
        <f t="shared" ca="1" si="34"/>
        <v>0.6020284784582195</v>
      </c>
      <c r="I130">
        <f t="shared" ca="1" si="34"/>
        <v>0.7997549552186427</v>
      </c>
      <c r="J130">
        <f t="shared" ca="1" si="34"/>
        <v>0.3400841549919762</v>
      </c>
      <c r="K130">
        <f t="shared" ca="1" si="34"/>
        <v>0.76003591565651574</v>
      </c>
      <c r="L130" s="42">
        <f t="shared" ca="1" si="20"/>
        <v>0</v>
      </c>
      <c r="M130" s="42">
        <f t="shared" ca="1" si="21"/>
        <v>0.16531692470402154</v>
      </c>
      <c r="N130" s="42">
        <f t="shared" ca="1" si="22"/>
        <v>0.12836252661654288</v>
      </c>
      <c r="O130" s="42">
        <f t="shared" ca="1" si="23"/>
        <v>0.15323206632378852</v>
      </c>
      <c r="P130" s="42">
        <f t="shared" ca="1" si="24"/>
        <v>0.12401048898819411</v>
      </c>
      <c r="Q130" s="42">
        <f t="shared" ca="1" si="25"/>
        <v>0.10324825519462619</v>
      </c>
      <c r="R130" s="42">
        <f t="shared" ca="1" si="26"/>
        <v>0.13715846785362962</v>
      </c>
      <c r="S130" s="42">
        <f t="shared" ca="1" si="27"/>
        <v>5.8324642236500433E-2</v>
      </c>
      <c r="T130" s="42">
        <f t="shared" ca="1" si="28"/>
        <v>0.1303466280826967</v>
      </c>
      <c r="U130">
        <f ca="1">+(L130^2*Markiwitz!$B$4^2)+(M130^2*Markiwitz!$C$4^2)+(N130^2*Markiwitz!$D$4^2)+(O130^2*Markiwitz!$E$4^2)+(P130^2*Markiwitz!$F$4^2)+(Q130^2*Markiwitz!$G$4^2)+(R130^2*Markiwitz!$H$4^2)+(S130^2*Markiwitz!$I$4^2)+(T130^2*Markiwitz!$J$4^2)+(2*L130*M130*Markiwitz!$B$8)+(2*L130*N130*Markiwitz!$E$8)+(2*L130*O130*Markiwitz!$H$8)+(2*L130*P130*Markiwitz!$B$11)+(2*L130*Q130*Markiwitz!$E$11)+(2*L130*R130*Markiwitz!$H$11)+(2*L130*S130*Markiwitz!$K$8)+(2*L130*T130*Markiwitz!$K$11)</f>
        <v>1.11830853020458E-2</v>
      </c>
      <c r="V130" s="5">
        <f t="shared" ref="V130:V193" ca="1" si="36">SQRT(U130)</f>
        <v>0.1057501078110363</v>
      </c>
      <c r="W130" s="42">
        <f ca="1">SUMPRODUCT(L130:T130,Markiwitz!$B$3:$J$3)</f>
        <v>0.43228754841948125</v>
      </c>
    </row>
    <row r="131" spans="1:23" x14ac:dyDescent="0.25">
      <c r="A131">
        <v>130</v>
      </c>
      <c r="B131" s="25">
        <f t="shared" ca="1" si="35"/>
        <v>0.99999999999999978</v>
      </c>
      <c r="C131" s="46">
        <v>0</v>
      </c>
      <c r="D131">
        <f t="shared" ca="1" si="34"/>
        <v>0.99948706512296004</v>
      </c>
      <c r="E131">
        <f t="shared" ca="1" si="34"/>
        <v>0.47360675181866019</v>
      </c>
      <c r="F131">
        <f t="shared" ca="1" si="34"/>
        <v>0.43726606080843</v>
      </c>
      <c r="G131">
        <f t="shared" ca="1" si="34"/>
        <v>0.52330595467140073</v>
      </c>
      <c r="H131">
        <f t="shared" ca="1" si="34"/>
        <v>0.76926365552197662</v>
      </c>
      <c r="I131">
        <f t="shared" ca="1" si="34"/>
        <v>0.95367201920326838</v>
      </c>
      <c r="J131">
        <f t="shared" ca="1" si="34"/>
        <v>0.97194886014115911</v>
      </c>
      <c r="K131">
        <f t="shared" ca="1" si="34"/>
        <v>0.42795759785565024</v>
      </c>
      <c r="L131" s="42">
        <f t="shared" ref="L131:L194" ca="1" si="37">C131/SUM($C131:$K131)</f>
        <v>0</v>
      </c>
      <c r="M131" s="42">
        <f t="shared" ref="M131:M194" ca="1" si="38">D131/SUM($C131:$K131)</f>
        <v>0.17987683476615812</v>
      </c>
      <c r="N131" s="42">
        <f t="shared" ref="N131:N194" ca="1" si="39">E131/SUM($C131:$K131)</f>
        <v>8.5234603241755358E-2</v>
      </c>
      <c r="O131" s="42">
        <f t="shared" ref="O131:O194" ca="1" si="40">F131/SUM($C131:$K131)</f>
        <v>7.8694400071311135E-2</v>
      </c>
      <c r="P131" s="42">
        <f t="shared" ref="P131:P194" ca="1" si="41">G131/SUM($C131:$K131)</f>
        <v>9.4178926396605189E-2</v>
      </c>
      <c r="Q131" s="42">
        <f t="shared" ref="Q131:Q194" ca="1" si="42">H131/SUM($C131:$K131)</f>
        <v>0.13844372407052044</v>
      </c>
      <c r="R131" s="42">
        <f t="shared" ref="R131:R194" ca="1" si="43">I131/SUM($C131:$K131)</f>
        <v>0.17163154002221218</v>
      </c>
      <c r="S131" s="42">
        <f t="shared" ref="S131:S194" ca="1" si="44">J131/SUM($C131:$K131)</f>
        <v>0.17492080749965358</v>
      </c>
      <c r="T131" s="42">
        <f t="shared" ref="T131:T194" ca="1" si="45">K131/SUM($C131:$K131)</f>
        <v>7.7019163931783818E-2</v>
      </c>
      <c r="U131">
        <f ca="1">+(L131^2*Markiwitz!$B$4^2)+(M131^2*Markiwitz!$C$4^2)+(N131^2*Markiwitz!$D$4^2)+(O131^2*Markiwitz!$E$4^2)+(P131^2*Markiwitz!$F$4^2)+(Q131^2*Markiwitz!$G$4^2)+(R131^2*Markiwitz!$H$4^2)+(S131^2*Markiwitz!$I$4^2)+(T131^2*Markiwitz!$J$4^2)+(2*L131*M131*Markiwitz!$B$8)+(2*L131*N131*Markiwitz!$E$8)+(2*L131*O131*Markiwitz!$H$8)+(2*L131*P131*Markiwitz!$B$11)+(2*L131*Q131*Markiwitz!$E$11)+(2*L131*R131*Markiwitz!$H$11)+(2*L131*S131*Markiwitz!$K$8)+(2*L131*T131*Markiwitz!$K$11)</f>
        <v>1.4482557247077379E-2</v>
      </c>
      <c r="V131" s="5">
        <f t="shared" ca="1" si="36"/>
        <v>0.1203434969039764</v>
      </c>
      <c r="W131" s="42">
        <f ca="1">SUMPRODUCT(L131:T131,Markiwitz!$B$3:$J$3)</f>
        <v>0.48155034428916366</v>
      </c>
    </row>
    <row r="132" spans="1:23" x14ac:dyDescent="0.25">
      <c r="A132">
        <v>131</v>
      </c>
      <c r="B132" s="25">
        <f t="shared" ca="1" si="35"/>
        <v>1</v>
      </c>
      <c r="C132" s="46">
        <v>0</v>
      </c>
      <c r="D132">
        <f t="shared" ref="D132:K141" ca="1" si="46">RAND()</f>
        <v>0.26895196236713881</v>
      </c>
      <c r="E132">
        <f t="shared" ca="1" si="46"/>
        <v>4.8663000391651279E-2</v>
      </c>
      <c r="F132">
        <f t="shared" ca="1" si="46"/>
        <v>0.15130837361710792</v>
      </c>
      <c r="G132">
        <f t="shared" ca="1" si="46"/>
        <v>0.8391290273897184</v>
      </c>
      <c r="H132">
        <f t="shared" ca="1" si="46"/>
        <v>0.29811031253383491</v>
      </c>
      <c r="I132">
        <f t="shared" ca="1" si="46"/>
        <v>0.19796382980966098</v>
      </c>
      <c r="J132">
        <f t="shared" ca="1" si="46"/>
        <v>0.51856238598482984</v>
      </c>
      <c r="K132">
        <f t="shared" ca="1" si="46"/>
        <v>0.16734356322424271</v>
      </c>
      <c r="L132" s="42">
        <f t="shared" ca="1" si="37"/>
        <v>0</v>
      </c>
      <c r="M132" s="42">
        <f t="shared" ca="1" si="38"/>
        <v>0.1080114284425145</v>
      </c>
      <c r="N132" s="42">
        <f t="shared" ca="1" si="39"/>
        <v>1.9543118921087701E-2</v>
      </c>
      <c r="O132" s="42">
        <f t="shared" ca="1" si="40"/>
        <v>6.0765623072078882E-2</v>
      </c>
      <c r="P132" s="42">
        <f t="shared" ca="1" si="41"/>
        <v>0.33699521690872564</v>
      </c>
      <c r="Q132" s="42">
        <f t="shared" ca="1" si="42"/>
        <v>0.11972145660074995</v>
      </c>
      <c r="R132" s="42">
        <f t="shared" ca="1" si="43"/>
        <v>7.9502509851569189E-2</v>
      </c>
      <c r="S132" s="42">
        <f t="shared" ca="1" si="44"/>
        <v>0.20825527188502699</v>
      </c>
      <c r="T132" s="42">
        <f t="shared" ca="1" si="45"/>
        <v>6.7205374318247177E-2</v>
      </c>
      <c r="U132">
        <f ca="1">+(L132^2*Markiwitz!$B$4^2)+(M132^2*Markiwitz!$C$4^2)+(N132^2*Markiwitz!$D$4^2)+(O132^2*Markiwitz!$E$4^2)+(P132^2*Markiwitz!$F$4^2)+(Q132^2*Markiwitz!$G$4^2)+(R132^2*Markiwitz!$H$4^2)+(S132^2*Markiwitz!$I$4^2)+(T132^2*Markiwitz!$J$4^2)+(2*L132*M132*Markiwitz!$B$8)+(2*L132*N132*Markiwitz!$E$8)+(2*L132*O132*Markiwitz!$H$8)+(2*L132*P132*Markiwitz!$B$11)+(2*L132*Q132*Markiwitz!$E$11)+(2*L132*R132*Markiwitz!$H$11)+(2*L132*S132*Markiwitz!$K$8)+(2*L132*T132*Markiwitz!$K$11)</f>
        <v>2.3320662835187019E-2</v>
      </c>
      <c r="V132" s="5">
        <f t="shared" ca="1" si="36"/>
        <v>0.15271104359275076</v>
      </c>
      <c r="W132" s="42">
        <f ca="1">SUMPRODUCT(L132:T132,Markiwitz!$B$3:$J$3)</f>
        <v>0.47288291545119104</v>
      </c>
    </row>
    <row r="133" spans="1:23" x14ac:dyDescent="0.25">
      <c r="A133">
        <v>132</v>
      </c>
      <c r="B133" s="25">
        <f t="shared" ca="1" si="35"/>
        <v>1.0000000000000002</v>
      </c>
      <c r="C133" s="46">
        <v>0</v>
      </c>
      <c r="D133">
        <f t="shared" ca="1" si="46"/>
        <v>0.69904698421117906</v>
      </c>
      <c r="E133">
        <f t="shared" ca="1" si="46"/>
        <v>0.26548566441088473</v>
      </c>
      <c r="F133">
        <f t="shared" ca="1" si="46"/>
        <v>0.35559397782802782</v>
      </c>
      <c r="G133">
        <f t="shared" ca="1" si="46"/>
        <v>0.47990759372319725</v>
      </c>
      <c r="H133">
        <f t="shared" ca="1" si="46"/>
        <v>0.98851881488170212</v>
      </c>
      <c r="I133">
        <f t="shared" ca="1" si="46"/>
        <v>0.14635194249511152</v>
      </c>
      <c r="J133">
        <f t="shared" ca="1" si="46"/>
        <v>0.5484400260448099</v>
      </c>
      <c r="K133">
        <f t="shared" ca="1" si="46"/>
        <v>0.54291515054140005</v>
      </c>
      <c r="L133" s="42">
        <f t="shared" ca="1" si="37"/>
        <v>0</v>
      </c>
      <c r="M133" s="42">
        <f t="shared" ca="1" si="38"/>
        <v>0.17362191151334938</v>
      </c>
      <c r="N133" s="42">
        <f t="shared" ca="1" si="39"/>
        <v>6.5938527131224361E-2</v>
      </c>
      <c r="O133" s="42">
        <f t="shared" ca="1" si="40"/>
        <v>8.8318678926575134E-2</v>
      </c>
      <c r="P133" s="42">
        <f t="shared" ca="1" si="41"/>
        <v>0.11919438271522821</v>
      </c>
      <c r="Q133" s="42">
        <f t="shared" ca="1" si="42"/>
        <v>0.24551786944670323</v>
      </c>
      <c r="R133" s="42">
        <f t="shared" ca="1" si="43"/>
        <v>3.6349350735510544E-2</v>
      </c>
      <c r="S133" s="42">
        <f t="shared" ca="1" si="44"/>
        <v>0.13621574489700553</v>
      </c>
      <c r="T133" s="42">
        <f t="shared" ca="1" si="45"/>
        <v>0.13484353463440388</v>
      </c>
      <c r="U133">
        <f ca="1">+(L133^2*Markiwitz!$B$4^2)+(M133^2*Markiwitz!$C$4^2)+(N133^2*Markiwitz!$D$4^2)+(O133^2*Markiwitz!$E$4^2)+(P133^2*Markiwitz!$F$4^2)+(Q133^2*Markiwitz!$G$4^2)+(R133^2*Markiwitz!$H$4^2)+(S133^2*Markiwitz!$I$4^2)+(T133^2*Markiwitz!$J$4^2)+(2*L133*M133*Markiwitz!$B$8)+(2*L133*N133*Markiwitz!$E$8)+(2*L133*O133*Markiwitz!$H$8)+(2*L133*P133*Markiwitz!$B$11)+(2*L133*Q133*Markiwitz!$E$11)+(2*L133*R133*Markiwitz!$H$11)+(2*L133*S133*Markiwitz!$K$8)+(2*L133*T133*Markiwitz!$K$11)</f>
        <v>2.2481092257188126E-2</v>
      </c>
      <c r="V133" s="5">
        <f t="shared" ca="1" si="36"/>
        <v>0.14993696094421857</v>
      </c>
      <c r="W133" s="42">
        <f ca="1">SUMPRODUCT(L133:T133,Markiwitz!$B$3:$J$3)</f>
        <v>0.78121398809237919</v>
      </c>
    </row>
    <row r="134" spans="1:23" x14ac:dyDescent="0.25">
      <c r="A134">
        <v>133</v>
      </c>
      <c r="B134" s="25">
        <f t="shared" ca="1" si="35"/>
        <v>0.99999999999999989</v>
      </c>
      <c r="C134" s="46">
        <v>0</v>
      </c>
      <c r="D134">
        <f t="shared" ca="1" si="46"/>
        <v>0.4788258800979116</v>
      </c>
      <c r="E134">
        <f t="shared" ca="1" si="46"/>
        <v>0.30023412986787701</v>
      </c>
      <c r="F134">
        <f t="shared" ca="1" si="46"/>
        <v>0.83736700376925721</v>
      </c>
      <c r="G134">
        <f t="shared" ca="1" si="46"/>
        <v>0.44635962415209562</v>
      </c>
      <c r="H134">
        <f t="shared" ca="1" si="46"/>
        <v>0.80362618598457336</v>
      </c>
      <c r="I134">
        <f t="shared" ca="1" si="46"/>
        <v>0.88375265333623076</v>
      </c>
      <c r="J134">
        <f t="shared" ca="1" si="46"/>
        <v>0.65819645070962818</v>
      </c>
      <c r="K134">
        <f t="shared" ca="1" si="46"/>
        <v>0.85956272307159287</v>
      </c>
      <c r="L134" s="42">
        <f t="shared" ca="1" si="37"/>
        <v>0</v>
      </c>
      <c r="M134" s="42">
        <f t="shared" ca="1" si="38"/>
        <v>9.0894595466167433E-2</v>
      </c>
      <c r="N134" s="42">
        <f t="shared" ca="1" si="39"/>
        <v>5.6992867164776459E-2</v>
      </c>
      <c r="O134" s="42">
        <f t="shared" ca="1" si="40"/>
        <v>0.15895576707081854</v>
      </c>
      <c r="P134" s="42">
        <f t="shared" ca="1" si="41"/>
        <v>8.4731588571275773E-2</v>
      </c>
      <c r="Q134" s="42">
        <f t="shared" ca="1" si="42"/>
        <v>0.15255081255455602</v>
      </c>
      <c r="R134" s="42">
        <f t="shared" ca="1" si="43"/>
        <v>0.16776106567323187</v>
      </c>
      <c r="S134" s="42">
        <f t="shared" ca="1" si="44"/>
        <v>0.12494416574201332</v>
      </c>
      <c r="T134" s="42">
        <f t="shared" ca="1" si="45"/>
        <v>0.16316913775716047</v>
      </c>
      <c r="U134">
        <f ca="1">+(L134^2*Markiwitz!$B$4^2)+(M134^2*Markiwitz!$C$4^2)+(N134^2*Markiwitz!$D$4^2)+(O134^2*Markiwitz!$E$4^2)+(P134^2*Markiwitz!$F$4^2)+(Q134^2*Markiwitz!$G$4^2)+(R134^2*Markiwitz!$H$4^2)+(S134^2*Markiwitz!$I$4^2)+(T134^2*Markiwitz!$J$4^2)+(2*L134*M134*Markiwitz!$B$8)+(2*L134*N134*Markiwitz!$E$8)+(2*L134*O134*Markiwitz!$H$8)+(2*L134*P134*Markiwitz!$B$11)+(2*L134*Q134*Markiwitz!$E$11)+(2*L134*R134*Markiwitz!$H$11)+(2*L134*S134*Markiwitz!$K$8)+(2*L134*T134*Markiwitz!$K$11)</f>
        <v>1.4766293409394636E-2</v>
      </c>
      <c r="V134" s="5">
        <f t="shared" ca="1" si="36"/>
        <v>0.12151663840558886</v>
      </c>
      <c r="W134" s="42">
        <f ca="1">SUMPRODUCT(L134:T134,Markiwitz!$B$3:$J$3)</f>
        <v>0.53173998494813057</v>
      </c>
    </row>
    <row r="135" spans="1:23" x14ac:dyDescent="0.25">
      <c r="A135">
        <v>134</v>
      </c>
      <c r="B135" s="25">
        <f t="shared" ca="1" si="35"/>
        <v>1.0000000000000002</v>
      </c>
      <c r="C135" s="46">
        <v>0</v>
      </c>
      <c r="D135">
        <f t="shared" ca="1" si="46"/>
        <v>0.72813287142006222</v>
      </c>
      <c r="E135">
        <f t="shared" ca="1" si="46"/>
        <v>0.20770342108560091</v>
      </c>
      <c r="F135">
        <f t="shared" ca="1" si="46"/>
        <v>0.40579375924827665</v>
      </c>
      <c r="G135">
        <f t="shared" ca="1" si="46"/>
        <v>2.6907243385126289E-2</v>
      </c>
      <c r="H135">
        <f t="shared" ca="1" si="46"/>
        <v>0.81862095264767765</v>
      </c>
      <c r="I135">
        <f t="shared" ca="1" si="46"/>
        <v>0.34923993630853956</v>
      </c>
      <c r="J135">
        <f t="shared" ca="1" si="46"/>
        <v>0.73168421214199864</v>
      </c>
      <c r="K135">
        <f t="shared" ca="1" si="46"/>
        <v>2.3541309083916495E-3</v>
      </c>
      <c r="L135" s="42">
        <f t="shared" ca="1" si="37"/>
        <v>0</v>
      </c>
      <c r="M135" s="42">
        <f t="shared" ca="1" si="38"/>
        <v>0.22264088153869538</v>
      </c>
      <c r="N135" s="42">
        <f t="shared" ca="1" si="39"/>
        <v>6.3509387618929714E-2</v>
      </c>
      <c r="O135" s="42">
        <f t="shared" ca="1" si="40"/>
        <v>0.12407938691977605</v>
      </c>
      <c r="P135" s="42">
        <f t="shared" ca="1" si="41"/>
        <v>8.2274164814964395E-3</v>
      </c>
      <c r="Q135" s="42">
        <f t="shared" ca="1" si="42"/>
        <v>0.25030938403875475</v>
      </c>
      <c r="R135" s="42">
        <f t="shared" ca="1" si="43"/>
        <v>0.10678694828954359</v>
      </c>
      <c r="S135" s="42">
        <f t="shared" ca="1" si="44"/>
        <v>0.22372677349607145</v>
      </c>
      <c r="T135" s="42">
        <f t="shared" ca="1" si="45"/>
        <v>7.1982161673269209E-4</v>
      </c>
      <c r="U135">
        <f ca="1">+(L135^2*Markiwitz!$B$4^2)+(M135^2*Markiwitz!$C$4^2)+(N135^2*Markiwitz!$D$4^2)+(O135^2*Markiwitz!$E$4^2)+(P135^2*Markiwitz!$F$4^2)+(Q135^2*Markiwitz!$G$4^2)+(R135^2*Markiwitz!$H$4^2)+(S135^2*Markiwitz!$I$4^2)+(T135^2*Markiwitz!$J$4^2)+(2*L135*M135*Markiwitz!$B$8)+(2*L135*N135*Markiwitz!$E$8)+(2*L135*O135*Markiwitz!$H$8)+(2*L135*P135*Markiwitz!$B$11)+(2*L135*Q135*Markiwitz!$E$11)+(2*L135*R135*Markiwitz!$H$11)+(2*L135*S135*Markiwitz!$K$8)+(2*L135*T135*Markiwitz!$K$11)</f>
        <v>2.6847394396726343E-2</v>
      </c>
      <c r="V135" s="5">
        <f t="shared" ca="1" si="36"/>
        <v>0.16385174517449103</v>
      </c>
      <c r="W135" s="42">
        <f ca="1">SUMPRODUCT(L135:T135,Markiwitz!$B$3:$J$3)</f>
        <v>0.76432353741814163</v>
      </c>
    </row>
    <row r="136" spans="1:23" x14ac:dyDescent="0.25">
      <c r="A136">
        <v>135</v>
      </c>
      <c r="B136" s="25">
        <f t="shared" ca="1" si="35"/>
        <v>1</v>
      </c>
      <c r="C136" s="46">
        <v>0</v>
      </c>
      <c r="D136">
        <f t="shared" ca="1" si="46"/>
        <v>0.27340000455930857</v>
      </c>
      <c r="E136">
        <f t="shared" ca="1" si="46"/>
        <v>0.85496448199643993</v>
      </c>
      <c r="F136">
        <f t="shared" ca="1" si="46"/>
        <v>0.94032540890634342</v>
      </c>
      <c r="G136">
        <f t="shared" ca="1" si="46"/>
        <v>0.56671602485844863</v>
      </c>
      <c r="H136">
        <f t="shared" ca="1" si="46"/>
        <v>0.97475276235168251</v>
      </c>
      <c r="I136">
        <f t="shared" ca="1" si="46"/>
        <v>0.67583223292179517</v>
      </c>
      <c r="J136">
        <f t="shared" ca="1" si="46"/>
        <v>1.7453768648474477E-2</v>
      </c>
      <c r="K136">
        <f t="shared" ca="1" si="46"/>
        <v>1.658063503728413E-2</v>
      </c>
      <c r="L136" s="42">
        <f t="shared" ca="1" si="37"/>
        <v>0</v>
      </c>
      <c r="M136" s="42">
        <f t="shared" ca="1" si="38"/>
        <v>6.3286667172795436E-2</v>
      </c>
      <c r="N136" s="42">
        <f t="shared" ca="1" si="39"/>
        <v>0.19790728498299109</v>
      </c>
      <c r="O136" s="42">
        <f t="shared" ca="1" si="40"/>
        <v>0.21766664299622945</v>
      </c>
      <c r="P136" s="42">
        <f t="shared" ca="1" si="41"/>
        <v>0.13118349615435357</v>
      </c>
      <c r="Q136" s="42">
        <f t="shared" ca="1" si="42"/>
        <v>0.22563589106792334</v>
      </c>
      <c r="R136" s="42">
        <f t="shared" ca="1" si="43"/>
        <v>0.15644172961339683</v>
      </c>
      <c r="S136" s="42">
        <f t="shared" ca="1" si="44"/>
        <v>4.0402005447931775E-3</v>
      </c>
      <c r="T136" s="42">
        <f t="shared" ca="1" si="45"/>
        <v>3.8380874675170676E-3</v>
      </c>
      <c r="U136">
        <f ca="1">+(L136^2*Markiwitz!$B$4^2)+(M136^2*Markiwitz!$C$4^2)+(N136^2*Markiwitz!$D$4^2)+(O136^2*Markiwitz!$E$4^2)+(P136^2*Markiwitz!$F$4^2)+(Q136^2*Markiwitz!$G$4^2)+(R136^2*Markiwitz!$H$4^2)+(S136^2*Markiwitz!$I$4^2)+(T136^2*Markiwitz!$J$4^2)+(2*L136*M136*Markiwitz!$B$8)+(2*L136*N136*Markiwitz!$E$8)+(2*L136*O136*Markiwitz!$H$8)+(2*L136*P136*Markiwitz!$B$11)+(2*L136*Q136*Markiwitz!$E$11)+(2*L136*R136*Markiwitz!$H$11)+(2*L136*S136*Markiwitz!$K$8)+(2*L136*T136*Markiwitz!$K$11)</f>
        <v>2.5351681457296219E-2</v>
      </c>
      <c r="V136" s="5">
        <f t="shared" ca="1" si="36"/>
        <v>0.15922211359386051</v>
      </c>
      <c r="W136" s="42">
        <f ca="1">SUMPRODUCT(L136:T136,Markiwitz!$B$3:$J$3)</f>
        <v>0.78824217852134615</v>
      </c>
    </row>
    <row r="137" spans="1:23" x14ac:dyDescent="0.25">
      <c r="A137">
        <v>136</v>
      </c>
      <c r="B137" s="25">
        <f t="shared" ca="1" si="35"/>
        <v>0.99999999999999978</v>
      </c>
      <c r="C137" s="46">
        <v>0</v>
      </c>
      <c r="D137">
        <f t="shared" ca="1" si="46"/>
        <v>0.64118705172095991</v>
      </c>
      <c r="E137">
        <f t="shared" ca="1" si="46"/>
        <v>0.1028523761496557</v>
      </c>
      <c r="F137">
        <f t="shared" ca="1" si="46"/>
        <v>0.88057825319767469</v>
      </c>
      <c r="G137">
        <f t="shared" ca="1" si="46"/>
        <v>0.18486526970924855</v>
      </c>
      <c r="H137">
        <f t="shared" ca="1" si="46"/>
        <v>0.325062284422593</v>
      </c>
      <c r="I137">
        <f t="shared" ca="1" si="46"/>
        <v>0.97364620594334184</v>
      </c>
      <c r="J137">
        <f t="shared" ca="1" si="46"/>
        <v>0.14286393896677652</v>
      </c>
      <c r="K137">
        <f t="shared" ca="1" si="46"/>
        <v>0.77574469007591196</v>
      </c>
      <c r="L137" s="42">
        <f t="shared" ca="1" si="37"/>
        <v>0</v>
      </c>
      <c r="M137" s="42">
        <f t="shared" ca="1" si="38"/>
        <v>0.15922991967448666</v>
      </c>
      <c r="N137" s="42">
        <f t="shared" ca="1" si="39"/>
        <v>2.5541962440886901E-2</v>
      </c>
      <c r="O137" s="42">
        <f t="shared" ca="1" si="40"/>
        <v>0.21867940743255346</v>
      </c>
      <c r="P137" s="42">
        <f t="shared" ca="1" si="41"/>
        <v>4.590872814321325E-2</v>
      </c>
      <c r="Q137" s="42">
        <f t="shared" ca="1" si="42"/>
        <v>8.0724714104707232E-2</v>
      </c>
      <c r="R137" s="42">
        <f t="shared" ca="1" si="43"/>
        <v>0.24179154389910631</v>
      </c>
      <c r="S137" s="42">
        <f t="shared" ca="1" si="44"/>
        <v>3.5478279645547887E-2</v>
      </c>
      <c r="T137" s="42">
        <f t="shared" ca="1" si="45"/>
        <v>0.19264544465949823</v>
      </c>
      <c r="U137">
        <f ca="1">+(L137^2*Markiwitz!$B$4^2)+(M137^2*Markiwitz!$C$4^2)+(N137^2*Markiwitz!$D$4^2)+(O137^2*Markiwitz!$E$4^2)+(P137^2*Markiwitz!$F$4^2)+(Q137^2*Markiwitz!$G$4^2)+(R137^2*Markiwitz!$H$4^2)+(S137^2*Markiwitz!$I$4^2)+(T137^2*Markiwitz!$J$4^2)+(2*L137*M137*Markiwitz!$B$8)+(2*L137*N137*Markiwitz!$E$8)+(2*L137*O137*Markiwitz!$H$8)+(2*L137*P137*Markiwitz!$B$11)+(2*L137*Q137*Markiwitz!$E$11)+(2*L137*R137*Markiwitz!$H$11)+(2*L137*S137*Markiwitz!$K$8)+(2*L137*T137*Markiwitz!$K$11)</f>
        <v>1.3253557073365767E-2</v>
      </c>
      <c r="V137" s="5">
        <f t="shared" ca="1" si="36"/>
        <v>0.11512409423472468</v>
      </c>
      <c r="W137" s="42">
        <f ca="1">SUMPRODUCT(L137:T137,Markiwitz!$B$3:$J$3)</f>
        <v>0.35402888001524213</v>
      </c>
    </row>
    <row r="138" spans="1:23" x14ac:dyDescent="0.25">
      <c r="A138">
        <v>137</v>
      </c>
      <c r="B138" s="25">
        <f t="shared" ca="1" si="35"/>
        <v>1</v>
      </c>
      <c r="C138" s="46">
        <v>0</v>
      </c>
      <c r="D138">
        <f t="shared" ca="1" si="46"/>
        <v>0.25213850775556756</v>
      </c>
      <c r="E138">
        <f t="shared" ca="1" si="46"/>
        <v>0.71111915848121954</v>
      </c>
      <c r="F138">
        <f t="shared" ca="1" si="46"/>
        <v>0.1498485393878296</v>
      </c>
      <c r="G138">
        <f t="shared" ca="1" si="46"/>
        <v>0.94453325988725123</v>
      </c>
      <c r="H138">
        <f t="shared" ca="1" si="46"/>
        <v>0.19293765838723931</v>
      </c>
      <c r="I138">
        <f t="shared" ca="1" si="46"/>
        <v>0.88358097888135878</v>
      </c>
      <c r="J138">
        <f t="shared" ca="1" si="46"/>
        <v>3.92633936323461E-3</v>
      </c>
      <c r="K138">
        <f t="shared" ca="1" si="46"/>
        <v>0.16408923262380404</v>
      </c>
      <c r="L138" s="42">
        <f t="shared" ca="1" si="37"/>
        <v>0</v>
      </c>
      <c r="M138" s="42">
        <f t="shared" ca="1" si="38"/>
        <v>7.6355313980667555E-2</v>
      </c>
      <c r="N138" s="42">
        <f t="shared" ca="1" si="39"/>
        <v>0.21534880612579749</v>
      </c>
      <c r="O138" s="42">
        <f t="shared" ca="1" si="40"/>
        <v>4.5378757796068966E-2</v>
      </c>
      <c r="P138" s="42">
        <f t="shared" ca="1" si="41"/>
        <v>0.28603379256051786</v>
      </c>
      <c r="Q138" s="42">
        <f t="shared" ca="1" si="42"/>
        <v>5.8427471535343591E-2</v>
      </c>
      <c r="R138" s="42">
        <f t="shared" ca="1" si="43"/>
        <v>0.26757556261590904</v>
      </c>
      <c r="S138" s="42">
        <f t="shared" ca="1" si="44"/>
        <v>1.1890166144913777E-3</v>
      </c>
      <c r="T138" s="42">
        <f t="shared" ca="1" si="45"/>
        <v>4.9691278771204259E-2</v>
      </c>
      <c r="U138">
        <f ca="1">+(L138^2*Markiwitz!$B$4^2)+(M138^2*Markiwitz!$C$4^2)+(N138^2*Markiwitz!$D$4^2)+(O138^2*Markiwitz!$E$4^2)+(P138^2*Markiwitz!$F$4^2)+(Q138^2*Markiwitz!$G$4^2)+(R138^2*Markiwitz!$H$4^2)+(S138^2*Markiwitz!$I$4^2)+(T138^2*Markiwitz!$J$4^2)+(2*L138*M138*Markiwitz!$B$8)+(2*L138*N138*Markiwitz!$E$8)+(2*L138*O138*Markiwitz!$H$8)+(2*L138*P138*Markiwitz!$B$11)+(2*L138*Q138*Markiwitz!$E$11)+(2*L138*R138*Markiwitz!$H$11)+(2*L138*S138*Markiwitz!$K$8)+(2*L138*T138*Markiwitz!$K$11)</f>
        <v>2.063365882180547E-2</v>
      </c>
      <c r="V138" s="5">
        <f t="shared" ca="1" si="36"/>
        <v>0.14364420914817788</v>
      </c>
      <c r="W138" s="42">
        <f ca="1">SUMPRODUCT(L138:T138,Markiwitz!$B$3:$J$3)</f>
        <v>0.34275985136050707</v>
      </c>
    </row>
    <row r="139" spans="1:23" x14ac:dyDescent="0.25">
      <c r="A139">
        <v>138</v>
      </c>
      <c r="B139" s="25">
        <f t="shared" ca="1" si="35"/>
        <v>1</v>
      </c>
      <c r="C139" s="46">
        <v>0</v>
      </c>
      <c r="D139">
        <f t="shared" ca="1" si="46"/>
        <v>0.96574969768241858</v>
      </c>
      <c r="E139">
        <f t="shared" ca="1" si="46"/>
        <v>0.64687858583038127</v>
      </c>
      <c r="F139">
        <f t="shared" ca="1" si="46"/>
        <v>0.10035695263045086</v>
      </c>
      <c r="G139">
        <f t="shared" ca="1" si="46"/>
        <v>0.24508807043896641</v>
      </c>
      <c r="H139">
        <f t="shared" ca="1" si="46"/>
        <v>0.26367066557920138</v>
      </c>
      <c r="I139">
        <f t="shared" ca="1" si="46"/>
        <v>0.34335521556122617</v>
      </c>
      <c r="J139">
        <f t="shared" ca="1" si="46"/>
        <v>0.88274678667192219</v>
      </c>
      <c r="K139">
        <f t="shared" ca="1" si="46"/>
        <v>0.4642365626491658</v>
      </c>
      <c r="L139" s="42">
        <f t="shared" ca="1" si="37"/>
        <v>0</v>
      </c>
      <c r="M139" s="42">
        <f t="shared" ca="1" si="38"/>
        <v>0.24686332369976338</v>
      </c>
      <c r="N139" s="42">
        <f t="shared" ca="1" si="39"/>
        <v>0.16535402300566285</v>
      </c>
      <c r="O139" s="42">
        <f t="shared" ca="1" si="40"/>
        <v>2.5653076508525868E-2</v>
      </c>
      <c r="P139" s="42">
        <f t="shared" ca="1" si="41"/>
        <v>6.2649002958964556E-2</v>
      </c>
      <c r="Q139" s="42">
        <f t="shared" ca="1" si="42"/>
        <v>6.7399054872306199E-2</v>
      </c>
      <c r="R139" s="42">
        <f t="shared" ca="1" si="43"/>
        <v>8.7767886364864753E-2</v>
      </c>
      <c r="S139" s="42">
        <f t="shared" ca="1" si="44"/>
        <v>0.22564625830696119</v>
      </c>
      <c r="T139" s="42">
        <f t="shared" ca="1" si="45"/>
        <v>0.11866737428295115</v>
      </c>
      <c r="U139">
        <f ca="1">+(L139^2*Markiwitz!$B$4^2)+(M139^2*Markiwitz!$C$4^2)+(N139^2*Markiwitz!$D$4^2)+(O139^2*Markiwitz!$E$4^2)+(P139^2*Markiwitz!$F$4^2)+(Q139^2*Markiwitz!$G$4^2)+(R139^2*Markiwitz!$H$4^2)+(S139^2*Markiwitz!$I$4^2)+(T139^2*Markiwitz!$J$4^2)+(2*L139*M139*Markiwitz!$B$8)+(2*L139*N139*Markiwitz!$E$8)+(2*L139*O139*Markiwitz!$H$8)+(2*L139*P139*Markiwitz!$B$11)+(2*L139*Q139*Markiwitz!$E$11)+(2*L139*R139*Markiwitz!$H$11)+(2*L139*S139*Markiwitz!$K$8)+(2*L139*T139*Markiwitz!$K$11)</f>
        <v>1.2186245731207026E-2</v>
      </c>
      <c r="V139" s="5">
        <f t="shared" ca="1" si="36"/>
        <v>0.11039132996393795</v>
      </c>
      <c r="W139" s="42">
        <f ca="1">SUMPRODUCT(L139:T139,Markiwitz!$B$3:$J$3)</f>
        <v>0.27888700401839928</v>
      </c>
    </row>
    <row r="140" spans="1:23" x14ac:dyDescent="0.25">
      <c r="A140">
        <v>139</v>
      </c>
      <c r="B140" s="25">
        <f t="shared" ca="1" si="35"/>
        <v>1.0000000000000002</v>
      </c>
      <c r="C140" s="46">
        <v>0</v>
      </c>
      <c r="D140">
        <f t="shared" ca="1" si="46"/>
        <v>0.89437497333191596</v>
      </c>
      <c r="E140">
        <f t="shared" ca="1" si="46"/>
        <v>0.72794109861295786</v>
      </c>
      <c r="F140">
        <f t="shared" ca="1" si="46"/>
        <v>0.32765503737470247</v>
      </c>
      <c r="G140">
        <f t="shared" ca="1" si="46"/>
        <v>0.73565575122801041</v>
      </c>
      <c r="H140">
        <f t="shared" ca="1" si="46"/>
        <v>5.95950448963386E-2</v>
      </c>
      <c r="I140">
        <f t="shared" ca="1" si="46"/>
        <v>0.45737524125278584</v>
      </c>
      <c r="J140">
        <f t="shared" ca="1" si="46"/>
        <v>0.42458641509895745</v>
      </c>
      <c r="K140">
        <f t="shared" ca="1" si="46"/>
        <v>0.87171255442676354</v>
      </c>
      <c r="L140" s="42">
        <f t="shared" ca="1" si="37"/>
        <v>0</v>
      </c>
      <c r="M140" s="42">
        <f t="shared" ca="1" si="38"/>
        <v>0.19879876090201695</v>
      </c>
      <c r="N140" s="42">
        <f t="shared" ca="1" si="39"/>
        <v>0.16180438040969591</v>
      </c>
      <c r="O140" s="42">
        <f t="shared" ca="1" si="40"/>
        <v>7.2830096297005209E-2</v>
      </c>
      <c r="P140" s="42">
        <f t="shared" ca="1" si="41"/>
        <v>0.1635191683078282</v>
      </c>
      <c r="Q140" s="42">
        <f t="shared" ca="1" si="42"/>
        <v>1.3246592798941645E-2</v>
      </c>
      <c r="R140" s="42">
        <f t="shared" ca="1" si="43"/>
        <v>0.10166388141383181</v>
      </c>
      <c r="S140" s="42">
        <f t="shared" ca="1" si="44"/>
        <v>9.4375687753258913E-2</v>
      </c>
      <c r="T140" s="42">
        <f t="shared" ca="1" si="45"/>
        <v>0.19376143211742142</v>
      </c>
      <c r="U140">
        <f ca="1">+(L140^2*Markiwitz!$B$4^2)+(M140^2*Markiwitz!$C$4^2)+(N140^2*Markiwitz!$D$4^2)+(O140^2*Markiwitz!$E$4^2)+(P140^2*Markiwitz!$F$4^2)+(Q140^2*Markiwitz!$G$4^2)+(R140^2*Markiwitz!$H$4^2)+(S140^2*Markiwitz!$I$4^2)+(T140^2*Markiwitz!$J$4^2)+(2*L140*M140*Markiwitz!$B$8)+(2*L140*N140*Markiwitz!$E$8)+(2*L140*O140*Markiwitz!$H$8)+(2*L140*P140*Markiwitz!$B$11)+(2*L140*Q140*Markiwitz!$E$11)+(2*L140*R140*Markiwitz!$H$11)+(2*L140*S140*Markiwitz!$K$8)+(2*L140*T140*Markiwitz!$K$11)</f>
        <v>9.2850790469464796E-3</v>
      </c>
      <c r="V140" s="5">
        <f t="shared" ca="1" si="36"/>
        <v>9.6359115017451674E-2</v>
      </c>
      <c r="W140" s="42">
        <f ca="1">SUMPRODUCT(L140:T140,Markiwitz!$B$3:$J$3)</f>
        <v>0.18408682067056423</v>
      </c>
    </row>
    <row r="141" spans="1:23" x14ac:dyDescent="0.25">
      <c r="A141">
        <v>140</v>
      </c>
      <c r="B141" s="25">
        <f t="shared" ca="1" si="35"/>
        <v>1</v>
      </c>
      <c r="C141" s="46">
        <v>0</v>
      </c>
      <c r="D141">
        <f t="shared" ca="1" si="46"/>
        <v>0.96377861874274917</v>
      </c>
      <c r="E141">
        <f t="shared" ca="1" si="46"/>
        <v>0.24611101677814606</v>
      </c>
      <c r="F141">
        <f t="shared" ca="1" si="46"/>
        <v>0.20617307528151163</v>
      </c>
      <c r="G141">
        <f t="shared" ca="1" si="46"/>
        <v>0.10785634129161237</v>
      </c>
      <c r="H141">
        <f t="shared" ca="1" si="46"/>
        <v>0.15787502917541463</v>
      </c>
      <c r="I141">
        <f t="shared" ca="1" si="46"/>
        <v>0.53229365448957533</v>
      </c>
      <c r="J141">
        <f t="shared" ca="1" si="46"/>
        <v>0.98457723513870921</v>
      </c>
      <c r="K141">
        <f t="shared" ca="1" si="46"/>
        <v>6.0507207516101613E-2</v>
      </c>
      <c r="L141" s="42">
        <f t="shared" ca="1" si="37"/>
        <v>0</v>
      </c>
      <c r="M141" s="42">
        <f t="shared" ca="1" si="38"/>
        <v>0.29571270432598096</v>
      </c>
      <c r="N141" s="42">
        <f t="shared" ca="1" si="39"/>
        <v>7.5513352258033767E-2</v>
      </c>
      <c r="O141" s="42">
        <f t="shared" ca="1" si="40"/>
        <v>6.3259338259892828E-2</v>
      </c>
      <c r="P141" s="42">
        <f t="shared" ca="1" si="41"/>
        <v>3.30931707155478E-2</v>
      </c>
      <c r="Q141" s="42">
        <f t="shared" ca="1" si="42"/>
        <v>4.8440223631342344E-2</v>
      </c>
      <c r="R141" s="42">
        <f t="shared" ca="1" si="43"/>
        <v>0.16332173489178253</v>
      </c>
      <c r="S141" s="42">
        <f t="shared" ca="1" si="44"/>
        <v>0.30209426849546961</v>
      </c>
      <c r="T141" s="42">
        <f t="shared" ca="1" si="45"/>
        <v>1.8565207421950124E-2</v>
      </c>
      <c r="U141">
        <f ca="1">+(L141^2*Markiwitz!$B$4^2)+(M141^2*Markiwitz!$C$4^2)+(N141^2*Markiwitz!$D$4^2)+(O141^2*Markiwitz!$E$4^2)+(P141^2*Markiwitz!$F$4^2)+(Q141^2*Markiwitz!$G$4^2)+(R141^2*Markiwitz!$H$4^2)+(S141^2*Markiwitz!$I$4^2)+(T141^2*Markiwitz!$J$4^2)+(2*L141*M141*Markiwitz!$B$8)+(2*L141*N141*Markiwitz!$E$8)+(2*L141*O141*Markiwitz!$H$8)+(2*L141*P141*Markiwitz!$B$11)+(2*L141*Q141*Markiwitz!$E$11)+(2*L141*R141*Markiwitz!$H$11)+(2*L141*S141*Markiwitz!$K$8)+(2*L141*T141*Markiwitz!$K$11)</f>
        <v>1.6758182170462502E-2</v>
      </c>
      <c r="V141" s="5">
        <f t="shared" ca="1" si="36"/>
        <v>0.12945339767832478</v>
      </c>
      <c r="W141" s="42">
        <f ca="1">SUMPRODUCT(L141:T141,Markiwitz!$B$3:$J$3)</f>
        <v>0.2093933089549205</v>
      </c>
    </row>
    <row r="142" spans="1:23" x14ac:dyDescent="0.25">
      <c r="A142">
        <v>141</v>
      </c>
      <c r="B142" s="25">
        <f t="shared" ca="1" si="35"/>
        <v>0.99999999999999989</v>
      </c>
      <c r="C142" s="46">
        <v>0</v>
      </c>
      <c r="D142">
        <f t="shared" ref="D142:K151" ca="1" si="47">RAND()</f>
        <v>0.86932640059806277</v>
      </c>
      <c r="E142">
        <f t="shared" ca="1" si="47"/>
        <v>0.22313421632671404</v>
      </c>
      <c r="F142">
        <f t="shared" ca="1" si="47"/>
        <v>0.60320023460196925</v>
      </c>
      <c r="G142">
        <f t="shared" ca="1" si="47"/>
        <v>0.92165810016216443</v>
      </c>
      <c r="H142">
        <f t="shared" ca="1" si="47"/>
        <v>0.14205734064242059</v>
      </c>
      <c r="I142">
        <f t="shared" ca="1" si="47"/>
        <v>0.61465965913952791</v>
      </c>
      <c r="J142">
        <f t="shared" ca="1" si="47"/>
        <v>0.54238798095090879</v>
      </c>
      <c r="K142">
        <f t="shared" ca="1" si="47"/>
        <v>6.1430659020971223E-3</v>
      </c>
      <c r="L142" s="42">
        <f t="shared" ca="1" si="37"/>
        <v>0</v>
      </c>
      <c r="M142" s="42">
        <f t="shared" ca="1" si="38"/>
        <v>0.22162181065856384</v>
      </c>
      <c r="N142" s="42">
        <f t="shared" ca="1" si="39"/>
        <v>5.6884743185281611E-2</v>
      </c>
      <c r="O142" s="42">
        <f t="shared" ca="1" si="40"/>
        <v>0.15377691059444493</v>
      </c>
      <c r="P142" s="42">
        <f t="shared" ca="1" si="41"/>
        <v>0.23496299758703779</v>
      </c>
      <c r="Q142" s="42">
        <f t="shared" ca="1" si="42"/>
        <v>3.6215401981182858E-2</v>
      </c>
      <c r="R142" s="42">
        <f t="shared" ca="1" si="43"/>
        <v>0.15669832010573062</v>
      </c>
      <c r="S142" s="42">
        <f t="shared" ca="1" si="44"/>
        <v>0.13827373278332128</v>
      </c>
      <c r="T142" s="42">
        <f t="shared" ca="1" si="45"/>
        <v>1.5660831044369897E-3</v>
      </c>
      <c r="U142">
        <f ca="1">+(L142^2*Markiwitz!$B$4^2)+(M142^2*Markiwitz!$C$4^2)+(N142^2*Markiwitz!$D$4^2)+(O142^2*Markiwitz!$E$4^2)+(P142^2*Markiwitz!$F$4^2)+(Q142^2*Markiwitz!$G$4^2)+(R142^2*Markiwitz!$H$4^2)+(S142^2*Markiwitz!$I$4^2)+(T142^2*Markiwitz!$J$4^2)+(2*L142*M142*Markiwitz!$B$8)+(2*L142*N142*Markiwitz!$E$8)+(2*L142*O142*Markiwitz!$H$8)+(2*L142*P142*Markiwitz!$B$11)+(2*L142*Q142*Markiwitz!$E$11)+(2*L142*R142*Markiwitz!$H$11)+(2*L142*S142*Markiwitz!$K$8)+(2*L142*T142*Markiwitz!$K$11)</f>
        <v>1.486785030246884E-2</v>
      </c>
      <c r="V142" s="5">
        <f t="shared" ca="1" si="36"/>
        <v>0.12193379475136841</v>
      </c>
      <c r="W142" s="42">
        <f ca="1">SUMPRODUCT(L142:T142,Markiwitz!$B$3:$J$3)</f>
        <v>0.26480359676168708</v>
      </c>
    </row>
    <row r="143" spans="1:23" x14ac:dyDescent="0.25">
      <c r="A143">
        <v>142</v>
      </c>
      <c r="B143" s="25">
        <f t="shared" ca="1" si="35"/>
        <v>1</v>
      </c>
      <c r="C143" s="46">
        <v>0</v>
      </c>
      <c r="D143">
        <f t="shared" ca="1" si="47"/>
        <v>0.48133493970026719</v>
      </c>
      <c r="E143">
        <f t="shared" ca="1" si="47"/>
        <v>0.62925278244101279</v>
      </c>
      <c r="F143">
        <f t="shared" ca="1" si="47"/>
        <v>0.88624129296205878</v>
      </c>
      <c r="G143">
        <f t="shared" ca="1" si="47"/>
        <v>0.34057043414621102</v>
      </c>
      <c r="H143">
        <f t="shared" ca="1" si="47"/>
        <v>0.93168627680634564</v>
      </c>
      <c r="I143">
        <f t="shared" ca="1" si="47"/>
        <v>0.46167559835280769</v>
      </c>
      <c r="J143">
        <f t="shared" ca="1" si="47"/>
        <v>0.18265198919611925</v>
      </c>
      <c r="K143">
        <f t="shared" ca="1" si="47"/>
        <v>0.49115530978017252</v>
      </c>
      <c r="L143" s="42">
        <f t="shared" ca="1" si="37"/>
        <v>0</v>
      </c>
      <c r="M143" s="42">
        <f t="shared" ca="1" si="38"/>
        <v>0.10928083561798435</v>
      </c>
      <c r="N143" s="42">
        <f t="shared" ca="1" si="39"/>
        <v>0.14286365731712</v>
      </c>
      <c r="O143" s="42">
        <f t="shared" ca="1" si="40"/>
        <v>0.20120955506443342</v>
      </c>
      <c r="P143" s="42">
        <f t="shared" ca="1" si="41"/>
        <v>7.7322086058106684E-2</v>
      </c>
      <c r="Q143" s="42">
        <f t="shared" ca="1" si="42"/>
        <v>0.21152724738122641</v>
      </c>
      <c r="R143" s="42">
        <f t="shared" ca="1" si="43"/>
        <v>0.104817437944241</v>
      </c>
      <c r="S143" s="42">
        <f t="shared" ca="1" si="44"/>
        <v>4.1468757740854026E-2</v>
      </c>
      <c r="T143" s="42">
        <f t="shared" ca="1" si="45"/>
        <v>0.11151042287603419</v>
      </c>
      <c r="U143">
        <f ca="1">+(L143^2*Markiwitz!$B$4^2)+(M143^2*Markiwitz!$C$4^2)+(N143^2*Markiwitz!$D$4^2)+(O143^2*Markiwitz!$E$4^2)+(P143^2*Markiwitz!$F$4^2)+(Q143^2*Markiwitz!$G$4^2)+(R143^2*Markiwitz!$H$4^2)+(S143^2*Markiwitz!$I$4^2)+(T143^2*Markiwitz!$J$4^2)+(2*L143*M143*Markiwitz!$B$8)+(2*L143*N143*Markiwitz!$E$8)+(2*L143*O143*Markiwitz!$H$8)+(2*L143*P143*Markiwitz!$B$11)+(2*L143*Q143*Markiwitz!$E$11)+(2*L143*R143*Markiwitz!$H$11)+(2*L143*S143*Markiwitz!$K$8)+(2*L143*T143*Markiwitz!$K$11)</f>
        <v>1.9806353622812529E-2</v>
      </c>
      <c r="V143" s="5">
        <f t="shared" ca="1" si="36"/>
        <v>0.1407350475994254</v>
      </c>
      <c r="W143" s="42">
        <f ca="1">SUMPRODUCT(L143:T143,Markiwitz!$B$3:$J$3)</f>
        <v>0.7229210274871547</v>
      </c>
    </row>
    <row r="144" spans="1:23" x14ac:dyDescent="0.25">
      <c r="A144">
        <v>143</v>
      </c>
      <c r="B144" s="25">
        <f t="shared" ca="1" si="35"/>
        <v>1.0000000000000004</v>
      </c>
      <c r="C144" s="46">
        <v>0</v>
      </c>
      <c r="D144">
        <f t="shared" ca="1" si="47"/>
        <v>0.78286333884709669</v>
      </c>
      <c r="E144">
        <f t="shared" ca="1" si="47"/>
        <v>0.60819450072823178</v>
      </c>
      <c r="F144">
        <f t="shared" ca="1" si="47"/>
        <v>0.2557077044798709</v>
      </c>
      <c r="G144">
        <f t="shared" ca="1" si="47"/>
        <v>3.0571304453218096E-2</v>
      </c>
      <c r="H144">
        <f t="shared" ca="1" si="47"/>
        <v>3.2565778686687863E-2</v>
      </c>
      <c r="I144">
        <f t="shared" ca="1" si="47"/>
        <v>0.7012765424158609</v>
      </c>
      <c r="J144">
        <f t="shared" ca="1" si="47"/>
        <v>0.14631568122849647</v>
      </c>
      <c r="K144">
        <f t="shared" ca="1" si="47"/>
        <v>3.9323497233432869E-2</v>
      </c>
      <c r="L144" s="42">
        <f t="shared" ca="1" si="37"/>
        <v>0</v>
      </c>
      <c r="M144" s="42">
        <f t="shared" ca="1" si="38"/>
        <v>0.30147019695392308</v>
      </c>
      <c r="N144" s="42">
        <f t="shared" ca="1" si="39"/>
        <v>0.23420756449120686</v>
      </c>
      <c r="O144" s="42">
        <f t="shared" ca="1" si="40"/>
        <v>9.8469615585407511E-2</v>
      </c>
      <c r="P144" s="42">
        <f t="shared" ca="1" si="41"/>
        <v>1.1772600296014211E-2</v>
      </c>
      <c r="Q144" s="42">
        <f t="shared" ca="1" si="42"/>
        <v>1.2540645636940684E-2</v>
      </c>
      <c r="R144" s="42">
        <f t="shared" ca="1" si="43"/>
        <v>0.27005221329257778</v>
      </c>
      <c r="S144" s="42">
        <f t="shared" ca="1" si="44"/>
        <v>5.6344211113987894E-2</v>
      </c>
      <c r="T144" s="42">
        <f t="shared" ca="1" si="45"/>
        <v>1.5142952629942303E-2</v>
      </c>
      <c r="U144">
        <f ca="1">+(L144^2*Markiwitz!$B$4^2)+(M144^2*Markiwitz!$C$4^2)+(N144^2*Markiwitz!$D$4^2)+(O144^2*Markiwitz!$E$4^2)+(P144^2*Markiwitz!$F$4^2)+(Q144^2*Markiwitz!$G$4^2)+(R144^2*Markiwitz!$H$4^2)+(S144^2*Markiwitz!$I$4^2)+(T144^2*Markiwitz!$J$4^2)+(2*L144*M144*Markiwitz!$B$8)+(2*L144*N144*Markiwitz!$E$8)+(2*L144*O144*Markiwitz!$H$8)+(2*L144*P144*Markiwitz!$B$11)+(2*L144*Q144*Markiwitz!$E$11)+(2*L144*R144*Markiwitz!$H$11)+(2*L144*S144*Markiwitz!$K$8)+(2*L144*T144*Markiwitz!$K$11)</f>
        <v>1.4372378127319813E-2</v>
      </c>
      <c r="V144" s="5">
        <f t="shared" ca="1" si="36"/>
        <v>0.1198848536192951</v>
      </c>
      <c r="W144" s="42">
        <f ca="1">SUMPRODUCT(L144:T144,Markiwitz!$B$3:$J$3)</f>
        <v>0.17010503451126305</v>
      </c>
    </row>
    <row r="145" spans="1:23" x14ac:dyDescent="0.25">
      <c r="A145">
        <v>144</v>
      </c>
      <c r="B145" s="25">
        <f t="shared" ca="1" si="35"/>
        <v>0.99999999999999978</v>
      </c>
      <c r="C145" s="46">
        <v>0</v>
      </c>
      <c r="D145">
        <f t="shared" ca="1" si="47"/>
        <v>0.63222669247453589</v>
      </c>
      <c r="E145">
        <f t="shared" ca="1" si="47"/>
        <v>0.44391395336366624</v>
      </c>
      <c r="F145">
        <f t="shared" ca="1" si="47"/>
        <v>0.37850474263241141</v>
      </c>
      <c r="G145">
        <f t="shared" ca="1" si="47"/>
        <v>0.89828622262188673</v>
      </c>
      <c r="H145">
        <f t="shared" ca="1" si="47"/>
        <v>0.50491576251416759</v>
      </c>
      <c r="I145">
        <f t="shared" ca="1" si="47"/>
        <v>0.88304149784194241</v>
      </c>
      <c r="J145">
        <f t="shared" ca="1" si="47"/>
        <v>0.37685627670078647</v>
      </c>
      <c r="K145">
        <f t="shared" ca="1" si="47"/>
        <v>0.31022876585401593</v>
      </c>
      <c r="L145" s="42">
        <f t="shared" ca="1" si="37"/>
        <v>0</v>
      </c>
      <c r="M145" s="42">
        <f t="shared" ca="1" si="38"/>
        <v>0.14278013031538572</v>
      </c>
      <c r="N145" s="42">
        <f t="shared" ca="1" si="39"/>
        <v>0.10025216091716209</v>
      </c>
      <c r="O145" s="42">
        <f t="shared" ca="1" si="40"/>
        <v>8.5480346086817455E-2</v>
      </c>
      <c r="P145" s="42">
        <f t="shared" ca="1" si="41"/>
        <v>0.20286619570658887</v>
      </c>
      <c r="Q145" s="42">
        <f t="shared" ca="1" si="42"/>
        <v>0.11402862173992888</v>
      </c>
      <c r="R145" s="42">
        <f t="shared" ca="1" si="43"/>
        <v>0.19942337398360332</v>
      </c>
      <c r="S145" s="42">
        <f t="shared" ca="1" si="44"/>
        <v>8.5108061614587005E-2</v>
      </c>
      <c r="T145" s="42">
        <f t="shared" ca="1" si="45"/>
        <v>7.0061109635926544E-2</v>
      </c>
      <c r="U145">
        <f ca="1">+(L145^2*Markiwitz!$B$4^2)+(M145^2*Markiwitz!$C$4^2)+(N145^2*Markiwitz!$D$4^2)+(O145^2*Markiwitz!$E$4^2)+(P145^2*Markiwitz!$F$4^2)+(Q145^2*Markiwitz!$G$4^2)+(R145^2*Markiwitz!$H$4^2)+(S145^2*Markiwitz!$I$4^2)+(T145^2*Markiwitz!$J$4^2)+(2*L145*M145*Markiwitz!$B$8)+(2*L145*N145*Markiwitz!$E$8)+(2*L145*O145*Markiwitz!$H$8)+(2*L145*P145*Markiwitz!$B$11)+(2*L145*Q145*Markiwitz!$E$11)+(2*L145*R145*Markiwitz!$H$11)+(2*L145*S145*Markiwitz!$K$8)+(2*L145*T145*Markiwitz!$K$11)</f>
        <v>1.4761737787447604E-2</v>
      </c>
      <c r="V145" s="5">
        <f t="shared" ca="1" si="36"/>
        <v>0.12149789211112925</v>
      </c>
      <c r="W145" s="42">
        <f ca="1">SUMPRODUCT(L145:T145,Markiwitz!$B$3:$J$3)</f>
        <v>0.4575199763001529</v>
      </c>
    </row>
    <row r="146" spans="1:23" x14ac:dyDescent="0.25">
      <c r="A146">
        <v>145</v>
      </c>
      <c r="B146" s="25">
        <f t="shared" ca="1" si="35"/>
        <v>0.99999999999999989</v>
      </c>
      <c r="C146" s="46">
        <v>0</v>
      </c>
      <c r="D146">
        <f t="shared" ca="1" si="47"/>
        <v>0.8347719872718895</v>
      </c>
      <c r="E146">
        <f t="shared" ca="1" si="47"/>
        <v>0.14787366814065916</v>
      </c>
      <c r="F146">
        <f t="shared" ca="1" si="47"/>
        <v>0.16846530358051393</v>
      </c>
      <c r="G146">
        <f t="shared" ca="1" si="47"/>
        <v>0.44965238118393236</v>
      </c>
      <c r="H146">
        <f t="shared" ca="1" si="47"/>
        <v>0.56191332768671698</v>
      </c>
      <c r="I146">
        <f t="shared" ca="1" si="47"/>
        <v>0.82314062143321354</v>
      </c>
      <c r="J146">
        <f t="shared" ca="1" si="47"/>
        <v>0.4047555640727406</v>
      </c>
      <c r="K146">
        <f t="shared" ca="1" si="47"/>
        <v>0.90652835054545677</v>
      </c>
      <c r="L146" s="42">
        <f t="shared" ca="1" si="37"/>
        <v>0</v>
      </c>
      <c r="M146" s="42">
        <f t="shared" ca="1" si="38"/>
        <v>0.19426398114880841</v>
      </c>
      <c r="N146" s="42">
        <f t="shared" ca="1" si="39"/>
        <v>3.4412423893095713E-2</v>
      </c>
      <c r="O146" s="42">
        <f t="shared" ca="1" si="40"/>
        <v>3.9204406781721553E-2</v>
      </c>
      <c r="P146" s="42">
        <f t="shared" ca="1" si="41"/>
        <v>0.10464086365344397</v>
      </c>
      <c r="Q146" s="42">
        <f t="shared" ca="1" si="42"/>
        <v>0.13076567225709118</v>
      </c>
      <c r="R146" s="42">
        <f t="shared" ca="1" si="43"/>
        <v>0.19155718759503348</v>
      </c>
      <c r="S146" s="42">
        <f t="shared" ca="1" si="44"/>
        <v>9.4192699884276532E-2</v>
      </c>
      <c r="T146" s="42">
        <f t="shared" ca="1" si="45"/>
        <v>0.21096276478652901</v>
      </c>
      <c r="U146">
        <f ca="1">+(L146^2*Markiwitz!$B$4^2)+(M146^2*Markiwitz!$C$4^2)+(N146^2*Markiwitz!$D$4^2)+(O146^2*Markiwitz!$E$4^2)+(P146^2*Markiwitz!$F$4^2)+(Q146^2*Markiwitz!$G$4^2)+(R146^2*Markiwitz!$H$4^2)+(S146^2*Markiwitz!$I$4^2)+(T146^2*Markiwitz!$J$4^2)+(2*L146*M146*Markiwitz!$B$8)+(2*L146*N146*Markiwitz!$E$8)+(2*L146*O146*Markiwitz!$H$8)+(2*L146*P146*Markiwitz!$B$11)+(2*L146*Q146*Markiwitz!$E$11)+(2*L146*R146*Markiwitz!$H$11)+(2*L146*S146*Markiwitz!$K$8)+(2*L146*T146*Markiwitz!$K$11)</f>
        <v>1.2352545908243084E-2</v>
      </c>
      <c r="V146" s="5">
        <f t="shared" ca="1" si="36"/>
        <v>0.11114200784691217</v>
      </c>
      <c r="W146" s="42">
        <f ca="1">SUMPRODUCT(L146:T146,Markiwitz!$B$3:$J$3)</f>
        <v>0.45928002566744869</v>
      </c>
    </row>
    <row r="147" spans="1:23" x14ac:dyDescent="0.25">
      <c r="A147">
        <v>146</v>
      </c>
      <c r="B147" s="25">
        <f t="shared" ca="1" si="35"/>
        <v>1</v>
      </c>
      <c r="C147" s="46">
        <v>0</v>
      </c>
      <c r="D147">
        <f t="shared" ca="1" si="47"/>
        <v>0.50626747043317633</v>
      </c>
      <c r="E147">
        <f t="shared" ca="1" si="47"/>
        <v>0.82318300593214921</v>
      </c>
      <c r="F147">
        <f t="shared" ca="1" si="47"/>
        <v>0.78791850179035616</v>
      </c>
      <c r="G147">
        <f t="shared" ca="1" si="47"/>
        <v>0.33777906637007282</v>
      </c>
      <c r="H147">
        <f t="shared" ca="1" si="47"/>
        <v>0.73812693690726827</v>
      </c>
      <c r="I147">
        <f t="shared" ca="1" si="47"/>
        <v>7.1422039781556146E-2</v>
      </c>
      <c r="J147">
        <f t="shared" ca="1" si="47"/>
        <v>0.35576955140285704</v>
      </c>
      <c r="K147">
        <f t="shared" ca="1" si="47"/>
        <v>0.77330340143619081</v>
      </c>
      <c r="L147" s="42">
        <f t="shared" ca="1" si="37"/>
        <v>0</v>
      </c>
      <c r="M147" s="42">
        <f t="shared" ca="1" si="38"/>
        <v>0.11522393603279636</v>
      </c>
      <c r="N147" s="42">
        <f t="shared" ca="1" si="39"/>
        <v>0.18735232176314706</v>
      </c>
      <c r="O147" s="42">
        <f t="shared" ca="1" si="40"/>
        <v>0.17932629756296378</v>
      </c>
      <c r="P147" s="42">
        <f t="shared" ca="1" si="41"/>
        <v>7.6876820672167084E-2</v>
      </c>
      <c r="Q147" s="42">
        <f t="shared" ca="1" si="42"/>
        <v>0.16799398722875869</v>
      </c>
      <c r="R147" s="42">
        <f t="shared" ca="1" si="43"/>
        <v>1.6255297888447092E-2</v>
      </c>
      <c r="S147" s="42">
        <f t="shared" ca="1" si="44"/>
        <v>8.097136479692163E-2</v>
      </c>
      <c r="T147" s="42">
        <f t="shared" ca="1" si="45"/>
        <v>0.17599997405479847</v>
      </c>
      <c r="U147">
        <f ca="1">+(L147^2*Markiwitz!$B$4^2)+(M147^2*Markiwitz!$C$4^2)+(N147^2*Markiwitz!$D$4^2)+(O147^2*Markiwitz!$E$4^2)+(P147^2*Markiwitz!$F$4^2)+(Q147^2*Markiwitz!$G$4^2)+(R147^2*Markiwitz!$H$4^2)+(S147^2*Markiwitz!$I$4^2)+(T147^2*Markiwitz!$J$4^2)+(2*L147*M147*Markiwitz!$B$8)+(2*L147*N147*Markiwitz!$E$8)+(2*L147*O147*Markiwitz!$H$8)+(2*L147*P147*Markiwitz!$B$11)+(2*L147*Q147*Markiwitz!$E$11)+(2*L147*R147*Markiwitz!$H$11)+(2*L147*S147*Markiwitz!$K$8)+(2*L147*T147*Markiwitz!$K$11)</f>
        <v>1.5595936519920566E-2</v>
      </c>
      <c r="V147" s="5">
        <f t="shared" ca="1" si="36"/>
        <v>0.12488369196945039</v>
      </c>
      <c r="W147" s="42">
        <f ca="1">SUMPRODUCT(L147:T147,Markiwitz!$B$3:$J$3)</f>
        <v>0.6019220188281863</v>
      </c>
    </row>
    <row r="148" spans="1:23" x14ac:dyDescent="0.25">
      <c r="A148">
        <v>147</v>
      </c>
      <c r="B148" s="25">
        <f t="shared" ca="1" si="35"/>
        <v>1</v>
      </c>
      <c r="C148" s="46">
        <v>0</v>
      </c>
      <c r="D148">
        <f t="shared" ca="1" si="47"/>
        <v>0.99759980154511063</v>
      </c>
      <c r="E148">
        <f t="shared" ca="1" si="47"/>
        <v>0.10448075550170544</v>
      </c>
      <c r="F148">
        <f t="shared" ca="1" si="47"/>
        <v>0.6682379100156246</v>
      </c>
      <c r="G148">
        <f t="shared" ca="1" si="47"/>
        <v>0.88512126196202945</v>
      </c>
      <c r="H148">
        <f t="shared" ca="1" si="47"/>
        <v>0.99890108818099377</v>
      </c>
      <c r="I148">
        <f t="shared" ca="1" si="47"/>
        <v>0.88188946300152071</v>
      </c>
      <c r="J148">
        <f t="shared" ca="1" si="47"/>
        <v>0.96214756509351018</v>
      </c>
      <c r="K148">
        <f t="shared" ca="1" si="47"/>
        <v>0.61743943448308014</v>
      </c>
      <c r="L148" s="42">
        <f t="shared" ca="1" si="37"/>
        <v>0</v>
      </c>
      <c r="M148" s="42">
        <f t="shared" ca="1" si="38"/>
        <v>0.16311798667412339</v>
      </c>
      <c r="N148" s="42">
        <f t="shared" ca="1" si="39"/>
        <v>1.7083694741351522E-2</v>
      </c>
      <c r="O148" s="42">
        <f t="shared" ca="1" si="40"/>
        <v>0.10926387749100183</v>
      </c>
      <c r="P148" s="42">
        <f t="shared" ca="1" si="41"/>
        <v>0.1447265707050934</v>
      </c>
      <c r="Q148" s="42">
        <f t="shared" ca="1" si="42"/>
        <v>0.16333076062997465</v>
      </c>
      <c r="R148" s="42">
        <f t="shared" ca="1" si="43"/>
        <v>0.14419813782152904</v>
      </c>
      <c r="S148" s="42">
        <f t="shared" ca="1" si="44"/>
        <v>0.15732117574440654</v>
      </c>
      <c r="T148" s="42">
        <f t="shared" ca="1" si="45"/>
        <v>0.10095779619251966</v>
      </c>
      <c r="U148">
        <f ca="1">+(L148^2*Markiwitz!$B$4^2)+(M148^2*Markiwitz!$C$4^2)+(N148^2*Markiwitz!$D$4^2)+(O148^2*Markiwitz!$E$4^2)+(P148^2*Markiwitz!$F$4^2)+(Q148^2*Markiwitz!$G$4^2)+(R148^2*Markiwitz!$H$4^2)+(S148^2*Markiwitz!$I$4^2)+(T148^2*Markiwitz!$J$4^2)+(2*L148*M148*Markiwitz!$B$8)+(2*L148*N148*Markiwitz!$E$8)+(2*L148*O148*Markiwitz!$H$8)+(2*L148*P148*Markiwitz!$B$11)+(2*L148*Q148*Markiwitz!$E$11)+(2*L148*R148*Markiwitz!$H$11)+(2*L148*S148*Markiwitz!$K$8)+(2*L148*T148*Markiwitz!$K$11)</f>
        <v>1.6412986612666363E-2</v>
      </c>
      <c r="V148" s="5">
        <f t="shared" ca="1" si="36"/>
        <v>0.12811317891874499</v>
      </c>
      <c r="W148" s="42">
        <f ca="1">SUMPRODUCT(L148:T148,Markiwitz!$B$3:$J$3)</f>
        <v>0.56080168222177296</v>
      </c>
    </row>
    <row r="149" spans="1:23" x14ac:dyDescent="0.25">
      <c r="A149">
        <v>148</v>
      </c>
      <c r="B149" s="25">
        <f t="shared" ca="1" si="35"/>
        <v>1</v>
      </c>
      <c r="C149" s="46">
        <v>0</v>
      </c>
      <c r="D149">
        <f t="shared" ca="1" si="47"/>
        <v>0.88370905086865381</v>
      </c>
      <c r="E149">
        <f t="shared" ca="1" si="47"/>
        <v>0.22510267836462405</v>
      </c>
      <c r="F149">
        <f t="shared" ca="1" si="47"/>
        <v>0.83697214848969381</v>
      </c>
      <c r="G149">
        <f t="shared" ca="1" si="47"/>
        <v>0.95389608329780562</v>
      </c>
      <c r="H149">
        <f t="shared" ca="1" si="47"/>
        <v>0.62037513024501045</v>
      </c>
      <c r="I149">
        <f t="shared" ca="1" si="47"/>
        <v>5.0462637849367775E-3</v>
      </c>
      <c r="J149">
        <f t="shared" ca="1" si="47"/>
        <v>1.6570595197217042E-2</v>
      </c>
      <c r="K149">
        <f t="shared" ca="1" si="47"/>
        <v>0.11563418769615297</v>
      </c>
      <c r="L149" s="42">
        <f t="shared" ca="1" si="37"/>
        <v>0</v>
      </c>
      <c r="M149" s="42">
        <f t="shared" ca="1" si="38"/>
        <v>0.2416284055907387</v>
      </c>
      <c r="N149" s="42">
        <f t="shared" ca="1" si="39"/>
        <v>6.154876564179626E-2</v>
      </c>
      <c r="O149" s="42">
        <f t="shared" ca="1" si="40"/>
        <v>0.22884935439399295</v>
      </c>
      <c r="P149" s="42">
        <f t="shared" ca="1" si="41"/>
        <v>0.2608193154522267</v>
      </c>
      <c r="Q149" s="42">
        <f t="shared" ca="1" si="42"/>
        <v>0.16962625135716586</v>
      </c>
      <c r="R149" s="42">
        <f t="shared" ca="1" si="43"/>
        <v>1.379776150698029E-3</v>
      </c>
      <c r="S149" s="42">
        <f t="shared" ca="1" si="44"/>
        <v>4.5308198362995064E-3</v>
      </c>
      <c r="T149" s="42">
        <f t="shared" ca="1" si="45"/>
        <v>3.1617311577082023E-2</v>
      </c>
      <c r="U149">
        <f ca="1">+(L149^2*Markiwitz!$B$4^2)+(M149^2*Markiwitz!$C$4^2)+(N149^2*Markiwitz!$D$4^2)+(O149^2*Markiwitz!$E$4^2)+(P149^2*Markiwitz!$F$4^2)+(Q149^2*Markiwitz!$G$4^2)+(R149^2*Markiwitz!$H$4^2)+(S149^2*Markiwitz!$I$4^2)+(T149^2*Markiwitz!$J$4^2)+(2*L149*M149*Markiwitz!$B$8)+(2*L149*N149*Markiwitz!$E$8)+(2*L149*O149*Markiwitz!$H$8)+(2*L149*P149*Markiwitz!$B$11)+(2*L149*Q149*Markiwitz!$E$11)+(2*L149*R149*Markiwitz!$H$11)+(2*L149*S149*Markiwitz!$K$8)+(2*L149*T149*Markiwitz!$K$11)</f>
        <v>2.235897756343521E-2</v>
      </c>
      <c r="V149" s="5">
        <f t="shared" ca="1" si="36"/>
        <v>0.14952918632639986</v>
      </c>
      <c r="W149" s="42">
        <f ca="1">SUMPRODUCT(L149:T149,Markiwitz!$B$3:$J$3)</f>
        <v>0.66867295829030471</v>
      </c>
    </row>
    <row r="150" spans="1:23" x14ac:dyDescent="0.25">
      <c r="A150">
        <v>149</v>
      </c>
      <c r="B150" s="25">
        <f t="shared" ca="1" si="35"/>
        <v>0.99999999999999989</v>
      </c>
      <c r="C150" s="46">
        <v>0</v>
      </c>
      <c r="D150">
        <f t="shared" ca="1" si="47"/>
        <v>0.62719907303823941</v>
      </c>
      <c r="E150">
        <f t="shared" ca="1" si="47"/>
        <v>0.5686967554357798</v>
      </c>
      <c r="F150">
        <f t="shared" ca="1" si="47"/>
        <v>0.74130519915345372</v>
      </c>
      <c r="G150">
        <f t="shared" ca="1" si="47"/>
        <v>0.53169537680461942</v>
      </c>
      <c r="H150">
        <f t="shared" ca="1" si="47"/>
        <v>0.58079480117495796</v>
      </c>
      <c r="I150">
        <f t="shared" ca="1" si="47"/>
        <v>0.72063981896062979</v>
      </c>
      <c r="J150">
        <f t="shared" ca="1" si="47"/>
        <v>0.36154637578281024</v>
      </c>
      <c r="K150">
        <f t="shared" ca="1" si="47"/>
        <v>0.72395354406908441</v>
      </c>
      <c r="L150" s="42">
        <f t="shared" ca="1" si="37"/>
        <v>0</v>
      </c>
      <c r="M150" s="42">
        <f t="shared" ca="1" si="38"/>
        <v>0.12916410810368717</v>
      </c>
      <c r="N150" s="42">
        <f t="shared" ca="1" si="39"/>
        <v>0.11711625918306284</v>
      </c>
      <c r="O150" s="42">
        <f t="shared" ca="1" si="40"/>
        <v>0.15266289284749038</v>
      </c>
      <c r="P150" s="42">
        <f t="shared" ca="1" si="41"/>
        <v>0.1094962701318206</v>
      </c>
      <c r="Q150" s="42">
        <f t="shared" ca="1" si="42"/>
        <v>0.11960770624488477</v>
      </c>
      <c r="R150" s="42">
        <f t="shared" ca="1" si="43"/>
        <v>0.14840710626238016</v>
      </c>
      <c r="S150" s="42">
        <f t="shared" ca="1" si="44"/>
        <v>7.4456129120044234E-2</v>
      </c>
      <c r="T150" s="42">
        <f t="shared" ca="1" si="45"/>
        <v>0.14908952810662968</v>
      </c>
      <c r="U150">
        <f ca="1">+(L150^2*Markiwitz!$B$4^2)+(M150^2*Markiwitz!$C$4^2)+(N150^2*Markiwitz!$D$4^2)+(O150^2*Markiwitz!$E$4^2)+(P150^2*Markiwitz!$F$4^2)+(Q150^2*Markiwitz!$G$4^2)+(R150^2*Markiwitz!$H$4^2)+(S150^2*Markiwitz!$I$4^2)+(T150^2*Markiwitz!$J$4^2)+(2*L150*M150*Markiwitz!$B$8)+(2*L150*N150*Markiwitz!$E$8)+(2*L150*O150*Markiwitz!$H$8)+(2*L150*P150*Markiwitz!$B$11)+(2*L150*Q150*Markiwitz!$E$11)+(2*L150*R150*Markiwitz!$H$11)+(2*L150*S150*Markiwitz!$K$8)+(2*L150*T150*Markiwitz!$K$11)</f>
        <v>1.1911697971145056E-2</v>
      </c>
      <c r="V150" s="5">
        <f t="shared" ca="1" si="36"/>
        <v>0.10914072553884299</v>
      </c>
      <c r="W150" s="42">
        <f ca="1">SUMPRODUCT(L150:T150,Markiwitz!$B$3:$J$3)</f>
        <v>0.46600591936649616</v>
      </c>
    </row>
    <row r="151" spans="1:23" x14ac:dyDescent="0.25">
      <c r="A151">
        <v>150</v>
      </c>
      <c r="B151" s="25">
        <f t="shared" ca="1" si="35"/>
        <v>1</v>
      </c>
      <c r="C151" s="46">
        <v>0</v>
      </c>
      <c r="D151">
        <f t="shared" ca="1" si="47"/>
        <v>0.16477736569994428</v>
      </c>
      <c r="E151">
        <f t="shared" ca="1" si="47"/>
        <v>0.45573148073842906</v>
      </c>
      <c r="F151">
        <f t="shared" ca="1" si="47"/>
        <v>0.23927359630453227</v>
      </c>
      <c r="G151">
        <f t="shared" ca="1" si="47"/>
        <v>0.28367398983960157</v>
      </c>
      <c r="H151">
        <f t="shared" ca="1" si="47"/>
        <v>0.61410134684742013</v>
      </c>
      <c r="I151">
        <f t="shared" ca="1" si="47"/>
        <v>0.62929331264612931</v>
      </c>
      <c r="J151">
        <f t="shared" ca="1" si="47"/>
        <v>0.46835018543547247</v>
      </c>
      <c r="K151">
        <f t="shared" ca="1" si="47"/>
        <v>0.5013039321488223</v>
      </c>
      <c r="L151" s="42">
        <f t="shared" ca="1" si="37"/>
        <v>0</v>
      </c>
      <c r="M151" s="42">
        <f t="shared" ca="1" si="38"/>
        <v>4.9091943973660124E-2</v>
      </c>
      <c r="N151" s="42">
        <f t="shared" ca="1" si="39"/>
        <v>0.13577559165610384</v>
      </c>
      <c r="O151" s="42">
        <f t="shared" ca="1" si="40"/>
        <v>7.1286526121240451E-2</v>
      </c>
      <c r="P151" s="42">
        <f t="shared" ca="1" si="41"/>
        <v>8.4514687783936698E-2</v>
      </c>
      <c r="Q151" s="42">
        <f t="shared" ca="1" si="42"/>
        <v>0.18295855614344833</v>
      </c>
      <c r="R151" s="42">
        <f t="shared" ca="1" si="43"/>
        <v>0.18748468223286574</v>
      </c>
      <c r="S151" s="42">
        <f t="shared" ca="1" si="44"/>
        <v>0.13953506882322564</v>
      </c>
      <c r="T151" s="42">
        <f t="shared" ca="1" si="45"/>
        <v>0.14935294326551926</v>
      </c>
      <c r="U151">
        <f ca="1">+(L151^2*Markiwitz!$B$4^2)+(M151^2*Markiwitz!$C$4^2)+(N151^2*Markiwitz!$D$4^2)+(O151^2*Markiwitz!$E$4^2)+(P151^2*Markiwitz!$F$4^2)+(Q151^2*Markiwitz!$G$4^2)+(R151^2*Markiwitz!$H$4^2)+(S151^2*Markiwitz!$I$4^2)+(T151^2*Markiwitz!$J$4^2)+(2*L151*M151*Markiwitz!$B$8)+(2*L151*N151*Markiwitz!$E$8)+(2*L151*O151*Markiwitz!$H$8)+(2*L151*P151*Markiwitz!$B$11)+(2*L151*Q151*Markiwitz!$E$11)+(2*L151*R151*Markiwitz!$H$11)+(2*L151*S151*Markiwitz!$K$8)+(2*L151*T151*Markiwitz!$K$11)</f>
        <v>1.7636629018337662E-2</v>
      </c>
      <c r="V151" s="5">
        <f t="shared" ca="1" si="36"/>
        <v>0.13280297066834634</v>
      </c>
      <c r="W151" s="42">
        <f ca="1">SUMPRODUCT(L151:T151,Markiwitz!$B$3:$J$3)</f>
        <v>0.59936066238162755</v>
      </c>
    </row>
    <row r="152" spans="1:23" x14ac:dyDescent="0.25">
      <c r="A152">
        <v>151</v>
      </c>
      <c r="B152" s="25">
        <f t="shared" ca="1" si="35"/>
        <v>0.99999999999999978</v>
      </c>
      <c r="C152" s="46">
        <v>0</v>
      </c>
      <c r="D152">
        <f t="shared" ref="D152:K161" ca="1" si="48">RAND()</f>
        <v>0.32020917030553731</v>
      </c>
      <c r="E152">
        <f t="shared" ca="1" si="48"/>
        <v>0.37128881944769332</v>
      </c>
      <c r="F152">
        <f t="shared" ca="1" si="48"/>
        <v>0.83381694428903319</v>
      </c>
      <c r="G152">
        <f t="shared" ca="1" si="48"/>
        <v>0.81499801626525481</v>
      </c>
      <c r="H152">
        <f t="shared" ca="1" si="48"/>
        <v>0.47722460470946593</v>
      </c>
      <c r="I152">
        <f t="shared" ca="1" si="48"/>
        <v>0.70283720870155442</v>
      </c>
      <c r="J152">
        <f t="shared" ca="1" si="48"/>
        <v>0.92950709163095169</v>
      </c>
      <c r="K152">
        <f t="shared" ca="1" si="48"/>
        <v>0.62111042313780274</v>
      </c>
      <c r="L152" s="42">
        <f t="shared" ca="1" si="37"/>
        <v>0</v>
      </c>
      <c r="M152" s="42">
        <f t="shared" ca="1" si="38"/>
        <v>6.3145268760112866E-2</v>
      </c>
      <c r="N152" s="42">
        <f t="shared" ca="1" si="39"/>
        <v>7.3218178821295873E-2</v>
      </c>
      <c r="O152" s="42">
        <f t="shared" ca="1" si="40"/>
        <v>0.16442875447204694</v>
      </c>
      <c r="P152" s="42">
        <f t="shared" ca="1" si="41"/>
        <v>0.16071766066825355</v>
      </c>
      <c r="Q152" s="42">
        <f t="shared" ca="1" si="42"/>
        <v>9.4108722415926202E-2</v>
      </c>
      <c r="R152" s="42">
        <f t="shared" ca="1" si="43"/>
        <v>0.13859954227956639</v>
      </c>
      <c r="S152" s="42">
        <f t="shared" ca="1" si="44"/>
        <v>0.18329885761692166</v>
      </c>
      <c r="T152" s="42">
        <f t="shared" ca="1" si="45"/>
        <v>0.12248301496587637</v>
      </c>
      <c r="U152">
        <f ca="1">+(L152^2*Markiwitz!$B$4^2)+(M152^2*Markiwitz!$C$4^2)+(N152^2*Markiwitz!$D$4^2)+(O152^2*Markiwitz!$E$4^2)+(P152^2*Markiwitz!$F$4^2)+(Q152^2*Markiwitz!$G$4^2)+(R152^2*Markiwitz!$H$4^2)+(S152^2*Markiwitz!$I$4^2)+(T152^2*Markiwitz!$J$4^2)+(2*L152*M152*Markiwitz!$B$8)+(2*L152*N152*Markiwitz!$E$8)+(2*L152*O152*Markiwitz!$H$8)+(2*L152*P152*Markiwitz!$B$11)+(2*L152*Q152*Markiwitz!$E$11)+(2*L152*R152*Markiwitz!$H$11)+(2*L152*S152*Markiwitz!$K$8)+(2*L152*T152*Markiwitz!$K$11)</f>
        <v>1.4224218604191069E-2</v>
      </c>
      <c r="V152" s="5">
        <f t="shared" ca="1" si="36"/>
        <v>0.11926532859213976</v>
      </c>
      <c r="W152" s="42">
        <f ca="1">SUMPRODUCT(L152:T152,Markiwitz!$B$3:$J$3)</f>
        <v>0.38819824361583766</v>
      </c>
    </row>
    <row r="153" spans="1:23" x14ac:dyDescent="0.25">
      <c r="A153">
        <v>152</v>
      </c>
      <c r="B153" s="25">
        <f t="shared" ca="1" si="35"/>
        <v>1.0000000000000004</v>
      </c>
      <c r="C153" s="46">
        <v>0</v>
      </c>
      <c r="D153">
        <f t="shared" ca="1" si="48"/>
        <v>0.87214002326533624</v>
      </c>
      <c r="E153">
        <f t="shared" ca="1" si="48"/>
        <v>0.59140943116263722</v>
      </c>
      <c r="F153">
        <f t="shared" ca="1" si="48"/>
        <v>0.78711876675174952</v>
      </c>
      <c r="G153">
        <f t="shared" ca="1" si="48"/>
        <v>8.2764423336633142E-2</v>
      </c>
      <c r="H153">
        <f t="shared" ca="1" si="48"/>
        <v>0.42777437195997603</v>
      </c>
      <c r="I153">
        <f t="shared" ca="1" si="48"/>
        <v>0.12597822549065507</v>
      </c>
      <c r="J153">
        <f t="shared" ca="1" si="48"/>
        <v>0.59403332562045963</v>
      </c>
      <c r="K153">
        <f t="shared" ca="1" si="48"/>
        <v>0.63676236759042415</v>
      </c>
      <c r="L153" s="42">
        <f t="shared" ca="1" si="37"/>
        <v>0</v>
      </c>
      <c r="M153" s="42">
        <f t="shared" ca="1" si="38"/>
        <v>0.21178826152765212</v>
      </c>
      <c r="N153" s="42">
        <f t="shared" ca="1" si="39"/>
        <v>0.14361635968503875</v>
      </c>
      <c r="O153" s="42">
        <f t="shared" ca="1" si="40"/>
        <v>0.19114191618222026</v>
      </c>
      <c r="P153" s="42">
        <f t="shared" ca="1" si="41"/>
        <v>2.0098301725881656E-2</v>
      </c>
      <c r="Q153" s="42">
        <f t="shared" ca="1" si="42"/>
        <v>0.10387963875833216</v>
      </c>
      <c r="R153" s="42">
        <f t="shared" ca="1" si="43"/>
        <v>3.0592231356509091E-2</v>
      </c>
      <c r="S153" s="42">
        <f t="shared" ca="1" si="44"/>
        <v>0.14425353953096948</v>
      </c>
      <c r="T153" s="42">
        <f t="shared" ca="1" si="45"/>
        <v>0.15462975123339665</v>
      </c>
      <c r="U153">
        <f ca="1">+(L153^2*Markiwitz!$B$4^2)+(M153^2*Markiwitz!$C$4^2)+(N153^2*Markiwitz!$D$4^2)+(O153^2*Markiwitz!$E$4^2)+(P153^2*Markiwitz!$F$4^2)+(Q153^2*Markiwitz!$G$4^2)+(R153^2*Markiwitz!$H$4^2)+(S153^2*Markiwitz!$I$4^2)+(T153^2*Markiwitz!$J$4^2)+(2*L153*M153*Markiwitz!$B$8)+(2*L153*N153*Markiwitz!$E$8)+(2*L153*O153*Markiwitz!$H$8)+(2*L153*P153*Markiwitz!$B$11)+(2*L153*Q153*Markiwitz!$E$11)+(2*L153*R153*Markiwitz!$H$11)+(2*L153*S153*Markiwitz!$K$8)+(2*L153*T153*Markiwitz!$K$11)</f>
        <v>1.1967229684490327E-2</v>
      </c>
      <c r="V153" s="5">
        <f t="shared" ca="1" si="36"/>
        <v>0.10939483390220182</v>
      </c>
      <c r="W153" s="42">
        <f ca="1">SUMPRODUCT(L153:T153,Markiwitz!$B$3:$J$3)</f>
        <v>0.40929727467552601</v>
      </c>
    </row>
    <row r="154" spans="1:23" x14ac:dyDescent="0.25">
      <c r="A154">
        <v>153</v>
      </c>
      <c r="B154" s="25">
        <f t="shared" ca="1" si="35"/>
        <v>0.99999999999999989</v>
      </c>
      <c r="C154" s="46">
        <v>0</v>
      </c>
      <c r="D154">
        <f t="shared" ca="1" si="48"/>
        <v>0.17979452236831683</v>
      </c>
      <c r="E154">
        <f t="shared" ca="1" si="48"/>
        <v>0.45778875924633544</v>
      </c>
      <c r="F154">
        <f t="shared" ca="1" si="48"/>
        <v>0.45573414690794767</v>
      </c>
      <c r="G154">
        <f t="shared" ca="1" si="48"/>
        <v>0.15563649378636346</v>
      </c>
      <c r="H154">
        <f t="shared" ca="1" si="48"/>
        <v>0.68268209198543028</v>
      </c>
      <c r="I154">
        <f t="shared" ca="1" si="48"/>
        <v>0.58666223702042675</v>
      </c>
      <c r="J154">
        <f t="shared" ca="1" si="48"/>
        <v>0.48235882249835826</v>
      </c>
      <c r="K154">
        <f t="shared" ca="1" si="48"/>
        <v>0.1785850758158648</v>
      </c>
      <c r="L154" s="42">
        <f t="shared" ca="1" si="37"/>
        <v>0</v>
      </c>
      <c r="M154" s="42">
        <f t="shared" ca="1" si="38"/>
        <v>5.6552635472983837E-2</v>
      </c>
      <c r="N154" s="42">
        <f t="shared" ca="1" si="39"/>
        <v>0.1439930454179939</v>
      </c>
      <c r="O154" s="42">
        <f t="shared" ca="1" si="40"/>
        <v>0.14334678689420466</v>
      </c>
      <c r="P154" s="42">
        <f t="shared" ca="1" si="41"/>
        <v>4.8953960240028661E-2</v>
      </c>
      <c r="Q154" s="42">
        <f t="shared" ca="1" si="42"/>
        <v>0.21473107736228464</v>
      </c>
      <c r="R154" s="42">
        <f t="shared" ca="1" si="43"/>
        <v>0.18452895671658068</v>
      </c>
      <c r="S154" s="42">
        <f t="shared" ca="1" si="44"/>
        <v>0.15172132218825807</v>
      </c>
      <c r="T154" s="42">
        <f t="shared" ca="1" si="45"/>
        <v>5.61722157076655E-2</v>
      </c>
      <c r="U154">
        <f ca="1">+(L154^2*Markiwitz!$B$4^2)+(M154^2*Markiwitz!$C$4^2)+(N154^2*Markiwitz!$D$4^2)+(O154^2*Markiwitz!$E$4^2)+(P154^2*Markiwitz!$F$4^2)+(Q154^2*Markiwitz!$G$4^2)+(R154^2*Markiwitz!$H$4^2)+(S154^2*Markiwitz!$I$4^2)+(T154^2*Markiwitz!$J$4^2)+(2*L154*M154*Markiwitz!$B$8)+(2*L154*N154*Markiwitz!$E$8)+(2*L154*O154*Markiwitz!$H$8)+(2*L154*P154*Markiwitz!$B$11)+(2*L154*Q154*Markiwitz!$E$11)+(2*L154*R154*Markiwitz!$H$11)+(2*L154*S154*Markiwitz!$K$8)+(2*L154*T154*Markiwitz!$K$11)</f>
        <v>2.2064492895097366E-2</v>
      </c>
      <c r="V154" s="5">
        <f t="shared" ca="1" si="36"/>
        <v>0.14854121614924717</v>
      </c>
      <c r="W154" s="42">
        <f ca="1">SUMPRODUCT(L154:T154,Markiwitz!$B$3:$J$3)</f>
        <v>0.69217697859211702</v>
      </c>
    </row>
    <row r="155" spans="1:23" x14ac:dyDescent="0.25">
      <c r="A155">
        <v>154</v>
      </c>
      <c r="B155" s="25">
        <f t="shared" ca="1" si="35"/>
        <v>1</v>
      </c>
      <c r="C155" s="46">
        <v>0</v>
      </c>
      <c r="D155">
        <f t="shared" ca="1" si="48"/>
        <v>6.8447189821225773E-2</v>
      </c>
      <c r="E155">
        <f t="shared" ca="1" si="48"/>
        <v>2.3728969469899663E-2</v>
      </c>
      <c r="F155">
        <f t="shared" ca="1" si="48"/>
        <v>0.32608580315695002</v>
      </c>
      <c r="G155">
        <f t="shared" ca="1" si="48"/>
        <v>0.76401919866031343</v>
      </c>
      <c r="H155">
        <f t="shared" ca="1" si="48"/>
        <v>0.1679628664288445</v>
      </c>
      <c r="I155">
        <f t="shared" ca="1" si="48"/>
        <v>0.31475487246701872</v>
      </c>
      <c r="J155">
        <f t="shared" ca="1" si="48"/>
        <v>0.39540258105685278</v>
      </c>
      <c r="K155">
        <f t="shared" ca="1" si="48"/>
        <v>0.88015531046299922</v>
      </c>
      <c r="L155" s="42">
        <f t="shared" ca="1" si="37"/>
        <v>0</v>
      </c>
      <c r="M155" s="42">
        <f t="shared" ca="1" si="38"/>
        <v>2.327694878008096E-2</v>
      </c>
      <c r="N155" s="42">
        <f t="shared" ca="1" si="39"/>
        <v>8.069549800329083E-3</v>
      </c>
      <c r="O155" s="42">
        <f t="shared" ca="1" si="40"/>
        <v>0.11089253711979433</v>
      </c>
      <c r="P155" s="42">
        <f t="shared" ca="1" si="41"/>
        <v>0.25982126951689266</v>
      </c>
      <c r="Q155" s="42">
        <f t="shared" ca="1" si="42"/>
        <v>5.7119409124483732E-2</v>
      </c>
      <c r="R155" s="42">
        <f t="shared" ca="1" si="43"/>
        <v>0.10703920882408119</v>
      </c>
      <c r="S155" s="42">
        <f t="shared" ca="1" si="44"/>
        <v>0.13446520815260765</v>
      </c>
      <c r="T155" s="42">
        <f t="shared" ca="1" si="45"/>
        <v>0.29931586868173043</v>
      </c>
      <c r="U155">
        <f ca="1">+(L155^2*Markiwitz!$B$4^2)+(M155^2*Markiwitz!$C$4^2)+(N155^2*Markiwitz!$D$4^2)+(O155^2*Markiwitz!$E$4^2)+(P155^2*Markiwitz!$F$4^2)+(Q155^2*Markiwitz!$G$4^2)+(R155^2*Markiwitz!$H$4^2)+(S155^2*Markiwitz!$I$4^2)+(T155^2*Markiwitz!$J$4^2)+(2*L155*M155*Markiwitz!$B$8)+(2*L155*N155*Markiwitz!$E$8)+(2*L155*O155*Markiwitz!$H$8)+(2*L155*P155*Markiwitz!$B$11)+(2*L155*Q155*Markiwitz!$E$11)+(2*L155*R155*Markiwitz!$H$11)+(2*L155*S155*Markiwitz!$K$8)+(2*L155*T155*Markiwitz!$K$11)</f>
        <v>1.4659807421971737E-2</v>
      </c>
      <c r="V155" s="5">
        <f t="shared" ca="1" si="36"/>
        <v>0.12107769167758253</v>
      </c>
      <c r="W155" s="42">
        <f ca="1">SUMPRODUCT(L155:T155,Markiwitz!$B$3:$J$3)</f>
        <v>0.29714523090259126</v>
      </c>
    </row>
    <row r="156" spans="1:23" x14ac:dyDescent="0.25">
      <c r="A156">
        <v>155</v>
      </c>
      <c r="B156" s="25">
        <f t="shared" ca="1" si="35"/>
        <v>0.99999999999999989</v>
      </c>
      <c r="C156" s="46">
        <v>0</v>
      </c>
      <c r="D156">
        <f t="shared" ca="1" si="48"/>
        <v>0.5059526270867658</v>
      </c>
      <c r="E156">
        <f t="shared" ca="1" si="48"/>
        <v>0.39956986989176602</v>
      </c>
      <c r="F156">
        <f t="shared" ca="1" si="48"/>
        <v>0.48480774951643157</v>
      </c>
      <c r="G156">
        <f t="shared" ca="1" si="48"/>
        <v>0.15133969829150129</v>
      </c>
      <c r="H156">
        <f t="shared" ca="1" si="48"/>
        <v>0.46143351129934451</v>
      </c>
      <c r="I156">
        <f t="shared" ca="1" si="48"/>
        <v>0.39854715606561664</v>
      </c>
      <c r="J156">
        <f t="shared" ca="1" si="48"/>
        <v>0.2707632473671876</v>
      </c>
      <c r="K156">
        <f t="shared" ca="1" si="48"/>
        <v>0.40210170818409996</v>
      </c>
      <c r="L156" s="42">
        <f t="shared" ca="1" si="37"/>
        <v>0</v>
      </c>
      <c r="M156" s="42">
        <f t="shared" ca="1" si="38"/>
        <v>0.16456336484411266</v>
      </c>
      <c r="N156" s="42">
        <f t="shared" ca="1" si="39"/>
        <v>0.12996189516461798</v>
      </c>
      <c r="O156" s="42">
        <f t="shared" ca="1" si="40"/>
        <v>0.15768589842551398</v>
      </c>
      <c r="P156" s="42">
        <f t="shared" ca="1" si="41"/>
        <v>4.9223916730590088E-2</v>
      </c>
      <c r="Q156" s="42">
        <f t="shared" ca="1" si="42"/>
        <v>0.15008332244163228</v>
      </c>
      <c r="R156" s="42">
        <f t="shared" ca="1" si="43"/>
        <v>0.1296292528983394</v>
      </c>
      <c r="S156" s="42">
        <f t="shared" ca="1" si="44"/>
        <v>8.8066962552250994E-2</v>
      </c>
      <c r="T156" s="42">
        <f t="shared" ca="1" si="45"/>
        <v>0.13078538694294251</v>
      </c>
      <c r="U156">
        <f ca="1">+(L156^2*Markiwitz!$B$4^2)+(M156^2*Markiwitz!$C$4^2)+(N156^2*Markiwitz!$D$4^2)+(O156^2*Markiwitz!$E$4^2)+(P156^2*Markiwitz!$F$4^2)+(Q156^2*Markiwitz!$G$4^2)+(R156^2*Markiwitz!$H$4^2)+(S156^2*Markiwitz!$I$4^2)+(T156^2*Markiwitz!$J$4^2)+(2*L156*M156*Markiwitz!$B$8)+(2*L156*N156*Markiwitz!$E$8)+(2*L156*O156*Markiwitz!$H$8)+(2*L156*P156*Markiwitz!$B$11)+(2*L156*Q156*Markiwitz!$E$11)+(2*L156*R156*Markiwitz!$H$11)+(2*L156*S156*Markiwitz!$K$8)+(2*L156*T156*Markiwitz!$K$11)</f>
        <v>1.3381710315730908E-2</v>
      </c>
      <c r="V156" s="5">
        <f t="shared" ca="1" si="36"/>
        <v>0.11567934264911306</v>
      </c>
      <c r="W156" s="42">
        <f ca="1">SUMPRODUCT(L156:T156,Markiwitz!$B$3:$J$3)</f>
        <v>0.53585222669417409</v>
      </c>
    </row>
    <row r="157" spans="1:23" x14ac:dyDescent="0.25">
      <c r="A157">
        <v>156</v>
      </c>
      <c r="B157" s="25">
        <f t="shared" ca="1" si="35"/>
        <v>0.99999999999999978</v>
      </c>
      <c r="C157" s="46">
        <v>0</v>
      </c>
      <c r="D157">
        <f t="shared" ca="1" si="48"/>
        <v>0.99919339362932613</v>
      </c>
      <c r="E157">
        <f t="shared" ca="1" si="48"/>
        <v>0.56802011988560541</v>
      </c>
      <c r="F157">
        <f t="shared" ca="1" si="48"/>
        <v>0.52828249085589951</v>
      </c>
      <c r="G157">
        <f t="shared" ca="1" si="48"/>
        <v>0.47358046068661508</v>
      </c>
      <c r="H157">
        <f t="shared" ca="1" si="48"/>
        <v>0.97572305108218327</v>
      </c>
      <c r="I157">
        <f t="shared" ca="1" si="48"/>
        <v>0.48919354929518566</v>
      </c>
      <c r="J157">
        <f t="shared" ca="1" si="48"/>
        <v>0.92341020106220106</v>
      </c>
      <c r="K157">
        <f t="shared" ca="1" si="48"/>
        <v>0.37910158971107899</v>
      </c>
      <c r="L157" s="42">
        <f t="shared" ca="1" si="37"/>
        <v>0</v>
      </c>
      <c r="M157" s="42">
        <f t="shared" ca="1" si="38"/>
        <v>0.18723741860122889</v>
      </c>
      <c r="N157" s="42">
        <f t="shared" ca="1" si="39"/>
        <v>0.10644047652740589</v>
      </c>
      <c r="O157" s="42">
        <f t="shared" ca="1" si="40"/>
        <v>9.8994099151120354E-2</v>
      </c>
      <c r="P157" s="42">
        <f t="shared" ca="1" si="41"/>
        <v>8.8743564083088297E-2</v>
      </c>
      <c r="Q157" s="42">
        <f t="shared" ca="1" si="42"/>
        <v>0.18283934473461577</v>
      </c>
      <c r="R157" s="42">
        <f t="shared" ca="1" si="43"/>
        <v>9.1669278390348316E-2</v>
      </c>
      <c r="S157" s="42">
        <f t="shared" ca="1" si="44"/>
        <v>0.17303651471205422</v>
      </c>
      <c r="T157" s="42">
        <f t="shared" ca="1" si="45"/>
        <v>7.1039303800138051E-2</v>
      </c>
      <c r="U157">
        <f ca="1">+(L157^2*Markiwitz!$B$4^2)+(M157^2*Markiwitz!$C$4^2)+(N157^2*Markiwitz!$D$4^2)+(O157^2*Markiwitz!$E$4^2)+(P157^2*Markiwitz!$F$4^2)+(Q157^2*Markiwitz!$G$4^2)+(R157^2*Markiwitz!$H$4^2)+(S157^2*Markiwitz!$I$4^2)+(T157^2*Markiwitz!$J$4^2)+(2*L157*M157*Markiwitz!$B$8)+(2*L157*N157*Markiwitz!$E$8)+(2*L157*O157*Markiwitz!$H$8)+(2*L157*P157*Markiwitz!$B$11)+(2*L157*Q157*Markiwitz!$E$11)+(2*L157*R157*Markiwitz!$H$11)+(2*L157*S157*Markiwitz!$K$8)+(2*L157*T157*Markiwitz!$K$11)</f>
        <v>1.6956838568261488E-2</v>
      </c>
      <c r="V157" s="5">
        <f t="shared" ca="1" si="36"/>
        <v>0.13021842637761175</v>
      </c>
      <c r="W157" s="42">
        <f ca="1">SUMPRODUCT(L157:T157,Markiwitz!$B$3:$J$3)</f>
        <v>0.60827786347191004</v>
      </c>
    </row>
    <row r="158" spans="1:23" x14ac:dyDescent="0.25">
      <c r="A158">
        <v>157</v>
      </c>
      <c r="B158" s="25">
        <f t="shared" ca="1" si="35"/>
        <v>1</v>
      </c>
      <c r="C158" s="46">
        <v>0</v>
      </c>
      <c r="D158">
        <f t="shared" ca="1" si="48"/>
        <v>0.35590312812633862</v>
      </c>
      <c r="E158">
        <f t="shared" ca="1" si="48"/>
        <v>0.34618687788635261</v>
      </c>
      <c r="F158">
        <f t="shared" ca="1" si="48"/>
        <v>0.94165316508630625</v>
      </c>
      <c r="G158">
        <f t="shared" ca="1" si="48"/>
        <v>0.6968028489378798</v>
      </c>
      <c r="H158">
        <f t="shared" ca="1" si="48"/>
        <v>8.5904164361168989E-2</v>
      </c>
      <c r="I158">
        <f t="shared" ca="1" si="48"/>
        <v>0.90388035405783729</v>
      </c>
      <c r="J158">
        <f t="shared" ca="1" si="48"/>
        <v>0.29458423014021251</v>
      </c>
      <c r="K158">
        <f t="shared" ca="1" si="48"/>
        <v>0.55354978977889657</v>
      </c>
      <c r="L158" s="42">
        <f t="shared" ca="1" si="37"/>
        <v>0</v>
      </c>
      <c r="M158" s="42">
        <f t="shared" ca="1" si="38"/>
        <v>8.5175576615336798E-2</v>
      </c>
      <c r="N158" s="42">
        <f t="shared" ca="1" si="39"/>
        <v>8.2850260675894044E-2</v>
      </c>
      <c r="O158" s="42">
        <f t="shared" ca="1" si="40"/>
        <v>0.22535865793068155</v>
      </c>
      <c r="P158" s="42">
        <f t="shared" ca="1" si="41"/>
        <v>0.16676050238149367</v>
      </c>
      <c r="Q158" s="42">
        <f t="shared" ca="1" si="42"/>
        <v>2.055878736340824E-2</v>
      </c>
      <c r="R158" s="42">
        <f t="shared" ca="1" si="43"/>
        <v>0.21631877964506582</v>
      </c>
      <c r="S158" s="42">
        <f t="shared" ca="1" si="44"/>
        <v>7.0500593226229619E-2</v>
      </c>
      <c r="T158" s="42">
        <f t="shared" ca="1" si="45"/>
        <v>0.13247684216189032</v>
      </c>
      <c r="U158">
        <f ca="1">+(L158^2*Markiwitz!$B$4^2)+(M158^2*Markiwitz!$C$4^2)+(N158^2*Markiwitz!$D$4^2)+(O158^2*Markiwitz!$E$4^2)+(P158^2*Markiwitz!$F$4^2)+(Q158^2*Markiwitz!$G$4^2)+(R158^2*Markiwitz!$H$4^2)+(S158^2*Markiwitz!$I$4^2)+(T158^2*Markiwitz!$J$4^2)+(2*L158*M158*Markiwitz!$B$8)+(2*L158*N158*Markiwitz!$E$8)+(2*L158*O158*Markiwitz!$H$8)+(2*L158*P158*Markiwitz!$B$11)+(2*L158*Q158*Markiwitz!$E$11)+(2*L158*R158*Markiwitz!$H$11)+(2*L158*S158*Markiwitz!$K$8)+(2*L158*T158*Markiwitz!$K$11)</f>
        <v>1.3794054989251642E-2</v>
      </c>
      <c r="V158" s="5">
        <f t="shared" ca="1" si="36"/>
        <v>0.11744809487280601</v>
      </c>
      <c r="W158" s="42">
        <f ca="1">SUMPRODUCT(L158:T158,Markiwitz!$B$3:$J$3)</f>
        <v>0.22346756587326166</v>
      </c>
    </row>
    <row r="159" spans="1:23" x14ac:dyDescent="0.25">
      <c r="A159">
        <v>158</v>
      </c>
      <c r="B159" s="25">
        <f t="shared" ca="1" si="35"/>
        <v>1.0000000000000002</v>
      </c>
      <c r="C159" s="46">
        <v>0</v>
      </c>
      <c r="D159">
        <f t="shared" ca="1" si="48"/>
        <v>0.47594499864847972</v>
      </c>
      <c r="E159">
        <f t="shared" ca="1" si="48"/>
        <v>3.5793149025571735E-2</v>
      </c>
      <c r="F159">
        <f t="shared" ca="1" si="48"/>
        <v>0.36321670858303157</v>
      </c>
      <c r="G159">
        <f t="shared" ca="1" si="48"/>
        <v>0.63249488321082015</v>
      </c>
      <c r="H159">
        <f t="shared" ca="1" si="48"/>
        <v>0.98453495065406627</v>
      </c>
      <c r="I159">
        <f t="shared" ca="1" si="48"/>
        <v>0.99448627472616991</v>
      </c>
      <c r="J159">
        <f t="shared" ca="1" si="48"/>
        <v>0.59929121164047472</v>
      </c>
      <c r="K159">
        <f t="shared" ca="1" si="48"/>
        <v>1.787948324452926E-2</v>
      </c>
      <c r="L159" s="42">
        <f t="shared" ca="1" si="37"/>
        <v>0</v>
      </c>
      <c r="M159" s="42">
        <f t="shared" ca="1" si="38"/>
        <v>0.11598113044778624</v>
      </c>
      <c r="N159" s="42">
        <f t="shared" ca="1" si="39"/>
        <v>8.7222891259709397E-3</v>
      </c>
      <c r="O159" s="42">
        <f t="shared" ca="1" si="40"/>
        <v>8.8510824945336783E-2</v>
      </c>
      <c r="P159" s="42">
        <f t="shared" ca="1" si="41"/>
        <v>0.15413014479728007</v>
      </c>
      <c r="Q159" s="42">
        <f t="shared" ca="1" si="42"/>
        <v>0.23991737882836725</v>
      </c>
      <c r="R159" s="42">
        <f t="shared" ca="1" si="43"/>
        <v>0.24234237713407963</v>
      </c>
      <c r="S159" s="42">
        <f t="shared" ca="1" si="44"/>
        <v>0.14603887506090046</v>
      </c>
      <c r="T159" s="42">
        <f t="shared" ca="1" si="45"/>
        <v>4.3569796602786091E-3</v>
      </c>
      <c r="U159">
        <f ca="1">+(L159^2*Markiwitz!$B$4^2)+(M159^2*Markiwitz!$C$4^2)+(N159^2*Markiwitz!$D$4^2)+(O159^2*Markiwitz!$E$4^2)+(P159^2*Markiwitz!$F$4^2)+(Q159^2*Markiwitz!$G$4^2)+(R159^2*Markiwitz!$H$4^2)+(S159^2*Markiwitz!$I$4^2)+(T159^2*Markiwitz!$J$4^2)+(2*L159*M159*Markiwitz!$B$8)+(2*L159*N159*Markiwitz!$E$8)+(2*L159*O159*Markiwitz!$H$8)+(2*L159*P159*Markiwitz!$B$11)+(2*L159*Q159*Markiwitz!$E$11)+(2*L159*R159*Markiwitz!$H$11)+(2*L159*S159*Markiwitz!$K$8)+(2*L159*T159*Markiwitz!$K$11)</f>
        <v>2.7229091466478159E-2</v>
      </c>
      <c r="V159" s="5">
        <f t="shared" ca="1" si="36"/>
        <v>0.16501239791748423</v>
      </c>
      <c r="W159" s="42">
        <f ca="1">SUMPRODUCT(L159:T159,Markiwitz!$B$3:$J$3)</f>
        <v>0.76167648021737422</v>
      </c>
    </row>
    <row r="160" spans="1:23" x14ac:dyDescent="0.25">
      <c r="A160">
        <v>159</v>
      </c>
      <c r="B160" s="25">
        <f t="shared" ca="1" si="35"/>
        <v>0.99999999999999989</v>
      </c>
      <c r="C160" s="46">
        <v>0</v>
      </c>
      <c r="D160">
        <f t="shared" ca="1" si="48"/>
        <v>4.6309702554596766E-2</v>
      </c>
      <c r="E160">
        <f t="shared" ca="1" si="48"/>
        <v>0.38026102561214625</v>
      </c>
      <c r="F160">
        <f t="shared" ca="1" si="48"/>
        <v>0.4395376100998527</v>
      </c>
      <c r="G160">
        <f t="shared" ca="1" si="48"/>
        <v>0.38797109559775167</v>
      </c>
      <c r="H160">
        <f t="shared" ca="1" si="48"/>
        <v>0.7391755876096483</v>
      </c>
      <c r="I160">
        <f t="shared" ca="1" si="48"/>
        <v>0.89560477015883611</v>
      </c>
      <c r="J160">
        <f t="shared" ca="1" si="48"/>
        <v>0.63166836959504691</v>
      </c>
      <c r="K160">
        <f t="shared" ca="1" si="48"/>
        <v>0.93301330059032372</v>
      </c>
      <c r="L160" s="42">
        <f t="shared" ca="1" si="37"/>
        <v>0</v>
      </c>
      <c r="M160" s="42">
        <f t="shared" ca="1" si="38"/>
        <v>1.0398399330426435E-2</v>
      </c>
      <c r="N160" s="42">
        <f t="shared" ca="1" si="39"/>
        <v>8.5383964396033907E-2</v>
      </c>
      <c r="O160" s="42">
        <f t="shared" ca="1" si="40"/>
        <v>9.8693952637056423E-2</v>
      </c>
      <c r="P160" s="42">
        <f t="shared" ca="1" si="41"/>
        <v>8.7115186627084548E-2</v>
      </c>
      <c r="Q160" s="42">
        <f t="shared" ca="1" si="42"/>
        <v>0.16597478522359427</v>
      </c>
      <c r="R160" s="42">
        <f t="shared" ca="1" si="43"/>
        <v>0.20109945710333557</v>
      </c>
      <c r="S160" s="42">
        <f t="shared" ca="1" si="44"/>
        <v>0.14183507103516715</v>
      </c>
      <c r="T160" s="42">
        <f t="shared" ca="1" si="45"/>
        <v>0.20949918364730161</v>
      </c>
      <c r="U160">
        <f ca="1">+(L160^2*Markiwitz!$B$4^2)+(M160^2*Markiwitz!$C$4^2)+(N160^2*Markiwitz!$D$4^2)+(O160^2*Markiwitz!$E$4^2)+(P160^2*Markiwitz!$F$4^2)+(Q160^2*Markiwitz!$G$4^2)+(R160^2*Markiwitz!$H$4^2)+(S160^2*Markiwitz!$I$4^2)+(T160^2*Markiwitz!$J$4^2)+(2*L160*M160*Markiwitz!$B$8)+(2*L160*N160*Markiwitz!$E$8)+(2*L160*O160*Markiwitz!$H$8)+(2*L160*P160*Markiwitz!$B$11)+(2*L160*Q160*Markiwitz!$E$11)+(2*L160*R160*Markiwitz!$H$11)+(2*L160*S160*Markiwitz!$K$8)+(2*L160*T160*Markiwitz!$K$11)</f>
        <v>1.6590792999666721E-2</v>
      </c>
      <c r="V160" s="5">
        <f t="shared" ca="1" si="36"/>
        <v>0.12880525222081093</v>
      </c>
      <c r="W160" s="42">
        <f ca="1">SUMPRODUCT(L160:T160,Markiwitz!$B$3:$J$3)</f>
        <v>0.55042556695703748</v>
      </c>
    </row>
    <row r="161" spans="1:23" x14ac:dyDescent="0.25">
      <c r="A161">
        <v>160</v>
      </c>
      <c r="B161" s="25">
        <f t="shared" ca="1" si="35"/>
        <v>1.0000000000000002</v>
      </c>
      <c r="C161" s="46">
        <v>0</v>
      </c>
      <c r="D161">
        <f t="shared" ca="1" si="48"/>
        <v>0.87558384320598059</v>
      </c>
      <c r="E161">
        <f t="shared" ca="1" si="48"/>
        <v>0.71303152836851247</v>
      </c>
      <c r="F161">
        <f t="shared" ca="1" si="48"/>
        <v>0.30691230363398159</v>
      </c>
      <c r="G161">
        <f t="shared" ca="1" si="48"/>
        <v>0.3511640184561633</v>
      </c>
      <c r="H161">
        <f t="shared" ca="1" si="48"/>
        <v>0.20106967566960188</v>
      </c>
      <c r="I161">
        <f t="shared" ca="1" si="48"/>
        <v>0.38114056310261735</v>
      </c>
      <c r="J161">
        <f t="shared" ca="1" si="48"/>
        <v>0.39356622333968394</v>
      </c>
      <c r="K161">
        <f t="shared" ca="1" si="48"/>
        <v>0.66212163275934399</v>
      </c>
      <c r="L161" s="42">
        <f t="shared" ca="1" si="37"/>
        <v>0</v>
      </c>
      <c r="M161" s="42">
        <f t="shared" ca="1" si="38"/>
        <v>0.22539930619958487</v>
      </c>
      <c r="N161" s="42">
        <f t="shared" ca="1" si="39"/>
        <v>0.18355388012211618</v>
      </c>
      <c r="O161" s="42">
        <f t="shared" ca="1" si="40"/>
        <v>7.9007648256640722E-2</v>
      </c>
      <c r="P161" s="42">
        <f t="shared" ca="1" si="41"/>
        <v>9.0399253865237131E-2</v>
      </c>
      <c r="Q161" s="42">
        <f t="shared" ca="1" si="42"/>
        <v>5.1760851625310404E-2</v>
      </c>
      <c r="R161" s="42">
        <f t="shared" ca="1" si="43"/>
        <v>9.8116038977250797E-2</v>
      </c>
      <c r="S161" s="42">
        <f t="shared" ca="1" si="44"/>
        <v>0.10131474486731336</v>
      </c>
      <c r="T161" s="42">
        <f t="shared" ca="1" si="45"/>
        <v>0.17044827608654653</v>
      </c>
      <c r="U161">
        <f ca="1">+(L161^2*Markiwitz!$B$4^2)+(M161^2*Markiwitz!$C$4^2)+(N161^2*Markiwitz!$D$4^2)+(O161^2*Markiwitz!$E$4^2)+(P161^2*Markiwitz!$F$4^2)+(Q161^2*Markiwitz!$G$4^2)+(R161^2*Markiwitz!$H$4^2)+(S161^2*Markiwitz!$I$4^2)+(T161^2*Markiwitz!$J$4^2)+(2*L161*M161*Markiwitz!$B$8)+(2*L161*N161*Markiwitz!$E$8)+(2*L161*O161*Markiwitz!$H$8)+(2*L161*P161*Markiwitz!$B$11)+(2*L161*Q161*Markiwitz!$E$11)+(2*L161*R161*Markiwitz!$H$11)+(2*L161*S161*Markiwitz!$K$8)+(2*L161*T161*Markiwitz!$K$11)</f>
        <v>8.6889387031695159E-3</v>
      </c>
      <c r="V161" s="5">
        <f t="shared" ca="1" si="36"/>
        <v>9.3214476896936543E-2</v>
      </c>
      <c r="W161" s="42">
        <f ca="1">SUMPRODUCT(L161:T161,Markiwitz!$B$3:$J$3)</f>
        <v>0.27390209709288088</v>
      </c>
    </row>
    <row r="162" spans="1:23" x14ac:dyDescent="0.25">
      <c r="A162">
        <v>161</v>
      </c>
      <c r="B162" s="25">
        <f t="shared" ca="1" si="35"/>
        <v>0.99999999999999989</v>
      </c>
      <c r="C162" s="46">
        <v>0</v>
      </c>
      <c r="D162">
        <f t="shared" ref="D162:K171" ca="1" si="49">RAND()</f>
        <v>0.80675766881867506</v>
      </c>
      <c r="E162">
        <f t="shared" ca="1" si="49"/>
        <v>0.47884383224622751</v>
      </c>
      <c r="F162">
        <f t="shared" ca="1" si="49"/>
        <v>0.66674764943498466</v>
      </c>
      <c r="G162">
        <f t="shared" ca="1" si="49"/>
        <v>0.8271046658064668</v>
      </c>
      <c r="H162">
        <f t="shared" ca="1" si="49"/>
        <v>0.31998329371363721</v>
      </c>
      <c r="I162">
        <f t="shared" ca="1" si="49"/>
        <v>0.93715199146133044</v>
      </c>
      <c r="J162">
        <f t="shared" ca="1" si="49"/>
        <v>0.24813844082493075</v>
      </c>
      <c r="K162">
        <f t="shared" ca="1" si="49"/>
        <v>5.5420379526879393E-2</v>
      </c>
      <c r="L162" s="42">
        <f t="shared" ca="1" si="37"/>
        <v>0</v>
      </c>
      <c r="M162" s="42">
        <f t="shared" ca="1" si="38"/>
        <v>0.18588252827980289</v>
      </c>
      <c r="N162" s="42">
        <f t="shared" ca="1" si="39"/>
        <v>0.11032891985948258</v>
      </c>
      <c r="O162" s="42">
        <f t="shared" ca="1" si="40"/>
        <v>0.15362325465473373</v>
      </c>
      <c r="P162" s="42">
        <f t="shared" ca="1" si="41"/>
        <v>0.19057061664781361</v>
      </c>
      <c r="Q162" s="42">
        <f t="shared" ca="1" si="42"/>
        <v>7.3726356676453331E-2</v>
      </c>
      <c r="R162" s="42">
        <f t="shared" ca="1" si="43"/>
        <v>0.21592627908993225</v>
      </c>
      <c r="S162" s="42">
        <f t="shared" ca="1" si="44"/>
        <v>5.7172807308402851E-2</v>
      </c>
      <c r="T162" s="42">
        <f t="shared" ca="1" si="45"/>
        <v>1.2769237483378605E-2</v>
      </c>
      <c r="U162">
        <f ca="1">+(L162^2*Markiwitz!$B$4^2)+(M162^2*Markiwitz!$C$4^2)+(N162^2*Markiwitz!$D$4^2)+(O162^2*Markiwitz!$E$4^2)+(P162^2*Markiwitz!$F$4^2)+(Q162^2*Markiwitz!$G$4^2)+(R162^2*Markiwitz!$H$4^2)+(S162^2*Markiwitz!$I$4^2)+(T162^2*Markiwitz!$J$4^2)+(2*L162*M162*Markiwitz!$B$8)+(2*L162*N162*Markiwitz!$E$8)+(2*L162*O162*Markiwitz!$H$8)+(2*L162*P162*Markiwitz!$B$11)+(2*L162*Q162*Markiwitz!$E$11)+(2*L162*R162*Markiwitz!$H$11)+(2*L162*S162*Markiwitz!$K$8)+(2*L162*T162*Markiwitz!$K$11)</f>
        <v>1.424428955150866E-2</v>
      </c>
      <c r="V162" s="5">
        <f t="shared" ca="1" si="36"/>
        <v>0.11934944302973793</v>
      </c>
      <c r="W162" s="42">
        <f ca="1">SUMPRODUCT(L162:T162,Markiwitz!$B$3:$J$3)</f>
        <v>0.36956649893969101</v>
      </c>
    </row>
    <row r="163" spans="1:23" x14ac:dyDescent="0.25">
      <c r="A163">
        <v>162</v>
      </c>
      <c r="B163" s="25">
        <f t="shared" ca="1" si="35"/>
        <v>1</v>
      </c>
      <c r="C163" s="46">
        <v>0</v>
      </c>
      <c r="D163">
        <f t="shared" ca="1" si="49"/>
        <v>0.87436641286342431</v>
      </c>
      <c r="E163">
        <f t="shared" ca="1" si="49"/>
        <v>0.38214575488175473</v>
      </c>
      <c r="F163">
        <f t="shared" ca="1" si="49"/>
        <v>0.11855634427004758</v>
      </c>
      <c r="G163">
        <f t="shared" ca="1" si="49"/>
        <v>0.39931535208951741</v>
      </c>
      <c r="H163">
        <f t="shared" ca="1" si="49"/>
        <v>0.67397888885434198</v>
      </c>
      <c r="I163">
        <f t="shared" ca="1" si="49"/>
        <v>0.74318725517821671</v>
      </c>
      <c r="J163">
        <f t="shared" ca="1" si="49"/>
        <v>0.49651724312911005</v>
      </c>
      <c r="K163">
        <f t="shared" ca="1" si="49"/>
        <v>8.4929395643203121E-2</v>
      </c>
      <c r="L163" s="42">
        <f t="shared" ca="1" si="37"/>
        <v>0</v>
      </c>
      <c r="M163" s="42">
        <f t="shared" ca="1" si="38"/>
        <v>0.23174322552859938</v>
      </c>
      <c r="N163" s="42">
        <f t="shared" ca="1" si="39"/>
        <v>0.10128441412604024</v>
      </c>
      <c r="O163" s="42">
        <f t="shared" ca="1" si="40"/>
        <v>3.1422329613559195E-2</v>
      </c>
      <c r="P163" s="42">
        <f t="shared" ca="1" si="41"/>
        <v>0.10583506678082751</v>
      </c>
      <c r="Q163" s="42">
        <f t="shared" ca="1" si="42"/>
        <v>0.17863225227257604</v>
      </c>
      <c r="R163" s="42">
        <f t="shared" ca="1" si="43"/>
        <v>0.19697532882435667</v>
      </c>
      <c r="S163" s="42">
        <f t="shared" ca="1" si="44"/>
        <v>0.1315975839882596</v>
      </c>
      <c r="T163" s="42">
        <f t="shared" ca="1" si="45"/>
        <v>2.2509798865781406E-2</v>
      </c>
      <c r="U163">
        <f ca="1">+(L163^2*Markiwitz!$B$4^2)+(M163^2*Markiwitz!$C$4^2)+(N163^2*Markiwitz!$D$4^2)+(O163^2*Markiwitz!$E$4^2)+(P163^2*Markiwitz!$F$4^2)+(Q163^2*Markiwitz!$G$4^2)+(R163^2*Markiwitz!$H$4^2)+(S163^2*Markiwitz!$I$4^2)+(T163^2*Markiwitz!$J$4^2)+(2*L163*M163*Markiwitz!$B$8)+(2*L163*N163*Markiwitz!$E$8)+(2*L163*O163*Markiwitz!$H$8)+(2*L163*P163*Markiwitz!$B$11)+(2*L163*Q163*Markiwitz!$E$11)+(2*L163*R163*Markiwitz!$H$11)+(2*L163*S163*Markiwitz!$K$8)+(2*L163*T163*Markiwitz!$K$11)</f>
        <v>1.7764595203663851E-2</v>
      </c>
      <c r="V163" s="5">
        <f t="shared" ca="1" si="36"/>
        <v>0.13328388951281339</v>
      </c>
      <c r="W163" s="42">
        <f ca="1">SUMPRODUCT(L163:T163,Markiwitz!$B$3:$J$3)</f>
        <v>0.59385343488655695</v>
      </c>
    </row>
    <row r="164" spans="1:23" x14ac:dyDescent="0.25">
      <c r="A164">
        <v>163</v>
      </c>
      <c r="B164" s="25">
        <f t="shared" ca="1" si="35"/>
        <v>0.99999999999999989</v>
      </c>
      <c r="C164" s="46">
        <v>0</v>
      </c>
      <c r="D164">
        <f t="shared" ca="1" si="49"/>
        <v>0.40565517933373929</v>
      </c>
      <c r="E164">
        <f t="shared" ca="1" si="49"/>
        <v>0.98784590690617258</v>
      </c>
      <c r="F164">
        <f t="shared" ca="1" si="49"/>
        <v>0.19753919564754474</v>
      </c>
      <c r="G164">
        <f t="shared" ca="1" si="49"/>
        <v>0.12411962391872178</v>
      </c>
      <c r="H164">
        <f t="shared" ca="1" si="49"/>
        <v>0.92846385076340299</v>
      </c>
      <c r="I164">
        <f t="shared" ca="1" si="49"/>
        <v>0.26944067872531052</v>
      </c>
      <c r="J164">
        <f t="shared" ca="1" si="49"/>
        <v>1.676145253188821E-2</v>
      </c>
      <c r="K164">
        <f t="shared" ca="1" si="49"/>
        <v>0.44291951661289697</v>
      </c>
      <c r="L164" s="42">
        <f t="shared" ca="1" si="37"/>
        <v>0</v>
      </c>
      <c r="M164" s="42">
        <f t="shared" ca="1" si="38"/>
        <v>0.12027447396407669</v>
      </c>
      <c r="N164" s="42">
        <f t="shared" ca="1" si="39"/>
        <v>0.29289074283692806</v>
      </c>
      <c r="O164" s="42">
        <f t="shared" ca="1" si="40"/>
        <v>5.8569257966378407E-2</v>
      </c>
      <c r="P164" s="42">
        <f t="shared" ca="1" si="41"/>
        <v>3.6800768820361665E-2</v>
      </c>
      <c r="Q164" s="42">
        <f t="shared" ca="1" si="42"/>
        <v>0.27528429793165815</v>
      </c>
      <c r="R164" s="42">
        <f t="shared" ca="1" si="43"/>
        <v>7.9887642384935176E-2</v>
      </c>
      <c r="S164" s="42">
        <f t="shared" ca="1" si="44"/>
        <v>4.9696761901519308E-3</v>
      </c>
      <c r="T164" s="42">
        <f t="shared" ca="1" si="45"/>
        <v>0.13132313990550978</v>
      </c>
      <c r="U164">
        <f ca="1">+(L164^2*Markiwitz!$B$4^2)+(M164^2*Markiwitz!$C$4^2)+(N164^2*Markiwitz!$D$4^2)+(O164^2*Markiwitz!$E$4^2)+(P164^2*Markiwitz!$F$4^2)+(Q164^2*Markiwitz!$G$4^2)+(R164^2*Markiwitz!$H$4^2)+(S164^2*Markiwitz!$I$4^2)+(T164^2*Markiwitz!$J$4^2)+(2*L164*M164*Markiwitz!$B$8)+(2*L164*N164*Markiwitz!$E$8)+(2*L164*O164*Markiwitz!$H$8)+(2*L164*P164*Markiwitz!$B$11)+(2*L164*Q164*Markiwitz!$E$11)+(2*L164*R164*Markiwitz!$H$11)+(2*L164*S164*Markiwitz!$K$8)+(2*L164*T164*Markiwitz!$K$11)</f>
        <v>2.8667826968596658E-2</v>
      </c>
      <c r="V164" s="5">
        <f t="shared" ca="1" si="36"/>
        <v>0.16931576113462285</v>
      </c>
      <c r="W164" s="42">
        <f ca="1">SUMPRODUCT(L164:T164,Markiwitz!$B$3:$J$3)</f>
        <v>0.87768376790385294</v>
      </c>
    </row>
    <row r="165" spans="1:23" x14ac:dyDescent="0.25">
      <c r="A165">
        <v>164</v>
      </c>
      <c r="B165" s="25">
        <f t="shared" ca="1" si="35"/>
        <v>1</v>
      </c>
      <c r="C165" s="46">
        <v>0</v>
      </c>
      <c r="D165">
        <f t="shared" ca="1" si="49"/>
        <v>0.18074834363121861</v>
      </c>
      <c r="E165">
        <f t="shared" ca="1" si="49"/>
        <v>0.98283768342551026</v>
      </c>
      <c r="F165">
        <f t="shared" ca="1" si="49"/>
        <v>0.66019766683231085</v>
      </c>
      <c r="G165">
        <f t="shared" ca="1" si="49"/>
        <v>0.17147100890428846</v>
      </c>
      <c r="H165">
        <f t="shared" ca="1" si="49"/>
        <v>0.17419049769482398</v>
      </c>
      <c r="I165">
        <f t="shared" ca="1" si="49"/>
        <v>0.91337199235746203</v>
      </c>
      <c r="J165">
        <f t="shared" ca="1" si="49"/>
        <v>0.12048377377485409</v>
      </c>
      <c r="K165">
        <f t="shared" ca="1" si="49"/>
        <v>0.12703775602478096</v>
      </c>
      <c r="L165" s="42">
        <f t="shared" ca="1" si="37"/>
        <v>0</v>
      </c>
      <c r="M165" s="42">
        <f t="shared" ca="1" si="38"/>
        <v>5.4273261275853739E-2</v>
      </c>
      <c r="N165" s="42">
        <f t="shared" ca="1" si="39"/>
        <v>0.29511643267470816</v>
      </c>
      <c r="O165" s="42">
        <f t="shared" ca="1" si="40"/>
        <v>0.19823739319462483</v>
      </c>
      <c r="P165" s="42">
        <f t="shared" ca="1" si="41"/>
        <v>5.1487558228939259E-2</v>
      </c>
      <c r="Q165" s="42">
        <f t="shared" ca="1" si="42"/>
        <v>5.2304138468073448E-2</v>
      </c>
      <c r="R165" s="42">
        <f t="shared" ca="1" si="43"/>
        <v>0.27425798647651711</v>
      </c>
      <c r="S165" s="42">
        <f t="shared" ca="1" si="44"/>
        <v>3.6177633510850578E-2</v>
      </c>
      <c r="T165" s="42">
        <f t="shared" ca="1" si="45"/>
        <v>3.814559617043288E-2</v>
      </c>
      <c r="U165">
        <f ca="1">+(L165^2*Markiwitz!$B$4^2)+(M165^2*Markiwitz!$C$4^2)+(N165^2*Markiwitz!$D$4^2)+(O165^2*Markiwitz!$E$4^2)+(P165^2*Markiwitz!$F$4^2)+(Q165^2*Markiwitz!$G$4^2)+(R165^2*Markiwitz!$H$4^2)+(S165^2*Markiwitz!$I$4^2)+(T165^2*Markiwitz!$J$4^2)+(2*L165*M165*Markiwitz!$B$8)+(2*L165*N165*Markiwitz!$E$8)+(2*L165*O165*Markiwitz!$H$8)+(2*L165*P165*Markiwitz!$B$11)+(2*L165*Q165*Markiwitz!$E$11)+(2*L165*R165*Markiwitz!$H$11)+(2*L165*S165*Markiwitz!$K$8)+(2*L165*T165*Markiwitz!$K$11)</f>
        <v>1.8054060767174702E-2</v>
      </c>
      <c r="V165" s="5">
        <f t="shared" ca="1" si="36"/>
        <v>0.13436540018611451</v>
      </c>
      <c r="W165" s="42">
        <f ca="1">SUMPRODUCT(L165:T165,Markiwitz!$B$3:$J$3)</f>
        <v>0.30380008280363391</v>
      </c>
    </row>
    <row r="166" spans="1:23" x14ac:dyDescent="0.25">
      <c r="A166">
        <v>165</v>
      </c>
      <c r="B166" s="25">
        <f t="shared" ca="1" si="35"/>
        <v>1</v>
      </c>
      <c r="C166" s="46">
        <v>0</v>
      </c>
      <c r="D166">
        <f t="shared" ca="1" si="49"/>
        <v>0.58385719853430695</v>
      </c>
      <c r="E166">
        <f t="shared" ca="1" si="49"/>
        <v>0.69934070382898716</v>
      </c>
      <c r="F166">
        <f t="shared" ca="1" si="49"/>
        <v>0.8081246239965667</v>
      </c>
      <c r="G166">
        <f t="shared" ca="1" si="49"/>
        <v>0.43603881956873758</v>
      </c>
      <c r="H166">
        <f t="shared" ca="1" si="49"/>
        <v>0.40668352819950304</v>
      </c>
      <c r="I166">
        <f t="shared" ca="1" si="49"/>
        <v>0.8216569227717968</v>
      </c>
      <c r="J166">
        <f t="shared" ca="1" si="49"/>
        <v>0.56066149762809048</v>
      </c>
      <c r="K166">
        <f t="shared" ca="1" si="49"/>
        <v>0.34250968175082375</v>
      </c>
      <c r="L166" s="42">
        <f t="shared" ca="1" si="37"/>
        <v>0</v>
      </c>
      <c r="M166" s="42">
        <f t="shared" ca="1" si="38"/>
        <v>0.1253215534115403</v>
      </c>
      <c r="N166" s="42">
        <f t="shared" ca="1" si="39"/>
        <v>0.15010941645968046</v>
      </c>
      <c r="O166" s="42">
        <f t="shared" ca="1" si="40"/>
        <v>0.17345925250832683</v>
      </c>
      <c r="P166" s="42">
        <f t="shared" ca="1" si="41"/>
        <v>9.3593197708733297E-2</v>
      </c>
      <c r="Q166" s="42">
        <f t="shared" ca="1" si="42"/>
        <v>8.7292255073314728E-2</v>
      </c>
      <c r="R166" s="42">
        <f t="shared" ca="1" si="43"/>
        <v>0.17636388177041049</v>
      </c>
      <c r="S166" s="42">
        <f t="shared" ca="1" si="44"/>
        <v>0.12034273106022916</v>
      </c>
      <c r="T166" s="42">
        <f t="shared" ca="1" si="45"/>
        <v>7.3517712007764802E-2</v>
      </c>
      <c r="U166">
        <f ca="1">+(L166^2*Markiwitz!$B$4^2)+(M166^2*Markiwitz!$C$4^2)+(N166^2*Markiwitz!$D$4^2)+(O166^2*Markiwitz!$E$4^2)+(P166^2*Markiwitz!$F$4^2)+(Q166^2*Markiwitz!$G$4^2)+(R166^2*Markiwitz!$H$4^2)+(S166^2*Markiwitz!$I$4^2)+(T166^2*Markiwitz!$J$4^2)+(2*L166*M166*Markiwitz!$B$8)+(2*L166*N166*Markiwitz!$E$8)+(2*L166*O166*Markiwitz!$H$8)+(2*L166*P166*Markiwitz!$B$11)+(2*L166*Q166*Markiwitz!$E$11)+(2*L166*R166*Markiwitz!$H$11)+(2*L166*S166*Markiwitz!$K$8)+(2*L166*T166*Markiwitz!$K$11)</f>
        <v>1.2472480672829722E-2</v>
      </c>
      <c r="V166" s="5">
        <f t="shared" ca="1" si="36"/>
        <v>0.11168026089166215</v>
      </c>
      <c r="W166" s="42">
        <f ca="1">SUMPRODUCT(L166:T166,Markiwitz!$B$3:$J$3)</f>
        <v>0.37761039917664141</v>
      </c>
    </row>
    <row r="167" spans="1:23" x14ac:dyDescent="0.25">
      <c r="A167">
        <v>166</v>
      </c>
      <c r="B167" s="25">
        <f t="shared" ca="1" si="35"/>
        <v>1</v>
      </c>
      <c r="C167" s="46">
        <v>0</v>
      </c>
      <c r="D167">
        <f t="shared" ca="1" si="49"/>
        <v>0.25079586239837726</v>
      </c>
      <c r="E167">
        <f t="shared" ca="1" si="49"/>
        <v>0.81151152891071066</v>
      </c>
      <c r="F167">
        <f t="shared" ca="1" si="49"/>
        <v>0.54840066959703937</v>
      </c>
      <c r="G167">
        <f t="shared" ca="1" si="49"/>
        <v>0.49010193754050668</v>
      </c>
      <c r="H167">
        <f t="shared" ca="1" si="49"/>
        <v>6.2490247911075603E-2</v>
      </c>
      <c r="I167">
        <f t="shared" ca="1" si="49"/>
        <v>0.93740407774269374</v>
      </c>
      <c r="J167">
        <f t="shared" ca="1" si="49"/>
        <v>0.67567420641136489</v>
      </c>
      <c r="K167">
        <f t="shared" ca="1" si="49"/>
        <v>0.22991037408225556</v>
      </c>
      <c r="L167" s="42">
        <f t="shared" ca="1" si="37"/>
        <v>0</v>
      </c>
      <c r="M167" s="42">
        <f t="shared" ca="1" si="38"/>
        <v>6.2600543388368443E-2</v>
      </c>
      <c r="N167" s="42">
        <f t="shared" ca="1" si="39"/>
        <v>0.20255941302189864</v>
      </c>
      <c r="O167" s="42">
        <f t="shared" ca="1" si="40"/>
        <v>0.13688495329635031</v>
      </c>
      <c r="P167" s="42">
        <f t="shared" ca="1" si="41"/>
        <v>0.12233314900942499</v>
      </c>
      <c r="Q167" s="42">
        <f t="shared" ca="1" si="42"/>
        <v>1.5598038334034735E-2</v>
      </c>
      <c r="R167" s="42">
        <f t="shared" ca="1" si="43"/>
        <v>0.23398314501676845</v>
      </c>
      <c r="S167" s="42">
        <f t="shared" ca="1" si="44"/>
        <v>0.16865339033252627</v>
      </c>
      <c r="T167" s="42">
        <f t="shared" ca="1" si="45"/>
        <v>5.7387367600628264E-2</v>
      </c>
      <c r="U167">
        <f ca="1">+(L167^2*Markiwitz!$B$4^2)+(M167^2*Markiwitz!$C$4^2)+(N167^2*Markiwitz!$D$4^2)+(O167^2*Markiwitz!$E$4^2)+(P167^2*Markiwitz!$F$4^2)+(Q167^2*Markiwitz!$G$4^2)+(R167^2*Markiwitz!$H$4^2)+(S167^2*Markiwitz!$I$4^2)+(T167^2*Markiwitz!$J$4^2)+(2*L167*M167*Markiwitz!$B$8)+(2*L167*N167*Markiwitz!$E$8)+(2*L167*O167*Markiwitz!$H$8)+(2*L167*P167*Markiwitz!$B$11)+(2*L167*Q167*Markiwitz!$E$11)+(2*L167*R167*Markiwitz!$H$11)+(2*L167*S167*Markiwitz!$K$8)+(2*L167*T167*Markiwitz!$K$11)</f>
        <v>1.486660487393994E-2</v>
      </c>
      <c r="V167" s="5">
        <f t="shared" ca="1" si="36"/>
        <v>0.12192868765774501</v>
      </c>
      <c r="W167" s="42">
        <f ca="1">SUMPRODUCT(L167:T167,Markiwitz!$B$3:$J$3)</f>
        <v>0.17978060762584136</v>
      </c>
    </row>
    <row r="168" spans="1:23" x14ac:dyDescent="0.25">
      <c r="A168">
        <v>167</v>
      </c>
      <c r="B168" s="25">
        <f t="shared" ca="1" si="35"/>
        <v>1</v>
      </c>
      <c r="C168" s="46">
        <v>0</v>
      </c>
      <c r="D168">
        <f t="shared" ca="1" si="49"/>
        <v>0.77733609407591109</v>
      </c>
      <c r="E168">
        <f t="shared" ca="1" si="49"/>
        <v>0.59240501026929249</v>
      </c>
      <c r="F168">
        <f t="shared" ca="1" si="49"/>
        <v>0.15349057805246369</v>
      </c>
      <c r="G168">
        <f t="shared" ca="1" si="49"/>
        <v>0.39712064985006945</v>
      </c>
      <c r="H168">
        <f t="shared" ca="1" si="49"/>
        <v>0.62787328270211695</v>
      </c>
      <c r="I168">
        <f t="shared" ca="1" si="49"/>
        <v>0.43068696597686928</v>
      </c>
      <c r="J168">
        <f t="shared" ca="1" si="49"/>
        <v>0.56466683747961655</v>
      </c>
      <c r="K168">
        <f t="shared" ca="1" si="49"/>
        <v>0.18221985881098057</v>
      </c>
      <c r="L168" s="42">
        <f t="shared" ca="1" si="37"/>
        <v>0</v>
      </c>
      <c r="M168" s="42">
        <f t="shared" ca="1" si="38"/>
        <v>0.20863606336208174</v>
      </c>
      <c r="N168" s="42">
        <f t="shared" ca="1" si="39"/>
        <v>0.15900078511790919</v>
      </c>
      <c r="O168" s="42">
        <f t="shared" ca="1" si="40"/>
        <v>4.1196684692875046E-2</v>
      </c>
      <c r="P168" s="42">
        <f t="shared" ca="1" si="41"/>
        <v>0.10658670000780775</v>
      </c>
      <c r="Q168" s="42">
        <f t="shared" ca="1" si="42"/>
        <v>0.16852042635293424</v>
      </c>
      <c r="R168" s="42">
        <f t="shared" ca="1" si="43"/>
        <v>0.11559585848074337</v>
      </c>
      <c r="S168" s="42">
        <f t="shared" ca="1" si="44"/>
        <v>0.15155589323677901</v>
      </c>
      <c r="T168" s="42">
        <f t="shared" ca="1" si="45"/>
        <v>4.8907588748869676E-2</v>
      </c>
      <c r="U168">
        <f ca="1">+(L168^2*Markiwitz!$B$4^2)+(M168^2*Markiwitz!$C$4^2)+(N168^2*Markiwitz!$D$4^2)+(O168^2*Markiwitz!$E$4^2)+(P168^2*Markiwitz!$F$4^2)+(Q168^2*Markiwitz!$G$4^2)+(R168^2*Markiwitz!$H$4^2)+(S168^2*Markiwitz!$I$4^2)+(T168^2*Markiwitz!$J$4^2)+(2*L168*M168*Markiwitz!$B$8)+(2*L168*N168*Markiwitz!$E$8)+(2*L168*O168*Markiwitz!$H$8)+(2*L168*P168*Markiwitz!$B$11)+(2*L168*Q168*Markiwitz!$E$11)+(2*L168*R168*Markiwitz!$H$11)+(2*L168*S168*Markiwitz!$K$8)+(2*L168*T168*Markiwitz!$K$11)</f>
        <v>1.6101741650138595E-2</v>
      </c>
      <c r="V168" s="5">
        <f t="shared" ca="1" si="36"/>
        <v>0.12689263828189007</v>
      </c>
      <c r="W168" s="42">
        <f ca="1">SUMPRODUCT(L168:T168,Markiwitz!$B$3:$J$3)</f>
        <v>0.57282947646983151</v>
      </c>
    </row>
    <row r="169" spans="1:23" x14ac:dyDescent="0.25">
      <c r="A169">
        <v>168</v>
      </c>
      <c r="B169" s="25">
        <f t="shared" ca="1" si="35"/>
        <v>0.99999999999999989</v>
      </c>
      <c r="C169" s="46">
        <v>0</v>
      </c>
      <c r="D169">
        <f t="shared" ca="1" si="49"/>
        <v>0.6729231201780993</v>
      </c>
      <c r="E169">
        <f t="shared" ca="1" si="49"/>
        <v>0.9669493629797522</v>
      </c>
      <c r="F169">
        <f t="shared" ca="1" si="49"/>
        <v>0.68492587895009527</v>
      </c>
      <c r="G169">
        <f t="shared" ca="1" si="49"/>
        <v>0.2612591090938271</v>
      </c>
      <c r="H169">
        <f t="shared" ca="1" si="49"/>
        <v>0.93607446392657989</v>
      </c>
      <c r="I169">
        <f t="shared" ca="1" si="49"/>
        <v>0.81201564126655035</v>
      </c>
      <c r="J169">
        <f t="shared" ca="1" si="49"/>
        <v>5.0669951651218015E-2</v>
      </c>
      <c r="K169">
        <f t="shared" ca="1" si="49"/>
        <v>0.34967464417510397</v>
      </c>
      <c r="L169" s="42">
        <f t="shared" ca="1" si="37"/>
        <v>0</v>
      </c>
      <c r="M169" s="42">
        <f t="shared" ca="1" si="38"/>
        <v>0.14213205887768779</v>
      </c>
      <c r="N169" s="42">
        <f t="shared" ca="1" si="39"/>
        <v>0.20423507480974457</v>
      </c>
      <c r="O169" s="42">
        <f t="shared" ca="1" si="40"/>
        <v>0.14466723231031484</v>
      </c>
      <c r="P169" s="42">
        <f t="shared" ca="1" si="41"/>
        <v>5.518207646993642E-2</v>
      </c>
      <c r="Q169" s="42">
        <f t="shared" ca="1" si="42"/>
        <v>0.1977138053831469</v>
      </c>
      <c r="R169" s="42">
        <f t="shared" ca="1" si="43"/>
        <v>0.1715106101623538</v>
      </c>
      <c r="S169" s="42">
        <f t="shared" ca="1" si="44"/>
        <v>1.0702299171284888E-2</v>
      </c>
      <c r="T169" s="42">
        <f t="shared" ca="1" si="45"/>
        <v>7.3856842815530774E-2</v>
      </c>
      <c r="U169">
        <f ca="1">+(L169^2*Markiwitz!$B$4^2)+(M169^2*Markiwitz!$C$4^2)+(N169^2*Markiwitz!$D$4^2)+(O169^2*Markiwitz!$E$4^2)+(P169^2*Markiwitz!$F$4^2)+(Q169^2*Markiwitz!$G$4^2)+(R169^2*Markiwitz!$H$4^2)+(S169^2*Markiwitz!$I$4^2)+(T169^2*Markiwitz!$J$4^2)+(2*L169*M169*Markiwitz!$B$8)+(2*L169*N169*Markiwitz!$E$8)+(2*L169*O169*Markiwitz!$H$8)+(2*L169*P169*Markiwitz!$B$11)+(2*L169*Q169*Markiwitz!$E$11)+(2*L169*R169*Markiwitz!$H$11)+(2*L169*S169*Markiwitz!$K$8)+(2*L169*T169*Markiwitz!$K$11)</f>
        <v>1.9271152796905756E-2</v>
      </c>
      <c r="V169" s="5">
        <f t="shared" ca="1" si="36"/>
        <v>0.13882057771420545</v>
      </c>
      <c r="W169" s="42">
        <f ca="1">SUMPRODUCT(L169:T169,Markiwitz!$B$3:$J$3)</f>
        <v>0.68172164450682082</v>
      </c>
    </row>
    <row r="170" spans="1:23" x14ac:dyDescent="0.25">
      <c r="A170">
        <v>169</v>
      </c>
      <c r="B170" s="25">
        <f t="shared" ca="1" si="35"/>
        <v>1.0000000000000002</v>
      </c>
      <c r="C170" s="46">
        <v>0</v>
      </c>
      <c r="D170">
        <f t="shared" ca="1" si="49"/>
        <v>5.1522829298206507E-2</v>
      </c>
      <c r="E170">
        <f t="shared" ca="1" si="49"/>
        <v>0.25465038775358884</v>
      </c>
      <c r="F170">
        <f t="shared" ca="1" si="49"/>
        <v>0.12152409524293872</v>
      </c>
      <c r="G170">
        <f t="shared" ca="1" si="49"/>
        <v>0.97435475390787141</v>
      </c>
      <c r="H170">
        <f t="shared" ca="1" si="49"/>
        <v>0.21370196042275769</v>
      </c>
      <c r="I170">
        <f t="shared" ca="1" si="49"/>
        <v>0.48713983129424998</v>
      </c>
      <c r="J170">
        <f t="shared" ca="1" si="49"/>
        <v>0.5563089164091447</v>
      </c>
      <c r="K170">
        <f t="shared" ca="1" si="49"/>
        <v>0.75171216146814368</v>
      </c>
      <c r="L170" s="42">
        <f t="shared" ca="1" si="37"/>
        <v>0</v>
      </c>
      <c r="M170" s="42">
        <f t="shared" ca="1" si="38"/>
        <v>1.5105281212816023E-2</v>
      </c>
      <c r="N170" s="42">
        <f t="shared" ca="1" si="39"/>
        <v>7.4657501739806412E-2</v>
      </c>
      <c r="O170" s="42">
        <f t="shared" ca="1" si="40"/>
        <v>3.5628005250898091E-2</v>
      </c>
      <c r="P170" s="42">
        <f t="shared" ca="1" si="41"/>
        <v>0.28565788717924456</v>
      </c>
      <c r="Q170" s="42">
        <f t="shared" ca="1" si="42"/>
        <v>6.2652386367070143E-2</v>
      </c>
      <c r="R170" s="42">
        <f t="shared" ca="1" si="43"/>
        <v>0.14281793608565563</v>
      </c>
      <c r="S170" s="42">
        <f t="shared" ca="1" si="44"/>
        <v>0.16309668428572896</v>
      </c>
      <c r="T170" s="42">
        <f t="shared" ca="1" si="45"/>
        <v>0.22038431787878027</v>
      </c>
      <c r="U170">
        <f ca="1">+(L170^2*Markiwitz!$B$4^2)+(M170^2*Markiwitz!$C$4^2)+(N170^2*Markiwitz!$D$4^2)+(O170^2*Markiwitz!$E$4^2)+(P170^2*Markiwitz!$F$4^2)+(Q170^2*Markiwitz!$G$4^2)+(R170^2*Markiwitz!$H$4^2)+(S170^2*Markiwitz!$I$4^2)+(T170^2*Markiwitz!$J$4^2)+(2*L170*M170*Markiwitz!$B$8)+(2*L170*N170*Markiwitz!$E$8)+(2*L170*O170*Markiwitz!$H$8)+(2*L170*P170*Markiwitz!$B$11)+(2*L170*Q170*Markiwitz!$E$11)+(2*L170*R170*Markiwitz!$H$11)+(2*L170*S170*Markiwitz!$K$8)+(2*L170*T170*Markiwitz!$K$11)</f>
        <v>1.6845709136286698E-2</v>
      </c>
      <c r="V170" s="5">
        <f t="shared" ca="1" si="36"/>
        <v>0.12979102101565693</v>
      </c>
      <c r="W170" s="42">
        <f ca="1">SUMPRODUCT(L170:T170,Markiwitz!$B$3:$J$3)</f>
        <v>0.30639247432387801</v>
      </c>
    </row>
    <row r="171" spans="1:23" x14ac:dyDescent="0.25">
      <c r="A171">
        <v>170</v>
      </c>
      <c r="B171" s="25">
        <f t="shared" ca="1" si="35"/>
        <v>0.99999999999999978</v>
      </c>
      <c r="C171" s="46">
        <v>0</v>
      </c>
      <c r="D171">
        <f t="shared" ca="1" si="49"/>
        <v>4.6725084609083645E-2</v>
      </c>
      <c r="E171">
        <f t="shared" ca="1" si="49"/>
        <v>0.91809824431283282</v>
      </c>
      <c r="F171">
        <f t="shared" ca="1" si="49"/>
        <v>0.29040558959927909</v>
      </c>
      <c r="G171">
        <f t="shared" ca="1" si="49"/>
        <v>0.82783481523453162</v>
      </c>
      <c r="H171">
        <f t="shared" ca="1" si="49"/>
        <v>0.7736685333533122</v>
      </c>
      <c r="I171">
        <f t="shared" ca="1" si="49"/>
        <v>0.91013975798987123</v>
      </c>
      <c r="J171">
        <f t="shared" ca="1" si="49"/>
        <v>0.86633197149600516</v>
      </c>
      <c r="K171">
        <f t="shared" ca="1" si="49"/>
        <v>0.1888801565485656</v>
      </c>
      <c r="L171" s="42">
        <f t="shared" ca="1" si="37"/>
        <v>0</v>
      </c>
      <c r="M171" s="42">
        <f t="shared" ca="1" si="38"/>
        <v>9.6898111117832524E-3</v>
      </c>
      <c r="N171" s="42">
        <f t="shared" ca="1" si="39"/>
        <v>0.19039448818294288</v>
      </c>
      <c r="O171" s="42">
        <f t="shared" ca="1" si="40"/>
        <v>6.0224081616237608E-2</v>
      </c>
      <c r="P171" s="42">
        <f t="shared" ca="1" si="41"/>
        <v>0.17167572961058178</v>
      </c>
      <c r="Q171" s="42">
        <f t="shared" ca="1" si="42"/>
        <v>0.1604427688904938</v>
      </c>
      <c r="R171" s="42">
        <f t="shared" ca="1" si="43"/>
        <v>0.18874406358017573</v>
      </c>
      <c r="S171" s="42">
        <f t="shared" ca="1" si="44"/>
        <v>0.17965923944551021</v>
      </c>
      <c r="T171" s="42">
        <f t="shared" ca="1" si="45"/>
        <v>3.9169817562274598E-2</v>
      </c>
      <c r="U171">
        <f ca="1">+(L171^2*Markiwitz!$B$4^2)+(M171^2*Markiwitz!$C$4^2)+(N171^2*Markiwitz!$D$4^2)+(O171^2*Markiwitz!$E$4^2)+(P171^2*Markiwitz!$F$4^2)+(Q171^2*Markiwitz!$G$4^2)+(R171^2*Markiwitz!$H$4^2)+(S171^2*Markiwitz!$I$4^2)+(T171^2*Markiwitz!$J$4^2)+(2*L171*M171*Markiwitz!$B$8)+(2*L171*N171*Markiwitz!$E$8)+(2*L171*O171*Markiwitz!$H$8)+(2*L171*P171*Markiwitz!$B$11)+(2*L171*Q171*Markiwitz!$E$11)+(2*L171*R171*Markiwitz!$H$11)+(2*L171*S171*Markiwitz!$K$8)+(2*L171*T171*Markiwitz!$K$11)</f>
        <v>2.0326601062679171E-2</v>
      </c>
      <c r="V171" s="5">
        <f t="shared" ca="1" si="36"/>
        <v>0.14257138935522501</v>
      </c>
      <c r="W171" s="42">
        <f ca="1">SUMPRODUCT(L171:T171,Markiwitz!$B$3:$J$3)</f>
        <v>0.55867175723371754</v>
      </c>
    </row>
    <row r="172" spans="1:23" x14ac:dyDescent="0.25">
      <c r="A172">
        <v>171</v>
      </c>
      <c r="B172" s="25">
        <f t="shared" ca="1" si="35"/>
        <v>1.0000000000000002</v>
      </c>
      <c r="C172" s="46">
        <v>0</v>
      </c>
      <c r="D172">
        <f t="shared" ref="D172:K181" ca="1" si="50">RAND()</f>
        <v>0.51239048324964054</v>
      </c>
      <c r="E172">
        <f t="shared" ca="1" si="50"/>
        <v>0.33778809297843726</v>
      </c>
      <c r="F172">
        <f t="shared" ca="1" si="50"/>
        <v>0.60524898802679084</v>
      </c>
      <c r="G172">
        <f t="shared" ca="1" si="50"/>
        <v>0.77638456789747035</v>
      </c>
      <c r="H172">
        <f t="shared" ca="1" si="50"/>
        <v>0.74907664296935528</v>
      </c>
      <c r="I172">
        <f t="shared" ca="1" si="50"/>
        <v>0.8700474498338463</v>
      </c>
      <c r="J172">
        <f t="shared" ca="1" si="50"/>
        <v>0.38015698666947473</v>
      </c>
      <c r="K172">
        <f t="shared" ca="1" si="50"/>
        <v>0.49320893319511316</v>
      </c>
      <c r="L172" s="42">
        <f t="shared" ca="1" si="37"/>
        <v>0</v>
      </c>
      <c r="M172" s="42">
        <f t="shared" ca="1" si="38"/>
        <v>0.10845844900319117</v>
      </c>
      <c r="N172" s="42">
        <f t="shared" ca="1" si="39"/>
        <v>7.1500103639391188E-2</v>
      </c>
      <c r="O172" s="42">
        <f t="shared" ca="1" si="40"/>
        <v>0.12811394561002087</v>
      </c>
      <c r="P172" s="42">
        <f t="shared" ca="1" si="41"/>
        <v>0.16433846610524744</v>
      </c>
      <c r="Q172" s="42">
        <f t="shared" ca="1" si="42"/>
        <v>0.15855815737582876</v>
      </c>
      <c r="R172" s="42">
        <f t="shared" ca="1" si="43"/>
        <v>0.1841642264112581</v>
      </c>
      <c r="S172" s="42">
        <f t="shared" ca="1" si="44"/>
        <v>8.0468389831139547E-2</v>
      </c>
      <c r="T172" s="42">
        <f t="shared" ca="1" si="45"/>
        <v>0.10439826202392301</v>
      </c>
      <c r="U172">
        <f ca="1">+(L172^2*Markiwitz!$B$4^2)+(M172^2*Markiwitz!$C$4^2)+(N172^2*Markiwitz!$D$4^2)+(O172^2*Markiwitz!$E$4^2)+(P172^2*Markiwitz!$F$4^2)+(Q172^2*Markiwitz!$G$4^2)+(R172^2*Markiwitz!$H$4^2)+(S172^2*Markiwitz!$I$4^2)+(T172^2*Markiwitz!$J$4^2)+(2*L172*M172*Markiwitz!$B$8)+(2*L172*N172*Markiwitz!$E$8)+(2*L172*O172*Markiwitz!$H$8)+(2*L172*P172*Markiwitz!$B$11)+(2*L172*Q172*Markiwitz!$E$11)+(2*L172*R172*Markiwitz!$H$11)+(2*L172*S172*Markiwitz!$K$8)+(2*L172*T172*Markiwitz!$K$11)</f>
        <v>1.6164440107978986E-2</v>
      </c>
      <c r="V172" s="5">
        <f t="shared" ca="1" si="36"/>
        <v>0.12713945142236135</v>
      </c>
      <c r="W172" s="42">
        <f ca="1">SUMPRODUCT(L172:T172,Markiwitz!$B$3:$J$3)</f>
        <v>0.57122009658773565</v>
      </c>
    </row>
    <row r="173" spans="1:23" x14ac:dyDescent="0.25">
      <c r="A173">
        <v>172</v>
      </c>
      <c r="B173" s="25">
        <f t="shared" ca="1" si="35"/>
        <v>0.99999999999999978</v>
      </c>
      <c r="C173" s="46">
        <v>0</v>
      </c>
      <c r="D173">
        <f t="shared" ca="1" si="50"/>
        <v>0.91309927433509053</v>
      </c>
      <c r="E173">
        <f t="shared" ca="1" si="50"/>
        <v>0.45159279036685651</v>
      </c>
      <c r="F173">
        <f t="shared" ca="1" si="50"/>
        <v>0.56702928010772113</v>
      </c>
      <c r="G173">
        <f t="shared" ca="1" si="50"/>
        <v>0.58571959922447536</v>
      </c>
      <c r="H173">
        <f t="shared" ca="1" si="50"/>
        <v>0.96274067745919989</v>
      </c>
      <c r="I173">
        <f t="shared" ca="1" si="50"/>
        <v>0.69949483844994076</v>
      </c>
      <c r="J173">
        <f t="shared" ca="1" si="50"/>
        <v>0.46394429599564768</v>
      </c>
      <c r="K173">
        <f t="shared" ca="1" si="50"/>
        <v>0.61108874783512157</v>
      </c>
      <c r="L173" s="42">
        <f t="shared" ca="1" si="37"/>
        <v>0</v>
      </c>
      <c r="M173" s="42">
        <f t="shared" ca="1" si="38"/>
        <v>0.17376779319185606</v>
      </c>
      <c r="N173" s="42">
        <f t="shared" ca="1" si="39"/>
        <v>8.5940581499797858E-2</v>
      </c>
      <c r="O173" s="42">
        <f t="shared" ca="1" si="40"/>
        <v>0.10790877777362716</v>
      </c>
      <c r="P173" s="42">
        <f t="shared" ca="1" si="41"/>
        <v>0.11146564787335968</v>
      </c>
      <c r="Q173" s="42">
        <f t="shared" ca="1" si="42"/>
        <v>0.18321482410545001</v>
      </c>
      <c r="R173" s="42">
        <f t="shared" ca="1" si="43"/>
        <v>0.13311769907500068</v>
      </c>
      <c r="S173" s="42">
        <f t="shared" ca="1" si="44"/>
        <v>8.8291140673415355E-2</v>
      </c>
      <c r="T173" s="42">
        <f t="shared" ca="1" si="45"/>
        <v>0.11629353580749296</v>
      </c>
      <c r="U173">
        <f ca="1">+(L173^2*Markiwitz!$B$4^2)+(M173^2*Markiwitz!$C$4^2)+(N173^2*Markiwitz!$D$4^2)+(O173^2*Markiwitz!$E$4^2)+(P173^2*Markiwitz!$F$4^2)+(Q173^2*Markiwitz!$G$4^2)+(R173^2*Markiwitz!$H$4^2)+(S173^2*Markiwitz!$I$4^2)+(T173^2*Markiwitz!$J$4^2)+(2*L173*M173*Markiwitz!$B$8)+(2*L173*N173*Markiwitz!$E$8)+(2*L173*O173*Markiwitz!$H$8)+(2*L173*P173*Markiwitz!$B$11)+(2*L173*Q173*Markiwitz!$E$11)+(2*L173*R173*Markiwitz!$H$11)+(2*L173*S173*Markiwitz!$K$8)+(2*L173*T173*Markiwitz!$K$11)</f>
        <v>1.5742982773503247E-2</v>
      </c>
      <c r="V173" s="5">
        <f t="shared" ca="1" si="36"/>
        <v>0.12547104356584929</v>
      </c>
      <c r="W173" s="42">
        <f ca="1">SUMPRODUCT(L173:T173,Markiwitz!$B$3:$J$3)</f>
        <v>0.62478206691532923</v>
      </c>
    </row>
    <row r="174" spans="1:23" x14ac:dyDescent="0.25">
      <c r="A174">
        <v>173</v>
      </c>
      <c r="B174" s="25">
        <f t="shared" ca="1" si="35"/>
        <v>1.0000000000000002</v>
      </c>
      <c r="C174" s="46">
        <v>0</v>
      </c>
      <c r="D174">
        <f t="shared" ca="1" si="50"/>
        <v>7.8122514905258678E-2</v>
      </c>
      <c r="E174">
        <f t="shared" ca="1" si="50"/>
        <v>0.23572831969417019</v>
      </c>
      <c r="F174">
        <f t="shared" ca="1" si="50"/>
        <v>0.39926841066201058</v>
      </c>
      <c r="G174">
        <f t="shared" ca="1" si="50"/>
        <v>0.68946710344689766</v>
      </c>
      <c r="H174">
        <f t="shared" ca="1" si="50"/>
        <v>0.28930635946588679</v>
      </c>
      <c r="I174">
        <f t="shared" ca="1" si="50"/>
        <v>0.37781767603860061</v>
      </c>
      <c r="J174">
        <f t="shared" ca="1" si="50"/>
        <v>0.63191639374286368</v>
      </c>
      <c r="K174">
        <f t="shared" ca="1" si="50"/>
        <v>0.16938679742168949</v>
      </c>
      <c r="L174" s="42">
        <f t="shared" ca="1" si="37"/>
        <v>0</v>
      </c>
      <c r="M174" s="42">
        <f t="shared" ca="1" si="38"/>
        <v>2.7210778651574279E-2</v>
      </c>
      <c r="N174" s="42">
        <f t="shared" ca="1" si="39"/>
        <v>8.2106306189508399E-2</v>
      </c>
      <c r="O174" s="42">
        <f t="shared" ca="1" si="40"/>
        <v>0.1390687992861647</v>
      </c>
      <c r="P174" s="42">
        <f t="shared" ca="1" si="41"/>
        <v>0.2401476291717887</v>
      </c>
      <c r="Q174" s="42">
        <f t="shared" ca="1" si="42"/>
        <v>0.10076802211841134</v>
      </c>
      <c r="R174" s="42">
        <f t="shared" ca="1" si="43"/>
        <v>0.13159731436969566</v>
      </c>
      <c r="S174" s="42">
        <f t="shared" ca="1" si="44"/>
        <v>0.2201021963679855</v>
      </c>
      <c r="T174" s="42">
        <f t="shared" ca="1" si="45"/>
        <v>5.8998953844871534E-2</v>
      </c>
      <c r="U174">
        <f ca="1">+(L174^2*Markiwitz!$B$4^2)+(M174^2*Markiwitz!$C$4^2)+(N174^2*Markiwitz!$D$4^2)+(O174^2*Markiwitz!$E$4^2)+(P174^2*Markiwitz!$F$4^2)+(Q174^2*Markiwitz!$G$4^2)+(R174^2*Markiwitz!$H$4^2)+(S174^2*Markiwitz!$I$4^2)+(T174^2*Markiwitz!$J$4^2)+(2*L174*M174*Markiwitz!$B$8)+(2*L174*N174*Markiwitz!$E$8)+(2*L174*O174*Markiwitz!$H$8)+(2*L174*P174*Markiwitz!$B$11)+(2*L174*Q174*Markiwitz!$E$11)+(2*L174*R174*Markiwitz!$H$11)+(2*L174*S174*Markiwitz!$K$8)+(2*L174*T174*Markiwitz!$K$11)</f>
        <v>1.8870947758099547E-2</v>
      </c>
      <c r="V174" s="5">
        <f t="shared" ca="1" si="36"/>
        <v>0.13737156823047317</v>
      </c>
      <c r="W174" s="42">
        <f ca="1">SUMPRODUCT(L174:T174,Markiwitz!$B$3:$J$3)</f>
        <v>0.41515198154882954</v>
      </c>
    </row>
    <row r="175" spans="1:23" x14ac:dyDescent="0.25">
      <c r="A175">
        <v>174</v>
      </c>
      <c r="B175" s="25">
        <f t="shared" ca="1" si="35"/>
        <v>1.0000000000000002</v>
      </c>
      <c r="C175" s="46">
        <v>0</v>
      </c>
      <c r="D175">
        <f t="shared" ca="1" si="50"/>
        <v>0.51073278223091556</v>
      </c>
      <c r="E175">
        <f t="shared" ca="1" si="50"/>
        <v>0.85144632232704476</v>
      </c>
      <c r="F175">
        <f t="shared" ca="1" si="50"/>
        <v>6.8841674806665587E-2</v>
      </c>
      <c r="G175">
        <f t="shared" ca="1" si="50"/>
        <v>0.17825768751851623</v>
      </c>
      <c r="H175">
        <f t="shared" ca="1" si="50"/>
        <v>0.51478892680261246</v>
      </c>
      <c r="I175">
        <f t="shared" ca="1" si="50"/>
        <v>0.32543699099330881</v>
      </c>
      <c r="J175">
        <f t="shared" ca="1" si="50"/>
        <v>0.20111533620344335</v>
      </c>
      <c r="K175">
        <f t="shared" ca="1" si="50"/>
        <v>0.68123767267446633</v>
      </c>
      <c r="L175" s="42">
        <f t="shared" ca="1" si="37"/>
        <v>0</v>
      </c>
      <c r="M175" s="42">
        <f t="shared" ca="1" si="38"/>
        <v>0.15328770769677971</v>
      </c>
      <c r="N175" s="42">
        <f t="shared" ca="1" si="39"/>
        <v>0.25554704831411496</v>
      </c>
      <c r="O175" s="42">
        <f t="shared" ca="1" si="40"/>
        <v>2.066165104778769E-2</v>
      </c>
      <c r="P175" s="42">
        <f t="shared" ca="1" si="41"/>
        <v>5.3500995529768051E-2</v>
      </c>
      <c r="Q175" s="42">
        <f t="shared" ca="1" si="42"/>
        <v>0.1545050901032238</v>
      </c>
      <c r="R175" s="42">
        <f t="shared" ca="1" si="43"/>
        <v>9.7674345733592099E-2</v>
      </c>
      <c r="S175" s="42">
        <f t="shared" ca="1" si="44"/>
        <v>6.0361327766414327E-2</v>
      </c>
      <c r="T175" s="42">
        <f t="shared" ca="1" si="45"/>
        <v>0.2044618338083195</v>
      </c>
      <c r="U175">
        <f ca="1">+(L175^2*Markiwitz!$B$4^2)+(M175^2*Markiwitz!$C$4^2)+(N175^2*Markiwitz!$D$4^2)+(O175^2*Markiwitz!$E$4^2)+(P175^2*Markiwitz!$F$4^2)+(Q175^2*Markiwitz!$G$4^2)+(R175^2*Markiwitz!$H$4^2)+(S175^2*Markiwitz!$I$4^2)+(T175^2*Markiwitz!$J$4^2)+(2*L175*M175*Markiwitz!$B$8)+(2*L175*N175*Markiwitz!$E$8)+(2*L175*O175*Markiwitz!$H$8)+(2*L175*P175*Markiwitz!$B$11)+(2*L175*Q175*Markiwitz!$E$11)+(2*L175*R175*Markiwitz!$H$11)+(2*L175*S175*Markiwitz!$K$8)+(2*L175*T175*Markiwitz!$K$11)</f>
        <v>1.4362982297182478E-2</v>
      </c>
      <c r="V175" s="5">
        <f t="shared" ca="1" si="36"/>
        <v>0.11984566031852166</v>
      </c>
      <c r="W175" s="42">
        <f ca="1">SUMPRODUCT(L175:T175,Markiwitz!$B$3:$J$3)</f>
        <v>0.53772617994410299</v>
      </c>
    </row>
    <row r="176" spans="1:23" x14ac:dyDescent="0.25">
      <c r="A176">
        <v>175</v>
      </c>
      <c r="B176" s="25">
        <f t="shared" ca="1" si="35"/>
        <v>1.0000000000000002</v>
      </c>
      <c r="C176" s="46">
        <v>0</v>
      </c>
      <c r="D176">
        <f t="shared" ca="1" si="50"/>
        <v>0.44045189699533793</v>
      </c>
      <c r="E176">
        <f t="shared" ca="1" si="50"/>
        <v>0.83307325733645732</v>
      </c>
      <c r="F176">
        <f t="shared" ca="1" si="50"/>
        <v>1.7218454529892568E-2</v>
      </c>
      <c r="G176">
        <f t="shared" ca="1" si="50"/>
        <v>0.32103080419928887</v>
      </c>
      <c r="H176">
        <f t="shared" ca="1" si="50"/>
        <v>0.64597157669629857</v>
      </c>
      <c r="I176">
        <f t="shared" ca="1" si="50"/>
        <v>0.85645823575548274</v>
      </c>
      <c r="J176">
        <f t="shared" ca="1" si="50"/>
        <v>0.14254018207951191</v>
      </c>
      <c r="K176">
        <f t="shared" ca="1" si="50"/>
        <v>1.1592809563195861E-2</v>
      </c>
      <c r="L176" s="42">
        <f t="shared" ca="1" si="37"/>
        <v>0</v>
      </c>
      <c r="M176" s="42">
        <f t="shared" ca="1" si="38"/>
        <v>0.13476329635859202</v>
      </c>
      <c r="N176" s="42">
        <f t="shared" ca="1" si="39"/>
        <v>0.25489207569025163</v>
      </c>
      <c r="O176" s="42">
        <f t="shared" ca="1" si="40"/>
        <v>5.2682613163394197E-3</v>
      </c>
      <c r="P176" s="42">
        <f t="shared" ca="1" si="41"/>
        <v>9.8224504654599823E-2</v>
      </c>
      <c r="Q176" s="42">
        <f t="shared" ca="1" si="42"/>
        <v>0.19764532659163841</v>
      </c>
      <c r="R176" s="42">
        <f t="shared" ca="1" si="43"/>
        <v>0.26204708353224482</v>
      </c>
      <c r="S176" s="42">
        <f t="shared" ca="1" si="44"/>
        <v>4.3612446516020469E-2</v>
      </c>
      <c r="T176" s="42">
        <f t="shared" ca="1" si="45"/>
        <v>3.5470053403135189E-3</v>
      </c>
      <c r="U176">
        <f ca="1">+(L176^2*Markiwitz!$B$4^2)+(M176^2*Markiwitz!$C$4^2)+(N176^2*Markiwitz!$D$4^2)+(O176^2*Markiwitz!$E$4^2)+(P176^2*Markiwitz!$F$4^2)+(Q176^2*Markiwitz!$G$4^2)+(R176^2*Markiwitz!$H$4^2)+(S176^2*Markiwitz!$I$4^2)+(T176^2*Markiwitz!$J$4^2)+(2*L176*M176*Markiwitz!$B$8)+(2*L176*N176*Markiwitz!$E$8)+(2*L176*O176*Markiwitz!$H$8)+(2*L176*P176*Markiwitz!$B$11)+(2*L176*Q176*Markiwitz!$E$11)+(2*L176*R176*Markiwitz!$H$11)+(2*L176*S176*Markiwitz!$K$8)+(2*L176*T176*Markiwitz!$K$11)</f>
        <v>2.3405828527800026E-2</v>
      </c>
      <c r="V176" s="5">
        <f t="shared" ca="1" si="36"/>
        <v>0.15298963536070026</v>
      </c>
      <c r="W176" s="42">
        <f ca="1">SUMPRODUCT(L176:T176,Markiwitz!$B$3:$J$3)</f>
        <v>0.6628905553723492</v>
      </c>
    </row>
    <row r="177" spans="1:23" x14ac:dyDescent="0.25">
      <c r="A177">
        <v>176</v>
      </c>
      <c r="B177" s="25">
        <f t="shared" ca="1" si="35"/>
        <v>0.99999999999999978</v>
      </c>
      <c r="C177" s="46">
        <v>0</v>
      </c>
      <c r="D177">
        <f t="shared" ca="1" si="50"/>
        <v>0.87323131703844037</v>
      </c>
      <c r="E177">
        <f t="shared" ca="1" si="50"/>
        <v>0.33950341281754737</v>
      </c>
      <c r="F177">
        <f t="shared" ca="1" si="50"/>
        <v>0.14765518823767421</v>
      </c>
      <c r="G177">
        <f t="shared" ca="1" si="50"/>
        <v>0.96943659455308184</v>
      </c>
      <c r="H177">
        <f t="shared" ca="1" si="50"/>
        <v>0.35517852723271226</v>
      </c>
      <c r="I177">
        <f t="shared" ca="1" si="50"/>
        <v>0.23049679995536487</v>
      </c>
      <c r="J177">
        <f t="shared" ca="1" si="50"/>
        <v>0.44408262981158009</v>
      </c>
      <c r="K177">
        <f t="shared" ca="1" si="50"/>
        <v>0.95281873855918253</v>
      </c>
      <c r="L177" s="42">
        <f t="shared" ca="1" si="37"/>
        <v>0</v>
      </c>
      <c r="M177" s="42">
        <f t="shared" ca="1" si="38"/>
        <v>0.20249296619037555</v>
      </c>
      <c r="N177" s="42">
        <f t="shared" ca="1" si="39"/>
        <v>7.872719604965156E-2</v>
      </c>
      <c r="O177" s="42">
        <f t="shared" ca="1" si="40"/>
        <v>3.4239652720023453E-2</v>
      </c>
      <c r="P177" s="42">
        <f t="shared" ca="1" si="41"/>
        <v>0.22480193705181617</v>
      </c>
      <c r="Q177" s="42">
        <f t="shared" ca="1" si="42"/>
        <v>8.2362086772610504E-2</v>
      </c>
      <c r="R177" s="42">
        <f t="shared" ca="1" si="43"/>
        <v>5.3449732974128812E-2</v>
      </c>
      <c r="S177" s="42">
        <f t="shared" ca="1" si="44"/>
        <v>0.10297799356205503</v>
      </c>
      <c r="T177" s="42">
        <f t="shared" ca="1" si="45"/>
        <v>0.22094843467933878</v>
      </c>
      <c r="U177">
        <f ca="1">+(L177^2*Markiwitz!$B$4^2)+(M177^2*Markiwitz!$C$4^2)+(N177^2*Markiwitz!$D$4^2)+(O177^2*Markiwitz!$E$4^2)+(P177^2*Markiwitz!$F$4^2)+(Q177^2*Markiwitz!$G$4^2)+(R177^2*Markiwitz!$H$4^2)+(S177^2*Markiwitz!$I$4^2)+(T177^2*Markiwitz!$J$4^2)+(2*L177*M177*Markiwitz!$B$8)+(2*L177*N177*Markiwitz!$E$8)+(2*L177*O177*Markiwitz!$H$8)+(2*L177*P177*Markiwitz!$B$11)+(2*L177*Q177*Markiwitz!$E$11)+(2*L177*R177*Markiwitz!$H$11)+(2*L177*S177*Markiwitz!$K$8)+(2*L177*T177*Markiwitz!$K$11)</f>
        <v>1.1771824096522734E-2</v>
      </c>
      <c r="V177" s="5">
        <f t="shared" ca="1" si="36"/>
        <v>0.10849803729341252</v>
      </c>
      <c r="W177" s="42">
        <f ca="1">SUMPRODUCT(L177:T177,Markiwitz!$B$3:$J$3)</f>
        <v>0.36544929866309311</v>
      </c>
    </row>
    <row r="178" spans="1:23" x14ac:dyDescent="0.25">
      <c r="A178">
        <v>177</v>
      </c>
      <c r="B178" s="25">
        <f t="shared" ca="1" si="35"/>
        <v>1</v>
      </c>
      <c r="C178" s="46">
        <v>0</v>
      </c>
      <c r="D178">
        <f t="shared" ca="1" si="50"/>
        <v>0.22981148130605822</v>
      </c>
      <c r="E178">
        <f t="shared" ca="1" si="50"/>
        <v>0.18813131976051345</v>
      </c>
      <c r="F178">
        <f t="shared" ca="1" si="50"/>
        <v>0.83039793928855421</v>
      </c>
      <c r="G178">
        <f t="shared" ca="1" si="50"/>
        <v>0.61638735354786389</v>
      </c>
      <c r="H178">
        <f t="shared" ca="1" si="50"/>
        <v>0.75377250706149912</v>
      </c>
      <c r="I178">
        <f t="shared" ca="1" si="50"/>
        <v>4.0184791926057284E-2</v>
      </c>
      <c r="J178">
        <f t="shared" ca="1" si="50"/>
        <v>0.4051194803892777</v>
      </c>
      <c r="K178">
        <f t="shared" ca="1" si="50"/>
        <v>0.86027139718396617</v>
      </c>
      <c r="L178" s="42">
        <f t="shared" ca="1" si="37"/>
        <v>0</v>
      </c>
      <c r="M178" s="42">
        <f t="shared" ca="1" si="38"/>
        <v>5.8564478737539068E-2</v>
      </c>
      <c r="N178" s="42">
        <f t="shared" ca="1" si="39"/>
        <v>4.794282954604194E-2</v>
      </c>
      <c r="O178" s="42">
        <f t="shared" ca="1" si="40"/>
        <v>0.21161615678545637</v>
      </c>
      <c r="P178" s="42">
        <f t="shared" ca="1" si="41"/>
        <v>0.15707833157764095</v>
      </c>
      <c r="Q178" s="42">
        <f t="shared" ca="1" si="42"/>
        <v>0.19208915808672855</v>
      </c>
      <c r="R178" s="42">
        <f t="shared" ca="1" si="43"/>
        <v>1.0240573616910817E-2</v>
      </c>
      <c r="S178" s="42">
        <f t="shared" ca="1" si="44"/>
        <v>0.10323945113875074</v>
      </c>
      <c r="T178" s="42">
        <f t="shared" ca="1" si="45"/>
        <v>0.2192290205109316</v>
      </c>
      <c r="U178">
        <f ca="1">+(L178^2*Markiwitz!$B$4^2)+(M178^2*Markiwitz!$C$4^2)+(N178^2*Markiwitz!$D$4^2)+(O178^2*Markiwitz!$E$4^2)+(P178^2*Markiwitz!$F$4^2)+(Q178^2*Markiwitz!$G$4^2)+(R178^2*Markiwitz!$H$4^2)+(S178^2*Markiwitz!$I$4^2)+(T178^2*Markiwitz!$J$4^2)+(2*L178*M178*Markiwitz!$B$8)+(2*L178*N178*Markiwitz!$E$8)+(2*L178*O178*Markiwitz!$H$8)+(2*L178*P178*Markiwitz!$B$11)+(2*L178*Q178*Markiwitz!$E$11)+(2*L178*R178*Markiwitz!$H$11)+(2*L178*S178*Markiwitz!$K$8)+(2*L178*T178*Markiwitz!$K$11)</f>
        <v>1.9394854306033733E-2</v>
      </c>
      <c r="V178" s="5">
        <f t="shared" ca="1" si="36"/>
        <v>0.13926540958196953</v>
      </c>
      <c r="W178" s="42">
        <f ca="1">SUMPRODUCT(L178:T178,Markiwitz!$B$3:$J$3)</f>
        <v>0.66916334640498654</v>
      </c>
    </row>
    <row r="179" spans="1:23" x14ac:dyDescent="0.25">
      <c r="A179">
        <v>178</v>
      </c>
      <c r="B179" s="25">
        <f t="shared" ca="1" si="35"/>
        <v>1</v>
      </c>
      <c r="C179" s="46">
        <v>0</v>
      </c>
      <c r="D179">
        <f t="shared" ca="1" si="50"/>
        <v>0.73526446874077267</v>
      </c>
      <c r="E179">
        <f t="shared" ca="1" si="50"/>
        <v>0.55847968958854322</v>
      </c>
      <c r="F179">
        <f t="shared" ca="1" si="50"/>
        <v>0.91535084443041981</v>
      </c>
      <c r="G179">
        <f t="shared" ca="1" si="50"/>
        <v>0.48665000673298064</v>
      </c>
      <c r="H179">
        <f t="shared" ca="1" si="50"/>
        <v>0.17671370096919647</v>
      </c>
      <c r="I179">
        <f t="shared" ca="1" si="50"/>
        <v>0.11504512216203155</v>
      </c>
      <c r="J179">
        <f t="shared" ca="1" si="50"/>
        <v>0.43321366891788604</v>
      </c>
      <c r="K179">
        <f t="shared" ca="1" si="50"/>
        <v>0.20335344172945913</v>
      </c>
      <c r="L179" s="42">
        <f t="shared" ca="1" si="37"/>
        <v>0</v>
      </c>
      <c r="M179" s="42">
        <f t="shared" ca="1" si="38"/>
        <v>0.20288357492170994</v>
      </c>
      <c r="N179" s="42">
        <f t="shared" ca="1" si="39"/>
        <v>0.15410285789947262</v>
      </c>
      <c r="O179" s="42">
        <f t="shared" ca="1" si="40"/>
        <v>0.25257531068201799</v>
      </c>
      <c r="P179" s="42">
        <f t="shared" ca="1" si="41"/>
        <v>0.13428269323384248</v>
      </c>
      <c r="Q179" s="42">
        <f t="shared" ca="1" si="42"/>
        <v>4.8761104221013069E-2</v>
      </c>
      <c r="R179" s="42">
        <f t="shared" ca="1" si="43"/>
        <v>3.1744721326615474E-2</v>
      </c>
      <c r="S179" s="42">
        <f t="shared" ca="1" si="44"/>
        <v>0.11953785554949516</v>
      </c>
      <c r="T179" s="42">
        <f t="shared" ca="1" si="45"/>
        <v>5.6111882165833356E-2</v>
      </c>
      <c r="U179">
        <f ca="1">+(L179^2*Markiwitz!$B$4^2)+(M179^2*Markiwitz!$C$4^2)+(N179^2*Markiwitz!$D$4^2)+(O179^2*Markiwitz!$E$4^2)+(P179^2*Markiwitz!$F$4^2)+(Q179^2*Markiwitz!$G$4^2)+(R179^2*Markiwitz!$H$4^2)+(S179^2*Markiwitz!$I$4^2)+(T179^2*Markiwitz!$J$4^2)+(2*L179*M179*Markiwitz!$B$8)+(2*L179*N179*Markiwitz!$E$8)+(2*L179*O179*Markiwitz!$H$8)+(2*L179*P179*Markiwitz!$B$11)+(2*L179*Q179*Markiwitz!$E$11)+(2*L179*R179*Markiwitz!$H$11)+(2*L179*S179*Markiwitz!$K$8)+(2*L179*T179*Markiwitz!$K$11)</f>
        <v>1.3194410185687061E-2</v>
      </c>
      <c r="V179" s="5">
        <f t="shared" ca="1" si="36"/>
        <v>0.11486692381049934</v>
      </c>
      <c r="W179" s="42">
        <f ca="1">SUMPRODUCT(L179:T179,Markiwitz!$B$3:$J$3)</f>
        <v>0.30936049696856333</v>
      </c>
    </row>
    <row r="180" spans="1:23" x14ac:dyDescent="0.25">
      <c r="A180">
        <v>179</v>
      </c>
      <c r="B180" s="25">
        <f t="shared" ca="1" si="35"/>
        <v>1</v>
      </c>
      <c r="C180" s="46">
        <v>0</v>
      </c>
      <c r="D180">
        <f t="shared" ca="1" si="50"/>
        <v>0.59231922970904516</v>
      </c>
      <c r="E180">
        <f t="shared" ca="1" si="50"/>
        <v>0.11261824168171186</v>
      </c>
      <c r="F180">
        <f t="shared" ca="1" si="50"/>
        <v>0.6370762667140798</v>
      </c>
      <c r="G180">
        <f t="shared" ca="1" si="50"/>
        <v>3.5049776744990546E-2</v>
      </c>
      <c r="H180">
        <f t="shared" ca="1" si="50"/>
        <v>0.63157150739741141</v>
      </c>
      <c r="I180">
        <f t="shared" ca="1" si="50"/>
        <v>9.4540434298743148E-2</v>
      </c>
      <c r="J180">
        <f t="shared" ca="1" si="50"/>
        <v>0.83416623548140545</v>
      </c>
      <c r="K180">
        <f t="shared" ca="1" si="50"/>
        <v>2.5196879041457287E-2</v>
      </c>
      <c r="L180" s="42">
        <f t="shared" ca="1" si="37"/>
        <v>0</v>
      </c>
      <c r="M180" s="42">
        <f t="shared" ca="1" si="38"/>
        <v>0.19993637736684192</v>
      </c>
      <c r="N180" s="42">
        <f t="shared" ca="1" si="39"/>
        <v>3.8014101413397193E-2</v>
      </c>
      <c r="O180" s="42">
        <f t="shared" ca="1" si="40"/>
        <v>0.21504404126094842</v>
      </c>
      <c r="P180" s="42">
        <f t="shared" ca="1" si="41"/>
        <v>1.1830994231526597E-2</v>
      </c>
      <c r="Q180" s="42">
        <f t="shared" ca="1" si="42"/>
        <v>0.21318591884849242</v>
      </c>
      <c r="R180" s="42">
        <f t="shared" ca="1" si="43"/>
        <v>3.1911967399173548E-2</v>
      </c>
      <c r="S180" s="42">
        <f t="shared" ca="1" si="44"/>
        <v>0.28157143458910289</v>
      </c>
      <c r="T180" s="42">
        <f t="shared" ca="1" si="45"/>
        <v>8.5051648905170498E-3</v>
      </c>
      <c r="U180">
        <f ca="1">+(L180^2*Markiwitz!$B$4^2)+(M180^2*Markiwitz!$C$4^2)+(N180^2*Markiwitz!$D$4^2)+(O180^2*Markiwitz!$E$4^2)+(P180^2*Markiwitz!$F$4^2)+(Q180^2*Markiwitz!$G$4^2)+(R180^2*Markiwitz!$H$4^2)+(S180^2*Markiwitz!$I$4^2)+(T180^2*Markiwitz!$J$4^2)+(2*L180*M180*Markiwitz!$B$8)+(2*L180*N180*Markiwitz!$E$8)+(2*L180*O180*Markiwitz!$H$8)+(2*L180*P180*Markiwitz!$B$11)+(2*L180*Q180*Markiwitz!$E$11)+(2*L180*R180*Markiwitz!$H$11)+(2*L180*S180*Markiwitz!$K$8)+(2*L180*T180*Markiwitz!$K$11)</f>
        <v>2.6942914700023014E-2</v>
      </c>
      <c r="V180" s="5">
        <f t="shared" ca="1" si="36"/>
        <v>0.1641429703034005</v>
      </c>
      <c r="W180" s="42">
        <f ca="1">SUMPRODUCT(L180:T180,Markiwitz!$B$3:$J$3)</f>
        <v>0.67336081143040305</v>
      </c>
    </row>
    <row r="181" spans="1:23" x14ac:dyDescent="0.25">
      <c r="A181">
        <v>180</v>
      </c>
      <c r="B181" s="25">
        <f t="shared" ca="1" si="35"/>
        <v>0.99999999999999989</v>
      </c>
      <c r="C181" s="46">
        <v>0</v>
      </c>
      <c r="D181">
        <f t="shared" ca="1" si="50"/>
        <v>0.89279546726471992</v>
      </c>
      <c r="E181">
        <f t="shared" ca="1" si="50"/>
        <v>0.59736485130847938</v>
      </c>
      <c r="F181">
        <f t="shared" ca="1" si="50"/>
        <v>0.44969263322860653</v>
      </c>
      <c r="G181">
        <f t="shared" ca="1" si="50"/>
        <v>0.52584954211019863</v>
      </c>
      <c r="H181">
        <f t="shared" ca="1" si="50"/>
        <v>0.55132821717959757</v>
      </c>
      <c r="I181">
        <f t="shared" ca="1" si="50"/>
        <v>0.88846280750514639</v>
      </c>
      <c r="J181">
        <f t="shared" ca="1" si="50"/>
        <v>0.70942226833694078</v>
      </c>
      <c r="K181">
        <f t="shared" ca="1" si="50"/>
        <v>0.84949990744162451</v>
      </c>
      <c r="L181" s="42">
        <f t="shared" ca="1" si="37"/>
        <v>0</v>
      </c>
      <c r="M181" s="42">
        <f t="shared" ca="1" si="38"/>
        <v>0.16338351933651404</v>
      </c>
      <c r="N181" s="42">
        <f t="shared" ca="1" si="39"/>
        <v>0.10931907173961249</v>
      </c>
      <c r="O181" s="42">
        <f t="shared" ca="1" si="40"/>
        <v>8.2294733486599228E-2</v>
      </c>
      <c r="P181" s="42">
        <f t="shared" ca="1" si="41"/>
        <v>9.6231614050056841E-2</v>
      </c>
      <c r="Q181" s="42">
        <f t="shared" ca="1" si="42"/>
        <v>0.1008942672035541</v>
      </c>
      <c r="R181" s="42">
        <f t="shared" ca="1" si="43"/>
        <v>0.16259063314302161</v>
      </c>
      <c r="S181" s="42">
        <f t="shared" ca="1" si="44"/>
        <v>0.12982582365890835</v>
      </c>
      <c r="T181" s="42">
        <f t="shared" ca="1" si="45"/>
        <v>0.15546033738173323</v>
      </c>
      <c r="U181">
        <f ca="1">+(L181^2*Markiwitz!$B$4^2)+(M181^2*Markiwitz!$C$4^2)+(N181^2*Markiwitz!$D$4^2)+(O181^2*Markiwitz!$E$4^2)+(P181^2*Markiwitz!$F$4^2)+(Q181^2*Markiwitz!$G$4^2)+(R181^2*Markiwitz!$H$4^2)+(S181^2*Markiwitz!$I$4^2)+(T181^2*Markiwitz!$J$4^2)+(2*L181*M181*Markiwitz!$B$8)+(2*L181*N181*Markiwitz!$E$8)+(2*L181*O181*Markiwitz!$H$8)+(2*L181*P181*Markiwitz!$B$11)+(2*L181*Q181*Markiwitz!$E$11)+(2*L181*R181*Markiwitz!$H$11)+(2*L181*S181*Markiwitz!$K$8)+(2*L181*T181*Markiwitz!$K$11)</f>
        <v>1.0833905293161864E-2</v>
      </c>
      <c r="V181" s="5">
        <f t="shared" ca="1" si="36"/>
        <v>0.10408604754318354</v>
      </c>
      <c r="W181" s="42">
        <f ca="1">SUMPRODUCT(L181:T181,Markiwitz!$B$3:$J$3)</f>
        <v>0.38988093548180347</v>
      </c>
    </row>
    <row r="182" spans="1:23" x14ac:dyDescent="0.25">
      <c r="A182">
        <v>181</v>
      </c>
      <c r="B182" s="25">
        <f t="shared" ca="1" si="35"/>
        <v>1.0000000000000002</v>
      </c>
      <c r="C182" s="46">
        <v>0</v>
      </c>
      <c r="D182">
        <f t="shared" ref="D182:K191" ca="1" si="51">RAND()</f>
        <v>0.90634575581989518</v>
      </c>
      <c r="E182">
        <f t="shared" ca="1" si="51"/>
        <v>0.59445097224035559</v>
      </c>
      <c r="F182">
        <f t="shared" ca="1" si="51"/>
        <v>5.8060088309090374E-2</v>
      </c>
      <c r="G182">
        <f t="shared" ca="1" si="51"/>
        <v>0.3781723108240006</v>
      </c>
      <c r="H182">
        <f t="shared" ca="1" si="51"/>
        <v>0.43009900634950493</v>
      </c>
      <c r="I182">
        <f t="shared" ca="1" si="51"/>
        <v>9.2562140412510985E-4</v>
      </c>
      <c r="J182">
        <f t="shared" ca="1" si="51"/>
        <v>0.74575556594194303</v>
      </c>
      <c r="K182">
        <f t="shared" ca="1" si="51"/>
        <v>0.7915132699548757</v>
      </c>
      <c r="L182" s="42">
        <f t="shared" ca="1" si="37"/>
        <v>0</v>
      </c>
      <c r="M182" s="42">
        <f t="shared" ca="1" si="38"/>
        <v>0.23207961307597608</v>
      </c>
      <c r="N182" s="42">
        <f t="shared" ca="1" si="39"/>
        <v>0.15221558742268143</v>
      </c>
      <c r="O182" s="42">
        <f t="shared" ca="1" si="40"/>
        <v>1.4866912261029331E-2</v>
      </c>
      <c r="P182" s="42">
        <f t="shared" ca="1" si="41"/>
        <v>9.6835101845528238E-2</v>
      </c>
      <c r="Q182" s="42">
        <f t="shared" ca="1" si="42"/>
        <v>0.11013149268587748</v>
      </c>
      <c r="R182" s="42">
        <f t="shared" ca="1" si="43"/>
        <v>2.3701535086890701E-4</v>
      </c>
      <c r="S182" s="42">
        <f t="shared" ca="1" si="44"/>
        <v>0.19095876168857384</v>
      </c>
      <c r="T182" s="42">
        <f t="shared" ca="1" si="45"/>
        <v>0.20267551566946487</v>
      </c>
      <c r="U182">
        <f ca="1">+(L182^2*Markiwitz!$B$4^2)+(M182^2*Markiwitz!$C$4^2)+(N182^2*Markiwitz!$D$4^2)+(O182^2*Markiwitz!$E$4^2)+(P182^2*Markiwitz!$F$4^2)+(Q182^2*Markiwitz!$G$4^2)+(R182^2*Markiwitz!$H$4^2)+(S182^2*Markiwitz!$I$4^2)+(T182^2*Markiwitz!$J$4^2)+(2*L182*M182*Markiwitz!$B$8)+(2*L182*N182*Markiwitz!$E$8)+(2*L182*O182*Markiwitz!$H$8)+(2*L182*P182*Markiwitz!$B$11)+(2*L182*Q182*Markiwitz!$E$11)+(2*L182*R182*Markiwitz!$H$11)+(2*L182*S182*Markiwitz!$K$8)+(2*L182*T182*Markiwitz!$K$11)</f>
        <v>1.2518275770472339E-2</v>
      </c>
      <c r="V182" s="5">
        <f t="shared" ca="1" si="36"/>
        <v>0.11188510075283634</v>
      </c>
      <c r="W182" s="42">
        <f ca="1">SUMPRODUCT(L182:T182,Markiwitz!$B$3:$J$3)</f>
        <v>0.40251174788092831</v>
      </c>
    </row>
    <row r="183" spans="1:23" x14ac:dyDescent="0.25">
      <c r="A183">
        <v>182</v>
      </c>
      <c r="B183" s="25">
        <f t="shared" ca="1" si="35"/>
        <v>0.99999999999999989</v>
      </c>
      <c r="C183" s="46">
        <v>0</v>
      </c>
      <c r="D183">
        <f t="shared" ca="1" si="51"/>
        <v>0.3148004634540793</v>
      </c>
      <c r="E183">
        <f t="shared" ca="1" si="51"/>
        <v>0.65210734078887855</v>
      </c>
      <c r="F183">
        <f t="shared" ca="1" si="51"/>
        <v>0.43180925959593153</v>
      </c>
      <c r="G183">
        <f t="shared" ca="1" si="51"/>
        <v>0.2960985356056447</v>
      </c>
      <c r="H183">
        <f t="shared" ca="1" si="51"/>
        <v>0.76220488388510343</v>
      </c>
      <c r="I183">
        <f t="shared" ca="1" si="51"/>
        <v>0.45922653197485797</v>
      </c>
      <c r="J183">
        <f t="shared" ca="1" si="51"/>
        <v>2.0170666017575001E-2</v>
      </c>
      <c r="K183">
        <f t="shared" ca="1" si="51"/>
        <v>0.2979291814721412</v>
      </c>
      <c r="L183" s="42">
        <f t="shared" ca="1" si="37"/>
        <v>0</v>
      </c>
      <c r="M183" s="42">
        <f t="shared" ca="1" si="38"/>
        <v>9.733045860830071E-2</v>
      </c>
      <c r="N183" s="42">
        <f t="shared" ca="1" si="39"/>
        <v>0.20161948252684037</v>
      </c>
      <c r="O183" s="42">
        <f t="shared" ca="1" si="40"/>
        <v>0.13350740595054283</v>
      </c>
      <c r="P183" s="42">
        <f t="shared" ca="1" si="41"/>
        <v>9.1548169743872088E-2</v>
      </c>
      <c r="Q183" s="42">
        <f t="shared" ca="1" si="42"/>
        <v>0.23565959874403222</v>
      </c>
      <c r="R183" s="42">
        <f t="shared" ca="1" si="43"/>
        <v>0.14198431753177013</v>
      </c>
      <c r="S183" s="42">
        <f t="shared" ca="1" si="44"/>
        <v>6.2363954372380423E-3</v>
      </c>
      <c r="T183" s="42">
        <f t="shared" ca="1" si="45"/>
        <v>9.2114171457403513E-2</v>
      </c>
      <c r="U183">
        <f ca="1">+(L183^2*Markiwitz!$B$4^2)+(M183^2*Markiwitz!$C$4^2)+(N183^2*Markiwitz!$D$4^2)+(O183^2*Markiwitz!$E$4^2)+(P183^2*Markiwitz!$F$4^2)+(Q183^2*Markiwitz!$G$4^2)+(R183^2*Markiwitz!$H$4^2)+(S183^2*Markiwitz!$I$4^2)+(T183^2*Markiwitz!$J$4^2)+(2*L183*M183*Markiwitz!$B$8)+(2*L183*N183*Markiwitz!$E$8)+(2*L183*O183*Markiwitz!$H$8)+(2*L183*P183*Markiwitz!$B$11)+(2*L183*Q183*Markiwitz!$E$11)+(2*L183*R183*Markiwitz!$H$11)+(2*L183*S183*Markiwitz!$K$8)+(2*L183*T183*Markiwitz!$K$11)</f>
        <v>2.2924462590602757E-2</v>
      </c>
      <c r="V183" s="5">
        <f t="shared" ca="1" si="36"/>
        <v>0.15140826460468648</v>
      </c>
      <c r="W183" s="42">
        <f ca="1">SUMPRODUCT(L183:T183,Markiwitz!$B$3:$J$3)</f>
        <v>0.78808736915472988</v>
      </c>
    </row>
    <row r="184" spans="1:23" x14ac:dyDescent="0.25">
      <c r="A184">
        <v>183</v>
      </c>
      <c r="B184" s="25">
        <f t="shared" ca="1" si="35"/>
        <v>1</v>
      </c>
      <c r="C184" s="46">
        <v>0</v>
      </c>
      <c r="D184">
        <f t="shared" ca="1" si="51"/>
        <v>0.6466066312731038</v>
      </c>
      <c r="E184">
        <f t="shared" ca="1" si="51"/>
        <v>0.37236969626833372</v>
      </c>
      <c r="F184">
        <f t="shared" ca="1" si="51"/>
        <v>0.69225897540937642</v>
      </c>
      <c r="G184">
        <f t="shared" ca="1" si="51"/>
        <v>0.55827352182699808</v>
      </c>
      <c r="H184">
        <f t="shared" ca="1" si="51"/>
        <v>0.71091610373700731</v>
      </c>
      <c r="I184">
        <f t="shared" ca="1" si="51"/>
        <v>0.53839042317930019</v>
      </c>
      <c r="J184">
        <f t="shared" ca="1" si="51"/>
        <v>0.23294312063868861</v>
      </c>
      <c r="K184">
        <f t="shared" ca="1" si="51"/>
        <v>0.51665838514223383</v>
      </c>
      <c r="L184" s="42">
        <f t="shared" ca="1" si="37"/>
        <v>0</v>
      </c>
      <c r="M184" s="42">
        <f t="shared" ca="1" si="38"/>
        <v>0.15148628938167966</v>
      </c>
      <c r="N184" s="42">
        <f t="shared" ca="1" si="39"/>
        <v>8.7238362301991043E-2</v>
      </c>
      <c r="O184" s="42">
        <f t="shared" ca="1" si="40"/>
        <v>0.16218167028299069</v>
      </c>
      <c r="P184" s="42">
        <f t="shared" ca="1" si="41"/>
        <v>0.13079170579352498</v>
      </c>
      <c r="Q184" s="42">
        <f t="shared" ca="1" si="42"/>
        <v>0.16655264175803716</v>
      </c>
      <c r="R184" s="42">
        <f t="shared" ca="1" si="43"/>
        <v>0.12613351534221567</v>
      </c>
      <c r="S184" s="42">
        <f t="shared" ca="1" si="44"/>
        <v>5.4573657732315498E-2</v>
      </c>
      <c r="T184" s="42">
        <f t="shared" ca="1" si="45"/>
        <v>0.12104215740724543</v>
      </c>
      <c r="U184">
        <f ca="1">+(L184^2*Markiwitz!$B$4^2)+(M184^2*Markiwitz!$C$4^2)+(N184^2*Markiwitz!$D$4^2)+(O184^2*Markiwitz!$E$4^2)+(P184^2*Markiwitz!$F$4^2)+(Q184^2*Markiwitz!$G$4^2)+(R184^2*Markiwitz!$H$4^2)+(S184^2*Markiwitz!$I$4^2)+(T184^2*Markiwitz!$J$4^2)+(2*L184*M184*Markiwitz!$B$8)+(2*L184*N184*Markiwitz!$E$8)+(2*L184*O184*Markiwitz!$H$8)+(2*L184*P184*Markiwitz!$B$11)+(2*L184*Q184*Markiwitz!$E$11)+(2*L184*R184*Markiwitz!$H$11)+(2*L184*S184*Markiwitz!$K$8)+(2*L184*T184*Markiwitz!$K$11)</f>
        <v>1.516471005135113E-2</v>
      </c>
      <c r="V184" s="5">
        <f t="shared" ca="1" si="36"/>
        <v>0.12314507725179732</v>
      </c>
      <c r="W184" s="42">
        <f ca="1">SUMPRODUCT(L184:T184,Markiwitz!$B$3:$J$3)</f>
        <v>0.60055429440297559</v>
      </c>
    </row>
    <row r="185" spans="1:23" x14ac:dyDescent="0.25">
      <c r="A185">
        <v>184</v>
      </c>
      <c r="B185" s="25">
        <f t="shared" ca="1" si="35"/>
        <v>1.0000000000000002</v>
      </c>
      <c r="C185" s="46">
        <v>0</v>
      </c>
      <c r="D185">
        <f t="shared" ca="1" si="51"/>
        <v>0.12347125846138907</v>
      </c>
      <c r="E185">
        <f t="shared" ca="1" si="51"/>
        <v>0.75932653005113793</v>
      </c>
      <c r="F185">
        <f t="shared" ca="1" si="51"/>
        <v>0.75864767458375781</v>
      </c>
      <c r="G185">
        <f t="shared" ca="1" si="51"/>
        <v>2.1923912237295617E-2</v>
      </c>
      <c r="H185">
        <f t="shared" ca="1" si="51"/>
        <v>0.14157848581091292</v>
      </c>
      <c r="I185">
        <f t="shared" ca="1" si="51"/>
        <v>0.65394810218562038</v>
      </c>
      <c r="J185">
        <f t="shared" ca="1" si="51"/>
        <v>0.72224154903531945</v>
      </c>
      <c r="K185">
        <f t="shared" ca="1" si="51"/>
        <v>8.2948523839829091E-2</v>
      </c>
      <c r="L185" s="42">
        <f t="shared" ca="1" si="37"/>
        <v>0</v>
      </c>
      <c r="M185" s="42">
        <f t="shared" ca="1" si="38"/>
        <v>3.7827207093148019E-2</v>
      </c>
      <c r="N185" s="42">
        <f t="shared" ca="1" si="39"/>
        <v>0.23263067260748754</v>
      </c>
      <c r="O185" s="42">
        <f t="shared" ca="1" si="40"/>
        <v>0.2324226954096287</v>
      </c>
      <c r="P185" s="42">
        <f t="shared" ca="1" si="41"/>
        <v>6.7167078300373988E-3</v>
      </c>
      <c r="Q185" s="42">
        <f t="shared" ca="1" si="42"/>
        <v>4.3374618266958508E-2</v>
      </c>
      <c r="R185" s="42">
        <f t="shared" ca="1" si="43"/>
        <v>0.20034646603429693</v>
      </c>
      <c r="S185" s="42">
        <f t="shared" ca="1" si="44"/>
        <v>0.22126915192314536</v>
      </c>
      <c r="T185" s="42">
        <f t="shared" ca="1" si="45"/>
        <v>2.5412480835297714E-2</v>
      </c>
      <c r="U185">
        <f ca="1">+(L185^2*Markiwitz!$B$4^2)+(M185^2*Markiwitz!$C$4^2)+(N185^2*Markiwitz!$D$4^2)+(O185^2*Markiwitz!$E$4^2)+(P185^2*Markiwitz!$F$4^2)+(Q185^2*Markiwitz!$G$4^2)+(R185^2*Markiwitz!$H$4^2)+(S185^2*Markiwitz!$I$4^2)+(T185^2*Markiwitz!$J$4^2)+(2*L185*M185*Markiwitz!$B$8)+(2*L185*N185*Markiwitz!$E$8)+(2*L185*O185*Markiwitz!$H$8)+(2*L185*P185*Markiwitz!$B$11)+(2*L185*Q185*Markiwitz!$E$11)+(2*L185*R185*Markiwitz!$H$11)+(2*L185*S185*Markiwitz!$K$8)+(2*L185*T185*Markiwitz!$K$11)</f>
        <v>1.8672165541170928E-2</v>
      </c>
      <c r="V185" s="5">
        <f t="shared" ca="1" si="36"/>
        <v>0.13664613255109317</v>
      </c>
      <c r="W185" s="42">
        <f ca="1">SUMPRODUCT(L185:T185,Markiwitz!$B$3:$J$3)</f>
        <v>0.24125605215663889</v>
      </c>
    </row>
    <row r="186" spans="1:23" x14ac:dyDescent="0.25">
      <c r="A186">
        <v>185</v>
      </c>
      <c r="B186" s="25">
        <f t="shared" ca="1" si="35"/>
        <v>1</v>
      </c>
      <c r="C186" s="46">
        <v>0</v>
      </c>
      <c r="D186">
        <f t="shared" ca="1" si="51"/>
        <v>0.4028516769392092</v>
      </c>
      <c r="E186">
        <f t="shared" ca="1" si="51"/>
        <v>0.76657421105425738</v>
      </c>
      <c r="F186">
        <f t="shared" ca="1" si="51"/>
        <v>0.19232985432191885</v>
      </c>
      <c r="G186">
        <f t="shared" ca="1" si="51"/>
        <v>0.97354947896838018</v>
      </c>
      <c r="H186">
        <f t="shared" ca="1" si="51"/>
        <v>0.34187672546839243</v>
      </c>
      <c r="I186">
        <f t="shared" ca="1" si="51"/>
        <v>0.36030725490796078</v>
      </c>
      <c r="J186">
        <f t="shared" ca="1" si="51"/>
        <v>0.20738828543235288</v>
      </c>
      <c r="K186">
        <f t="shared" ca="1" si="51"/>
        <v>0.97627883943645288</v>
      </c>
      <c r="L186" s="42">
        <f t="shared" ca="1" si="37"/>
        <v>0</v>
      </c>
      <c r="M186" s="42">
        <f t="shared" ca="1" si="38"/>
        <v>9.5436332079763542E-2</v>
      </c>
      <c r="N186" s="42">
        <f t="shared" ca="1" si="39"/>
        <v>0.18160289545225508</v>
      </c>
      <c r="O186" s="42">
        <f t="shared" ca="1" si="40"/>
        <v>4.5563310013697726E-2</v>
      </c>
      <c r="P186" s="42">
        <f t="shared" ca="1" si="41"/>
        <v>0.23063573193199746</v>
      </c>
      <c r="Q186" s="42">
        <f t="shared" ca="1" si="42"/>
        <v>8.0991249558748077E-2</v>
      </c>
      <c r="R186" s="42">
        <f t="shared" ca="1" si="43"/>
        <v>8.5357477202045021E-2</v>
      </c>
      <c r="S186" s="42">
        <f t="shared" ca="1" si="44"/>
        <v>4.9130681119049953E-2</v>
      </c>
      <c r="T186" s="42">
        <f t="shared" ca="1" si="45"/>
        <v>0.23128232264244317</v>
      </c>
      <c r="U186">
        <f ca="1">+(L186^2*Markiwitz!$B$4^2)+(M186^2*Markiwitz!$C$4^2)+(N186^2*Markiwitz!$D$4^2)+(O186^2*Markiwitz!$E$4^2)+(P186^2*Markiwitz!$F$4^2)+(Q186^2*Markiwitz!$G$4^2)+(R186^2*Markiwitz!$H$4^2)+(S186^2*Markiwitz!$I$4^2)+(T186^2*Markiwitz!$J$4^2)+(2*L186*M186*Markiwitz!$B$8)+(2*L186*N186*Markiwitz!$E$8)+(2*L186*O186*Markiwitz!$H$8)+(2*L186*P186*Markiwitz!$B$11)+(2*L186*Q186*Markiwitz!$E$11)+(2*L186*R186*Markiwitz!$H$11)+(2*L186*S186*Markiwitz!$K$8)+(2*L186*T186*Markiwitz!$K$11)</f>
        <v>1.2747656680782975E-2</v>
      </c>
      <c r="V186" s="5">
        <f t="shared" ca="1" si="36"/>
        <v>0.11290552103764888</v>
      </c>
      <c r="W186" s="42">
        <f ca="1">SUMPRODUCT(L186:T186,Markiwitz!$B$3:$J$3)</f>
        <v>0.37946938676332631</v>
      </c>
    </row>
    <row r="187" spans="1:23" x14ac:dyDescent="0.25">
      <c r="A187">
        <v>186</v>
      </c>
      <c r="B187" s="25">
        <f t="shared" ca="1" si="35"/>
        <v>1</v>
      </c>
      <c r="C187" s="46">
        <v>0</v>
      </c>
      <c r="D187">
        <f t="shared" ca="1" si="51"/>
        <v>0.26437133966296211</v>
      </c>
      <c r="E187">
        <f t="shared" ca="1" si="51"/>
        <v>0.12466513928034362</v>
      </c>
      <c r="F187">
        <f t="shared" ca="1" si="51"/>
        <v>0.2436912975682558</v>
      </c>
      <c r="G187">
        <f t="shared" ca="1" si="51"/>
        <v>0.58179156791386033</v>
      </c>
      <c r="H187">
        <f t="shared" ca="1" si="51"/>
        <v>5.3075744833101957E-2</v>
      </c>
      <c r="I187">
        <f t="shared" ca="1" si="51"/>
        <v>0.17570443507808597</v>
      </c>
      <c r="J187">
        <f t="shared" ca="1" si="51"/>
        <v>0.36641454390808081</v>
      </c>
      <c r="K187">
        <f t="shared" ca="1" si="51"/>
        <v>0.14077171552840273</v>
      </c>
      <c r="L187" s="42">
        <f t="shared" ca="1" si="37"/>
        <v>0</v>
      </c>
      <c r="M187" s="42">
        <f t="shared" ca="1" si="38"/>
        <v>0.13554127995311621</v>
      </c>
      <c r="N187" s="42">
        <f t="shared" ca="1" si="39"/>
        <v>6.3914918179606858E-2</v>
      </c>
      <c r="O187" s="42">
        <f t="shared" ca="1" si="40"/>
        <v>0.12493877145664202</v>
      </c>
      <c r="P187" s="42">
        <f t="shared" ca="1" si="41"/>
        <v>0.2982803426479842</v>
      </c>
      <c r="Q187" s="42">
        <f t="shared" ca="1" si="42"/>
        <v>2.7211551745037706E-2</v>
      </c>
      <c r="R187" s="42">
        <f t="shared" ca="1" si="43"/>
        <v>9.0082397185277954E-2</v>
      </c>
      <c r="S187" s="42">
        <f t="shared" ca="1" si="44"/>
        <v>0.18785809512503837</v>
      </c>
      <c r="T187" s="42">
        <f t="shared" ca="1" si="45"/>
        <v>7.217264370729666E-2</v>
      </c>
      <c r="U187">
        <f ca="1">+(L187^2*Markiwitz!$B$4^2)+(M187^2*Markiwitz!$C$4^2)+(N187^2*Markiwitz!$D$4^2)+(O187^2*Markiwitz!$E$4^2)+(P187^2*Markiwitz!$F$4^2)+(Q187^2*Markiwitz!$G$4^2)+(R187^2*Markiwitz!$H$4^2)+(S187^2*Markiwitz!$I$4^2)+(T187^2*Markiwitz!$J$4^2)+(2*L187*M187*Markiwitz!$B$8)+(2*L187*N187*Markiwitz!$E$8)+(2*L187*O187*Markiwitz!$H$8)+(2*L187*P187*Markiwitz!$B$11)+(2*L187*Q187*Markiwitz!$E$11)+(2*L187*R187*Markiwitz!$H$11)+(2*L187*S187*Markiwitz!$K$8)+(2*L187*T187*Markiwitz!$K$11)</f>
        <v>1.7572636938047777E-2</v>
      </c>
      <c r="V187" s="5">
        <f t="shared" ca="1" si="36"/>
        <v>0.13256182307907424</v>
      </c>
      <c r="W187" s="42">
        <f ca="1">SUMPRODUCT(L187:T187,Markiwitz!$B$3:$J$3)</f>
        <v>0.23890546726772122</v>
      </c>
    </row>
    <row r="188" spans="1:23" x14ac:dyDescent="0.25">
      <c r="A188">
        <v>187</v>
      </c>
      <c r="B188" s="25">
        <f t="shared" ca="1" si="35"/>
        <v>1</v>
      </c>
      <c r="C188" s="46">
        <v>0</v>
      </c>
      <c r="D188">
        <f t="shared" ca="1" si="51"/>
        <v>0.4289573534894352</v>
      </c>
      <c r="E188">
        <f t="shared" ca="1" si="51"/>
        <v>0.46820553804334086</v>
      </c>
      <c r="F188">
        <f t="shared" ca="1" si="51"/>
        <v>0.1094465632106767</v>
      </c>
      <c r="G188">
        <f t="shared" ca="1" si="51"/>
        <v>0.29901545552785191</v>
      </c>
      <c r="H188">
        <f t="shared" ca="1" si="51"/>
        <v>0.10493659786432297</v>
      </c>
      <c r="I188">
        <f t="shared" ca="1" si="51"/>
        <v>0.44013628437301378</v>
      </c>
      <c r="J188">
        <f t="shared" ca="1" si="51"/>
        <v>0.8579434203544497</v>
      </c>
      <c r="K188">
        <f t="shared" ca="1" si="51"/>
        <v>0.65467776881982753</v>
      </c>
      <c r="L188" s="42">
        <f t="shared" ca="1" si="37"/>
        <v>0</v>
      </c>
      <c r="M188" s="42">
        <f t="shared" ca="1" si="38"/>
        <v>0.12753989610429278</v>
      </c>
      <c r="N188" s="42">
        <f t="shared" ca="1" si="39"/>
        <v>0.1392093763907766</v>
      </c>
      <c r="O188" s="42">
        <f t="shared" ca="1" si="40"/>
        <v>3.2541237927992323E-2</v>
      </c>
      <c r="P188" s="42">
        <f t="shared" ca="1" si="41"/>
        <v>8.8904875557843238E-2</v>
      </c>
      <c r="Q188" s="42">
        <f t="shared" ca="1" si="42"/>
        <v>3.1200310894036992E-2</v>
      </c>
      <c r="R188" s="42">
        <f t="shared" ca="1" si="43"/>
        <v>0.13086367566384705</v>
      </c>
      <c r="S188" s="42">
        <f t="shared" ca="1" si="44"/>
        <v>0.25508832942308579</v>
      </c>
      <c r="T188" s="42">
        <f t="shared" ca="1" si="45"/>
        <v>0.19465229803812528</v>
      </c>
      <c r="U188">
        <f ca="1">+(L188^2*Markiwitz!$B$4^2)+(M188^2*Markiwitz!$C$4^2)+(N188^2*Markiwitz!$D$4^2)+(O188^2*Markiwitz!$E$4^2)+(P188^2*Markiwitz!$F$4^2)+(Q188^2*Markiwitz!$G$4^2)+(R188^2*Markiwitz!$H$4^2)+(S188^2*Markiwitz!$I$4^2)+(T188^2*Markiwitz!$J$4^2)+(2*L188*M188*Markiwitz!$B$8)+(2*L188*N188*Markiwitz!$E$8)+(2*L188*O188*Markiwitz!$H$8)+(2*L188*P188*Markiwitz!$B$11)+(2*L188*Q188*Markiwitz!$E$11)+(2*L188*R188*Markiwitz!$H$11)+(2*L188*S188*Markiwitz!$K$8)+(2*L188*T188*Markiwitz!$K$11)</f>
        <v>1.2841448827030467E-2</v>
      </c>
      <c r="V188" s="5">
        <f t="shared" ca="1" si="36"/>
        <v>0.11332011660349837</v>
      </c>
      <c r="W188" s="42">
        <f ca="1">SUMPRODUCT(L188:T188,Markiwitz!$B$3:$J$3)</f>
        <v>0.17353208562054134</v>
      </c>
    </row>
    <row r="189" spans="1:23" x14ac:dyDescent="0.25">
      <c r="A189">
        <v>188</v>
      </c>
      <c r="B189" s="25">
        <f t="shared" ca="1" si="35"/>
        <v>0.99999999999999967</v>
      </c>
      <c r="C189" s="46">
        <v>0</v>
      </c>
      <c r="D189">
        <f t="shared" ca="1" si="51"/>
        <v>0.96048366229880899</v>
      </c>
      <c r="E189">
        <f t="shared" ca="1" si="51"/>
        <v>0.17434504077117485</v>
      </c>
      <c r="F189">
        <f t="shared" ca="1" si="51"/>
        <v>0.82255408506921601</v>
      </c>
      <c r="G189">
        <f t="shared" ca="1" si="51"/>
        <v>0.79884110245845474</v>
      </c>
      <c r="H189">
        <f t="shared" ca="1" si="51"/>
        <v>0.36027382272731912</v>
      </c>
      <c r="I189">
        <f t="shared" ca="1" si="51"/>
        <v>0.3537639965306778</v>
      </c>
      <c r="J189">
        <f t="shared" ca="1" si="51"/>
        <v>0.62753828885577834</v>
      </c>
      <c r="K189">
        <f t="shared" ca="1" si="51"/>
        <v>1.2679496506206811E-2</v>
      </c>
      <c r="L189" s="42">
        <f t="shared" ca="1" si="37"/>
        <v>0</v>
      </c>
      <c r="M189" s="42">
        <f t="shared" ca="1" si="38"/>
        <v>0.23366706084199901</v>
      </c>
      <c r="N189" s="42">
        <f t="shared" ca="1" si="39"/>
        <v>4.2414769608756758E-2</v>
      </c>
      <c r="O189" s="42">
        <f t="shared" ca="1" si="40"/>
        <v>0.20011146778039438</v>
      </c>
      <c r="P189" s="42">
        <f t="shared" ca="1" si="41"/>
        <v>0.1943425586693405</v>
      </c>
      <c r="Q189" s="42">
        <f t="shared" ca="1" si="42"/>
        <v>8.7647638954647972E-2</v>
      </c>
      <c r="R189" s="42">
        <f t="shared" ca="1" si="43"/>
        <v>8.6063924401585432E-2</v>
      </c>
      <c r="S189" s="42">
        <f t="shared" ca="1" si="44"/>
        <v>0.15266790397224742</v>
      </c>
      <c r="T189" s="42">
        <f t="shared" ca="1" si="45"/>
        <v>3.0846757710283799E-3</v>
      </c>
      <c r="U189">
        <f ca="1">+(L189^2*Markiwitz!$B$4^2)+(M189^2*Markiwitz!$C$4^2)+(N189^2*Markiwitz!$D$4^2)+(O189^2*Markiwitz!$E$4^2)+(P189^2*Markiwitz!$F$4^2)+(Q189^2*Markiwitz!$G$4^2)+(R189^2*Markiwitz!$H$4^2)+(S189^2*Markiwitz!$I$4^2)+(T189^2*Markiwitz!$J$4^2)+(2*L189*M189*Markiwitz!$B$8)+(2*L189*N189*Markiwitz!$E$8)+(2*L189*O189*Markiwitz!$H$8)+(2*L189*P189*Markiwitz!$B$11)+(2*L189*Q189*Markiwitz!$E$11)+(2*L189*R189*Markiwitz!$H$11)+(2*L189*S189*Markiwitz!$K$8)+(2*L189*T189*Markiwitz!$K$11)</f>
        <v>1.5057288973403976E-2</v>
      </c>
      <c r="V189" s="5">
        <f t="shared" ca="1" si="36"/>
        <v>0.12270814550552044</v>
      </c>
      <c r="W189" s="42">
        <f ca="1">SUMPRODUCT(L189:T189,Markiwitz!$B$3:$J$3)</f>
        <v>0.40033142341726763</v>
      </c>
    </row>
    <row r="190" spans="1:23" x14ac:dyDescent="0.25">
      <c r="A190">
        <v>189</v>
      </c>
      <c r="B190" s="25">
        <f t="shared" ca="1" si="35"/>
        <v>1</v>
      </c>
      <c r="C190" s="46">
        <v>0</v>
      </c>
      <c r="D190">
        <f t="shared" ca="1" si="51"/>
        <v>0.86694212563376183</v>
      </c>
      <c r="E190">
        <f t="shared" ca="1" si="51"/>
        <v>5.3567032426807382E-2</v>
      </c>
      <c r="F190">
        <f t="shared" ca="1" si="51"/>
        <v>0.24832678814731479</v>
      </c>
      <c r="G190">
        <f t="shared" ca="1" si="51"/>
        <v>0.9005962466401255</v>
      </c>
      <c r="H190">
        <f t="shared" ca="1" si="51"/>
        <v>0.58706376449363162</v>
      </c>
      <c r="I190">
        <f t="shared" ca="1" si="51"/>
        <v>0.65737288629220814</v>
      </c>
      <c r="J190">
        <f t="shared" ca="1" si="51"/>
        <v>0.99264114855915142</v>
      </c>
      <c r="K190">
        <f t="shared" ca="1" si="51"/>
        <v>0.78470268341512839</v>
      </c>
      <c r="L190" s="42">
        <f t="shared" ca="1" si="37"/>
        <v>0</v>
      </c>
      <c r="M190" s="42">
        <f t="shared" ca="1" si="38"/>
        <v>0.17028204886966511</v>
      </c>
      <c r="N190" s="42">
        <f t="shared" ca="1" si="39"/>
        <v>1.0521468231615167E-2</v>
      </c>
      <c r="O190" s="42">
        <f t="shared" ca="1" si="40"/>
        <v>4.8775567624004819E-2</v>
      </c>
      <c r="P190" s="42">
        <f t="shared" ca="1" si="41"/>
        <v>0.17689228559530804</v>
      </c>
      <c r="Q190" s="42">
        <f t="shared" ca="1" si="42"/>
        <v>0.1153092203958085</v>
      </c>
      <c r="R190" s="42">
        <f t="shared" ca="1" si="43"/>
        <v>0.12911911722754482</v>
      </c>
      <c r="S190" s="42">
        <f t="shared" ca="1" si="44"/>
        <v>0.19497145607663768</v>
      </c>
      <c r="T190" s="42">
        <f t="shared" ca="1" si="45"/>
        <v>0.15412883597941587</v>
      </c>
      <c r="U190">
        <f ca="1">+(L190^2*Markiwitz!$B$4^2)+(M190^2*Markiwitz!$C$4^2)+(N190^2*Markiwitz!$D$4^2)+(O190^2*Markiwitz!$E$4^2)+(P190^2*Markiwitz!$F$4^2)+(Q190^2*Markiwitz!$G$4^2)+(R190^2*Markiwitz!$H$4^2)+(S190^2*Markiwitz!$I$4^2)+(T190^2*Markiwitz!$J$4^2)+(2*L190*M190*Markiwitz!$B$8)+(2*L190*N190*Markiwitz!$E$8)+(2*L190*O190*Markiwitz!$H$8)+(2*L190*P190*Markiwitz!$B$11)+(2*L190*Q190*Markiwitz!$E$11)+(2*L190*R190*Markiwitz!$H$11)+(2*L190*S190*Markiwitz!$K$8)+(2*L190*T190*Markiwitz!$K$11)</f>
        <v>1.4551408431699803E-2</v>
      </c>
      <c r="V190" s="5">
        <f t="shared" ca="1" si="36"/>
        <v>0.1206292188140991</v>
      </c>
      <c r="W190" s="42">
        <f ca="1">SUMPRODUCT(L190:T190,Markiwitz!$B$3:$J$3)</f>
        <v>0.42064170148514646</v>
      </c>
    </row>
    <row r="191" spans="1:23" x14ac:dyDescent="0.25">
      <c r="A191">
        <v>190</v>
      </c>
      <c r="B191" s="25">
        <f t="shared" ca="1" si="35"/>
        <v>1</v>
      </c>
      <c r="C191" s="46">
        <v>0</v>
      </c>
      <c r="D191">
        <f t="shared" ca="1" si="51"/>
        <v>7.058411207757298E-3</v>
      </c>
      <c r="E191">
        <f t="shared" ca="1" si="51"/>
        <v>0.91501696993211423</v>
      </c>
      <c r="F191">
        <f t="shared" ca="1" si="51"/>
        <v>0.86898401338914777</v>
      </c>
      <c r="G191">
        <f t="shared" ca="1" si="51"/>
        <v>0.22097680515497509</v>
      </c>
      <c r="H191">
        <f t="shared" ca="1" si="51"/>
        <v>0.36661437288828125</v>
      </c>
      <c r="I191">
        <f t="shared" ca="1" si="51"/>
        <v>0.14179452729596698</v>
      </c>
      <c r="J191">
        <f t="shared" ca="1" si="51"/>
        <v>0.71915043154652303</v>
      </c>
      <c r="K191">
        <f t="shared" ca="1" si="51"/>
        <v>0.90809291798237191</v>
      </c>
      <c r="L191" s="42">
        <f t="shared" ca="1" si="37"/>
        <v>0</v>
      </c>
      <c r="M191" s="42">
        <f t="shared" ca="1" si="38"/>
        <v>1.7017698638342113E-3</v>
      </c>
      <c r="N191" s="42">
        <f t="shared" ca="1" si="39"/>
        <v>0.22060889603825259</v>
      </c>
      <c r="O191" s="42">
        <f t="shared" ca="1" si="40"/>
        <v>0.20951043550907342</v>
      </c>
      <c r="P191" s="42">
        <f t="shared" ca="1" si="41"/>
        <v>5.3277098280391295E-2</v>
      </c>
      <c r="Q191" s="42">
        <f t="shared" ca="1" si="42"/>
        <v>8.8390046012633436E-2</v>
      </c>
      <c r="R191" s="42">
        <f t="shared" ca="1" si="43"/>
        <v>3.418639780347453E-2</v>
      </c>
      <c r="S191" s="42">
        <f t="shared" ca="1" si="44"/>
        <v>0.17338583654976564</v>
      </c>
      <c r="T191" s="42">
        <f t="shared" ca="1" si="45"/>
        <v>0.21893951994257482</v>
      </c>
      <c r="U191">
        <f ca="1">+(L191^2*Markiwitz!$B$4^2)+(M191^2*Markiwitz!$C$4^2)+(N191^2*Markiwitz!$D$4^2)+(O191^2*Markiwitz!$E$4^2)+(P191^2*Markiwitz!$F$4^2)+(Q191^2*Markiwitz!$G$4^2)+(R191^2*Markiwitz!$H$4^2)+(S191^2*Markiwitz!$I$4^2)+(T191^2*Markiwitz!$J$4^2)+(2*L191*M191*Markiwitz!$B$8)+(2*L191*N191*Markiwitz!$E$8)+(2*L191*O191*Markiwitz!$H$8)+(2*L191*P191*Markiwitz!$B$11)+(2*L191*Q191*Markiwitz!$E$11)+(2*L191*R191*Markiwitz!$H$11)+(2*L191*S191*Markiwitz!$K$8)+(2*L191*T191*Markiwitz!$K$11)</f>
        <v>1.4484299653465182E-2</v>
      </c>
      <c r="V191" s="5">
        <f t="shared" ca="1" si="36"/>
        <v>0.12035073599054216</v>
      </c>
      <c r="W191" s="42">
        <f ca="1">SUMPRODUCT(L191:T191,Markiwitz!$B$3:$J$3)</f>
        <v>0.37200018316490036</v>
      </c>
    </row>
    <row r="192" spans="1:23" x14ac:dyDescent="0.25">
      <c r="A192">
        <v>191</v>
      </c>
      <c r="B192" s="25">
        <f t="shared" ca="1" si="35"/>
        <v>0.99999999999999989</v>
      </c>
      <c r="C192" s="46">
        <v>0</v>
      </c>
      <c r="D192">
        <f t="shared" ref="D192:K201" ca="1" si="52">RAND()</f>
        <v>0.29473828467079177</v>
      </c>
      <c r="E192">
        <f t="shared" ca="1" si="52"/>
        <v>6.078842697336817E-2</v>
      </c>
      <c r="F192">
        <f t="shared" ca="1" si="52"/>
        <v>0.17338746349591971</v>
      </c>
      <c r="G192">
        <f t="shared" ca="1" si="52"/>
        <v>0.39806549638645006</v>
      </c>
      <c r="H192">
        <f t="shared" ca="1" si="52"/>
        <v>0.52273817382593168</v>
      </c>
      <c r="I192">
        <f t="shared" ca="1" si="52"/>
        <v>0.43520678478617469</v>
      </c>
      <c r="J192">
        <f t="shared" ca="1" si="52"/>
        <v>0.66891108306088909</v>
      </c>
      <c r="K192">
        <f t="shared" ca="1" si="52"/>
        <v>0.13794480989025393</v>
      </c>
      <c r="L192" s="42">
        <f t="shared" ca="1" si="37"/>
        <v>0</v>
      </c>
      <c r="M192" s="42">
        <f t="shared" ca="1" si="38"/>
        <v>0.10949565989595404</v>
      </c>
      <c r="N192" s="42">
        <f t="shared" ca="1" si="39"/>
        <v>2.2582980466621307E-2</v>
      </c>
      <c r="O192" s="42">
        <f t="shared" ca="1" si="40"/>
        <v>6.4413670434354614E-2</v>
      </c>
      <c r="P192" s="42">
        <f t="shared" ca="1" si="41"/>
        <v>0.14788185476932114</v>
      </c>
      <c r="Q192" s="42">
        <f t="shared" ca="1" si="42"/>
        <v>0.19419791819650398</v>
      </c>
      <c r="R192" s="42">
        <f t="shared" ca="1" si="43"/>
        <v>0.16167989219515544</v>
      </c>
      <c r="S192" s="42">
        <f t="shared" ca="1" si="44"/>
        <v>0.24850134597640774</v>
      </c>
      <c r="T192" s="42">
        <f t="shared" ca="1" si="45"/>
        <v>5.1246678065681589E-2</v>
      </c>
      <c r="U192">
        <f ca="1">+(L192^2*Markiwitz!$B$4^2)+(M192^2*Markiwitz!$C$4^2)+(N192^2*Markiwitz!$D$4^2)+(O192^2*Markiwitz!$E$4^2)+(P192^2*Markiwitz!$F$4^2)+(Q192^2*Markiwitz!$G$4^2)+(R192^2*Markiwitz!$H$4^2)+(S192^2*Markiwitz!$I$4^2)+(T192^2*Markiwitz!$J$4^2)+(2*L192*M192*Markiwitz!$B$8)+(2*L192*N192*Markiwitz!$E$8)+(2*L192*O192*Markiwitz!$H$8)+(2*L192*P192*Markiwitz!$B$11)+(2*L192*Q192*Markiwitz!$E$11)+(2*L192*R192*Markiwitz!$H$11)+(2*L192*S192*Markiwitz!$K$8)+(2*L192*T192*Markiwitz!$K$11)</f>
        <v>2.2992598168775292E-2</v>
      </c>
      <c r="V192" s="5">
        <f t="shared" ca="1" si="36"/>
        <v>0.15163310380248532</v>
      </c>
      <c r="W192" s="42">
        <f ca="1">SUMPRODUCT(L192:T192,Markiwitz!$B$3:$J$3)</f>
        <v>0.61916882709473586</v>
      </c>
    </row>
    <row r="193" spans="1:23" x14ac:dyDescent="0.25">
      <c r="A193">
        <v>192</v>
      </c>
      <c r="B193" s="25">
        <f t="shared" ca="1" si="35"/>
        <v>1</v>
      </c>
      <c r="C193" s="46">
        <v>0</v>
      </c>
      <c r="D193">
        <f t="shared" ca="1" si="52"/>
        <v>0.54826925279167504</v>
      </c>
      <c r="E193">
        <f t="shared" ca="1" si="52"/>
        <v>0.14805377045568491</v>
      </c>
      <c r="F193">
        <f t="shared" ca="1" si="52"/>
        <v>0.57746020390343089</v>
      </c>
      <c r="G193">
        <f t="shared" ca="1" si="52"/>
        <v>0.62716915671497286</v>
      </c>
      <c r="H193">
        <f t="shared" ca="1" si="52"/>
        <v>0.27596086384090479</v>
      </c>
      <c r="I193">
        <f t="shared" ca="1" si="52"/>
        <v>0.98928485948437539</v>
      </c>
      <c r="J193">
        <f t="shared" ca="1" si="52"/>
        <v>5.1174923644964121E-2</v>
      </c>
      <c r="K193">
        <f t="shared" ca="1" si="52"/>
        <v>0.6910245625207736</v>
      </c>
      <c r="L193" s="42">
        <f t="shared" ca="1" si="37"/>
        <v>0</v>
      </c>
      <c r="M193" s="42">
        <f t="shared" ca="1" si="38"/>
        <v>0.14027980513640281</v>
      </c>
      <c r="N193" s="42">
        <f t="shared" ca="1" si="39"/>
        <v>3.7880938906352891E-2</v>
      </c>
      <c r="O193" s="42">
        <f t="shared" ca="1" si="40"/>
        <v>0.14774858240752092</v>
      </c>
      <c r="P193" s="42">
        <f t="shared" ca="1" si="41"/>
        <v>0.16046708190103043</v>
      </c>
      <c r="Q193" s="42">
        <f t="shared" ca="1" si="42"/>
        <v>7.0607162462172121E-2</v>
      </c>
      <c r="R193" s="42">
        <f t="shared" ca="1" si="43"/>
        <v>0.25311776395674074</v>
      </c>
      <c r="S193" s="42">
        <f t="shared" ca="1" si="44"/>
        <v>1.3093581812645583E-2</v>
      </c>
      <c r="T193" s="42">
        <f t="shared" ca="1" si="45"/>
        <v>0.17680508341713452</v>
      </c>
      <c r="U193">
        <f ca="1">+(L193^2*Markiwitz!$B$4^2)+(M193^2*Markiwitz!$C$4^2)+(N193^2*Markiwitz!$D$4^2)+(O193^2*Markiwitz!$E$4^2)+(P193^2*Markiwitz!$F$4^2)+(Q193^2*Markiwitz!$G$4^2)+(R193^2*Markiwitz!$H$4^2)+(S193^2*Markiwitz!$I$4^2)+(T193^2*Markiwitz!$J$4^2)+(2*L193*M193*Markiwitz!$B$8)+(2*L193*N193*Markiwitz!$E$8)+(2*L193*O193*Markiwitz!$H$8)+(2*L193*P193*Markiwitz!$B$11)+(2*L193*Q193*Markiwitz!$E$11)+(2*L193*R193*Markiwitz!$H$11)+(2*L193*S193*Markiwitz!$K$8)+(2*L193*T193*Markiwitz!$K$11)</f>
        <v>1.3368971807661644E-2</v>
      </c>
      <c r="V193" s="5">
        <f t="shared" ca="1" si="36"/>
        <v>0.1156242699767728</v>
      </c>
      <c r="W193" s="42">
        <f ca="1">SUMPRODUCT(L193:T193,Markiwitz!$B$3:$J$3)</f>
        <v>0.34421266141739681</v>
      </c>
    </row>
    <row r="194" spans="1:23" x14ac:dyDescent="0.25">
      <c r="A194">
        <v>193</v>
      </c>
      <c r="B194" s="25">
        <f t="shared" ref="B194:B257" ca="1" si="53">SUM(L194:T194)</f>
        <v>1.0000000000000002</v>
      </c>
      <c r="C194" s="46">
        <v>0</v>
      </c>
      <c r="D194">
        <f t="shared" ca="1" si="52"/>
        <v>0.62822628229635868</v>
      </c>
      <c r="E194">
        <f t="shared" ca="1" si="52"/>
        <v>0.89628430175999707</v>
      </c>
      <c r="F194">
        <f t="shared" ca="1" si="52"/>
        <v>0.6602409721814001</v>
      </c>
      <c r="G194">
        <f t="shared" ca="1" si="52"/>
        <v>0.82019522370097508</v>
      </c>
      <c r="H194">
        <f t="shared" ca="1" si="52"/>
        <v>0.485105842062165</v>
      </c>
      <c r="I194">
        <f t="shared" ca="1" si="52"/>
        <v>8.2971756562642662E-2</v>
      </c>
      <c r="J194">
        <f t="shared" ca="1" si="52"/>
        <v>0.70141244389721602</v>
      </c>
      <c r="K194">
        <f t="shared" ca="1" si="52"/>
        <v>0.12241692014860328</v>
      </c>
      <c r="L194" s="42">
        <f t="shared" ca="1" si="37"/>
        <v>0</v>
      </c>
      <c r="M194" s="42">
        <f t="shared" ca="1" si="38"/>
        <v>0.14288086870124805</v>
      </c>
      <c r="N194" s="42">
        <f t="shared" ca="1" si="39"/>
        <v>0.20384674001643915</v>
      </c>
      <c r="O194" s="42">
        <f t="shared" ca="1" si="40"/>
        <v>0.15016214111993031</v>
      </c>
      <c r="P194" s="42">
        <f t="shared" ca="1" si="41"/>
        <v>0.18654139339513759</v>
      </c>
      <c r="Q194" s="42">
        <f t="shared" ca="1" si="42"/>
        <v>0.11033022030300103</v>
      </c>
      <c r="R194" s="42">
        <f t="shared" ca="1" si="43"/>
        <v>1.8870711062907049E-2</v>
      </c>
      <c r="S194" s="42">
        <f t="shared" ca="1" si="44"/>
        <v>0.15952598948195984</v>
      </c>
      <c r="T194" s="42">
        <f t="shared" ca="1" si="45"/>
        <v>2.7841935919377142E-2</v>
      </c>
      <c r="U194">
        <f ca="1">+(L194^2*Markiwitz!$B$4^2)+(M194^2*Markiwitz!$C$4^2)+(N194^2*Markiwitz!$D$4^2)+(O194^2*Markiwitz!$E$4^2)+(P194^2*Markiwitz!$F$4^2)+(Q194^2*Markiwitz!$G$4^2)+(R194^2*Markiwitz!$H$4^2)+(S194^2*Markiwitz!$I$4^2)+(T194^2*Markiwitz!$J$4^2)+(2*L194*M194*Markiwitz!$B$8)+(2*L194*N194*Markiwitz!$E$8)+(2*L194*O194*Markiwitz!$H$8)+(2*L194*P194*Markiwitz!$B$11)+(2*L194*Q194*Markiwitz!$E$11)+(2*L194*R194*Markiwitz!$H$11)+(2*L194*S194*Markiwitz!$K$8)+(2*L194*T194*Markiwitz!$K$11)</f>
        <v>1.5940800788338552E-2</v>
      </c>
      <c r="V194" s="5">
        <f t="shared" ref="V194:V257" ca="1" si="54">SQRT(U194)</f>
        <v>0.126256884122564</v>
      </c>
      <c r="W194" s="42">
        <f ca="1">SUMPRODUCT(L194:T194,Markiwitz!$B$3:$J$3)</f>
        <v>0.46283305173982436</v>
      </c>
    </row>
    <row r="195" spans="1:23" x14ac:dyDescent="0.25">
      <c r="A195">
        <v>194</v>
      </c>
      <c r="B195" s="25">
        <f t="shared" ca="1" si="53"/>
        <v>1</v>
      </c>
      <c r="C195" s="46">
        <v>0</v>
      </c>
      <c r="D195">
        <f t="shared" ca="1" si="52"/>
        <v>0.60784267032308659</v>
      </c>
      <c r="E195">
        <f t="shared" ca="1" si="52"/>
        <v>0.93488110213329911</v>
      </c>
      <c r="F195">
        <f t="shared" ca="1" si="52"/>
        <v>0.80314800315990742</v>
      </c>
      <c r="G195">
        <f t="shared" ca="1" si="52"/>
        <v>0.55037680991046045</v>
      </c>
      <c r="H195">
        <f t="shared" ca="1" si="52"/>
        <v>0.57493052998232574</v>
      </c>
      <c r="I195">
        <f t="shared" ca="1" si="52"/>
        <v>0.28460309212867407</v>
      </c>
      <c r="J195">
        <f t="shared" ca="1" si="52"/>
        <v>0.34083027889624806</v>
      </c>
      <c r="K195">
        <f t="shared" ca="1" si="52"/>
        <v>0.45721957415648573</v>
      </c>
      <c r="L195" s="42">
        <f t="shared" ref="L195:L258" ca="1" si="55">C195/SUM($C195:$K195)</f>
        <v>0</v>
      </c>
      <c r="M195" s="42">
        <f t="shared" ref="M195:M258" ca="1" si="56">D195/SUM($C195:$K195)</f>
        <v>0.1334793778563105</v>
      </c>
      <c r="N195" s="42">
        <f t="shared" ref="N195:N258" ca="1" si="57">E195/SUM($C195:$K195)</f>
        <v>0.20529547196159562</v>
      </c>
      <c r="O195" s="42">
        <f t="shared" ref="O195:O258" ca="1" si="58">F195/SUM($C195:$K195)</f>
        <v>0.17636750597213019</v>
      </c>
      <c r="P195" s="42">
        <f t="shared" ref="P195:P258" ca="1" si="59">G195/SUM($C195:$K195)</f>
        <v>0.12086014648221526</v>
      </c>
      <c r="Q195" s="42">
        <f t="shared" ref="Q195:Q258" ca="1" si="60">H195/SUM($C195:$K195)</f>
        <v>0.12625202737387517</v>
      </c>
      <c r="R195" s="42">
        <f t="shared" ref="R195:R258" ca="1" si="61">I195/SUM($C195:$K195)</f>
        <v>6.2497494052409203E-2</v>
      </c>
      <c r="S195" s="42">
        <f t="shared" ref="S195:S258" ca="1" si="62">J195/SUM($C195:$K195)</f>
        <v>7.4844718547782532E-2</v>
      </c>
      <c r="T195" s="42">
        <f t="shared" ref="T195:T258" ca="1" si="63">K195/SUM($C195:$K195)</f>
        <v>0.10040325775368154</v>
      </c>
      <c r="U195">
        <f ca="1">+(L195^2*Markiwitz!$B$4^2)+(M195^2*Markiwitz!$C$4^2)+(N195^2*Markiwitz!$D$4^2)+(O195^2*Markiwitz!$E$4^2)+(P195^2*Markiwitz!$F$4^2)+(Q195^2*Markiwitz!$G$4^2)+(R195^2*Markiwitz!$H$4^2)+(S195^2*Markiwitz!$I$4^2)+(T195^2*Markiwitz!$J$4^2)+(2*L195*M195*Markiwitz!$B$8)+(2*L195*N195*Markiwitz!$E$8)+(2*L195*O195*Markiwitz!$H$8)+(2*L195*P195*Markiwitz!$B$11)+(2*L195*Q195*Markiwitz!$E$11)+(2*L195*R195*Markiwitz!$H$11)+(2*L195*S195*Markiwitz!$K$8)+(2*L195*T195*Markiwitz!$K$11)</f>
        <v>1.3618817913879982E-2</v>
      </c>
      <c r="V195" s="5">
        <f t="shared" ca="1" si="54"/>
        <v>0.11669969114732044</v>
      </c>
      <c r="W195" s="42">
        <f ca="1">SUMPRODUCT(L195:T195,Markiwitz!$B$3:$J$3)</f>
        <v>0.50502458975779274</v>
      </c>
    </row>
    <row r="196" spans="1:23" x14ac:dyDescent="0.25">
      <c r="A196">
        <v>195</v>
      </c>
      <c r="B196" s="25">
        <f t="shared" ca="1" si="53"/>
        <v>1</v>
      </c>
      <c r="C196" s="46">
        <v>0</v>
      </c>
      <c r="D196">
        <f t="shared" ca="1" si="52"/>
        <v>0.52764810836957809</v>
      </c>
      <c r="E196">
        <f t="shared" ca="1" si="52"/>
        <v>0.98833951967837241</v>
      </c>
      <c r="F196">
        <f t="shared" ca="1" si="52"/>
        <v>0.41307577635444026</v>
      </c>
      <c r="G196">
        <f t="shared" ca="1" si="52"/>
        <v>0.62532428780653115</v>
      </c>
      <c r="H196">
        <f t="shared" ca="1" si="52"/>
        <v>0.11180734777468293</v>
      </c>
      <c r="I196">
        <f t="shared" ca="1" si="52"/>
        <v>0.76321471280889797</v>
      </c>
      <c r="J196">
        <f t="shared" ca="1" si="52"/>
        <v>0.98162029220131619</v>
      </c>
      <c r="K196">
        <f t="shared" ca="1" si="52"/>
        <v>0.38399719449198189</v>
      </c>
      <c r="L196" s="42">
        <f t="shared" ca="1" si="55"/>
        <v>0</v>
      </c>
      <c r="M196" s="42">
        <f t="shared" ca="1" si="56"/>
        <v>0.11004069049379603</v>
      </c>
      <c r="N196" s="42">
        <f t="shared" ca="1" si="57"/>
        <v>0.20611760274053376</v>
      </c>
      <c r="O196" s="42">
        <f t="shared" ca="1" si="58"/>
        <v>8.6146700680419255E-2</v>
      </c>
      <c r="P196" s="42">
        <f t="shared" ca="1" si="59"/>
        <v>0.13041099801418196</v>
      </c>
      <c r="Q196" s="42">
        <f t="shared" ca="1" si="60"/>
        <v>2.3317354040031001E-2</v>
      </c>
      <c r="R196" s="42">
        <f t="shared" ca="1" si="61"/>
        <v>0.15916796186766649</v>
      </c>
      <c r="S196" s="42">
        <f t="shared" ca="1" si="62"/>
        <v>0.20471631195708936</v>
      </c>
      <c r="T196" s="42">
        <f t="shared" ca="1" si="63"/>
        <v>8.008238020628225E-2</v>
      </c>
      <c r="U196">
        <f ca="1">+(L196^2*Markiwitz!$B$4^2)+(M196^2*Markiwitz!$C$4^2)+(N196^2*Markiwitz!$D$4^2)+(O196^2*Markiwitz!$E$4^2)+(P196^2*Markiwitz!$F$4^2)+(Q196^2*Markiwitz!$G$4^2)+(R196^2*Markiwitz!$H$4^2)+(S196^2*Markiwitz!$I$4^2)+(T196^2*Markiwitz!$J$4^2)+(2*L196*M196*Markiwitz!$B$8)+(2*L196*N196*Markiwitz!$E$8)+(2*L196*O196*Markiwitz!$H$8)+(2*L196*P196*Markiwitz!$B$11)+(2*L196*Q196*Markiwitz!$E$11)+(2*L196*R196*Markiwitz!$H$11)+(2*L196*S196*Markiwitz!$K$8)+(2*L196*T196*Markiwitz!$K$11)</f>
        <v>1.3423769621899726E-2</v>
      </c>
      <c r="V196" s="5">
        <f t="shared" ca="1" si="54"/>
        <v>0.11586099266750534</v>
      </c>
      <c r="W196" s="42">
        <f ca="1">SUMPRODUCT(L196:T196,Markiwitz!$B$3:$J$3)</f>
        <v>0.19033964828878225</v>
      </c>
    </row>
    <row r="197" spans="1:23" x14ac:dyDescent="0.25">
      <c r="A197">
        <v>196</v>
      </c>
      <c r="B197" s="25">
        <f t="shared" ca="1" si="53"/>
        <v>1</v>
      </c>
      <c r="C197" s="46">
        <v>0</v>
      </c>
      <c r="D197">
        <f t="shared" ca="1" si="52"/>
        <v>0.52532871451415264</v>
      </c>
      <c r="E197">
        <f t="shared" ca="1" si="52"/>
        <v>0.62792011519024005</v>
      </c>
      <c r="F197">
        <f t="shared" ca="1" si="52"/>
        <v>0.44086579719570329</v>
      </c>
      <c r="G197">
        <f t="shared" ca="1" si="52"/>
        <v>0.86251322391057794</v>
      </c>
      <c r="H197">
        <f t="shared" ca="1" si="52"/>
        <v>0.817633921864095</v>
      </c>
      <c r="I197">
        <f t="shared" ca="1" si="52"/>
        <v>0.60683628898888031</v>
      </c>
      <c r="J197">
        <f t="shared" ca="1" si="52"/>
        <v>0.29090891448116774</v>
      </c>
      <c r="K197">
        <f t="shared" ca="1" si="52"/>
        <v>0.84042415200623732</v>
      </c>
      <c r="L197" s="42">
        <f t="shared" ca="1" si="55"/>
        <v>0</v>
      </c>
      <c r="M197" s="42">
        <f t="shared" ca="1" si="56"/>
        <v>0.10480517359406227</v>
      </c>
      <c r="N197" s="42">
        <f t="shared" ca="1" si="57"/>
        <v>0.12527256717078569</v>
      </c>
      <c r="O197" s="42">
        <f t="shared" ca="1" si="58"/>
        <v>8.7954484744875952E-2</v>
      </c>
      <c r="P197" s="42">
        <f t="shared" ca="1" si="59"/>
        <v>0.17207482793459047</v>
      </c>
      <c r="Q197" s="42">
        <f t="shared" ca="1" si="60"/>
        <v>0.16312122819445046</v>
      </c>
      <c r="R197" s="42">
        <f t="shared" ca="1" si="61"/>
        <v>0.12106625975980746</v>
      </c>
      <c r="S197" s="42">
        <f t="shared" ca="1" si="62"/>
        <v>5.8037488604551837E-2</v>
      </c>
      <c r="T197" s="42">
        <f t="shared" ca="1" si="63"/>
        <v>0.1676679699968758</v>
      </c>
      <c r="U197">
        <f ca="1">+(L197^2*Markiwitz!$B$4^2)+(M197^2*Markiwitz!$C$4^2)+(N197^2*Markiwitz!$D$4^2)+(O197^2*Markiwitz!$E$4^2)+(P197^2*Markiwitz!$F$4^2)+(Q197^2*Markiwitz!$G$4^2)+(R197^2*Markiwitz!$H$4^2)+(S197^2*Markiwitz!$I$4^2)+(T197^2*Markiwitz!$J$4^2)+(2*L197*M197*Markiwitz!$B$8)+(2*L197*N197*Markiwitz!$E$8)+(2*L197*O197*Markiwitz!$H$8)+(2*L197*P197*Markiwitz!$B$11)+(2*L197*Q197*Markiwitz!$E$11)+(2*L197*R197*Markiwitz!$H$11)+(2*L197*S197*Markiwitz!$K$8)+(2*L197*T197*Markiwitz!$K$11)</f>
        <v>1.5064499524493104E-2</v>
      </c>
      <c r="V197" s="5">
        <f t="shared" ca="1" si="54"/>
        <v>0.12273752288722917</v>
      </c>
      <c r="W197" s="42">
        <f ca="1">SUMPRODUCT(L197:T197,Markiwitz!$B$3:$J$3)</f>
        <v>0.58661526132009323</v>
      </c>
    </row>
    <row r="198" spans="1:23" x14ac:dyDescent="0.25">
      <c r="A198">
        <v>197</v>
      </c>
      <c r="B198" s="25">
        <f t="shared" ca="1" si="53"/>
        <v>0.99999999999999989</v>
      </c>
      <c r="C198" s="46">
        <v>0</v>
      </c>
      <c r="D198">
        <f t="shared" ca="1" si="52"/>
        <v>8.9871838818140981E-2</v>
      </c>
      <c r="E198">
        <f t="shared" ca="1" si="52"/>
        <v>0.70966875560198628</v>
      </c>
      <c r="F198">
        <f t="shared" ca="1" si="52"/>
        <v>0.30872262389259331</v>
      </c>
      <c r="G198">
        <f t="shared" ca="1" si="52"/>
        <v>0.24172715625549668</v>
      </c>
      <c r="H198">
        <f t="shared" ca="1" si="52"/>
        <v>0.39662050170016616</v>
      </c>
      <c r="I198">
        <f t="shared" ca="1" si="52"/>
        <v>0.36088292405329125</v>
      </c>
      <c r="J198">
        <f t="shared" ca="1" si="52"/>
        <v>0.31386603602365282</v>
      </c>
      <c r="K198">
        <f t="shared" ca="1" si="52"/>
        <v>5.1326514937122036E-2</v>
      </c>
      <c r="L198" s="42">
        <f t="shared" ca="1" si="55"/>
        <v>0</v>
      </c>
      <c r="M198" s="42">
        <f t="shared" ca="1" si="56"/>
        <v>3.6345830425087794E-2</v>
      </c>
      <c r="N198" s="42">
        <f t="shared" ca="1" si="57"/>
        <v>0.2870031434572845</v>
      </c>
      <c r="O198" s="42">
        <f t="shared" ca="1" si="58"/>
        <v>0.12485312734163613</v>
      </c>
      <c r="P198" s="42">
        <f t="shared" ca="1" si="59"/>
        <v>9.7758923662164335E-2</v>
      </c>
      <c r="Q198" s="42">
        <f t="shared" ca="1" si="60"/>
        <v>0.16040065149971827</v>
      </c>
      <c r="R198" s="42">
        <f t="shared" ca="1" si="61"/>
        <v>0.14594771547395027</v>
      </c>
      <c r="S198" s="42">
        <f t="shared" ca="1" si="62"/>
        <v>0.12693321814182673</v>
      </c>
      <c r="T198" s="42">
        <f t="shared" ca="1" si="63"/>
        <v>2.0757389998331866E-2</v>
      </c>
      <c r="U198">
        <f ca="1">+(L198^2*Markiwitz!$B$4^2)+(M198^2*Markiwitz!$C$4^2)+(N198^2*Markiwitz!$D$4^2)+(O198^2*Markiwitz!$E$4^2)+(P198^2*Markiwitz!$F$4^2)+(Q198^2*Markiwitz!$G$4^2)+(R198^2*Markiwitz!$H$4^2)+(S198^2*Markiwitz!$I$4^2)+(T198^2*Markiwitz!$J$4^2)+(2*L198*M198*Markiwitz!$B$8)+(2*L198*N198*Markiwitz!$E$8)+(2*L198*O198*Markiwitz!$H$8)+(2*L198*P198*Markiwitz!$B$11)+(2*L198*Q198*Markiwitz!$E$11)+(2*L198*R198*Markiwitz!$H$11)+(2*L198*S198*Markiwitz!$K$8)+(2*L198*T198*Markiwitz!$K$11)</f>
        <v>1.9359812314770311E-2</v>
      </c>
      <c r="V198" s="5">
        <f t="shared" ca="1" si="54"/>
        <v>0.13913954259940023</v>
      </c>
      <c r="W198" s="42">
        <f ca="1">SUMPRODUCT(L198:T198,Markiwitz!$B$3:$J$3)</f>
        <v>0.5762147827303018</v>
      </c>
    </row>
    <row r="199" spans="1:23" x14ac:dyDescent="0.25">
      <c r="A199">
        <v>198</v>
      </c>
      <c r="B199" s="25">
        <f t="shared" ca="1" si="53"/>
        <v>0.99999999999999989</v>
      </c>
      <c r="C199" s="46">
        <v>0</v>
      </c>
      <c r="D199">
        <f t="shared" ca="1" si="52"/>
        <v>0.47480881734096814</v>
      </c>
      <c r="E199">
        <f t="shared" ca="1" si="52"/>
        <v>0.68398095893874356</v>
      </c>
      <c r="F199">
        <f t="shared" ca="1" si="52"/>
        <v>0.97642974375408642</v>
      </c>
      <c r="G199">
        <f t="shared" ca="1" si="52"/>
        <v>0.25053687850249362</v>
      </c>
      <c r="H199">
        <f t="shared" ca="1" si="52"/>
        <v>5.6859840382498916E-2</v>
      </c>
      <c r="I199">
        <f t="shared" ca="1" si="52"/>
        <v>0.15999801502503208</v>
      </c>
      <c r="J199">
        <f t="shared" ca="1" si="52"/>
        <v>0.10560345156067763</v>
      </c>
      <c r="K199">
        <f t="shared" ca="1" si="52"/>
        <v>0.82459647445701956</v>
      </c>
      <c r="L199" s="42">
        <f t="shared" ca="1" si="55"/>
        <v>0</v>
      </c>
      <c r="M199" s="42">
        <f t="shared" ca="1" si="56"/>
        <v>0.13439960132466969</v>
      </c>
      <c r="N199" s="42">
        <f t="shared" ca="1" si="57"/>
        <v>0.19360796353749735</v>
      </c>
      <c r="O199" s="42">
        <f t="shared" ca="1" si="58"/>
        <v>0.27638865052469924</v>
      </c>
      <c r="P199" s="42">
        <f t="shared" ca="1" si="59"/>
        <v>7.0917083588365376E-2</v>
      </c>
      <c r="Q199" s="42">
        <f t="shared" ca="1" si="60"/>
        <v>1.6094772463554324E-2</v>
      </c>
      <c r="R199" s="42">
        <f t="shared" ca="1" si="61"/>
        <v>4.5289111420735634E-2</v>
      </c>
      <c r="S199" s="42">
        <f t="shared" ca="1" si="62"/>
        <v>2.9892161370861536E-2</v>
      </c>
      <c r="T199" s="42">
        <f t="shared" ca="1" si="63"/>
        <v>0.23341065576961684</v>
      </c>
      <c r="U199">
        <f ca="1">+(L199^2*Markiwitz!$B$4^2)+(M199^2*Markiwitz!$C$4^2)+(N199^2*Markiwitz!$D$4^2)+(O199^2*Markiwitz!$E$4^2)+(P199^2*Markiwitz!$F$4^2)+(Q199^2*Markiwitz!$G$4^2)+(R199^2*Markiwitz!$H$4^2)+(S199^2*Markiwitz!$I$4^2)+(T199^2*Markiwitz!$J$4^2)+(2*L199*M199*Markiwitz!$B$8)+(2*L199*N199*Markiwitz!$E$8)+(2*L199*O199*Markiwitz!$H$8)+(2*L199*P199*Markiwitz!$B$11)+(2*L199*Q199*Markiwitz!$E$11)+(2*L199*R199*Markiwitz!$H$11)+(2*L199*S199*Markiwitz!$K$8)+(2*L199*T199*Markiwitz!$K$11)</f>
        <v>1.2196259232908176E-2</v>
      </c>
      <c r="V199" s="5">
        <f t="shared" ca="1" si="54"/>
        <v>0.11043667521665154</v>
      </c>
      <c r="W199" s="42">
        <f ca="1">SUMPRODUCT(L199:T199,Markiwitz!$B$3:$J$3)</f>
        <v>0.22232438666418072</v>
      </c>
    </row>
    <row r="200" spans="1:23" x14ac:dyDescent="0.25">
      <c r="A200">
        <v>199</v>
      </c>
      <c r="B200" s="25">
        <f t="shared" ca="1" si="53"/>
        <v>0.99999999999999989</v>
      </c>
      <c r="C200" s="46">
        <v>0</v>
      </c>
      <c r="D200">
        <f t="shared" ca="1" si="52"/>
        <v>0.5596813486553166</v>
      </c>
      <c r="E200">
        <f t="shared" ca="1" si="52"/>
        <v>0.93770418196334093</v>
      </c>
      <c r="F200">
        <f t="shared" ca="1" si="52"/>
        <v>0.66521605261898331</v>
      </c>
      <c r="G200">
        <f t="shared" ca="1" si="52"/>
        <v>0.22114582332354871</v>
      </c>
      <c r="H200">
        <f t="shared" ca="1" si="52"/>
        <v>1.0029333403356322E-3</v>
      </c>
      <c r="I200">
        <f t="shared" ca="1" si="52"/>
        <v>0.36697894816767462</v>
      </c>
      <c r="J200">
        <f t="shared" ca="1" si="52"/>
        <v>0.76094580974070603</v>
      </c>
      <c r="K200">
        <f t="shared" ca="1" si="52"/>
        <v>0.70405252404973373</v>
      </c>
      <c r="L200" s="42">
        <f t="shared" ca="1" si="55"/>
        <v>0</v>
      </c>
      <c r="M200" s="42">
        <f t="shared" ca="1" si="56"/>
        <v>0.13272883592336202</v>
      </c>
      <c r="N200" s="42">
        <f t="shared" ca="1" si="57"/>
        <v>0.22237722377472402</v>
      </c>
      <c r="O200" s="42">
        <f t="shared" ca="1" si="58"/>
        <v>0.15775646716436786</v>
      </c>
      <c r="P200" s="42">
        <f t="shared" ca="1" si="59"/>
        <v>5.2444891668392869E-2</v>
      </c>
      <c r="Q200" s="42">
        <f t="shared" ca="1" si="60"/>
        <v>2.3784636577814424E-4</v>
      </c>
      <c r="R200" s="42">
        <f t="shared" ca="1" si="61"/>
        <v>8.7029322516646551E-2</v>
      </c>
      <c r="S200" s="42">
        <f t="shared" ca="1" si="62"/>
        <v>0.18045884818263827</v>
      </c>
      <c r="T200" s="42">
        <f t="shared" ca="1" si="63"/>
        <v>0.16696656440409022</v>
      </c>
      <c r="U200">
        <f ca="1">+(L200^2*Markiwitz!$B$4^2)+(M200^2*Markiwitz!$C$4^2)+(N200^2*Markiwitz!$D$4^2)+(O200^2*Markiwitz!$E$4^2)+(P200^2*Markiwitz!$F$4^2)+(Q200^2*Markiwitz!$G$4^2)+(R200^2*Markiwitz!$H$4^2)+(S200^2*Markiwitz!$I$4^2)+(T200^2*Markiwitz!$J$4^2)+(2*L200*M200*Markiwitz!$B$8)+(2*L200*N200*Markiwitz!$E$8)+(2*L200*O200*Markiwitz!$H$8)+(2*L200*P200*Markiwitz!$B$11)+(2*L200*Q200*Markiwitz!$E$11)+(2*L200*R200*Markiwitz!$H$11)+(2*L200*S200*Markiwitz!$K$8)+(2*L200*T200*Markiwitz!$K$11)</f>
        <v>1.162583477114329E-2</v>
      </c>
      <c r="V200" s="5">
        <f t="shared" ca="1" si="54"/>
        <v>0.10782316435322833</v>
      </c>
      <c r="W200" s="42">
        <f ca="1">SUMPRODUCT(L200:T200,Markiwitz!$B$3:$J$3)</f>
        <v>0.13112828976434193</v>
      </c>
    </row>
    <row r="201" spans="1:23" x14ac:dyDescent="0.25">
      <c r="A201">
        <v>200</v>
      </c>
      <c r="B201" s="25">
        <f t="shared" ca="1" si="53"/>
        <v>0.99999999999999989</v>
      </c>
      <c r="C201" s="46">
        <v>0</v>
      </c>
      <c r="D201">
        <f t="shared" ca="1" si="52"/>
        <v>0.26203558412172745</v>
      </c>
      <c r="E201">
        <f t="shared" ca="1" si="52"/>
        <v>9.8805271806268635E-2</v>
      </c>
      <c r="F201">
        <f t="shared" ca="1" si="52"/>
        <v>0.83643992500302189</v>
      </c>
      <c r="G201">
        <f t="shared" ca="1" si="52"/>
        <v>0.94847554895063801</v>
      </c>
      <c r="H201">
        <f t="shared" ca="1" si="52"/>
        <v>0.71391312293185427</v>
      </c>
      <c r="I201">
        <f t="shared" ca="1" si="52"/>
        <v>7.5456555159111427E-2</v>
      </c>
      <c r="J201">
        <f t="shared" ca="1" si="52"/>
        <v>6.4630069043538629E-3</v>
      </c>
      <c r="K201">
        <f t="shared" ca="1" si="52"/>
        <v>0.71353239361701337</v>
      </c>
      <c r="L201" s="42">
        <f t="shared" ca="1" si="55"/>
        <v>0</v>
      </c>
      <c r="M201" s="42">
        <f t="shared" ca="1" si="56"/>
        <v>7.1689980943668116E-2</v>
      </c>
      <c r="N201" s="42">
        <f t="shared" ca="1" si="57"/>
        <v>2.7032008178075578E-2</v>
      </c>
      <c r="O201" s="42">
        <f t="shared" ca="1" si="58"/>
        <v>0.22884053127736137</v>
      </c>
      <c r="P201" s="42">
        <f t="shared" ca="1" si="59"/>
        <v>0.25949221460784144</v>
      </c>
      <c r="Q201" s="42">
        <f t="shared" ca="1" si="60"/>
        <v>0.19531857991715962</v>
      </c>
      <c r="R201" s="42">
        <f t="shared" ca="1" si="61"/>
        <v>2.064406259769128E-2</v>
      </c>
      <c r="S201" s="42">
        <f t="shared" ca="1" si="62"/>
        <v>1.7682058082488703E-3</v>
      </c>
      <c r="T201" s="42">
        <f t="shared" ca="1" si="63"/>
        <v>0.19521441666995362</v>
      </c>
      <c r="U201">
        <f ca="1">+(L201^2*Markiwitz!$B$4^2)+(M201^2*Markiwitz!$C$4^2)+(N201^2*Markiwitz!$D$4^2)+(O201^2*Markiwitz!$E$4^2)+(P201^2*Markiwitz!$F$4^2)+(Q201^2*Markiwitz!$G$4^2)+(R201^2*Markiwitz!$H$4^2)+(S201^2*Markiwitz!$I$4^2)+(T201^2*Markiwitz!$J$4^2)+(2*L201*M201*Markiwitz!$B$8)+(2*L201*N201*Markiwitz!$E$8)+(2*L201*O201*Markiwitz!$H$8)+(2*L201*P201*Markiwitz!$B$11)+(2*L201*Q201*Markiwitz!$E$11)+(2*L201*R201*Markiwitz!$H$11)+(2*L201*S201*Markiwitz!$K$8)+(2*L201*T201*Markiwitz!$K$11)</f>
        <v>2.3911862722497276E-2</v>
      </c>
      <c r="V201" s="5">
        <f t="shared" ca="1" si="54"/>
        <v>0.15463461036423015</v>
      </c>
      <c r="W201" s="42">
        <f ca="1">SUMPRODUCT(L201:T201,Markiwitz!$B$3:$J$3)</f>
        <v>0.72064428565241656</v>
      </c>
    </row>
    <row r="202" spans="1:23" x14ac:dyDescent="0.25">
      <c r="A202">
        <v>201</v>
      </c>
      <c r="B202" s="25">
        <f t="shared" ca="1" si="53"/>
        <v>0.99999999999999989</v>
      </c>
      <c r="C202" s="46">
        <v>0</v>
      </c>
      <c r="D202">
        <f t="shared" ref="D202:K211" ca="1" si="64">RAND()</f>
        <v>0.87836477574275884</v>
      </c>
      <c r="E202">
        <f t="shared" ca="1" si="64"/>
        <v>9.5596710569361809E-2</v>
      </c>
      <c r="F202">
        <f t="shared" ca="1" si="64"/>
        <v>0.72912485003589933</v>
      </c>
      <c r="G202">
        <f t="shared" ca="1" si="64"/>
        <v>0.11515634958384779</v>
      </c>
      <c r="H202">
        <f t="shared" ca="1" si="64"/>
        <v>0.86099262376783248</v>
      </c>
      <c r="I202">
        <f t="shared" ca="1" si="64"/>
        <v>0.8082589819255388</v>
      </c>
      <c r="J202">
        <f t="shared" ca="1" si="64"/>
        <v>0.94011438221808152</v>
      </c>
      <c r="K202">
        <f t="shared" ca="1" si="64"/>
        <v>0.84180194300840494</v>
      </c>
      <c r="L202" s="42">
        <f t="shared" ca="1" si="55"/>
        <v>0</v>
      </c>
      <c r="M202" s="42">
        <f t="shared" ca="1" si="56"/>
        <v>0.16669127528868657</v>
      </c>
      <c r="N202" s="42">
        <f t="shared" ca="1" si="57"/>
        <v>1.8141822211319193E-2</v>
      </c>
      <c r="O202" s="42">
        <f t="shared" ca="1" si="58"/>
        <v>0.1383693363550256</v>
      </c>
      <c r="P202" s="42">
        <f t="shared" ca="1" si="59"/>
        <v>2.1853743797375459E-2</v>
      </c>
      <c r="Q202" s="42">
        <f t="shared" ca="1" si="60"/>
        <v>0.16339448305932991</v>
      </c>
      <c r="R202" s="42">
        <f t="shared" ca="1" si="61"/>
        <v>0.15338698019484445</v>
      </c>
      <c r="S202" s="42">
        <f t="shared" ca="1" si="62"/>
        <v>0.17840977873532363</v>
      </c>
      <c r="T202" s="42">
        <f t="shared" ca="1" si="63"/>
        <v>0.15975258035809511</v>
      </c>
      <c r="U202">
        <f ca="1">+(L202^2*Markiwitz!$B$4^2)+(M202^2*Markiwitz!$C$4^2)+(N202^2*Markiwitz!$D$4^2)+(O202^2*Markiwitz!$E$4^2)+(P202^2*Markiwitz!$F$4^2)+(Q202^2*Markiwitz!$G$4^2)+(R202^2*Markiwitz!$H$4^2)+(S202^2*Markiwitz!$I$4^2)+(T202^2*Markiwitz!$J$4^2)+(2*L202*M202*Markiwitz!$B$8)+(2*L202*N202*Markiwitz!$E$8)+(2*L202*O202*Markiwitz!$H$8)+(2*L202*P202*Markiwitz!$B$11)+(2*L202*Q202*Markiwitz!$E$11)+(2*L202*R202*Markiwitz!$H$11)+(2*L202*S202*Markiwitz!$K$8)+(2*L202*T202*Markiwitz!$K$11)</f>
        <v>1.6096052503193407E-2</v>
      </c>
      <c r="V202" s="5">
        <f t="shared" ca="1" si="54"/>
        <v>0.12687021913433194</v>
      </c>
      <c r="W202" s="42">
        <f ca="1">SUMPRODUCT(L202:T202,Markiwitz!$B$3:$J$3)</f>
        <v>0.53256052228181494</v>
      </c>
    </row>
    <row r="203" spans="1:23" x14ac:dyDescent="0.25">
      <c r="A203">
        <v>202</v>
      </c>
      <c r="B203" s="25">
        <f t="shared" ca="1" si="53"/>
        <v>1</v>
      </c>
      <c r="C203" s="46">
        <v>0</v>
      </c>
      <c r="D203">
        <f t="shared" ca="1" si="64"/>
        <v>0.76754377332326018</v>
      </c>
      <c r="E203">
        <f t="shared" ca="1" si="64"/>
        <v>0.69349593642456553</v>
      </c>
      <c r="F203">
        <f t="shared" ca="1" si="64"/>
        <v>0.10446291545704989</v>
      </c>
      <c r="G203">
        <f t="shared" ca="1" si="64"/>
        <v>0.70471114510123578</v>
      </c>
      <c r="H203">
        <f t="shared" ca="1" si="64"/>
        <v>0.96846980253297277</v>
      </c>
      <c r="I203">
        <f t="shared" ca="1" si="64"/>
        <v>0.96751228942302592</v>
      </c>
      <c r="J203">
        <f t="shared" ca="1" si="64"/>
        <v>0.59007602645716362</v>
      </c>
      <c r="K203">
        <f t="shared" ca="1" si="64"/>
        <v>0.44281092360028385</v>
      </c>
      <c r="L203" s="42">
        <f t="shared" ca="1" si="55"/>
        <v>0</v>
      </c>
      <c r="M203" s="42">
        <f t="shared" ca="1" si="56"/>
        <v>0.14650346268976744</v>
      </c>
      <c r="N203" s="42">
        <f t="shared" ca="1" si="57"/>
        <v>0.1323697221952341</v>
      </c>
      <c r="O203" s="42">
        <f t="shared" ca="1" si="58"/>
        <v>1.9939160956075796E-2</v>
      </c>
      <c r="P203" s="42">
        <f t="shared" ca="1" si="59"/>
        <v>0.13451040389056787</v>
      </c>
      <c r="Q203" s="42">
        <f t="shared" ca="1" si="60"/>
        <v>0.18485483761692847</v>
      </c>
      <c r="R203" s="42">
        <f t="shared" ca="1" si="61"/>
        <v>0.18467207411723818</v>
      </c>
      <c r="S203" s="42">
        <f t="shared" ca="1" si="62"/>
        <v>0.11262964293475497</v>
      </c>
      <c r="T203" s="42">
        <f t="shared" ca="1" si="63"/>
        <v>8.4520695599433232E-2</v>
      </c>
      <c r="U203">
        <f ca="1">+(L203^2*Markiwitz!$B$4^2)+(M203^2*Markiwitz!$C$4^2)+(N203^2*Markiwitz!$D$4^2)+(O203^2*Markiwitz!$E$4^2)+(P203^2*Markiwitz!$F$4^2)+(Q203^2*Markiwitz!$G$4^2)+(R203^2*Markiwitz!$H$4^2)+(S203^2*Markiwitz!$I$4^2)+(T203^2*Markiwitz!$J$4^2)+(2*L203*M203*Markiwitz!$B$8)+(2*L203*N203*Markiwitz!$E$8)+(2*L203*O203*Markiwitz!$H$8)+(2*L203*P203*Markiwitz!$B$11)+(2*L203*Q203*Markiwitz!$E$11)+(2*L203*R203*Markiwitz!$H$11)+(2*L203*S203*Markiwitz!$K$8)+(2*L203*T203*Markiwitz!$K$11)</f>
        <v>1.7953729509348534E-2</v>
      </c>
      <c r="V203" s="5">
        <f t="shared" ca="1" si="54"/>
        <v>0.13399152775212519</v>
      </c>
      <c r="W203" s="42">
        <f ca="1">SUMPRODUCT(L203:T203,Markiwitz!$B$3:$J$3)</f>
        <v>0.61622085665541693</v>
      </c>
    </row>
    <row r="204" spans="1:23" x14ac:dyDescent="0.25">
      <c r="A204">
        <v>203</v>
      </c>
      <c r="B204" s="25">
        <f t="shared" ca="1" si="53"/>
        <v>1</v>
      </c>
      <c r="C204" s="46">
        <v>0</v>
      </c>
      <c r="D204">
        <f t="shared" ca="1" si="64"/>
        <v>0.83578885651360324</v>
      </c>
      <c r="E204">
        <f t="shared" ca="1" si="64"/>
        <v>0.27047192975459533</v>
      </c>
      <c r="F204">
        <f t="shared" ca="1" si="64"/>
        <v>0.96635509677668263</v>
      </c>
      <c r="G204">
        <f t="shared" ca="1" si="64"/>
        <v>0.96473036016875302</v>
      </c>
      <c r="H204">
        <f t="shared" ca="1" si="64"/>
        <v>8.1076769984422259E-2</v>
      </c>
      <c r="I204">
        <f t="shared" ca="1" si="64"/>
        <v>0.7261390070897602</v>
      </c>
      <c r="J204">
        <f t="shared" ca="1" si="64"/>
        <v>0.12202255037550758</v>
      </c>
      <c r="K204">
        <f t="shared" ca="1" si="64"/>
        <v>0.10716012096354521</v>
      </c>
      <c r="L204" s="42">
        <f t="shared" ca="1" si="55"/>
        <v>0</v>
      </c>
      <c r="M204" s="42">
        <f t="shared" ca="1" si="56"/>
        <v>0.20516476111806287</v>
      </c>
      <c r="N204" s="42">
        <f t="shared" ca="1" si="57"/>
        <v>6.6393932420586013E-2</v>
      </c>
      <c r="O204" s="42">
        <f t="shared" ca="1" si="58"/>
        <v>0.2372154295194096</v>
      </c>
      <c r="P204" s="42">
        <f t="shared" ca="1" si="59"/>
        <v>0.23681659828895252</v>
      </c>
      <c r="Q204" s="42">
        <f t="shared" ca="1" si="60"/>
        <v>1.9902270790574231E-2</v>
      </c>
      <c r="R204" s="42">
        <f t="shared" ca="1" si="61"/>
        <v>0.17824853103393015</v>
      </c>
      <c r="S204" s="42">
        <f t="shared" ca="1" si="62"/>
        <v>2.9953411323569542E-2</v>
      </c>
      <c r="T204" s="42">
        <f t="shared" ca="1" si="63"/>
        <v>2.6305065504915164E-2</v>
      </c>
      <c r="U204">
        <f ca="1">+(L204^2*Markiwitz!$B$4^2)+(M204^2*Markiwitz!$C$4^2)+(N204^2*Markiwitz!$D$4^2)+(O204^2*Markiwitz!$E$4^2)+(P204^2*Markiwitz!$F$4^2)+(Q204^2*Markiwitz!$G$4^2)+(R204^2*Markiwitz!$H$4^2)+(S204^2*Markiwitz!$I$4^2)+(T204^2*Markiwitz!$J$4^2)+(2*L204*M204*Markiwitz!$B$8)+(2*L204*N204*Markiwitz!$E$8)+(2*L204*O204*Markiwitz!$H$8)+(2*L204*P204*Markiwitz!$B$11)+(2*L204*Q204*Markiwitz!$E$11)+(2*L204*R204*Markiwitz!$H$11)+(2*L204*S204*Markiwitz!$K$8)+(2*L204*T204*Markiwitz!$K$11)</f>
        <v>1.6176985624503527E-2</v>
      </c>
      <c r="V204" s="5">
        <f t="shared" ca="1" si="54"/>
        <v>0.12718877947564214</v>
      </c>
      <c r="W204" s="42">
        <f ca="1">SUMPRODUCT(L204:T204,Markiwitz!$B$3:$J$3)</f>
        <v>0.25504180055185055</v>
      </c>
    </row>
    <row r="205" spans="1:23" x14ac:dyDescent="0.25">
      <c r="A205">
        <v>204</v>
      </c>
      <c r="B205" s="25">
        <f t="shared" ca="1" si="53"/>
        <v>1.0000000000000002</v>
      </c>
      <c r="C205" s="46">
        <v>0</v>
      </c>
      <c r="D205">
        <f t="shared" ca="1" si="64"/>
        <v>0.42673395794264712</v>
      </c>
      <c r="E205">
        <f t="shared" ca="1" si="64"/>
        <v>0.54052867093998336</v>
      </c>
      <c r="F205">
        <f t="shared" ca="1" si="64"/>
        <v>0.10612590221964979</v>
      </c>
      <c r="G205">
        <f t="shared" ca="1" si="64"/>
        <v>0.49969030231638201</v>
      </c>
      <c r="H205">
        <f t="shared" ca="1" si="64"/>
        <v>0.68646836243889153</v>
      </c>
      <c r="I205">
        <f t="shared" ca="1" si="64"/>
        <v>0.41575034135420874</v>
      </c>
      <c r="J205">
        <f t="shared" ca="1" si="64"/>
        <v>0.99697537174296713</v>
      </c>
      <c r="K205">
        <f t="shared" ca="1" si="64"/>
        <v>1.1311543206203645E-2</v>
      </c>
      <c r="L205" s="42">
        <f t="shared" ca="1" si="55"/>
        <v>0</v>
      </c>
      <c r="M205" s="42">
        <f t="shared" ca="1" si="56"/>
        <v>0.11584747505715756</v>
      </c>
      <c r="N205" s="42">
        <f t="shared" ca="1" si="57"/>
        <v>0.1467398611216551</v>
      </c>
      <c r="O205" s="42">
        <f t="shared" ca="1" si="58"/>
        <v>2.8810497926114394E-2</v>
      </c>
      <c r="P205" s="42">
        <f t="shared" ca="1" si="59"/>
        <v>0.13565327707452027</v>
      </c>
      <c r="Q205" s="42">
        <f t="shared" ca="1" si="60"/>
        <v>0.18635879572034317</v>
      </c>
      <c r="R205" s="42">
        <f t="shared" ca="1" si="61"/>
        <v>0.11286570099141163</v>
      </c>
      <c r="S205" s="42">
        <f t="shared" ca="1" si="62"/>
        <v>0.27065359426145441</v>
      </c>
      <c r="T205" s="42">
        <f t="shared" ca="1" si="63"/>
        <v>3.0707978473434633E-3</v>
      </c>
      <c r="U205">
        <f ca="1">+(L205^2*Markiwitz!$B$4^2)+(M205^2*Markiwitz!$C$4^2)+(N205^2*Markiwitz!$D$4^2)+(O205^2*Markiwitz!$E$4^2)+(P205^2*Markiwitz!$F$4^2)+(Q205^2*Markiwitz!$G$4^2)+(R205^2*Markiwitz!$H$4^2)+(S205^2*Markiwitz!$I$4^2)+(T205^2*Markiwitz!$J$4^2)+(2*L205*M205*Markiwitz!$B$8)+(2*L205*N205*Markiwitz!$E$8)+(2*L205*O205*Markiwitz!$H$8)+(2*L205*P205*Markiwitz!$B$11)+(2*L205*Q205*Markiwitz!$E$11)+(2*L205*R205*Markiwitz!$H$11)+(2*L205*S205*Markiwitz!$K$8)+(2*L205*T205*Markiwitz!$K$11)</f>
        <v>2.3107337688530023E-2</v>
      </c>
      <c r="V205" s="5">
        <f t="shared" ca="1" si="54"/>
        <v>0.15201097884208897</v>
      </c>
      <c r="W205" s="42">
        <f ca="1">SUMPRODUCT(L205:T205,Markiwitz!$B$3:$J$3)</f>
        <v>0.60141953878655774</v>
      </c>
    </row>
    <row r="206" spans="1:23" x14ac:dyDescent="0.25">
      <c r="A206">
        <v>205</v>
      </c>
      <c r="B206" s="25">
        <f t="shared" ca="1" si="53"/>
        <v>1</v>
      </c>
      <c r="C206" s="46">
        <v>0</v>
      </c>
      <c r="D206">
        <f t="shared" ca="1" si="64"/>
        <v>0.37526119365555399</v>
      </c>
      <c r="E206">
        <f t="shared" ca="1" si="64"/>
        <v>0.44916916411453023</v>
      </c>
      <c r="F206">
        <f t="shared" ca="1" si="64"/>
        <v>0.66093207711966218</v>
      </c>
      <c r="G206">
        <f t="shared" ca="1" si="64"/>
        <v>0.23840584260701236</v>
      </c>
      <c r="H206">
        <f t="shared" ca="1" si="64"/>
        <v>0.85992567655656016</v>
      </c>
      <c r="I206">
        <f t="shared" ca="1" si="64"/>
        <v>0.36514600849623302</v>
      </c>
      <c r="J206">
        <f t="shared" ca="1" si="64"/>
        <v>0.67578194035187966</v>
      </c>
      <c r="K206">
        <f t="shared" ca="1" si="64"/>
        <v>0.9132857406500553</v>
      </c>
      <c r="L206" s="42">
        <f t="shared" ca="1" si="55"/>
        <v>0</v>
      </c>
      <c r="M206" s="42">
        <f t="shared" ca="1" si="56"/>
        <v>8.2694762241098563E-2</v>
      </c>
      <c r="N206" s="42">
        <f t="shared" ca="1" si="57"/>
        <v>9.8981557007404977E-2</v>
      </c>
      <c r="O206" s="42">
        <f t="shared" ca="1" si="58"/>
        <v>0.14564687715909513</v>
      </c>
      <c r="P206" s="42">
        <f t="shared" ca="1" si="59"/>
        <v>5.253651271325338E-2</v>
      </c>
      <c r="Q206" s="42">
        <f t="shared" ca="1" si="60"/>
        <v>0.18949827632092564</v>
      </c>
      <c r="R206" s="42">
        <f t="shared" ca="1" si="61"/>
        <v>8.0465720587133874E-2</v>
      </c>
      <c r="S206" s="42">
        <f t="shared" ca="1" si="62"/>
        <v>0.14891928030139345</v>
      </c>
      <c r="T206" s="42">
        <f t="shared" ca="1" si="63"/>
        <v>0.20125701366969509</v>
      </c>
      <c r="U206">
        <f ca="1">+(L206^2*Markiwitz!$B$4^2)+(M206^2*Markiwitz!$C$4^2)+(N206^2*Markiwitz!$D$4^2)+(O206^2*Markiwitz!$E$4^2)+(P206^2*Markiwitz!$F$4^2)+(Q206^2*Markiwitz!$G$4^2)+(R206^2*Markiwitz!$H$4^2)+(S206^2*Markiwitz!$I$4^2)+(T206^2*Markiwitz!$J$4^2)+(2*L206*M206*Markiwitz!$B$8)+(2*L206*N206*Markiwitz!$E$8)+(2*L206*O206*Markiwitz!$H$8)+(2*L206*P206*Markiwitz!$B$11)+(2*L206*Q206*Markiwitz!$E$11)+(2*L206*R206*Markiwitz!$H$11)+(2*L206*S206*Markiwitz!$K$8)+(2*L206*T206*Markiwitz!$K$11)</f>
        <v>1.682642165583308E-2</v>
      </c>
      <c r="V206" s="5">
        <f t="shared" ca="1" si="54"/>
        <v>0.12971669767548463</v>
      </c>
      <c r="W206" s="42">
        <f ca="1">SUMPRODUCT(L206:T206,Markiwitz!$B$3:$J$3)</f>
        <v>0.62185035102298902</v>
      </c>
    </row>
    <row r="207" spans="1:23" x14ac:dyDescent="0.25">
      <c r="A207">
        <v>206</v>
      </c>
      <c r="B207" s="25">
        <f t="shared" ca="1" si="53"/>
        <v>0.99999999999999978</v>
      </c>
      <c r="C207" s="46">
        <v>0</v>
      </c>
      <c r="D207">
        <f t="shared" ca="1" si="64"/>
        <v>0.37473437310575197</v>
      </c>
      <c r="E207">
        <f t="shared" ca="1" si="64"/>
        <v>2.8334300486722586E-2</v>
      </c>
      <c r="F207">
        <f t="shared" ca="1" si="64"/>
        <v>0.87495732594784781</v>
      </c>
      <c r="G207">
        <f t="shared" ca="1" si="64"/>
        <v>0.40245968761053008</v>
      </c>
      <c r="H207">
        <f t="shared" ca="1" si="64"/>
        <v>2.4036503179891699E-2</v>
      </c>
      <c r="I207">
        <f t="shared" ca="1" si="64"/>
        <v>0.30164342141853173</v>
      </c>
      <c r="J207">
        <f t="shared" ca="1" si="64"/>
        <v>0.74496941975183451</v>
      </c>
      <c r="K207">
        <f t="shared" ca="1" si="64"/>
        <v>0.16128723438844694</v>
      </c>
      <c r="L207" s="42">
        <f t="shared" ca="1" si="55"/>
        <v>0</v>
      </c>
      <c r="M207" s="42">
        <f t="shared" ca="1" si="56"/>
        <v>0.12866759655516324</v>
      </c>
      <c r="N207" s="42">
        <f t="shared" ca="1" si="57"/>
        <v>9.7287748478561628E-3</v>
      </c>
      <c r="O207" s="42">
        <f t="shared" ca="1" si="58"/>
        <v>0.30042255073908541</v>
      </c>
      <c r="P207" s="42">
        <f t="shared" ca="1" si="59"/>
        <v>0.13818727192281113</v>
      </c>
      <c r="Q207" s="42">
        <f t="shared" ca="1" si="60"/>
        <v>8.2530969019872173E-3</v>
      </c>
      <c r="R207" s="42">
        <f t="shared" ca="1" si="61"/>
        <v>0.10357132101048508</v>
      </c>
      <c r="S207" s="42">
        <f t="shared" ca="1" si="62"/>
        <v>0.25579031875870317</v>
      </c>
      <c r="T207" s="42">
        <f t="shared" ca="1" si="63"/>
        <v>5.5379069263908426E-2</v>
      </c>
      <c r="U207">
        <f ca="1">+(L207^2*Markiwitz!$B$4^2)+(M207^2*Markiwitz!$C$4^2)+(N207^2*Markiwitz!$D$4^2)+(O207^2*Markiwitz!$E$4^2)+(P207^2*Markiwitz!$F$4^2)+(Q207^2*Markiwitz!$G$4^2)+(R207^2*Markiwitz!$H$4^2)+(S207^2*Markiwitz!$I$4^2)+(T207^2*Markiwitz!$J$4^2)+(2*L207*M207*Markiwitz!$B$8)+(2*L207*N207*Markiwitz!$E$8)+(2*L207*O207*Markiwitz!$H$8)+(2*L207*P207*Markiwitz!$B$11)+(2*L207*Q207*Markiwitz!$E$11)+(2*L207*R207*Markiwitz!$H$11)+(2*L207*S207*Markiwitz!$K$8)+(2*L207*T207*Markiwitz!$K$11)</f>
        <v>1.942188850497481E-2</v>
      </c>
      <c r="V207" s="5">
        <f t="shared" ca="1" si="54"/>
        <v>0.13936243577440374</v>
      </c>
      <c r="W207" s="42">
        <f ca="1">SUMPRODUCT(L207:T207,Markiwitz!$B$3:$J$3)</f>
        <v>0.16849075478160405</v>
      </c>
    </row>
    <row r="208" spans="1:23" x14ac:dyDescent="0.25">
      <c r="A208">
        <v>207</v>
      </c>
      <c r="B208" s="25">
        <f t="shared" ca="1" si="53"/>
        <v>1</v>
      </c>
      <c r="C208" s="46">
        <v>0</v>
      </c>
      <c r="D208">
        <f t="shared" ca="1" si="64"/>
        <v>0.27668211551190225</v>
      </c>
      <c r="E208">
        <f t="shared" ca="1" si="64"/>
        <v>0.79683063932597209</v>
      </c>
      <c r="F208">
        <f t="shared" ca="1" si="64"/>
        <v>0.30921627448761113</v>
      </c>
      <c r="G208">
        <f t="shared" ca="1" si="64"/>
        <v>0.6782433793823921</v>
      </c>
      <c r="H208">
        <f t="shared" ca="1" si="64"/>
        <v>9.6902865258762461E-2</v>
      </c>
      <c r="I208">
        <f t="shared" ca="1" si="64"/>
        <v>0.61552498618882456</v>
      </c>
      <c r="J208">
        <f t="shared" ca="1" si="64"/>
        <v>0.15455575812740185</v>
      </c>
      <c r="K208">
        <f t="shared" ca="1" si="64"/>
        <v>0.63558757166212543</v>
      </c>
      <c r="L208" s="42">
        <f t="shared" ca="1" si="55"/>
        <v>0</v>
      </c>
      <c r="M208" s="42">
        <f t="shared" ca="1" si="56"/>
        <v>7.7642410855474672E-2</v>
      </c>
      <c r="N208" s="42">
        <f t="shared" ca="1" si="57"/>
        <v>0.22360625574339396</v>
      </c>
      <c r="O208" s="42">
        <f t="shared" ca="1" si="58"/>
        <v>8.6772131919504392E-2</v>
      </c>
      <c r="P208" s="42">
        <f t="shared" ca="1" si="59"/>
        <v>0.19032835217622851</v>
      </c>
      <c r="Q208" s="42">
        <f t="shared" ca="1" si="60"/>
        <v>2.7192838480266289E-2</v>
      </c>
      <c r="R208" s="42">
        <f t="shared" ca="1" si="61"/>
        <v>0.17272834487716368</v>
      </c>
      <c r="S208" s="42">
        <f t="shared" ca="1" si="62"/>
        <v>4.3371367355657241E-2</v>
      </c>
      <c r="T208" s="42">
        <f t="shared" ca="1" si="63"/>
        <v>0.17835829859231117</v>
      </c>
      <c r="U208">
        <f ca="1">+(L208^2*Markiwitz!$B$4^2)+(M208^2*Markiwitz!$C$4^2)+(N208^2*Markiwitz!$D$4^2)+(O208^2*Markiwitz!$E$4^2)+(P208^2*Markiwitz!$F$4^2)+(Q208^2*Markiwitz!$G$4^2)+(R208^2*Markiwitz!$H$4^2)+(S208^2*Markiwitz!$I$4^2)+(T208^2*Markiwitz!$J$4^2)+(2*L208*M208*Markiwitz!$B$8)+(2*L208*N208*Markiwitz!$E$8)+(2*L208*O208*Markiwitz!$H$8)+(2*L208*P208*Markiwitz!$B$11)+(2*L208*Q208*Markiwitz!$E$11)+(2*L208*R208*Markiwitz!$H$11)+(2*L208*S208*Markiwitz!$K$8)+(2*L208*T208*Markiwitz!$K$11)</f>
        <v>1.241765554392513E-2</v>
      </c>
      <c r="V208" s="5">
        <f t="shared" ca="1" si="54"/>
        <v>0.11143453479027554</v>
      </c>
      <c r="W208" s="42">
        <f ca="1">SUMPRODUCT(L208:T208,Markiwitz!$B$3:$J$3)</f>
        <v>0.23839857008590989</v>
      </c>
    </row>
    <row r="209" spans="1:23" x14ac:dyDescent="0.25">
      <c r="A209">
        <v>208</v>
      </c>
      <c r="B209" s="25">
        <f t="shared" ca="1" si="53"/>
        <v>1</v>
      </c>
      <c r="C209" s="46">
        <v>0</v>
      </c>
      <c r="D209">
        <f t="shared" ca="1" si="64"/>
        <v>0.20349337606616968</v>
      </c>
      <c r="E209">
        <f t="shared" ca="1" si="64"/>
        <v>0.32394541281996481</v>
      </c>
      <c r="F209">
        <f t="shared" ca="1" si="64"/>
        <v>7.9273719900611828E-2</v>
      </c>
      <c r="G209">
        <f t="shared" ca="1" si="64"/>
        <v>0.96796086803297943</v>
      </c>
      <c r="H209">
        <f t="shared" ca="1" si="64"/>
        <v>0.58992414301598861</v>
      </c>
      <c r="I209">
        <f t="shared" ca="1" si="64"/>
        <v>0.48910675760336098</v>
      </c>
      <c r="J209">
        <f t="shared" ca="1" si="64"/>
        <v>0.83095610849502799</v>
      </c>
      <c r="K209">
        <f t="shared" ca="1" si="64"/>
        <v>0.45003686348952299</v>
      </c>
      <c r="L209" s="42">
        <f t="shared" ca="1" si="55"/>
        <v>0</v>
      </c>
      <c r="M209" s="42">
        <f t="shared" ca="1" si="56"/>
        <v>5.1717670551648762E-2</v>
      </c>
      <c r="N209" s="42">
        <f t="shared" ca="1" si="57"/>
        <v>8.2330454488567809E-2</v>
      </c>
      <c r="O209" s="42">
        <f t="shared" ca="1" si="58"/>
        <v>2.0147349306792087E-2</v>
      </c>
      <c r="P209" s="42">
        <f t="shared" ca="1" si="59"/>
        <v>0.24600644132779745</v>
      </c>
      <c r="Q209" s="42">
        <f t="shared" ca="1" si="60"/>
        <v>0.14992872529199128</v>
      </c>
      <c r="R209" s="42">
        <f t="shared" ca="1" si="61"/>
        <v>0.12430607149635406</v>
      </c>
      <c r="S209" s="42">
        <f t="shared" ca="1" si="62"/>
        <v>0.21118679680291805</v>
      </c>
      <c r="T209" s="42">
        <f t="shared" ca="1" si="63"/>
        <v>0.11437649073393043</v>
      </c>
      <c r="U209">
        <f ca="1">+(L209^2*Markiwitz!$B$4^2)+(M209^2*Markiwitz!$C$4^2)+(N209^2*Markiwitz!$D$4^2)+(O209^2*Markiwitz!$E$4^2)+(P209^2*Markiwitz!$F$4^2)+(Q209^2*Markiwitz!$G$4^2)+(R209^2*Markiwitz!$H$4^2)+(S209^2*Markiwitz!$I$4^2)+(T209^2*Markiwitz!$J$4^2)+(2*L209*M209*Markiwitz!$B$8)+(2*L209*N209*Markiwitz!$E$8)+(2*L209*O209*Markiwitz!$H$8)+(2*L209*P209*Markiwitz!$B$11)+(2*L209*Q209*Markiwitz!$E$11)+(2*L209*R209*Markiwitz!$H$11)+(2*L209*S209*Markiwitz!$K$8)+(2*L209*T209*Markiwitz!$K$11)</f>
        <v>2.0457666791127902E-2</v>
      </c>
      <c r="V209" s="5">
        <f t="shared" ca="1" si="54"/>
        <v>0.14303030025532318</v>
      </c>
      <c r="W209" s="42">
        <f ca="1">SUMPRODUCT(L209:T209,Markiwitz!$B$3:$J$3)</f>
        <v>0.52486811268074973</v>
      </c>
    </row>
    <row r="210" spans="1:23" x14ac:dyDescent="0.25">
      <c r="A210">
        <v>209</v>
      </c>
      <c r="B210" s="25">
        <f t="shared" ca="1" si="53"/>
        <v>0.99999999999999978</v>
      </c>
      <c r="C210" s="46">
        <v>0</v>
      </c>
      <c r="D210">
        <f t="shared" ca="1" si="64"/>
        <v>0.71830454048254833</v>
      </c>
      <c r="E210">
        <f t="shared" ca="1" si="64"/>
        <v>0.48023443494968754</v>
      </c>
      <c r="F210">
        <f t="shared" ca="1" si="64"/>
        <v>0.75295501726853975</v>
      </c>
      <c r="G210">
        <f t="shared" ca="1" si="64"/>
        <v>0.61409157636210587</v>
      </c>
      <c r="H210">
        <f t="shared" ca="1" si="64"/>
        <v>4.9693496390548986E-2</v>
      </c>
      <c r="I210">
        <f t="shared" ca="1" si="64"/>
        <v>0.87477929427288859</v>
      </c>
      <c r="J210">
        <f t="shared" ca="1" si="64"/>
        <v>0.56662130174226055</v>
      </c>
      <c r="K210">
        <f t="shared" ca="1" si="64"/>
        <v>0.92605410082008333</v>
      </c>
      <c r="L210" s="42">
        <f t="shared" ca="1" si="55"/>
        <v>0</v>
      </c>
      <c r="M210" s="42">
        <f t="shared" ca="1" si="56"/>
        <v>0.14415872385535958</v>
      </c>
      <c r="N210" s="42">
        <f t="shared" ca="1" si="57"/>
        <v>9.6379709986573067E-2</v>
      </c>
      <c r="O210" s="42">
        <f t="shared" ca="1" si="58"/>
        <v>0.15111283347450882</v>
      </c>
      <c r="P210" s="42">
        <f t="shared" ca="1" si="59"/>
        <v>0.12324390699133843</v>
      </c>
      <c r="Q210" s="42">
        <f t="shared" ca="1" si="60"/>
        <v>9.9731389958358577E-3</v>
      </c>
      <c r="R210" s="42">
        <f t="shared" ca="1" si="61"/>
        <v>0.17556211830814053</v>
      </c>
      <c r="S210" s="42">
        <f t="shared" ca="1" si="62"/>
        <v>0.11371695313738792</v>
      </c>
      <c r="T210" s="42">
        <f t="shared" ca="1" si="63"/>
        <v>0.18585261525085561</v>
      </c>
      <c r="U210">
        <f ca="1">+(L210^2*Markiwitz!$B$4^2)+(M210^2*Markiwitz!$C$4^2)+(N210^2*Markiwitz!$D$4^2)+(O210^2*Markiwitz!$E$4^2)+(P210^2*Markiwitz!$F$4^2)+(Q210^2*Markiwitz!$G$4^2)+(R210^2*Markiwitz!$H$4^2)+(S210^2*Markiwitz!$I$4^2)+(T210^2*Markiwitz!$J$4^2)+(2*L210*M210*Markiwitz!$B$8)+(2*L210*N210*Markiwitz!$E$8)+(2*L210*O210*Markiwitz!$H$8)+(2*L210*P210*Markiwitz!$B$11)+(2*L210*Q210*Markiwitz!$E$11)+(2*L210*R210*Markiwitz!$H$11)+(2*L210*S210*Markiwitz!$K$8)+(2*L210*T210*Markiwitz!$K$11)</f>
        <v>1.0035578668531399E-2</v>
      </c>
      <c r="V210" s="5">
        <f t="shared" ca="1" si="54"/>
        <v>0.10017773539330682</v>
      </c>
      <c r="W210" s="42">
        <f ca="1">SUMPRODUCT(L210:T210,Markiwitz!$B$3:$J$3)</f>
        <v>0.1667830342845604</v>
      </c>
    </row>
    <row r="211" spans="1:23" x14ac:dyDescent="0.25">
      <c r="A211">
        <v>210</v>
      </c>
      <c r="B211" s="25">
        <f t="shared" ca="1" si="53"/>
        <v>1.0000000000000002</v>
      </c>
      <c r="C211" s="46">
        <v>0</v>
      </c>
      <c r="D211">
        <f t="shared" ca="1" si="64"/>
        <v>0.98848936249929087</v>
      </c>
      <c r="E211">
        <f t="shared" ca="1" si="64"/>
        <v>0.42871785684313601</v>
      </c>
      <c r="F211">
        <f t="shared" ca="1" si="64"/>
        <v>0.36367945717062489</v>
      </c>
      <c r="G211">
        <f t="shared" ca="1" si="64"/>
        <v>0.97624411561930402</v>
      </c>
      <c r="H211">
        <f t="shared" ca="1" si="64"/>
        <v>0.46266356650835527</v>
      </c>
      <c r="I211">
        <f t="shared" ca="1" si="64"/>
        <v>0.2240101858188549</v>
      </c>
      <c r="J211">
        <f t="shared" ca="1" si="64"/>
        <v>0.46482256385776377</v>
      </c>
      <c r="K211">
        <f t="shared" ca="1" si="64"/>
        <v>0.54566602222716909</v>
      </c>
      <c r="L211" s="42">
        <f t="shared" ca="1" si="55"/>
        <v>0</v>
      </c>
      <c r="M211" s="42">
        <f t="shared" ca="1" si="56"/>
        <v>0.22191834563399213</v>
      </c>
      <c r="N211" s="42">
        <f t="shared" ca="1" si="57"/>
        <v>9.6248236090095168E-2</v>
      </c>
      <c r="O211" s="42">
        <f t="shared" ca="1" si="58"/>
        <v>8.1646951943229712E-2</v>
      </c>
      <c r="P211" s="42">
        <f t="shared" ca="1" si="59"/>
        <v>0.21916925694110451</v>
      </c>
      <c r="Q211" s="42">
        <f t="shared" ca="1" si="60"/>
        <v>0.1038691332044864</v>
      </c>
      <c r="R211" s="42">
        <f t="shared" ca="1" si="61"/>
        <v>5.0290849581215505E-2</v>
      </c>
      <c r="S211" s="42">
        <f t="shared" ca="1" si="62"/>
        <v>0.10435383353428813</v>
      </c>
      <c r="T211" s="42">
        <f t="shared" ca="1" si="63"/>
        <v>0.12250339307158847</v>
      </c>
      <c r="U211">
        <f ca="1">+(L211^2*Markiwitz!$B$4^2)+(M211^2*Markiwitz!$C$4^2)+(N211^2*Markiwitz!$D$4^2)+(O211^2*Markiwitz!$E$4^2)+(P211^2*Markiwitz!$F$4^2)+(Q211^2*Markiwitz!$G$4^2)+(R211^2*Markiwitz!$H$4^2)+(S211^2*Markiwitz!$I$4^2)+(T211^2*Markiwitz!$J$4^2)+(2*L211*M211*Markiwitz!$B$8)+(2*L211*N211*Markiwitz!$E$8)+(2*L211*O211*Markiwitz!$H$8)+(2*L211*P211*Markiwitz!$B$11)+(2*L211*Q211*Markiwitz!$E$11)+(2*L211*R211*Markiwitz!$H$11)+(2*L211*S211*Markiwitz!$K$8)+(2*L211*T211*Markiwitz!$K$11)</f>
        <v>1.2873442818597935E-2</v>
      </c>
      <c r="V211" s="5">
        <f t="shared" ca="1" si="54"/>
        <v>0.11346119521051211</v>
      </c>
      <c r="W211" s="42">
        <f ca="1">SUMPRODUCT(L211:T211,Markiwitz!$B$3:$J$3)</f>
        <v>0.43650025828263794</v>
      </c>
    </row>
    <row r="212" spans="1:23" x14ac:dyDescent="0.25">
      <c r="A212">
        <v>211</v>
      </c>
      <c r="B212" s="25">
        <f t="shared" ca="1" si="53"/>
        <v>1</v>
      </c>
      <c r="C212" s="46">
        <v>0</v>
      </c>
      <c r="D212">
        <f t="shared" ref="D212:K221" ca="1" si="65">RAND()</f>
        <v>5.2976008038660316E-2</v>
      </c>
      <c r="E212">
        <f t="shared" ca="1" si="65"/>
        <v>0.18857687263591971</v>
      </c>
      <c r="F212">
        <f t="shared" ca="1" si="65"/>
        <v>0.5187087963937419</v>
      </c>
      <c r="G212">
        <f t="shared" ca="1" si="65"/>
        <v>0.30347621344821851</v>
      </c>
      <c r="H212">
        <f t="shared" ca="1" si="65"/>
        <v>0.60233624237008876</v>
      </c>
      <c r="I212">
        <f t="shared" ca="1" si="65"/>
        <v>0.28663334762485371</v>
      </c>
      <c r="J212">
        <f t="shared" ca="1" si="65"/>
        <v>0.31035687938711276</v>
      </c>
      <c r="K212">
        <f t="shared" ca="1" si="65"/>
        <v>0.40679232503781193</v>
      </c>
      <c r="L212" s="42">
        <f t="shared" ca="1" si="55"/>
        <v>0</v>
      </c>
      <c r="M212" s="42">
        <f t="shared" ca="1" si="56"/>
        <v>1.9842266567174232E-2</v>
      </c>
      <c r="N212" s="42">
        <f t="shared" ca="1" si="57"/>
        <v>7.0631833423827145E-2</v>
      </c>
      <c r="O212" s="42">
        <f t="shared" ca="1" si="58"/>
        <v>0.19428338581630528</v>
      </c>
      <c r="P212" s="42">
        <f t="shared" ca="1" si="59"/>
        <v>0.11366760439257319</v>
      </c>
      <c r="Q212" s="42">
        <f t="shared" ca="1" si="60"/>
        <v>0.22560620791690006</v>
      </c>
      <c r="R212" s="42">
        <f t="shared" ca="1" si="61"/>
        <v>0.10735907632872844</v>
      </c>
      <c r="S212" s="42">
        <f t="shared" ca="1" si="62"/>
        <v>0.11624477116624896</v>
      </c>
      <c r="T212" s="42">
        <f t="shared" ca="1" si="63"/>
        <v>0.15236485438824263</v>
      </c>
      <c r="U212">
        <f ca="1">+(L212^2*Markiwitz!$B$4^2)+(M212^2*Markiwitz!$C$4^2)+(N212^2*Markiwitz!$D$4^2)+(O212^2*Markiwitz!$E$4^2)+(P212^2*Markiwitz!$F$4^2)+(Q212^2*Markiwitz!$G$4^2)+(R212^2*Markiwitz!$H$4^2)+(S212^2*Markiwitz!$I$4^2)+(T212^2*Markiwitz!$J$4^2)+(2*L212*M212*Markiwitz!$B$8)+(2*L212*N212*Markiwitz!$E$8)+(2*L212*O212*Markiwitz!$H$8)+(2*L212*P212*Markiwitz!$B$11)+(2*L212*Q212*Markiwitz!$E$11)+(2*L212*R212*Markiwitz!$H$11)+(2*L212*S212*Markiwitz!$K$8)+(2*L212*T212*Markiwitz!$K$11)</f>
        <v>2.2194853065493677E-2</v>
      </c>
      <c r="V212" s="5">
        <f t="shared" ca="1" si="54"/>
        <v>0.14897937127499791</v>
      </c>
      <c r="W212" s="42">
        <f ca="1">SUMPRODUCT(L212:T212,Markiwitz!$B$3:$J$3)</f>
        <v>0.74238911577174682</v>
      </c>
    </row>
    <row r="213" spans="1:23" x14ac:dyDescent="0.25">
      <c r="A213">
        <v>212</v>
      </c>
      <c r="B213" s="25">
        <f t="shared" ca="1" si="53"/>
        <v>0.99999999999999989</v>
      </c>
      <c r="C213" s="46">
        <v>0</v>
      </c>
      <c r="D213">
        <f t="shared" ca="1" si="65"/>
        <v>5.2583667539492063E-2</v>
      </c>
      <c r="E213">
        <f t="shared" ca="1" si="65"/>
        <v>0.15475649675085235</v>
      </c>
      <c r="F213">
        <f t="shared" ca="1" si="65"/>
        <v>0.35605279277313051</v>
      </c>
      <c r="G213">
        <f t="shared" ca="1" si="65"/>
        <v>0.88846112119585019</v>
      </c>
      <c r="H213">
        <f t="shared" ca="1" si="65"/>
        <v>0.14479985986515198</v>
      </c>
      <c r="I213">
        <f t="shared" ca="1" si="65"/>
        <v>0.63307143853903647</v>
      </c>
      <c r="J213">
        <f t="shared" ca="1" si="65"/>
        <v>7.8738431032625567E-2</v>
      </c>
      <c r="K213">
        <f t="shared" ca="1" si="65"/>
        <v>5.4848612450522083E-3</v>
      </c>
      <c r="L213" s="42">
        <f t="shared" ca="1" si="55"/>
        <v>0</v>
      </c>
      <c r="M213" s="42">
        <f t="shared" ca="1" si="56"/>
        <v>2.2724647372386664E-2</v>
      </c>
      <c r="N213" s="42">
        <f t="shared" ca="1" si="57"/>
        <v>6.6879831358430827E-2</v>
      </c>
      <c r="O213" s="42">
        <f t="shared" ca="1" si="58"/>
        <v>0.15387238167908537</v>
      </c>
      <c r="P213" s="42">
        <f t="shared" ca="1" si="59"/>
        <v>0.38395887217428604</v>
      </c>
      <c r="Q213" s="42">
        <f t="shared" ca="1" si="60"/>
        <v>6.2576954194670617E-2</v>
      </c>
      <c r="R213" s="42">
        <f t="shared" ca="1" si="61"/>
        <v>0.27358923170439869</v>
      </c>
      <c r="S213" s="42">
        <f t="shared" ca="1" si="62"/>
        <v>3.4027734534255866E-2</v>
      </c>
      <c r="T213" s="42">
        <f t="shared" ca="1" si="63"/>
        <v>2.3703469824859825E-3</v>
      </c>
      <c r="U213">
        <f ca="1">+(L213^2*Markiwitz!$B$4^2)+(M213^2*Markiwitz!$C$4^2)+(N213^2*Markiwitz!$D$4^2)+(O213^2*Markiwitz!$E$4^2)+(P213^2*Markiwitz!$F$4^2)+(Q213^2*Markiwitz!$G$4^2)+(R213^2*Markiwitz!$H$4^2)+(S213^2*Markiwitz!$I$4^2)+(T213^2*Markiwitz!$J$4^2)+(2*L213*M213*Markiwitz!$B$8)+(2*L213*N213*Markiwitz!$E$8)+(2*L213*O213*Markiwitz!$H$8)+(2*L213*P213*Markiwitz!$B$11)+(2*L213*Q213*Markiwitz!$E$11)+(2*L213*R213*Markiwitz!$H$11)+(2*L213*S213*Markiwitz!$K$8)+(2*L213*T213*Markiwitz!$K$11)</f>
        <v>2.749739062946447E-2</v>
      </c>
      <c r="V213" s="5">
        <f t="shared" ca="1" si="54"/>
        <v>0.16582337178294401</v>
      </c>
      <c r="W213" s="42">
        <f ca="1">SUMPRODUCT(L213:T213,Markiwitz!$B$3:$J$3)</f>
        <v>0.37603383699331683</v>
      </c>
    </row>
    <row r="214" spans="1:23" x14ac:dyDescent="0.25">
      <c r="A214">
        <v>213</v>
      </c>
      <c r="B214" s="25">
        <f t="shared" ca="1" si="53"/>
        <v>1</v>
      </c>
      <c r="C214" s="46">
        <v>0</v>
      </c>
      <c r="D214">
        <f t="shared" ca="1" si="65"/>
        <v>0.16033448774736325</v>
      </c>
      <c r="E214">
        <f t="shared" ca="1" si="65"/>
        <v>0.12202810804731146</v>
      </c>
      <c r="F214">
        <f t="shared" ca="1" si="65"/>
        <v>0.1340586453835656</v>
      </c>
      <c r="G214">
        <f t="shared" ca="1" si="65"/>
        <v>0.68672637100969758</v>
      </c>
      <c r="H214">
        <f t="shared" ca="1" si="65"/>
        <v>0.23552727604219537</v>
      </c>
      <c r="I214">
        <f t="shared" ca="1" si="65"/>
        <v>0.90606809743127581</v>
      </c>
      <c r="J214">
        <f t="shared" ca="1" si="65"/>
        <v>0.1419258680998996</v>
      </c>
      <c r="K214">
        <f t="shared" ca="1" si="65"/>
        <v>0.69047266043475919</v>
      </c>
      <c r="L214" s="42">
        <f t="shared" ca="1" si="55"/>
        <v>0</v>
      </c>
      <c r="M214" s="42">
        <f t="shared" ca="1" si="56"/>
        <v>5.2105009473135053E-2</v>
      </c>
      <c r="N214" s="42">
        <f t="shared" ca="1" si="57"/>
        <v>3.9656319829409099E-2</v>
      </c>
      <c r="O214" s="42">
        <f t="shared" ca="1" si="58"/>
        <v>4.3565966909581567E-2</v>
      </c>
      <c r="P214" s="42">
        <f t="shared" ca="1" si="59"/>
        <v>0.22317022725199928</v>
      </c>
      <c r="Q214" s="42">
        <f t="shared" ca="1" si="60"/>
        <v>7.6540930911241853E-2</v>
      </c>
      <c r="R214" s="42">
        <f t="shared" ca="1" si="61"/>
        <v>0.29445122795010442</v>
      </c>
      <c r="S214" s="42">
        <f t="shared" ca="1" si="62"/>
        <v>4.6122632789275239E-2</v>
      </c>
      <c r="T214" s="42">
        <f t="shared" ca="1" si="63"/>
        <v>0.22438768488525354</v>
      </c>
      <c r="U214">
        <f ca="1">+(L214^2*Markiwitz!$B$4^2)+(M214^2*Markiwitz!$C$4^2)+(N214^2*Markiwitz!$D$4^2)+(O214^2*Markiwitz!$E$4^2)+(P214^2*Markiwitz!$F$4^2)+(Q214^2*Markiwitz!$G$4^2)+(R214^2*Markiwitz!$H$4^2)+(S214^2*Markiwitz!$I$4^2)+(T214^2*Markiwitz!$J$4^2)+(2*L214*M214*Markiwitz!$B$8)+(2*L214*N214*Markiwitz!$E$8)+(2*L214*O214*Markiwitz!$H$8)+(2*L214*P214*Markiwitz!$B$11)+(2*L214*Q214*Markiwitz!$E$11)+(2*L214*R214*Markiwitz!$H$11)+(2*L214*S214*Markiwitz!$K$8)+(2*L214*T214*Markiwitz!$K$11)</f>
        <v>1.6750599664997923E-2</v>
      </c>
      <c r="V214" s="5">
        <f t="shared" ca="1" si="54"/>
        <v>0.12942410774271509</v>
      </c>
      <c r="W214" s="42">
        <f ca="1">SUMPRODUCT(L214:T214,Markiwitz!$B$3:$J$3)</f>
        <v>0.34223640803588051</v>
      </c>
    </row>
    <row r="215" spans="1:23" x14ac:dyDescent="0.25">
      <c r="A215">
        <v>214</v>
      </c>
      <c r="B215" s="25">
        <f t="shared" ca="1" si="53"/>
        <v>1</v>
      </c>
      <c r="C215" s="46">
        <v>0</v>
      </c>
      <c r="D215">
        <f t="shared" ca="1" si="65"/>
        <v>0.58342452283851853</v>
      </c>
      <c r="E215">
        <f t="shared" ca="1" si="65"/>
        <v>0.33523973747209657</v>
      </c>
      <c r="F215">
        <f t="shared" ca="1" si="65"/>
        <v>0.47105461719830344</v>
      </c>
      <c r="G215">
        <f t="shared" ca="1" si="65"/>
        <v>0.96761544560327084</v>
      </c>
      <c r="H215">
        <f t="shared" ca="1" si="65"/>
        <v>0.42233750401814396</v>
      </c>
      <c r="I215">
        <f t="shared" ca="1" si="65"/>
        <v>0.78475330510201347</v>
      </c>
      <c r="J215">
        <f t="shared" ca="1" si="65"/>
        <v>0.34083111872504857</v>
      </c>
      <c r="K215">
        <f t="shared" ca="1" si="65"/>
        <v>0.38540015971504438</v>
      </c>
      <c r="L215" s="42">
        <f t="shared" ca="1" si="55"/>
        <v>0</v>
      </c>
      <c r="M215" s="42">
        <f t="shared" ca="1" si="56"/>
        <v>0.13597558671613214</v>
      </c>
      <c r="N215" s="42">
        <f t="shared" ca="1" si="57"/>
        <v>7.8132505935043436E-2</v>
      </c>
      <c r="O215" s="42">
        <f t="shared" ca="1" si="58"/>
        <v>0.10978614275116914</v>
      </c>
      <c r="P215" s="42">
        <f t="shared" ca="1" si="59"/>
        <v>0.2255168797008438</v>
      </c>
      <c r="Q215" s="42">
        <f t="shared" ca="1" si="60"/>
        <v>9.8431909618219571E-2</v>
      </c>
      <c r="R215" s="42">
        <f t="shared" ca="1" si="61"/>
        <v>0.18289819318788697</v>
      </c>
      <c r="S215" s="42">
        <f t="shared" ca="1" si="62"/>
        <v>7.9435658813713519E-2</v>
      </c>
      <c r="T215" s="42">
        <f t="shared" ca="1" si="63"/>
        <v>8.982312327699149E-2</v>
      </c>
      <c r="U215">
        <f ca="1">+(L215^2*Markiwitz!$B$4^2)+(M215^2*Markiwitz!$C$4^2)+(N215^2*Markiwitz!$D$4^2)+(O215^2*Markiwitz!$E$4^2)+(P215^2*Markiwitz!$F$4^2)+(Q215^2*Markiwitz!$G$4^2)+(R215^2*Markiwitz!$H$4^2)+(S215^2*Markiwitz!$I$4^2)+(T215^2*Markiwitz!$J$4^2)+(2*L215*M215*Markiwitz!$B$8)+(2*L215*N215*Markiwitz!$E$8)+(2*L215*O215*Markiwitz!$H$8)+(2*L215*P215*Markiwitz!$B$11)+(2*L215*Q215*Markiwitz!$E$11)+(2*L215*R215*Markiwitz!$H$11)+(2*L215*S215*Markiwitz!$K$8)+(2*L215*T215*Markiwitz!$K$11)</f>
        <v>1.4459260187992973E-2</v>
      </c>
      <c r="V215" s="5">
        <f t="shared" ca="1" si="54"/>
        <v>0.12024666393706303</v>
      </c>
      <c r="W215" s="42">
        <f ca="1">SUMPRODUCT(L215:T215,Markiwitz!$B$3:$J$3)</f>
        <v>0.42431526620814036</v>
      </c>
    </row>
    <row r="216" spans="1:23" x14ac:dyDescent="0.25">
      <c r="A216">
        <v>215</v>
      </c>
      <c r="B216" s="25">
        <f t="shared" ca="1" si="53"/>
        <v>0.99999999999999989</v>
      </c>
      <c r="C216" s="46">
        <v>0</v>
      </c>
      <c r="D216">
        <f t="shared" ca="1" si="65"/>
        <v>0.35139264981805984</v>
      </c>
      <c r="E216">
        <f t="shared" ca="1" si="65"/>
        <v>0.10671938766034883</v>
      </c>
      <c r="F216">
        <f t="shared" ca="1" si="65"/>
        <v>0.75398137209101879</v>
      </c>
      <c r="G216">
        <f t="shared" ca="1" si="65"/>
        <v>0.6480154549410011</v>
      </c>
      <c r="H216">
        <f t="shared" ca="1" si="65"/>
        <v>0.80699887718224572</v>
      </c>
      <c r="I216">
        <f t="shared" ca="1" si="65"/>
        <v>0.40526044704703046</v>
      </c>
      <c r="J216">
        <f t="shared" ca="1" si="65"/>
        <v>0.47449982402573765</v>
      </c>
      <c r="K216">
        <f t="shared" ca="1" si="65"/>
        <v>0.28210660719375746</v>
      </c>
      <c r="L216" s="42">
        <f t="shared" ca="1" si="55"/>
        <v>0</v>
      </c>
      <c r="M216" s="42">
        <f t="shared" ca="1" si="56"/>
        <v>9.1771997648238304E-2</v>
      </c>
      <c r="N216" s="42">
        <f t="shared" ca="1" si="57"/>
        <v>2.7871531742220318E-2</v>
      </c>
      <c r="O216" s="42">
        <f t="shared" ca="1" si="58"/>
        <v>0.1969146956892216</v>
      </c>
      <c r="P216" s="42">
        <f t="shared" ca="1" si="59"/>
        <v>0.16923994522269936</v>
      </c>
      <c r="Q216" s="42">
        <f t="shared" ca="1" si="60"/>
        <v>0.21076109331611206</v>
      </c>
      <c r="R216" s="42">
        <f t="shared" ca="1" si="61"/>
        <v>0.10584046311890903</v>
      </c>
      <c r="S216" s="42">
        <f t="shared" ca="1" si="62"/>
        <v>0.12392347067340805</v>
      </c>
      <c r="T216" s="42">
        <f t="shared" ca="1" si="63"/>
        <v>7.3676802589191223E-2</v>
      </c>
      <c r="U216">
        <f ca="1">+(L216^2*Markiwitz!$B$4^2)+(M216^2*Markiwitz!$C$4^2)+(N216^2*Markiwitz!$D$4^2)+(O216^2*Markiwitz!$E$4^2)+(P216^2*Markiwitz!$F$4^2)+(Q216^2*Markiwitz!$G$4^2)+(R216^2*Markiwitz!$H$4^2)+(S216^2*Markiwitz!$I$4^2)+(T216^2*Markiwitz!$J$4^2)+(2*L216*M216*Markiwitz!$B$8)+(2*L216*N216*Markiwitz!$E$8)+(2*L216*O216*Markiwitz!$H$8)+(2*L216*P216*Markiwitz!$B$11)+(2*L216*Q216*Markiwitz!$E$11)+(2*L216*R216*Markiwitz!$H$11)+(2*L216*S216*Markiwitz!$K$8)+(2*L216*T216*Markiwitz!$K$11)</f>
        <v>2.2092213645489807E-2</v>
      </c>
      <c r="V216" s="5">
        <f t="shared" ca="1" si="54"/>
        <v>0.14863449682186772</v>
      </c>
      <c r="W216" s="42">
        <f ca="1">SUMPRODUCT(L216:T216,Markiwitz!$B$3:$J$3)</f>
        <v>0.71609158431961251</v>
      </c>
    </row>
    <row r="217" spans="1:23" x14ac:dyDescent="0.25">
      <c r="A217">
        <v>216</v>
      </c>
      <c r="B217" s="25">
        <f t="shared" ca="1" si="53"/>
        <v>0.99999999999999978</v>
      </c>
      <c r="C217" s="46">
        <v>0</v>
      </c>
      <c r="D217">
        <f t="shared" ca="1" si="65"/>
        <v>0.44883880059455827</v>
      </c>
      <c r="E217">
        <f t="shared" ca="1" si="65"/>
        <v>0.91444102459569243</v>
      </c>
      <c r="F217">
        <f t="shared" ca="1" si="65"/>
        <v>0.86390000066291162</v>
      </c>
      <c r="G217">
        <f t="shared" ca="1" si="65"/>
        <v>0.32341614294930021</v>
      </c>
      <c r="H217">
        <f t="shared" ca="1" si="65"/>
        <v>0.76872134095285172</v>
      </c>
      <c r="I217">
        <f t="shared" ca="1" si="65"/>
        <v>0.50741944777549708</v>
      </c>
      <c r="J217">
        <f t="shared" ca="1" si="65"/>
        <v>0.53273790505064567</v>
      </c>
      <c r="K217">
        <f t="shared" ca="1" si="65"/>
        <v>0.32948444597401172</v>
      </c>
      <c r="L217" s="42">
        <f t="shared" ca="1" si="55"/>
        <v>0</v>
      </c>
      <c r="M217" s="42">
        <f t="shared" ca="1" si="56"/>
        <v>9.5722481302003157E-2</v>
      </c>
      <c r="N217" s="42">
        <f t="shared" ca="1" si="57"/>
        <v>0.19502004675775578</v>
      </c>
      <c r="O217" s="42">
        <f t="shared" ca="1" si="58"/>
        <v>0.18424131681733813</v>
      </c>
      <c r="P217" s="42">
        <f t="shared" ca="1" si="59"/>
        <v>6.8973973852575407E-2</v>
      </c>
      <c r="Q217" s="42">
        <f t="shared" ca="1" si="60"/>
        <v>0.16394285451332763</v>
      </c>
      <c r="R217" s="42">
        <f t="shared" ca="1" si="61"/>
        <v>0.10821579715840562</v>
      </c>
      <c r="S217" s="42">
        <f t="shared" ca="1" si="62"/>
        <v>0.1136153872783008</v>
      </c>
      <c r="T217" s="42">
        <f t="shared" ca="1" si="63"/>
        <v>7.0268142320293381E-2</v>
      </c>
      <c r="U217">
        <f ca="1">+(L217^2*Markiwitz!$B$4^2)+(M217^2*Markiwitz!$C$4^2)+(N217^2*Markiwitz!$D$4^2)+(O217^2*Markiwitz!$E$4^2)+(P217^2*Markiwitz!$F$4^2)+(Q217^2*Markiwitz!$G$4^2)+(R217^2*Markiwitz!$H$4^2)+(S217^2*Markiwitz!$I$4^2)+(T217^2*Markiwitz!$J$4^2)+(2*L217*M217*Markiwitz!$B$8)+(2*L217*N217*Markiwitz!$E$8)+(2*L217*O217*Markiwitz!$H$8)+(2*L217*P217*Markiwitz!$B$11)+(2*L217*Q217*Markiwitz!$E$11)+(2*L217*R217*Markiwitz!$H$11)+(2*L217*S217*Markiwitz!$K$8)+(2*L217*T217*Markiwitz!$K$11)</f>
        <v>1.6618969210556684E-2</v>
      </c>
      <c r="V217" s="5">
        <f t="shared" ca="1" si="54"/>
        <v>0.12891458106264272</v>
      </c>
      <c r="W217" s="42">
        <f ca="1">SUMPRODUCT(L217:T217,Markiwitz!$B$3:$J$3)</f>
        <v>0.58518121132959133</v>
      </c>
    </row>
    <row r="218" spans="1:23" x14ac:dyDescent="0.25">
      <c r="A218">
        <v>217</v>
      </c>
      <c r="B218" s="25">
        <f t="shared" ca="1" si="53"/>
        <v>1.0000000000000002</v>
      </c>
      <c r="C218" s="46">
        <v>0</v>
      </c>
      <c r="D218">
        <f t="shared" ca="1" si="65"/>
        <v>0.90858266615187999</v>
      </c>
      <c r="E218">
        <f t="shared" ca="1" si="65"/>
        <v>0.13266315662329464</v>
      </c>
      <c r="F218">
        <f t="shared" ca="1" si="65"/>
        <v>0.13202476331694413</v>
      </c>
      <c r="G218">
        <f t="shared" ca="1" si="65"/>
        <v>0.42562263419631619</v>
      </c>
      <c r="H218">
        <f t="shared" ca="1" si="65"/>
        <v>2.9882267573519083E-2</v>
      </c>
      <c r="I218">
        <f t="shared" ca="1" si="65"/>
        <v>0.67132368963942457</v>
      </c>
      <c r="J218">
        <f t="shared" ca="1" si="65"/>
        <v>0.4891648710243085</v>
      </c>
      <c r="K218">
        <f t="shared" ca="1" si="65"/>
        <v>0.34515539387862393</v>
      </c>
      <c r="L218" s="42">
        <f t="shared" ca="1" si="55"/>
        <v>0</v>
      </c>
      <c r="M218" s="42">
        <f t="shared" ca="1" si="56"/>
        <v>0.28987271258595049</v>
      </c>
      <c r="N218" s="42">
        <f t="shared" ca="1" si="57"/>
        <v>4.2324634293849667E-2</v>
      </c>
      <c r="O218" s="42">
        <f t="shared" ca="1" si="58"/>
        <v>4.2120962348189191E-2</v>
      </c>
      <c r="P218" s="42">
        <f t="shared" ca="1" si="59"/>
        <v>0.13578994197082792</v>
      </c>
      <c r="Q218" s="42">
        <f t="shared" ca="1" si="60"/>
        <v>9.5335892731055073E-3</v>
      </c>
      <c r="R218" s="42">
        <f t="shared" ca="1" si="61"/>
        <v>0.21417800073511351</v>
      </c>
      <c r="S218" s="42">
        <f t="shared" ca="1" si="62"/>
        <v>0.15606235221955045</v>
      </c>
      <c r="T218" s="42">
        <f t="shared" ca="1" si="63"/>
        <v>0.11011780657341332</v>
      </c>
      <c r="U218">
        <f ca="1">+(L218^2*Markiwitz!$B$4^2)+(M218^2*Markiwitz!$C$4^2)+(N218^2*Markiwitz!$D$4^2)+(O218^2*Markiwitz!$E$4^2)+(P218^2*Markiwitz!$F$4^2)+(Q218^2*Markiwitz!$G$4^2)+(R218^2*Markiwitz!$H$4^2)+(S218^2*Markiwitz!$I$4^2)+(T218^2*Markiwitz!$J$4^2)+(2*L218*M218*Markiwitz!$B$8)+(2*L218*N218*Markiwitz!$E$8)+(2*L218*O218*Markiwitz!$H$8)+(2*L218*P218*Markiwitz!$B$11)+(2*L218*Q218*Markiwitz!$E$11)+(2*L218*R218*Markiwitz!$H$11)+(2*L218*S218*Markiwitz!$K$8)+(2*L218*T218*Markiwitz!$K$11)</f>
        <v>1.1885857246539556E-2</v>
      </c>
      <c r="V218" s="5">
        <f t="shared" ca="1" si="54"/>
        <v>0.10902227867064399</v>
      </c>
      <c r="W218" s="42">
        <f ca="1">SUMPRODUCT(L218:T218,Markiwitz!$B$3:$J$3)</f>
        <v>0.14134359600490762</v>
      </c>
    </row>
    <row r="219" spans="1:23" x14ac:dyDescent="0.25">
      <c r="A219">
        <v>218</v>
      </c>
      <c r="B219" s="25">
        <f t="shared" ca="1" si="53"/>
        <v>1</v>
      </c>
      <c r="C219" s="46">
        <v>0</v>
      </c>
      <c r="D219">
        <f t="shared" ca="1" si="65"/>
        <v>0.75923605022037355</v>
      </c>
      <c r="E219">
        <f t="shared" ca="1" si="65"/>
        <v>0.15219320261501723</v>
      </c>
      <c r="F219">
        <f t="shared" ca="1" si="65"/>
        <v>0.47435317893582485</v>
      </c>
      <c r="G219">
        <f t="shared" ca="1" si="65"/>
        <v>0.63837360435416746</v>
      </c>
      <c r="H219">
        <f t="shared" ca="1" si="65"/>
        <v>0.12909931217754222</v>
      </c>
      <c r="I219">
        <f t="shared" ca="1" si="65"/>
        <v>0.73329309695034695</v>
      </c>
      <c r="J219">
        <f t="shared" ca="1" si="65"/>
        <v>0.36629320859074954</v>
      </c>
      <c r="K219">
        <f t="shared" ca="1" si="65"/>
        <v>0.5609559317277828</v>
      </c>
      <c r="L219" s="42">
        <f t="shared" ca="1" si="55"/>
        <v>0</v>
      </c>
      <c r="M219" s="42">
        <f t="shared" ca="1" si="56"/>
        <v>0.19907612640290162</v>
      </c>
      <c r="N219" s="42">
        <f t="shared" ca="1" si="57"/>
        <v>3.990594655332208E-2</v>
      </c>
      <c r="O219" s="42">
        <f t="shared" ca="1" si="58"/>
        <v>0.12437817379988321</v>
      </c>
      <c r="P219" s="42">
        <f t="shared" ca="1" si="59"/>
        <v>0.16738528724472299</v>
      </c>
      <c r="Q219" s="42">
        <f t="shared" ca="1" si="60"/>
        <v>3.3850593609358083E-2</v>
      </c>
      <c r="R219" s="42">
        <f t="shared" ca="1" si="61"/>
        <v>0.19227373254535321</v>
      </c>
      <c r="S219" s="42">
        <f t="shared" ca="1" si="62"/>
        <v>9.6044218491430772E-2</v>
      </c>
      <c r="T219" s="42">
        <f t="shared" ca="1" si="63"/>
        <v>0.14708592135302809</v>
      </c>
      <c r="U219">
        <f ca="1">+(L219^2*Markiwitz!$B$4^2)+(M219^2*Markiwitz!$C$4^2)+(N219^2*Markiwitz!$D$4^2)+(O219^2*Markiwitz!$E$4^2)+(P219^2*Markiwitz!$F$4^2)+(Q219^2*Markiwitz!$G$4^2)+(R219^2*Markiwitz!$H$4^2)+(S219^2*Markiwitz!$I$4^2)+(T219^2*Markiwitz!$J$4^2)+(2*L219*M219*Markiwitz!$B$8)+(2*L219*N219*Markiwitz!$E$8)+(2*L219*O219*Markiwitz!$H$8)+(2*L219*P219*Markiwitz!$B$11)+(2*L219*Q219*Markiwitz!$E$11)+(2*L219*R219*Markiwitz!$H$11)+(2*L219*S219*Markiwitz!$K$8)+(2*L219*T219*Markiwitz!$K$11)</f>
        <v>1.0962349024005308E-2</v>
      </c>
      <c r="V219" s="5">
        <f t="shared" ca="1" si="54"/>
        <v>0.10470123697457116</v>
      </c>
      <c r="W219" s="42">
        <f ca="1">SUMPRODUCT(L219:T219,Markiwitz!$B$3:$J$3)</f>
        <v>0.235246613069688</v>
      </c>
    </row>
    <row r="220" spans="1:23" x14ac:dyDescent="0.25">
      <c r="A220">
        <v>219</v>
      </c>
      <c r="B220" s="25">
        <f t="shared" ca="1" si="53"/>
        <v>1</v>
      </c>
      <c r="C220" s="46">
        <v>0</v>
      </c>
      <c r="D220">
        <f t="shared" ca="1" si="65"/>
        <v>0.63114348873450876</v>
      </c>
      <c r="E220">
        <f t="shared" ca="1" si="65"/>
        <v>8.2042521742418328E-2</v>
      </c>
      <c r="F220">
        <f t="shared" ca="1" si="65"/>
        <v>0.49790090969790513</v>
      </c>
      <c r="G220">
        <f t="shared" ca="1" si="65"/>
        <v>0.43699890225112137</v>
      </c>
      <c r="H220">
        <f t="shared" ca="1" si="65"/>
        <v>0.31734881356329214</v>
      </c>
      <c r="I220">
        <f t="shared" ca="1" si="65"/>
        <v>0.71678658084901536</v>
      </c>
      <c r="J220">
        <f t="shared" ca="1" si="65"/>
        <v>9.4635293969020928E-2</v>
      </c>
      <c r="K220">
        <f t="shared" ca="1" si="65"/>
        <v>0.80986389911136691</v>
      </c>
      <c r="L220" s="42">
        <f t="shared" ca="1" si="55"/>
        <v>0</v>
      </c>
      <c r="M220" s="42">
        <f t="shared" ca="1" si="56"/>
        <v>0.17596673746555669</v>
      </c>
      <c r="N220" s="42">
        <f t="shared" ca="1" si="57"/>
        <v>2.2873966288406392E-2</v>
      </c>
      <c r="O220" s="42">
        <f t="shared" ca="1" si="58"/>
        <v>0.13881787616370078</v>
      </c>
      <c r="P220" s="42">
        <f t="shared" ca="1" si="59"/>
        <v>0.12183801699252968</v>
      </c>
      <c r="Q220" s="42">
        <f t="shared" ca="1" si="60"/>
        <v>8.8478826697977825E-2</v>
      </c>
      <c r="R220" s="42">
        <f t="shared" ca="1" si="61"/>
        <v>0.19984456520971841</v>
      </c>
      <c r="S220" s="42">
        <f t="shared" ca="1" si="62"/>
        <v>2.6384909653765672E-2</v>
      </c>
      <c r="T220" s="42">
        <f t="shared" ca="1" si="63"/>
        <v>0.22579510152834456</v>
      </c>
      <c r="U220">
        <f ca="1">+(L220^2*Markiwitz!$B$4^2)+(M220^2*Markiwitz!$C$4^2)+(N220^2*Markiwitz!$D$4^2)+(O220^2*Markiwitz!$E$4^2)+(P220^2*Markiwitz!$F$4^2)+(Q220^2*Markiwitz!$G$4^2)+(R220^2*Markiwitz!$H$4^2)+(S220^2*Markiwitz!$I$4^2)+(T220^2*Markiwitz!$J$4^2)+(2*L220*M220*Markiwitz!$B$8)+(2*L220*N220*Markiwitz!$E$8)+(2*L220*O220*Markiwitz!$H$8)+(2*L220*P220*Markiwitz!$B$11)+(2*L220*Q220*Markiwitz!$E$11)+(2*L220*R220*Markiwitz!$H$11)+(2*L220*S220*Markiwitz!$K$8)+(2*L220*T220*Markiwitz!$K$11)</f>
        <v>1.1150828079226981E-2</v>
      </c>
      <c r="V220" s="5">
        <f t="shared" ca="1" si="54"/>
        <v>0.10559748140569916</v>
      </c>
      <c r="W220" s="42">
        <f ca="1">SUMPRODUCT(L220:T220,Markiwitz!$B$3:$J$3)</f>
        <v>0.37888660072146213</v>
      </c>
    </row>
    <row r="221" spans="1:23" x14ac:dyDescent="0.25">
      <c r="A221">
        <v>220</v>
      </c>
      <c r="B221" s="25">
        <f t="shared" ca="1" si="53"/>
        <v>0.99999999999999989</v>
      </c>
      <c r="C221" s="46">
        <v>0</v>
      </c>
      <c r="D221">
        <f t="shared" ca="1" si="65"/>
        <v>0.65086120590926988</v>
      </c>
      <c r="E221">
        <f t="shared" ca="1" si="65"/>
        <v>0.94272278078804594</v>
      </c>
      <c r="F221">
        <f t="shared" ca="1" si="65"/>
        <v>0.62339376808610969</v>
      </c>
      <c r="G221">
        <f t="shared" ca="1" si="65"/>
        <v>0.54903842548198056</v>
      </c>
      <c r="H221">
        <f t="shared" ca="1" si="65"/>
        <v>0.18761547208002916</v>
      </c>
      <c r="I221">
        <f t="shared" ca="1" si="65"/>
        <v>0.36064523490249889</v>
      </c>
      <c r="J221">
        <f t="shared" ca="1" si="65"/>
        <v>0.47219099678972465</v>
      </c>
      <c r="K221">
        <f t="shared" ca="1" si="65"/>
        <v>0.74871441351930978</v>
      </c>
      <c r="L221" s="42">
        <f t="shared" ca="1" si="55"/>
        <v>0</v>
      </c>
      <c r="M221" s="42">
        <f t="shared" ca="1" si="56"/>
        <v>0.14351379133312425</v>
      </c>
      <c r="N221" s="42">
        <f t="shared" ca="1" si="57"/>
        <v>0.20786877327861236</v>
      </c>
      <c r="O221" s="42">
        <f t="shared" ca="1" si="58"/>
        <v>0.13745726790782414</v>
      </c>
      <c r="P221" s="42">
        <f t="shared" ca="1" si="59"/>
        <v>0.12106204105130214</v>
      </c>
      <c r="Q221" s="42">
        <f t="shared" ca="1" si="60"/>
        <v>4.1368893193355127E-2</v>
      </c>
      <c r="R221" s="42">
        <f t="shared" ca="1" si="61"/>
        <v>7.9521662248675823E-2</v>
      </c>
      <c r="S221" s="42">
        <f t="shared" ca="1" si="62"/>
        <v>0.10411731344164191</v>
      </c>
      <c r="T221" s="42">
        <f t="shared" ca="1" si="63"/>
        <v>0.16509025754546414</v>
      </c>
      <c r="U221">
        <f ca="1">+(L221^2*Markiwitz!$B$4^2)+(M221^2*Markiwitz!$C$4^2)+(N221^2*Markiwitz!$D$4^2)+(O221^2*Markiwitz!$E$4^2)+(P221^2*Markiwitz!$F$4^2)+(Q221^2*Markiwitz!$G$4^2)+(R221^2*Markiwitz!$H$4^2)+(S221^2*Markiwitz!$I$4^2)+(T221^2*Markiwitz!$J$4^2)+(2*L221*M221*Markiwitz!$B$8)+(2*L221*N221*Markiwitz!$E$8)+(2*L221*O221*Markiwitz!$H$8)+(2*L221*P221*Markiwitz!$B$11)+(2*L221*Q221*Markiwitz!$E$11)+(2*L221*R221*Markiwitz!$H$11)+(2*L221*S221*Markiwitz!$K$8)+(2*L221*T221*Markiwitz!$K$11)</f>
        <v>9.9390998561538543E-3</v>
      </c>
      <c r="V221" s="5">
        <f t="shared" ca="1" si="54"/>
        <v>9.9695034260257193E-2</v>
      </c>
      <c r="W221" s="42">
        <f ca="1">SUMPRODUCT(L221:T221,Markiwitz!$B$3:$J$3)</f>
        <v>0.26452639667277061</v>
      </c>
    </row>
    <row r="222" spans="1:23" x14ac:dyDescent="0.25">
      <c r="A222">
        <v>221</v>
      </c>
      <c r="B222" s="25">
        <f t="shared" ca="1" si="53"/>
        <v>1</v>
      </c>
      <c r="C222" s="46">
        <v>0</v>
      </c>
      <c r="D222">
        <f t="shared" ref="D222:K231" ca="1" si="66">RAND()</f>
        <v>0.10557242724764093</v>
      </c>
      <c r="E222">
        <f t="shared" ca="1" si="66"/>
        <v>0.40464774445640561</v>
      </c>
      <c r="F222">
        <f t="shared" ca="1" si="66"/>
        <v>0.45242507144689437</v>
      </c>
      <c r="G222">
        <f t="shared" ca="1" si="66"/>
        <v>0.39264118434111406</v>
      </c>
      <c r="H222">
        <f t="shared" ca="1" si="66"/>
        <v>0.95994628338677301</v>
      </c>
      <c r="I222">
        <f t="shared" ca="1" si="66"/>
        <v>0.55249476373192896</v>
      </c>
      <c r="J222">
        <f t="shared" ca="1" si="66"/>
        <v>0.17702323261390884</v>
      </c>
      <c r="K222">
        <f t="shared" ca="1" si="66"/>
        <v>0.7269758975558005</v>
      </c>
      <c r="L222" s="42">
        <f t="shared" ca="1" si="55"/>
        <v>0</v>
      </c>
      <c r="M222" s="42">
        <f t="shared" ca="1" si="56"/>
        <v>2.799047712361585E-2</v>
      </c>
      <c r="N222" s="42">
        <f t="shared" ca="1" si="57"/>
        <v>0.10728448449671185</v>
      </c>
      <c r="O222" s="42">
        <f t="shared" ca="1" si="58"/>
        <v>0.11995171412304094</v>
      </c>
      <c r="P222" s="42">
        <f t="shared" ca="1" si="59"/>
        <v>0.10410117844794525</v>
      </c>
      <c r="Q222" s="42">
        <f t="shared" ca="1" si="60"/>
        <v>0.25451109902029778</v>
      </c>
      <c r="R222" s="42">
        <f t="shared" ca="1" si="61"/>
        <v>0.14648324802536605</v>
      </c>
      <c r="S222" s="42">
        <f t="shared" ca="1" si="62"/>
        <v>4.6934269411134183E-2</v>
      </c>
      <c r="T222" s="42">
        <f t="shared" ca="1" si="63"/>
        <v>0.19274352935188793</v>
      </c>
      <c r="U222">
        <f ca="1">+(L222^2*Markiwitz!$B$4^2)+(M222^2*Markiwitz!$C$4^2)+(N222^2*Markiwitz!$D$4^2)+(O222^2*Markiwitz!$E$4^2)+(P222^2*Markiwitz!$F$4^2)+(Q222^2*Markiwitz!$G$4^2)+(R222^2*Markiwitz!$H$4^2)+(S222^2*Markiwitz!$I$4^2)+(T222^2*Markiwitz!$J$4^2)+(2*L222*M222*Markiwitz!$B$8)+(2*L222*N222*Markiwitz!$E$8)+(2*L222*O222*Markiwitz!$H$8)+(2*L222*P222*Markiwitz!$B$11)+(2*L222*Q222*Markiwitz!$E$11)+(2*L222*R222*Markiwitz!$H$11)+(2*L222*S222*Markiwitz!$K$8)+(2*L222*T222*Markiwitz!$K$11)</f>
        <v>2.3958150522264209E-2</v>
      </c>
      <c r="V222" s="5">
        <f t="shared" ca="1" si="54"/>
        <v>0.15478420630756939</v>
      </c>
      <c r="W222" s="42">
        <f ca="1">SUMPRODUCT(L222:T222,Markiwitz!$B$3:$J$3)</f>
        <v>0.81550413277593337</v>
      </c>
    </row>
    <row r="223" spans="1:23" x14ac:dyDescent="0.25">
      <c r="A223">
        <v>222</v>
      </c>
      <c r="B223" s="25">
        <f t="shared" ca="1" si="53"/>
        <v>1</v>
      </c>
      <c r="C223" s="46">
        <v>0</v>
      </c>
      <c r="D223">
        <f t="shared" ca="1" si="66"/>
        <v>0.78784400945054878</v>
      </c>
      <c r="E223">
        <f t="shared" ca="1" si="66"/>
        <v>0.97678354315628146</v>
      </c>
      <c r="F223">
        <f t="shared" ca="1" si="66"/>
        <v>6.2563091838930052E-2</v>
      </c>
      <c r="G223">
        <f t="shared" ca="1" si="66"/>
        <v>0.98712935138319491</v>
      </c>
      <c r="H223">
        <f t="shared" ca="1" si="66"/>
        <v>0.97000551907636456</v>
      </c>
      <c r="I223">
        <f t="shared" ca="1" si="66"/>
        <v>0.91720963220213347</v>
      </c>
      <c r="J223">
        <f t="shared" ca="1" si="66"/>
        <v>0.76269433708801271</v>
      </c>
      <c r="K223">
        <f t="shared" ca="1" si="66"/>
        <v>0.74929032260973005</v>
      </c>
      <c r="L223" s="42">
        <f t="shared" ca="1" si="55"/>
        <v>0</v>
      </c>
      <c r="M223" s="42">
        <f t="shared" ca="1" si="56"/>
        <v>0.12679512320660555</v>
      </c>
      <c r="N223" s="42">
        <f t="shared" ca="1" si="57"/>
        <v>0.15720293384861905</v>
      </c>
      <c r="O223" s="42">
        <f t="shared" ca="1" si="58"/>
        <v>1.0068864956446981E-2</v>
      </c>
      <c r="P223" s="42">
        <f t="shared" ca="1" si="59"/>
        <v>0.15886798176809017</v>
      </c>
      <c r="Q223" s="42">
        <f t="shared" ca="1" si="60"/>
        <v>0.15611208288319792</v>
      </c>
      <c r="R223" s="42">
        <f t="shared" ca="1" si="61"/>
        <v>0.14761514579829352</v>
      </c>
      <c r="S223" s="42">
        <f t="shared" ca="1" si="62"/>
        <v>0.12274755063188043</v>
      </c>
      <c r="T223" s="42">
        <f t="shared" ca="1" si="63"/>
        <v>0.12059031690686643</v>
      </c>
      <c r="U223">
        <f ca="1">+(L223^2*Markiwitz!$B$4^2)+(M223^2*Markiwitz!$C$4^2)+(N223^2*Markiwitz!$D$4^2)+(O223^2*Markiwitz!$E$4^2)+(P223^2*Markiwitz!$F$4^2)+(Q223^2*Markiwitz!$G$4^2)+(R223^2*Markiwitz!$H$4^2)+(S223^2*Markiwitz!$I$4^2)+(T223^2*Markiwitz!$J$4^2)+(2*L223*M223*Markiwitz!$B$8)+(2*L223*N223*Markiwitz!$E$8)+(2*L223*O223*Markiwitz!$H$8)+(2*L223*P223*Markiwitz!$B$11)+(2*L223*Q223*Markiwitz!$E$11)+(2*L223*R223*Markiwitz!$H$11)+(2*L223*S223*Markiwitz!$K$8)+(2*L223*T223*Markiwitz!$K$11)</f>
        <v>1.5769498209153607E-2</v>
      </c>
      <c r="V223" s="5">
        <f t="shared" ca="1" si="54"/>
        <v>0.12557666267724113</v>
      </c>
      <c r="W223" s="42">
        <f ca="1">SUMPRODUCT(L223:T223,Markiwitz!$B$3:$J$3)</f>
        <v>0.54367589302301789</v>
      </c>
    </row>
    <row r="224" spans="1:23" x14ac:dyDescent="0.25">
      <c r="A224">
        <v>223</v>
      </c>
      <c r="B224" s="25">
        <f t="shared" ca="1" si="53"/>
        <v>0.99999999999999978</v>
      </c>
      <c r="C224" s="46">
        <v>0</v>
      </c>
      <c r="D224">
        <f t="shared" ca="1" si="66"/>
        <v>0.52974661453962446</v>
      </c>
      <c r="E224">
        <f t="shared" ca="1" si="66"/>
        <v>3.0292955661160414E-2</v>
      </c>
      <c r="F224">
        <f t="shared" ca="1" si="66"/>
        <v>1.7781669187796556E-2</v>
      </c>
      <c r="G224">
        <f t="shared" ca="1" si="66"/>
        <v>0.56263333438258856</v>
      </c>
      <c r="H224">
        <f t="shared" ca="1" si="66"/>
        <v>0.63784881804559479</v>
      </c>
      <c r="I224">
        <f t="shared" ca="1" si="66"/>
        <v>0.18447832920591312</v>
      </c>
      <c r="J224">
        <f t="shared" ca="1" si="66"/>
        <v>0.64738343152747346</v>
      </c>
      <c r="K224">
        <f t="shared" ca="1" si="66"/>
        <v>0.60087185138103505</v>
      </c>
      <c r="L224" s="42">
        <f t="shared" ca="1" si="55"/>
        <v>0</v>
      </c>
      <c r="M224" s="42">
        <f t="shared" ca="1" si="56"/>
        <v>0.16497680154139296</v>
      </c>
      <c r="N224" s="42">
        <f t="shared" ca="1" si="57"/>
        <v>9.4340101419178781E-3</v>
      </c>
      <c r="O224" s="42">
        <f t="shared" ca="1" si="58"/>
        <v>5.5376718381092887E-3</v>
      </c>
      <c r="P224" s="42">
        <f t="shared" ca="1" si="59"/>
        <v>0.17521857695622056</v>
      </c>
      <c r="Q224" s="42">
        <f t="shared" ca="1" si="60"/>
        <v>0.19864262456791795</v>
      </c>
      <c r="R224" s="42">
        <f t="shared" ca="1" si="61"/>
        <v>5.7451324597026204E-2</v>
      </c>
      <c r="S224" s="42">
        <f t="shared" ca="1" si="62"/>
        <v>0.20161194988874287</v>
      </c>
      <c r="T224" s="42">
        <f t="shared" ca="1" si="63"/>
        <v>0.18712704046867218</v>
      </c>
      <c r="U224">
        <f ca="1">+(L224^2*Markiwitz!$B$4^2)+(M224^2*Markiwitz!$C$4^2)+(N224^2*Markiwitz!$D$4^2)+(O224^2*Markiwitz!$E$4^2)+(P224^2*Markiwitz!$F$4^2)+(Q224^2*Markiwitz!$G$4^2)+(R224^2*Markiwitz!$H$4^2)+(S224^2*Markiwitz!$I$4^2)+(T224^2*Markiwitz!$J$4^2)+(2*L224*M224*Markiwitz!$B$8)+(2*L224*N224*Markiwitz!$E$8)+(2*L224*O224*Markiwitz!$H$8)+(2*L224*P224*Markiwitz!$B$11)+(2*L224*Q224*Markiwitz!$E$11)+(2*L224*R224*Markiwitz!$H$11)+(2*L224*S224*Markiwitz!$K$8)+(2*L224*T224*Markiwitz!$K$11)</f>
        <v>2.0648787264888526E-2</v>
      </c>
      <c r="V224" s="5">
        <f t="shared" ca="1" si="54"/>
        <v>0.14369685892492057</v>
      </c>
      <c r="W224" s="42">
        <f ca="1">SUMPRODUCT(L224:T224,Markiwitz!$B$3:$J$3)</f>
        <v>0.63351974412538836</v>
      </c>
    </row>
    <row r="225" spans="1:23" x14ac:dyDescent="0.25">
      <c r="A225">
        <v>224</v>
      </c>
      <c r="B225" s="25">
        <f t="shared" ca="1" si="53"/>
        <v>1</v>
      </c>
      <c r="C225" s="46">
        <v>0</v>
      </c>
      <c r="D225">
        <f t="shared" ca="1" si="66"/>
        <v>7.7312306192831137E-2</v>
      </c>
      <c r="E225">
        <f t="shared" ca="1" si="66"/>
        <v>0.54650366544751161</v>
      </c>
      <c r="F225">
        <f t="shared" ca="1" si="66"/>
        <v>0.80706068941182263</v>
      </c>
      <c r="G225">
        <f t="shared" ca="1" si="66"/>
        <v>0.30571565174961102</v>
      </c>
      <c r="H225">
        <f t="shared" ca="1" si="66"/>
        <v>0.52525486509819386</v>
      </c>
      <c r="I225">
        <f t="shared" ca="1" si="66"/>
        <v>0.22473082613598938</v>
      </c>
      <c r="J225">
        <f t="shared" ca="1" si="66"/>
        <v>9.3773935645095841E-2</v>
      </c>
      <c r="K225">
        <f t="shared" ca="1" si="66"/>
        <v>0.30240636371132279</v>
      </c>
      <c r="L225" s="42">
        <f t="shared" ca="1" si="55"/>
        <v>0</v>
      </c>
      <c r="M225" s="42">
        <f t="shared" ca="1" si="56"/>
        <v>2.6818865147956179E-2</v>
      </c>
      <c r="N225" s="42">
        <f t="shared" ca="1" si="57"/>
        <v>0.1895766512247648</v>
      </c>
      <c r="O225" s="42">
        <f t="shared" ca="1" si="58"/>
        <v>0.27996127474928717</v>
      </c>
      <c r="P225" s="42">
        <f t="shared" ca="1" si="59"/>
        <v>0.10604969948047685</v>
      </c>
      <c r="Q225" s="42">
        <f t="shared" ca="1" si="60"/>
        <v>0.18220565507697381</v>
      </c>
      <c r="R225" s="42">
        <f t="shared" ca="1" si="61"/>
        <v>7.7956874106140009E-2</v>
      </c>
      <c r="S225" s="42">
        <f t="shared" ca="1" si="62"/>
        <v>3.2529239629539651E-2</v>
      </c>
      <c r="T225" s="42">
        <f t="shared" ca="1" si="63"/>
        <v>0.10490174058486153</v>
      </c>
      <c r="U225">
        <f ca="1">+(L225^2*Markiwitz!$B$4^2)+(M225^2*Markiwitz!$C$4^2)+(N225^2*Markiwitz!$D$4^2)+(O225^2*Markiwitz!$E$4^2)+(P225^2*Markiwitz!$F$4^2)+(Q225^2*Markiwitz!$G$4^2)+(R225^2*Markiwitz!$H$4^2)+(S225^2*Markiwitz!$I$4^2)+(T225^2*Markiwitz!$J$4^2)+(2*L225*M225*Markiwitz!$B$8)+(2*L225*N225*Markiwitz!$E$8)+(2*L225*O225*Markiwitz!$H$8)+(2*L225*P225*Markiwitz!$B$11)+(2*L225*Q225*Markiwitz!$E$11)+(2*L225*R225*Markiwitz!$H$11)+(2*L225*S225*Markiwitz!$K$8)+(2*L225*T225*Markiwitz!$K$11)</f>
        <v>2.1018788078034825E-2</v>
      </c>
      <c r="V225" s="5">
        <f t="shared" ca="1" si="54"/>
        <v>0.144978577997009</v>
      </c>
      <c r="W225" s="42">
        <f ca="1">SUMPRODUCT(L225:T225,Markiwitz!$B$3:$J$3)</f>
        <v>0.67132844577884121</v>
      </c>
    </row>
    <row r="226" spans="1:23" x14ac:dyDescent="0.25">
      <c r="A226">
        <v>225</v>
      </c>
      <c r="B226" s="25">
        <f t="shared" ca="1" si="53"/>
        <v>1</v>
      </c>
      <c r="C226" s="46">
        <v>0</v>
      </c>
      <c r="D226">
        <f t="shared" ca="1" si="66"/>
        <v>0.74186587187738462</v>
      </c>
      <c r="E226">
        <f t="shared" ca="1" si="66"/>
        <v>0.63221466362542855</v>
      </c>
      <c r="F226">
        <f t="shared" ca="1" si="66"/>
        <v>0.52104198182375061</v>
      </c>
      <c r="G226">
        <f t="shared" ca="1" si="66"/>
        <v>0.80510893873277001</v>
      </c>
      <c r="H226">
        <f t="shared" ca="1" si="66"/>
        <v>0.73589374990061884</v>
      </c>
      <c r="I226">
        <f t="shared" ca="1" si="66"/>
        <v>0.1355532335076165</v>
      </c>
      <c r="J226">
        <f t="shared" ca="1" si="66"/>
        <v>0.35123352043932621</v>
      </c>
      <c r="K226">
        <f t="shared" ca="1" si="66"/>
        <v>0.90725483508614158</v>
      </c>
      <c r="L226" s="42">
        <f t="shared" ca="1" si="55"/>
        <v>0</v>
      </c>
      <c r="M226" s="42">
        <f t="shared" ca="1" si="56"/>
        <v>0.15359011466154848</v>
      </c>
      <c r="N226" s="42">
        <f t="shared" ca="1" si="57"/>
        <v>0.1308887850996748</v>
      </c>
      <c r="O226" s="42">
        <f t="shared" ca="1" si="58"/>
        <v>0.10787246153980935</v>
      </c>
      <c r="P226" s="42">
        <f t="shared" ca="1" si="59"/>
        <v>0.16668346516881113</v>
      </c>
      <c r="Q226" s="42">
        <f t="shared" ca="1" si="60"/>
        <v>0.15235369318166159</v>
      </c>
      <c r="R226" s="42">
        <f t="shared" ca="1" si="61"/>
        <v>2.8063882524332558E-2</v>
      </c>
      <c r="S226" s="42">
        <f t="shared" ca="1" si="62"/>
        <v>7.2716644237506609E-2</v>
      </c>
      <c r="T226" s="42">
        <f t="shared" ca="1" si="63"/>
        <v>0.18783095358665547</v>
      </c>
      <c r="U226">
        <f ca="1">+(L226^2*Markiwitz!$B$4^2)+(M226^2*Markiwitz!$C$4^2)+(N226^2*Markiwitz!$D$4^2)+(O226^2*Markiwitz!$E$4^2)+(P226^2*Markiwitz!$F$4^2)+(Q226^2*Markiwitz!$G$4^2)+(R226^2*Markiwitz!$H$4^2)+(S226^2*Markiwitz!$I$4^2)+(T226^2*Markiwitz!$J$4^2)+(2*L226*M226*Markiwitz!$B$8)+(2*L226*N226*Markiwitz!$E$8)+(2*L226*O226*Markiwitz!$H$8)+(2*L226*P226*Markiwitz!$B$11)+(2*L226*Q226*Markiwitz!$E$11)+(2*L226*R226*Markiwitz!$H$11)+(2*L226*S226*Markiwitz!$K$8)+(2*L226*T226*Markiwitz!$K$11)</f>
        <v>1.3838747319806022E-2</v>
      </c>
      <c r="V226" s="5">
        <f t="shared" ca="1" si="54"/>
        <v>0.11763820518779612</v>
      </c>
      <c r="W226" s="42">
        <f ca="1">SUMPRODUCT(L226:T226,Markiwitz!$B$3:$J$3)</f>
        <v>0.5632837238281917</v>
      </c>
    </row>
    <row r="227" spans="1:23" x14ac:dyDescent="0.25">
      <c r="A227">
        <v>226</v>
      </c>
      <c r="B227" s="25">
        <f t="shared" ca="1" si="53"/>
        <v>1</v>
      </c>
      <c r="C227" s="46">
        <v>0</v>
      </c>
      <c r="D227">
        <f t="shared" ca="1" si="66"/>
        <v>0.31610106229295265</v>
      </c>
      <c r="E227">
        <f t="shared" ca="1" si="66"/>
        <v>0.83337332329139802</v>
      </c>
      <c r="F227">
        <f t="shared" ca="1" si="66"/>
        <v>0.52616828641159419</v>
      </c>
      <c r="G227">
        <f t="shared" ca="1" si="66"/>
        <v>0.28068402719084862</v>
      </c>
      <c r="H227">
        <f t="shared" ca="1" si="66"/>
        <v>0.26603279655648626</v>
      </c>
      <c r="I227">
        <f t="shared" ca="1" si="66"/>
        <v>0.49880915593583108</v>
      </c>
      <c r="J227">
        <f t="shared" ca="1" si="66"/>
        <v>0.80267891749268028</v>
      </c>
      <c r="K227">
        <f t="shared" ca="1" si="66"/>
        <v>0.7585066575339624</v>
      </c>
      <c r="L227" s="42">
        <f t="shared" ca="1" si="55"/>
        <v>0</v>
      </c>
      <c r="M227" s="42">
        <f t="shared" ca="1" si="56"/>
        <v>7.3814786343846375E-2</v>
      </c>
      <c r="N227" s="42">
        <f t="shared" ca="1" si="57"/>
        <v>0.19460634949212954</v>
      </c>
      <c r="O227" s="42">
        <f t="shared" ca="1" si="58"/>
        <v>0.12286893109642515</v>
      </c>
      <c r="P227" s="42">
        <f t="shared" ca="1" si="59"/>
        <v>6.5544327332951111E-2</v>
      </c>
      <c r="Q227" s="42">
        <f t="shared" ca="1" si="60"/>
        <v>6.2123024503074518E-2</v>
      </c>
      <c r="R227" s="42">
        <f t="shared" ca="1" si="61"/>
        <v>0.11648012507352651</v>
      </c>
      <c r="S227" s="42">
        <f t="shared" ca="1" si="62"/>
        <v>0.18743870193805745</v>
      </c>
      <c r="T227" s="42">
        <f t="shared" ca="1" si="63"/>
        <v>0.17712375421998935</v>
      </c>
      <c r="U227">
        <f ca="1">+(L227^2*Markiwitz!$B$4^2)+(M227^2*Markiwitz!$C$4^2)+(N227^2*Markiwitz!$D$4^2)+(O227^2*Markiwitz!$E$4^2)+(P227^2*Markiwitz!$F$4^2)+(Q227^2*Markiwitz!$G$4^2)+(R227^2*Markiwitz!$H$4^2)+(S227^2*Markiwitz!$I$4^2)+(T227^2*Markiwitz!$J$4^2)+(2*L227*M227*Markiwitz!$B$8)+(2*L227*N227*Markiwitz!$E$8)+(2*L227*O227*Markiwitz!$H$8)+(2*L227*P227*Markiwitz!$B$11)+(2*L227*Q227*Markiwitz!$E$11)+(2*L227*R227*Markiwitz!$H$11)+(2*L227*S227*Markiwitz!$K$8)+(2*L227*T227*Markiwitz!$K$11)</f>
        <v>1.1684586400707552E-2</v>
      </c>
      <c r="V227" s="5">
        <f t="shared" ca="1" si="54"/>
        <v>0.10809526539450076</v>
      </c>
      <c r="W227" s="42">
        <f ca="1">SUMPRODUCT(L227:T227,Markiwitz!$B$3:$J$3)</f>
        <v>0.28422280393536831</v>
      </c>
    </row>
    <row r="228" spans="1:23" x14ac:dyDescent="0.25">
      <c r="A228">
        <v>227</v>
      </c>
      <c r="B228" s="25">
        <f t="shared" ca="1" si="53"/>
        <v>1.0000000000000002</v>
      </c>
      <c r="C228" s="46">
        <v>0</v>
      </c>
      <c r="D228">
        <f t="shared" ca="1" si="66"/>
        <v>0.51246286501210414</v>
      </c>
      <c r="E228">
        <f t="shared" ca="1" si="66"/>
        <v>0.46228428785346709</v>
      </c>
      <c r="F228">
        <f t="shared" ca="1" si="66"/>
        <v>0.34130043931468179</v>
      </c>
      <c r="G228">
        <f t="shared" ca="1" si="66"/>
        <v>0.61592558434926692</v>
      </c>
      <c r="H228">
        <f t="shared" ca="1" si="66"/>
        <v>0.3057408264427629</v>
      </c>
      <c r="I228">
        <f t="shared" ca="1" si="66"/>
        <v>0.90920107165770536</v>
      </c>
      <c r="J228">
        <f t="shared" ca="1" si="66"/>
        <v>0.43080997634516316</v>
      </c>
      <c r="K228">
        <f t="shared" ca="1" si="66"/>
        <v>0.54121435089768644</v>
      </c>
      <c r="L228" s="42">
        <f t="shared" ca="1" si="55"/>
        <v>0</v>
      </c>
      <c r="M228" s="42">
        <f t="shared" ca="1" si="56"/>
        <v>0.12441621859721771</v>
      </c>
      <c r="N228" s="42">
        <f t="shared" ca="1" si="57"/>
        <v>0.11223381622057159</v>
      </c>
      <c r="O228" s="42">
        <f t="shared" ca="1" si="58"/>
        <v>8.2861243153879896E-2</v>
      </c>
      <c r="P228" s="42">
        <f t="shared" ca="1" si="59"/>
        <v>0.14953499536050766</v>
      </c>
      <c r="Q228" s="42">
        <f t="shared" ca="1" si="60"/>
        <v>7.4228046740320061E-2</v>
      </c>
      <c r="R228" s="42">
        <f t="shared" ca="1" si="61"/>
        <v>0.22073669528721435</v>
      </c>
      <c r="S228" s="42">
        <f t="shared" ca="1" si="62"/>
        <v>0.10459245313229869</v>
      </c>
      <c r="T228" s="42">
        <f t="shared" ca="1" si="63"/>
        <v>0.13139653150799016</v>
      </c>
      <c r="U228">
        <f ca="1">+(L228^2*Markiwitz!$B$4^2)+(M228^2*Markiwitz!$C$4^2)+(N228^2*Markiwitz!$D$4^2)+(O228^2*Markiwitz!$E$4^2)+(P228^2*Markiwitz!$F$4^2)+(Q228^2*Markiwitz!$G$4^2)+(R228^2*Markiwitz!$H$4^2)+(S228^2*Markiwitz!$I$4^2)+(T228^2*Markiwitz!$J$4^2)+(2*L228*M228*Markiwitz!$B$8)+(2*L228*N228*Markiwitz!$E$8)+(2*L228*O228*Markiwitz!$H$8)+(2*L228*P228*Markiwitz!$B$11)+(2*L228*Q228*Markiwitz!$E$11)+(2*L228*R228*Markiwitz!$H$11)+(2*L228*S228*Markiwitz!$K$8)+(2*L228*T228*Markiwitz!$K$11)</f>
        <v>1.2031511220121789E-2</v>
      </c>
      <c r="V228" s="5">
        <f t="shared" ca="1" si="54"/>
        <v>0.10968824558776473</v>
      </c>
      <c r="W228" s="42">
        <f ca="1">SUMPRODUCT(L228:T228,Markiwitz!$B$3:$J$3)</f>
        <v>0.33314952876357307</v>
      </c>
    </row>
    <row r="229" spans="1:23" x14ac:dyDescent="0.25">
      <c r="A229">
        <v>228</v>
      </c>
      <c r="B229" s="25">
        <f t="shared" ca="1" si="53"/>
        <v>0.99999999999999989</v>
      </c>
      <c r="C229" s="46">
        <v>0</v>
      </c>
      <c r="D229">
        <f t="shared" ca="1" si="66"/>
        <v>0.73847691365709911</v>
      </c>
      <c r="E229">
        <f t="shared" ca="1" si="66"/>
        <v>0.65109116986473692</v>
      </c>
      <c r="F229">
        <f t="shared" ca="1" si="66"/>
        <v>0.20188263327516376</v>
      </c>
      <c r="G229">
        <f t="shared" ca="1" si="66"/>
        <v>0.23834664381617099</v>
      </c>
      <c r="H229">
        <f t="shared" ca="1" si="66"/>
        <v>0.566331969531507</v>
      </c>
      <c r="I229">
        <f t="shared" ca="1" si="66"/>
        <v>8.6342661116276531E-2</v>
      </c>
      <c r="J229">
        <f t="shared" ca="1" si="66"/>
        <v>0.5056443021751601</v>
      </c>
      <c r="K229">
        <f t="shared" ca="1" si="66"/>
        <v>6.1801080597645774E-2</v>
      </c>
      <c r="L229" s="42">
        <f t="shared" ca="1" si="55"/>
        <v>0</v>
      </c>
      <c r="M229" s="42">
        <f t="shared" ca="1" si="56"/>
        <v>0.24213013767005895</v>
      </c>
      <c r="N229" s="42">
        <f t="shared" ca="1" si="57"/>
        <v>0.21347829793946732</v>
      </c>
      <c r="O229" s="42">
        <f t="shared" ca="1" si="58"/>
        <v>6.6192820498660848E-2</v>
      </c>
      <c r="P229" s="42">
        <f t="shared" ca="1" si="59"/>
        <v>7.8148557677462066E-2</v>
      </c>
      <c r="Q229" s="42">
        <f t="shared" ca="1" si="60"/>
        <v>0.18568764332867402</v>
      </c>
      <c r="R229" s="42">
        <f t="shared" ca="1" si="61"/>
        <v>2.8309836145522013E-2</v>
      </c>
      <c r="S229" s="42">
        <f t="shared" ca="1" si="62"/>
        <v>0.16578950842409376</v>
      </c>
      <c r="T229" s="42">
        <f t="shared" ca="1" si="63"/>
        <v>2.0263198316060899E-2</v>
      </c>
      <c r="U229">
        <f ca="1">+(L229^2*Markiwitz!$B$4^2)+(M229^2*Markiwitz!$C$4^2)+(N229^2*Markiwitz!$D$4^2)+(O229^2*Markiwitz!$E$4^2)+(P229^2*Markiwitz!$F$4^2)+(Q229^2*Markiwitz!$G$4^2)+(R229^2*Markiwitz!$H$4^2)+(S229^2*Markiwitz!$I$4^2)+(T229^2*Markiwitz!$J$4^2)+(2*L229*M229*Markiwitz!$B$8)+(2*L229*N229*Markiwitz!$E$8)+(2*L229*O229*Markiwitz!$H$8)+(2*L229*P229*Markiwitz!$B$11)+(2*L229*Q229*Markiwitz!$E$11)+(2*L229*R229*Markiwitz!$H$11)+(2*L229*S229*Markiwitz!$K$8)+(2*L229*T229*Markiwitz!$K$11)</f>
        <v>1.8632584531831697E-2</v>
      </c>
      <c r="V229" s="5">
        <f t="shared" ca="1" si="54"/>
        <v>0.13650122538582465</v>
      </c>
      <c r="W229" s="42">
        <f ca="1">SUMPRODUCT(L229:T229,Markiwitz!$B$3:$J$3)</f>
        <v>0.62553322111876741</v>
      </c>
    </row>
    <row r="230" spans="1:23" x14ac:dyDescent="0.25">
      <c r="A230">
        <v>229</v>
      </c>
      <c r="B230" s="25">
        <f t="shared" ca="1" si="53"/>
        <v>0.99999999999999989</v>
      </c>
      <c r="C230" s="46">
        <v>0</v>
      </c>
      <c r="D230">
        <f t="shared" ca="1" si="66"/>
        <v>0.74581504853623914</v>
      </c>
      <c r="E230">
        <f t="shared" ca="1" si="66"/>
        <v>3.7082947666988497E-2</v>
      </c>
      <c r="F230">
        <f t="shared" ca="1" si="66"/>
        <v>0.4410288556799733</v>
      </c>
      <c r="G230">
        <f t="shared" ca="1" si="66"/>
        <v>0.16415829062084408</v>
      </c>
      <c r="H230">
        <f t="shared" ca="1" si="66"/>
        <v>0.63498892654365047</v>
      </c>
      <c r="I230">
        <f t="shared" ca="1" si="66"/>
        <v>0.14944277088881397</v>
      </c>
      <c r="J230">
        <f t="shared" ca="1" si="66"/>
        <v>0.12229645914257892</v>
      </c>
      <c r="K230">
        <f t="shared" ca="1" si="66"/>
        <v>0.23673463802626571</v>
      </c>
      <c r="L230" s="42">
        <f t="shared" ca="1" si="55"/>
        <v>0</v>
      </c>
      <c r="M230" s="42">
        <f t="shared" ca="1" si="56"/>
        <v>0.29460830569498353</v>
      </c>
      <c r="N230" s="42">
        <f t="shared" ca="1" si="57"/>
        <v>1.4648329238983409E-2</v>
      </c>
      <c r="O230" s="42">
        <f t="shared" ca="1" si="58"/>
        <v>0.17421311649514271</v>
      </c>
      <c r="P230" s="42">
        <f t="shared" ca="1" si="59"/>
        <v>6.4845025533487408E-2</v>
      </c>
      <c r="Q230" s="42">
        <f t="shared" ca="1" si="60"/>
        <v>0.25083029921594741</v>
      </c>
      <c r="R230" s="42">
        <f t="shared" ca="1" si="61"/>
        <v>5.9032171067513413E-2</v>
      </c>
      <c r="S230" s="42">
        <f t="shared" ca="1" si="62"/>
        <v>4.8308964388964426E-2</v>
      </c>
      <c r="T230" s="42">
        <f t="shared" ca="1" si="63"/>
        <v>9.351378836497759E-2</v>
      </c>
      <c r="U230">
        <f ca="1">+(L230^2*Markiwitz!$B$4^2)+(M230^2*Markiwitz!$C$4^2)+(N230^2*Markiwitz!$D$4^2)+(O230^2*Markiwitz!$E$4^2)+(P230^2*Markiwitz!$F$4^2)+(Q230^2*Markiwitz!$G$4^2)+(R230^2*Markiwitz!$H$4^2)+(S230^2*Markiwitz!$I$4^2)+(T230^2*Markiwitz!$J$4^2)+(2*L230*M230*Markiwitz!$B$8)+(2*L230*N230*Markiwitz!$E$8)+(2*L230*O230*Markiwitz!$H$8)+(2*L230*P230*Markiwitz!$B$11)+(2*L230*Q230*Markiwitz!$E$11)+(2*L230*R230*Markiwitz!$H$11)+(2*L230*S230*Markiwitz!$K$8)+(2*L230*T230*Markiwitz!$K$11)</f>
        <v>2.3498097521214727E-2</v>
      </c>
      <c r="V230" s="5">
        <f t="shared" ca="1" si="54"/>
        <v>0.15329089184036579</v>
      </c>
      <c r="W230" s="42">
        <f ca="1">SUMPRODUCT(L230:T230,Markiwitz!$B$3:$J$3)</f>
        <v>0.8142635510782088</v>
      </c>
    </row>
    <row r="231" spans="1:23" x14ac:dyDescent="0.25">
      <c r="A231">
        <v>230</v>
      </c>
      <c r="B231" s="25">
        <f t="shared" ca="1" si="53"/>
        <v>1</v>
      </c>
      <c r="C231" s="46">
        <v>0</v>
      </c>
      <c r="D231">
        <f t="shared" ca="1" si="66"/>
        <v>0.69190382155502261</v>
      </c>
      <c r="E231">
        <f t="shared" ca="1" si="66"/>
        <v>3.8449826495878026E-2</v>
      </c>
      <c r="F231">
        <f t="shared" ca="1" si="66"/>
        <v>0.28306063169229256</v>
      </c>
      <c r="G231">
        <f t="shared" ca="1" si="66"/>
        <v>0.35981127791002498</v>
      </c>
      <c r="H231">
        <f t="shared" ca="1" si="66"/>
        <v>0.305059198237709</v>
      </c>
      <c r="I231">
        <f t="shared" ca="1" si="66"/>
        <v>0.68889654436558057</v>
      </c>
      <c r="J231">
        <f t="shared" ca="1" si="66"/>
        <v>3.1135123979165846E-2</v>
      </c>
      <c r="K231">
        <f t="shared" ca="1" si="66"/>
        <v>0.8158653390711097</v>
      </c>
      <c r="L231" s="42">
        <f t="shared" ca="1" si="55"/>
        <v>0</v>
      </c>
      <c r="M231" s="42">
        <f t="shared" ca="1" si="56"/>
        <v>0.21526592847169443</v>
      </c>
      <c r="N231" s="42">
        <f t="shared" ca="1" si="57"/>
        <v>1.1962555115837771E-2</v>
      </c>
      <c r="O231" s="42">
        <f t="shared" ca="1" si="58"/>
        <v>8.806615572389935E-2</v>
      </c>
      <c r="P231" s="42">
        <f t="shared" ca="1" si="59"/>
        <v>0.11194490679327589</v>
      </c>
      <c r="Q231" s="42">
        <f t="shared" ca="1" si="60"/>
        <v>9.4910375548849166E-2</v>
      </c>
      <c r="R231" s="42">
        <f t="shared" ca="1" si="61"/>
        <v>0.21433030086538626</v>
      </c>
      <c r="S231" s="42">
        <f t="shared" ca="1" si="62"/>
        <v>9.6867962896826695E-3</v>
      </c>
      <c r="T231" s="42">
        <f t="shared" ca="1" si="63"/>
        <v>0.25383298119137454</v>
      </c>
      <c r="U231">
        <f ca="1">+(L231^2*Markiwitz!$B$4^2)+(M231^2*Markiwitz!$C$4^2)+(N231^2*Markiwitz!$D$4^2)+(O231^2*Markiwitz!$E$4^2)+(P231^2*Markiwitz!$F$4^2)+(Q231^2*Markiwitz!$G$4^2)+(R231^2*Markiwitz!$H$4^2)+(S231^2*Markiwitz!$I$4^2)+(T231^2*Markiwitz!$J$4^2)+(2*L231*M231*Markiwitz!$B$8)+(2*L231*N231*Markiwitz!$E$8)+(2*L231*O231*Markiwitz!$H$8)+(2*L231*P231*Markiwitz!$B$11)+(2*L231*Q231*Markiwitz!$E$11)+(2*L231*R231*Markiwitz!$H$11)+(2*L231*S231*Markiwitz!$K$8)+(2*L231*T231*Markiwitz!$K$11)</f>
        <v>1.1274690422371468E-2</v>
      </c>
      <c r="V231" s="5">
        <f t="shared" ca="1" si="54"/>
        <v>0.10618234515385064</v>
      </c>
      <c r="W231" s="42">
        <f ca="1">SUMPRODUCT(L231:T231,Markiwitz!$B$3:$J$3)</f>
        <v>0.38548111365110416</v>
      </c>
    </row>
    <row r="232" spans="1:23" x14ac:dyDescent="0.25">
      <c r="A232">
        <v>231</v>
      </c>
      <c r="B232" s="25">
        <f t="shared" ca="1" si="53"/>
        <v>1.0000000000000002</v>
      </c>
      <c r="C232" s="46">
        <v>0</v>
      </c>
      <c r="D232">
        <f t="shared" ref="D232:K241" ca="1" si="67">RAND()</f>
        <v>0.89564074497813906</v>
      </c>
      <c r="E232">
        <f t="shared" ca="1" si="67"/>
        <v>1.6106480033603265E-2</v>
      </c>
      <c r="F232">
        <f t="shared" ca="1" si="67"/>
        <v>0.9298758938301348</v>
      </c>
      <c r="G232">
        <f t="shared" ca="1" si="67"/>
        <v>0.20680281490651908</v>
      </c>
      <c r="H232">
        <f t="shared" ca="1" si="67"/>
        <v>0.35022436787341449</v>
      </c>
      <c r="I232">
        <f t="shared" ca="1" si="67"/>
        <v>0.91118881186705192</v>
      </c>
      <c r="J232">
        <f t="shared" ca="1" si="67"/>
        <v>0.66711234624901716</v>
      </c>
      <c r="K232">
        <f t="shared" ca="1" si="67"/>
        <v>0.13576066105962958</v>
      </c>
      <c r="L232" s="42">
        <f t="shared" ca="1" si="55"/>
        <v>0</v>
      </c>
      <c r="M232" s="42">
        <f t="shared" ca="1" si="56"/>
        <v>0.21777375091463064</v>
      </c>
      <c r="N232" s="42">
        <f t="shared" ca="1" si="57"/>
        <v>3.9162673098743434E-3</v>
      </c>
      <c r="O232" s="42">
        <f t="shared" ca="1" si="58"/>
        <v>0.22609797781076388</v>
      </c>
      <c r="P232" s="42">
        <f t="shared" ca="1" si="59"/>
        <v>5.0283805146667374E-2</v>
      </c>
      <c r="Q232" s="42">
        <f t="shared" ca="1" si="60"/>
        <v>8.5156548182006325E-2</v>
      </c>
      <c r="R232" s="42">
        <f t="shared" ca="1" si="61"/>
        <v>0.22155424087654363</v>
      </c>
      <c r="S232" s="42">
        <f t="shared" ca="1" si="62"/>
        <v>0.16220740150410901</v>
      </c>
      <c r="T232" s="42">
        <f t="shared" ca="1" si="63"/>
        <v>3.3010008255404906E-2</v>
      </c>
      <c r="U232">
        <f ca="1">+(L232^2*Markiwitz!$B$4^2)+(M232^2*Markiwitz!$C$4^2)+(N232^2*Markiwitz!$D$4^2)+(O232^2*Markiwitz!$E$4^2)+(P232^2*Markiwitz!$F$4^2)+(Q232^2*Markiwitz!$G$4^2)+(R232^2*Markiwitz!$H$4^2)+(S232^2*Markiwitz!$I$4^2)+(T232^2*Markiwitz!$J$4^2)+(2*L232*M232*Markiwitz!$B$8)+(2*L232*N232*Markiwitz!$E$8)+(2*L232*O232*Markiwitz!$H$8)+(2*L232*P232*Markiwitz!$B$11)+(2*L232*Q232*Markiwitz!$E$11)+(2*L232*R232*Markiwitz!$H$11)+(2*L232*S232*Markiwitz!$K$8)+(2*L232*T232*Markiwitz!$K$11)</f>
        <v>1.5676811988958306E-2</v>
      </c>
      <c r="V232" s="5">
        <f t="shared" ca="1" si="54"/>
        <v>0.12520707643323642</v>
      </c>
      <c r="W232" s="42">
        <f ca="1">SUMPRODUCT(L232:T232,Markiwitz!$B$3:$J$3)</f>
        <v>0.35328231057845194</v>
      </c>
    </row>
    <row r="233" spans="1:23" x14ac:dyDescent="0.25">
      <c r="A233">
        <v>232</v>
      </c>
      <c r="B233" s="25">
        <f t="shared" ca="1" si="53"/>
        <v>1</v>
      </c>
      <c r="C233" s="46">
        <v>0</v>
      </c>
      <c r="D233">
        <f t="shared" ca="1" si="67"/>
        <v>0.44984056116806403</v>
      </c>
      <c r="E233">
        <f t="shared" ca="1" si="67"/>
        <v>0.88409771766419187</v>
      </c>
      <c r="F233">
        <f t="shared" ca="1" si="67"/>
        <v>0.77592257195829406</v>
      </c>
      <c r="G233">
        <f t="shared" ca="1" si="67"/>
        <v>0.48590136883199075</v>
      </c>
      <c r="H233">
        <f t="shared" ca="1" si="67"/>
        <v>0.386392058196669</v>
      </c>
      <c r="I233">
        <f t="shared" ca="1" si="67"/>
        <v>0.52083505286624454</v>
      </c>
      <c r="J233">
        <f t="shared" ca="1" si="67"/>
        <v>0.67567603962751088</v>
      </c>
      <c r="K233">
        <f t="shared" ca="1" si="67"/>
        <v>0.73355323831633013</v>
      </c>
      <c r="L233" s="42">
        <f t="shared" ca="1" si="55"/>
        <v>0</v>
      </c>
      <c r="M233" s="42">
        <f t="shared" ca="1" si="56"/>
        <v>9.1575843220378872E-2</v>
      </c>
      <c r="N233" s="42">
        <f t="shared" ca="1" si="57"/>
        <v>0.17997931038962664</v>
      </c>
      <c r="O233" s="42">
        <f t="shared" ca="1" si="58"/>
        <v>0.15795766308022829</v>
      </c>
      <c r="P233" s="42">
        <f t="shared" ca="1" si="59"/>
        <v>9.8916886145581487E-2</v>
      </c>
      <c r="Q233" s="42">
        <f t="shared" ca="1" si="60"/>
        <v>7.8659377560659452E-2</v>
      </c>
      <c r="R233" s="42">
        <f t="shared" ca="1" si="61"/>
        <v>0.10602847600293959</v>
      </c>
      <c r="S233" s="42">
        <f t="shared" ca="1" si="62"/>
        <v>0.13755007532452865</v>
      </c>
      <c r="T233" s="42">
        <f t="shared" ca="1" si="63"/>
        <v>0.14933236827605698</v>
      </c>
      <c r="U233">
        <f ca="1">+(L233^2*Markiwitz!$B$4^2)+(M233^2*Markiwitz!$C$4^2)+(N233^2*Markiwitz!$D$4^2)+(O233^2*Markiwitz!$E$4^2)+(P233^2*Markiwitz!$F$4^2)+(Q233^2*Markiwitz!$G$4^2)+(R233^2*Markiwitz!$H$4^2)+(S233^2*Markiwitz!$I$4^2)+(T233^2*Markiwitz!$J$4^2)+(2*L233*M233*Markiwitz!$B$8)+(2*L233*N233*Markiwitz!$E$8)+(2*L233*O233*Markiwitz!$H$8)+(2*L233*P233*Markiwitz!$B$11)+(2*L233*Q233*Markiwitz!$E$11)+(2*L233*R233*Markiwitz!$H$11)+(2*L233*S233*Markiwitz!$K$8)+(2*L233*T233*Markiwitz!$K$11)</f>
        <v>1.1294818750445114E-2</v>
      </c>
      <c r="V233" s="5">
        <f t="shared" ca="1" si="54"/>
        <v>0.10627708478522128</v>
      </c>
      <c r="W233" s="42">
        <f ca="1">SUMPRODUCT(L233:T233,Markiwitz!$B$3:$J$3)</f>
        <v>0.35167718870061127</v>
      </c>
    </row>
    <row r="234" spans="1:23" x14ac:dyDescent="0.25">
      <c r="A234">
        <v>233</v>
      </c>
      <c r="B234" s="25">
        <f t="shared" ca="1" si="53"/>
        <v>0.99999999999999989</v>
      </c>
      <c r="C234" s="46">
        <v>0</v>
      </c>
      <c r="D234">
        <f t="shared" ca="1" si="67"/>
        <v>0.70130964020854147</v>
      </c>
      <c r="E234">
        <f t="shared" ca="1" si="67"/>
        <v>0.28196726597033606</v>
      </c>
      <c r="F234">
        <f t="shared" ca="1" si="67"/>
        <v>0.84766294854127733</v>
      </c>
      <c r="G234">
        <f t="shared" ca="1" si="67"/>
        <v>0.29077008384341274</v>
      </c>
      <c r="H234">
        <f t="shared" ca="1" si="67"/>
        <v>0.48117817563680687</v>
      </c>
      <c r="I234">
        <f t="shared" ca="1" si="67"/>
        <v>0.25723681105273055</v>
      </c>
      <c r="J234">
        <f t="shared" ca="1" si="67"/>
        <v>4.3815024140816949E-2</v>
      </c>
      <c r="K234">
        <f t="shared" ca="1" si="67"/>
        <v>0.51729057573448745</v>
      </c>
      <c r="L234" s="42">
        <f t="shared" ca="1" si="55"/>
        <v>0</v>
      </c>
      <c r="M234" s="42">
        <f t="shared" ca="1" si="56"/>
        <v>0.20498754324139531</v>
      </c>
      <c r="N234" s="42">
        <f t="shared" ca="1" si="57"/>
        <v>8.2416915171114616E-2</v>
      </c>
      <c r="O234" s="42">
        <f t="shared" ca="1" si="58"/>
        <v>0.24776551662196508</v>
      </c>
      <c r="P234" s="42">
        <f t="shared" ca="1" si="59"/>
        <v>8.4989912754417279E-2</v>
      </c>
      <c r="Q234" s="42">
        <f t="shared" ca="1" si="60"/>
        <v>0.14064476863006672</v>
      </c>
      <c r="R234" s="42">
        <f t="shared" ca="1" si="61"/>
        <v>7.518838884529E-2</v>
      </c>
      <c r="S234" s="42">
        <f t="shared" ca="1" si="62"/>
        <v>1.2806802645715442E-2</v>
      </c>
      <c r="T234" s="42">
        <f t="shared" ca="1" si="63"/>
        <v>0.15120015209003546</v>
      </c>
      <c r="U234">
        <f ca="1">+(L234^2*Markiwitz!$B$4^2)+(M234^2*Markiwitz!$C$4^2)+(N234^2*Markiwitz!$D$4^2)+(O234^2*Markiwitz!$E$4^2)+(P234^2*Markiwitz!$F$4^2)+(Q234^2*Markiwitz!$G$4^2)+(R234^2*Markiwitz!$H$4^2)+(S234^2*Markiwitz!$I$4^2)+(T234^2*Markiwitz!$J$4^2)+(2*L234*M234*Markiwitz!$B$8)+(2*L234*N234*Markiwitz!$E$8)+(2*L234*O234*Markiwitz!$H$8)+(2*L234*P234*Markiwitz!$B$11)+(2*L234*Q234*Markiwitz!$E$11)+(2*L234*R234*Markiwitz!$H$11)+(2*L234*S234*Markiwitz!$K$8)+(2*L234*T234*Markiwitz!$K$11)</f>
        <v>1.4429535674250227E-2</v>
      </c>
      <c r="V234" s="5">
        <f t="shared" ca="1" si="54"/>
        <v>0.12012300226954964</v>
      </c>
      <c r="W234" s="42">
        <f ca="1">SUMPRODUCT(L234:T234,Markiwitz!$B$3:$J$3)</f>
        <v>0.54712884636970194</v>
      </c>
    </row>
    <row r="235" spans="1:23" x14ac:dyDescent="0.25">
      <c r="A235">
        <v>234</v>
      </c>
      <c r="B235" s="25">
        <f t="shared" ca="1" si="53"/>
        <v>1</v>
      </c>
      <c r="C235" s="46">
        <v>0</v>
      </c>
      <c r="D235">
        <f t="shared" ca="1" si="67"/>
        <v>0.35985365255276625</v>
      </c>
      <c r="E235">
        <f t="shared" ca="1" si="67"/>
        <v>0.79993383973728305</v>
      </c>
      <c r="F235">
        <f t="shared" ca="1" si="67"/>
        <v>0.30618830907314187</v>
      </c>
      <c r="G235">
        <f t="shared" ca="1" si="67"/>
        <v>0.75430435753891789</v>
      </c>
      <c r="H235">
        <f t="shared" ca="1" si="67"/>
        <v>0.16283381120668394</v>
      </c>
      <c r="I235">
        <f t="shared" ca="1" si="67"/>
        <v>0.92082275596996832</v>
      </c>
      <c r="J235">
        <f t="shared" ca="1" si="67"/>
        <v>0.37288170187881942</v>
      </c>
      <c r="K235">
        <f t="shared" ca="1" si="67"/>
        <v>0.32184936831921884</v>
      </c>
      <c r="L235" s="42">
        <f t="shared" ca="1" si="55"/>
        <v>0</v>
      </c>
      <c r="M235" s="42">
        <f t="shared" ca="1" si="56"/>
        <v>8.9993385519004515E-2</v>
      </c>
      <c r="N235" s="42">
        <f t="shared" ca="1" si="57"/>
        <v>0.20005008680193678</v>
      </c>
      <c r="O235" s="42">
        <f t="shared" ca="1" si="58"/>
        <v>7.657257983727403E-2</v>
      </c>
      <c r="P235" s="42">
        <f t="shared" ca="1" si="59"/>
        <v>0.18863891575120553</v>
      </c>
      <c r="Q235" s="42">
        <f t="shared" ca="1" si="60"/>
        <v>4.0722015306772961E-2</v>
      </c>
      <c r="R235" s="42">
        <f t="shared" ca="1" si="61"/>
        <v>0.23028238475508161</v>
      </c>
      <c r="S235" s="42">
        <f t="shared" ca="1" si="62"/>
        <v>9.3251482962904128E-2</v>
      </c>
      <c r="T235" s="42">
        <f t="shared" ca="1" si="63"/>
        <v>8.0489149065820387E-2</v>
      </c>
      <c r="U235">
        <f ca="1">+(L235^2*Markiwitz!$B$4^2)+(M235^2*Markiwitz!$C$4^2)+(N235^2*Markiwitz!$D$4^2)+(O235^2*Markiwitz!$E$4^2)+(P235^2*Markiwitz!$F$4^2)+(Q235^2*Markiwitz!$G$4^2)+(R235^2*Markiwitz!$H$4^2)+(S235^2*Markiwitz!$I$4^2)+(T235^2*Markiwitz!$J$4^2)+(2*L235*M235*Markiwitz!$B$8)+(2*L235*N235*Markiwitz!$E$8)+(2*L235*O235*Markiwitz!$H$8)+(2*L235*P235*Markiwitz!$B$11)+(2*L235*Q235*Markiwitz!$E$11)+(2*L235*R235*Markiwitz!$H$11)+(2*L235*S235*Markiwitz!$K$8)+(2*L235*T235*Markiwitz!$K$11)</f>
        <v>1.4150573255000361E-2</v>
      </c>
      <c r="V235" s="5">
        <f t="shared" ca="1" si="54"/>
        <v>0.11895618207979088</v>
      </c>
      <c r="W235" s="42">
        <f ca="1">SUMPRODUCT(L235:T235,Markiwitz!$B$3:$J$3)</f>
        <v>0.26296985190894728</v>
      </c>
    </row>
    <row r="236" spans="1:23" x14ac:dyDescent="0.25">
      <c r="A236">
        <v>235</v>
      </c>
      <c r="B236" s="25">
        <f t="shared" ca="1" si="53"/>
        <v>1</v>
      </c>
      <c r="C236" s="46">
        <v>0</v>
      </c>
      <c r="D236">
        <f t="shared" ca="1" si="67"/>
        <v>0.39219498027155053</v>
      </c>
      <c r="E236">
        <f t="shared" ca="1" si="67"/>
        <v>0.30760568963023538</v>
      </c>
      <c r="F236">
        <f t="shared" ca="1" si="67"/>
        <v>0.63622835018964929</v>
      </c>
      <c r="G236">
        <f t="shared" ca="1" si="67"/>
        <v>0.68136985612593115</v>
      </c>
      <c r="H236">
        <f t="shared" ca="1" si="67"/>
        <v>0.49186229563443329</v>
      </c>
      <c r="I236">
        <f t="shared" ca="1" si="67"/>
        <v>0.36207424571942082</v>
      </c>
      <c r="J236">
        <f t="shared" ca="1" si="67"/>
        <v>3.8158742837823834E-4</v>
      </c>
      <c r="K236">
        <f t="shared" ca="1" si="67"/>
        <v>0.90685075951154592</v>
      </c>
      <c r="L236" s="42">
        <f t="shared" ca="1" si="55"/>
        <v>0</v>
      </c>
      <c r="M236" s="42">
        <f t="shared" ca="1" si="56"/>
        <v>0.10379461338634774</v>
      </c>
      <c r="N236" s="42">
        <f t="shared" ca="1" si="57"/>
        <v>8.1408011924336124E-2</v>
      </c>
      <c r="O236" s="42">
        <f t="shared" ca="1" si="58"/>
        <v>0.16837817655811232</v>
      </c>
      <c r="P236" s="42">
        <f t="shared" ca="1" si="59"/>
        <v>0.18032490048887184</v>
      </c>
      <c r="Q236" s="42">
        <f t="shared" ca="1" si="60"/>
        <v>0.13017162223583104</v>
      </c>
      <c r="R236" s="42">
        <f t="shared" ca="1" si="61"/>
        <v>9.5823144716385533E-2</v>
      </c>
      <c r="S236" s="42">
        <f t="shared" ca="1" si="62"/>
        <v>1.0098731904775209E-4</v>
      </c>
      <c r="T236" s="42">
        <f t="shared" ca="1" si="63"/>
        <v>0.2399985433710676</v>
      </c>
      <c r="U236">
        <f ca="1">+(L236^2*Markiwitz!$B$4^2)+(M236^2*Markiwitz!$C$4^2)+(N236^2*Markiwitz!$D$4^2)+(O236^2*Markiwitz!$E$4^2)+(P236^2*Markiwitz!$F$4^2)+(Q236^2*Markiwitz!$G$4^2)+(R236^2*Markiwitz!$H$4^2)+(S236^2*Markiwitz!$I$4^2)+(T236^2*Markiwitz!$J$4^2)+(2*L236*M236*Markiwitz!$B$8)+(2*L236*N236*Markiwitz!$E$8)+(2*L236*O236*Markiwitz!$H$8)+(2*L236*P236*Markiwitz!$B$11)+(2*L236*Q236*Markiwitz!$E$11)+(2*L236*R236*Markiwitz!$H$11)+(2*L236*S236*Markiwitz!$K$8)+(2*L236*T236*Markiwitz!$K$11)</f>
        <v>1.3674255969116877E-2</v>
      </c>
      <c r="V236" s="5">
        <f t="shared" ca="1" si="54"/>
        <v>0.11693697434565714</v>
      </c>
      <c r="W236" s="42">
        <f ca="1">SUMPRODUCT(L236:T236,Markiwitz!$B$3:$J$3)</f>
        <v>0.52010490652401786</v>
      </c>
    </row>
    <row r="237" spans="1:23" x14ac:dyDescent="0.25">
      <c r="A237">
        <v>236</v>
      </c>
      <c r="B237" s="25">
        <f t="shared" ca="1" si="53"/>
        <v>0.99999999999999989</v>
      </c>
      <c r="C237" s="46">
        <v>0</v>
      </c>
      <c r="D237">
        <f t="shared" ca="1" si="67"/>
        <v>0.54232002031596349</v>
      </c>
      <c r="E237">
        <f t="shared" ca="1" si="67"/>
        <v>0.60698542913924514</v>
      </c>
      <c r="F237">
        <f t="shared" ca="1" si="67"/>
        <v>0.50016740069801202</v>
      </c>
      <c r="G237">
        <f t="shared" ca="1" si="67"/>
        <v>0.77030366800458461</v>
      </c>
      <c r="H237">
        <f t="shared" ca="1" si="67"/>
        <v>0.98870878086900205</v>
      </c>
      <c r="I237">
        <f t="shared" ca="1" si="67"/>
        <v>0.62817134209933512</v>
      </c>
      <c r="J237">
        <f t="shared" ca="1" si="67"/>
        <v>0.54558618445485374</v>
      </c>
      <c r="K237">
        <f t="shared" ca="1" si="67"/>
        <v>0.57868409064348203</v>
      </c>
      <c r="L237" s="42">
        <f t="shared" ca="1" si="55"/>
        <v>0</v>
      </c>
      <c r="M237" s="42">
        <f t="shared" ca="1" si="56"/>
        <v>0.10508190275104738</v>
      </c>
      <c r="N237" s="42">
        <f t="shared" ca="1" si="57"/>
        <v>0.11761170793390942</v>
      </c>
      <c r="O237" s="42">
        <f t="shared" ca="1" si="58"/>
        <v>9.6914257616326382E-2</v>
      </c>
      <c r="P237" s="42">
        <f t="shared" ca="1" si="59"/>
        <v>0.14925684484757382</v>
      </c>
      <c r="Q237" s="42">
        <f t="shared" ca="1" si="60"/>
        <v>0.19157581514297062</v>
      </c>
      <c r="R237" s="42">
        <f t="shared" ca="1" si="61"/>
        <v>0.12171676760710252</v>
      </c>
      <c r="S237" s="42">
        <f t="shared" ca="1" si="62"/>
        <v>0.10571476661289017</v>
      </c>
      <c r="T237" s="42">
        <f t="shared" ca="1" si="63"/>
        <v>0.11212793748817963</v>
      </c>
      <c r="U237">
        <f ca="1">+(L237^2*Markiwitz!$B$4^2)+(M237^2*Markiwitz!$C$4^2)+(N237^2*Markiwitz!$D$4^2)+(O237^2*Markiwitz!$E$4^2)+(P237^2*Markiwitz!$F$4^2)+(Q237^2*Markiwitz!$G$4^2)+(R237^2*Markiwitz!$H$4^2)+(S237^2*Markiwitz!$I$4^2)+(T237^2*Markiwitz!$J$4^2)+(2*L237*M237*Markiwitz!$B$8)+(2*L237*N237*Markiwitz!$E$8)+(2*L237*O237*Markiwitz!$H$8)+(2*L237*P237*Markiwitz!$B$11)+(2*L237*Q237*Markiwitz!$E$11)+(2*L237*R237*Markiwitz!$H$11)+(2*L237*S237*Markiwitz!$K$8)+(2*L237*T237*Markiwitz!$K$11)</f>
        <v>1.7585934496029895E-2</v>
      </c>
      <c r="V237" s="5">
        <f t="shared" ca="1" si="54"/>
        <v>0.13261196965594732</v>
      </c>
      <c r="W237" s="42">
        <f ca="1">SUMPRODUCT(L237:T237,Markiwitz!$B$3:$J$3)</f>
        <v>0.65189669718111665</v>
      </c>
    </row>
    <row r="238" spans="1:23" x14ac:dyDescent="0.25">
      <c r="A238">
        <v>237</v>
      </c>
      <c r="B238" s="25">
        <f t="shared" ca="1" si="53"/>
        <v>0.99999999999999989</v>
      </c>
      <c r="C238" s="46">
        <v>0</v>
      </c>
      <c r="D238">
        <f t="shared" ca="1" si="67"/>
        <v>0.34346942182352336</v>
      </c>
      <c r="E238">
        <f t="shared" ca="1" si="67"/>
        <v>0.92966229559099622</v>
      </c>
      <c r="F238">
        <f t="shared" ca="1" si="67"/>
        <v>0.88763002539959523</v>
      </c>
      <c r="G238">
        <f t="shared" ca="1" si="67"/>
        <v>0.49529183073732086</v>
      </c>
      <c r="H238">
        <f t="shared" ca="1" si="67"/>
        <v>0.28074951633421763</v>
      </c>
      <c r="I238">
        <f t="shared" ca="1" si="67"/>
        <v>0.55408858763602031</v>
      </c>
      <c r="J238">
        <f t="shared" ca="1" si="67"/>
        <v>1.872341500897734E-2</v>
      </c>
      <c r="K238">
        <f t="shared" ca="1" si="67"/>
        <v>0.52322952188150706</v>
      </c>
      <c r="L238" s="42">
        <f t="shared" ca="1" si="55"/>
        <v>0</v>
      </c>
      <c r="M238" s="42">
        <f t="shared" ca="1" si="56"/>
        <v>8.5168027698381499E-2</v>
      </c>
      <c r="N238" s="42">
        <f t="shared" ca="1" si="57"/>
        <v>0.23052271646387423</v>
      </c>
      <c r="O238" s="42">
        <f t="shared" ca="1" si="58"/>
        <v>0.22010022955694247</v>
      </c>
      <c r="P238" s="42">
        <f t="shared" ca="1" si="59"/>
        <v>0.12281450888717574</v>
      </c>
      <c r="Q238" s="42">
        <f t="shared" ca="1" si="60"/>
        <v>6.9615753438876465E-2</v>
      </c>
      <c r="R238" s="42">
        <f t="shared" ca="1" si="61"/>
        <v>0.13739398380385806</v>
      </c>
      <c r="S238" s="42">
        <f t="shared" ca="1" si="62"/>
        <v>4.6427315701838738E-3</v>
      </c>
      <c r="T238" s="42">
        <f t="shared" ca="1" si="63"/>
        <v>0.12974204858070756</v>
      </c>
      <c r="U238">
        <f ca="1">+(L238^2*Markiwitz!$B$4^2)+(M238^2*Markiwitz!$C$4^2)+(N238^2*Markiwitz!$D$4^2)+(O238^2*Markiwitz!$E$4^2)+(P238^2*Markiwitz!$F$4^2)+(Q238^2*Markiwitz!$G$4^2)+(R238^2*Markiwitz!$H$4^2)+(S238^2*Markiwitz!$I$4^2)+(T238^2*Markiwitz!$J$4^2)+(2*L238*M238*Markiwitz!$B$8)+(2*L238*N238*Markiwitz!$E$8)+(2*L238*O238*Markiwitz!$H$8)+(2*L238*P238*Markiwitz!$B$11)+(2*L238*Q238*Markiwitz!$E$11)+(2*L238*R238*Markiwitz!$H$11)+(2*L238*S238*Markiwitz!$K$8)+(2*L238*T238*Markiwitz!$K$11)</f>
        <v>1.3599715721628849E-2</v>
      </c>
      <c r="V238" s="5">
        <f t="shared" ca="1" si="54"/>
        <v>0.1166178190570757</v>
      </c>
      <c r="W238" s="42">
        <f ca="1">SUMPRODUCT(L238:T238,Markiwitz!$B$3:$J$3)</f>
        <v>0.37216813502470125</v>
      </c>
    </row>
    <row r="239" spans="1:23" x14ac:dyDescent="0.25">
      <c r="A239">
        <v>238</v>
      </c>
      <c r="B239" s="25">
        <f t="shared" ca="1" si="53"/>
        <v>1</v>
      </c>
      <c r="C239" s="46">
        <v>0</v>
      </c>
      <c r="D239">
        <f t="shared" ca="1" si="67"/>
        <v>0.99534795896833062</v>
      </c>
      <c r="E239">
        <f t="shared" ca="1" si="67"/>
        <v>8.0462753989718694E-2</v>
      </c>
      <c r="F239">
        <f t="shared" ca="1" si="67"/>
        <v>0.19359408651675769</v>
      </c>
      <c r="G239">
        <f t="shared" ca="1" si="67"/>
        <v>0.62250565626021814</v>
      </c>
      <c r="H239">
        <f t="shared" ca="1" si="67"/>
        <v>0.35223746728389205</v>
      </c>
      <c r="I239">
        <f t="shared" ca="1" si="67"/>
        <v>0.28281170305447745</v>
      </c>
      <c r="J239">
        <f t="shared" ca="1" si="67"/>
        <v>0.36077402139868098</v>
      </c>
      <c r="K239">
        <f t="shared" ca="1" si="67"/>
        <v>0.61272011731147991</v>
      </c>
      <c r="L239" s="42">
        <f t="shared" ca="1" si="55"/>
        <v>0</v>
      </c>
      <c r="M239" s="42">
        <f t="shared" ca="1" si="56"/>
        <v>0.28434826621110254</v>
      </c>
      <c r="N239" s="42">
        <f t="shared" ca="1" si="57"/>
        <v>2.2986378165944427E-2</v>
      </c>
      <c r="O239" s="42">
        <f t="shared" ca="1" si="58"/>
        <v>5.530542596060492E-2</v>
      </c>
      <c r="P239" s="42">
        <f t="shared" ca="1" si="59"/>
        <v>0.17783570305168983</v>
      </c>
      <c r="Q239" s="42">
        <f t="shared" ca="1" si="60"/>
        <v>0.10062623046977226</v>
      </c>
      <c r="R239" s="42">
        <f t="shared" ca="1" si="61"/>
        <v>8.0792869170195875E-2</v>
      </c>
      <c r="S239" s="42">
        <f t="shared" ca="1" si="62"/>
        <v>0.10306492976089596</v>
      </c>
      <c r="T239" s="42">
        <f t="shared" ca="1" si="63"/>
        <v>0.17504019720979413</v>
      </c>
      <c r="U239">
        <f ca="1">+(L239^2*Markiwitz!$B$4^2)+(M239^2*Markiwitz!$C$4^2)+(N239^2*Markiwitz!$D$4^2)+(O239^2*Markiwitz!$E$4^2)+(P239^2*Markiwitz!$F$4^2)+(Q239^2*Markiwitz!$G$4^2)+(R239^2*Markiwitz!$H$4^2)+(S239^2*Markiwitz!$I$4^2)+(T239^2*Markiwitz!$J$4^2)+(2*L239*M239*Markiwitz!$B$8)+(2*L239*N239*Markiwitz!$E$8)+(2*L239*O239*Markiwitz!$H$8)+(2*L239*P239*Markiwitz!$B$11)+(2*L239*Q239*Markiwitz!$E$11)+(2*L239*R239*Markiwitz!$H$11)+(2*L239*S239*Markiwitz!$K$8)+(2*L239*T239*Markiwitz!$K$11)</f>
        <v>1.1317696811182913E-2</v>
      </c>
      <c r="V239" s="5">
        <f t="shared" ca="1" si="54"/>
        <v>0.10638466436090736</v>
      </c>
      <c r="W239" s="42">
        <f ca="1">SUMPRODUCT(L239:T239,Markiwitz!$B$3:$J$3)</f>
        <v>0.4052354949763336</v>
      </c>
    </row>
    <row r="240" spans="1:23" x14ac:dyDescent="0.25">
      <c r="A240">
        <v>239</v>
      </c>
      <c r="B240" s="25">
        <f t="shared" ca="1" si="53"/>
        <v>1</v>
      </c>
      <c r="C240" s="46">
        <v>0</v>
      </c>
      <c r="D240">
        <f t="shared" ca="1" si="67"/>
        <v>0.32363557008143851</v>
      </c>
      <c r="E240">
        <f t="shared" ca="1" si="67"/>
        <v>0.29417804245387635</v>
      </c>
      <c r="F240">
        <f t="shared" ca="1" si="67"/>
        <v>0.91686119819310818</v>
      </c>
      <c r="G240">
        <f t="shared" ca="1" si="67"/>
        <v>0.64380569050838543</v>
      </c>
      <c r="H240">
        <f t="shared" ca="1" si="67"/>
        <v>0.20408197877886591</v>
      </c>
      <c r="I240">
        <f t="shared" ca="1" si="67"/>
        <v>0.88288407175566741</v>
      </c>
      <c r="J240">
        <f t="shared" ca="1" si="67"/>
        <v>0.46984756203689659</v>
      </c>
      <c r="K240">
        <f t="shared" ca="1" si="67"/>
        <v>0.35714251056087842</v>
      </c>
      <c r="L240" s="42">
        <f t="shared" ca="1" si="55"/>
        <v>0</v>
      </c>
      <c r="M240" s="42">
        <f t="shared" ca="1" si="56"/>
        <v>7.9081388372466158E-2</v>
      </c>
      <c r="N240" s="42">
        <f t="shared" ca="1" si="57"/>
        <v>7.1883347124337291E-2</v>
      </c>
      <c r="O240" s="42">
        <f t="shared" ca="1" si="58"/>
        <v>0.22403797110344989</v>
      </c>
      <c r="P240" s="42">
        <f t="shared" ca="1" si="59"/>
        <v>0.15731598301968414</v>
      </c>
      <c r="Q240" s="42">
        <f t="shared" ca="1" si="60"/>
        <v>4.9868085326874638E-2</v>
      </c>
      <c r="R240" s="42">
        <f t="shared" ca="1" si="61"/>
        <v>0.21573555140680312</v>
      </c>
      <c r="S240" s="42">
        <f t="shared" ca="1" si="62"/>
        <v>0.11480875702243221</v>
      </c>
      <c r="T240" s="42">
        <f t="shared" ca="1" si="63"/>
        <v>8.7268916623952586E-2</v>
      </c>
      <c r="U240">
        <f ca="1">+(L240^2*Markiwitz!$B$4^2)+(M240^2*Markiwitz!$C$4^2)+(N240^2*Markiwitz!$D$4^2)+(O240^2*Markiwitz!$E$4^2)+(P240^2*Markiwitz!$F$4^2)+(Q240^2*Markiwitz!$G$4^2)+(R240^2*Markiwitz!$H$4^2)+(S240^2*Markiwitz!$I$4^2)+(T240^2*Markiwitz!$J$4^2)+(2*L240*M240*Markiwitz!$B$8)+(2*L240*N240*Markiwitz!$E$8)+(2*L240*O240*Markiwitz!$H$8)+(2*L240*P240*Markiwitz!$B$11)+(2*L240*Q240*Markiwitz!$E$11)+(2*L240*R240*Markiwitz!$H$11)+(2*L240*S240*Markiwitz!$K$8)+(2*L240*T240*Markiwitz!$K$11)</f>
        <v>1.4519767887558804E-2</v>
      </c>
      <c r="V240" s="5">
        <f t="shared" ca="1" si="54"/>
        <v>0.12049799951683349</v>
      </c>
      <c r="W240" s="42">
        <f ca="1">SUMPRODUCT(L240:T240,Markiwitz!$B$3:$J$3)</f>
        <v>0.29177011365411315</v>
      </c>
    </row>
    <row r="241" spans="1:23" x14ac:dyDescent="0.25">
      <c r="A241">
        <v>240</v>
      </c>
      <c r="B241" s="25">
        <f t="shared" ca="1" si="53"/>
        <v>0.99999999999999989</v>
      </c>
      <c r="C241" s="46">
        <v>0</v>
      </c>
      <c r="D241">
        <f t="shared" ca="1" si="67"/>
        <v>0.47605204413968949</v>
      </c>
      <c r="E241">
        <f t="shared" ca="1" si="67"/>
        <v>9.3553377031588392E-2</v>
      </c>
      <c r="F241">
        <f t="shared" ca="1" si="67"/>
        <v>0.54023811370158237</v>
      </c>
      <c r="G241">
        <f t="shared" ca="1" si="67"/>
        <v>0.69719668409535318</v>
      </c>
      <c r="H241">
        <f t="shared" ca="1" si="67"/>
        <v>6.3693023095064416E-2</v>
      </c>
      <c r="I241">
        <f t="shared" ca="1" si="67"/>
        <v>0.46736055678505495</v>
      </c>
      <c r="J241">
        <f t="shared" ca="1" si="67"/>
        <v>0.81870727620052597</v>
      </c>
      <c r="K241">
        <f t="shared" ca="1" si="67"/>
        <v>0.2443011096419091</v>
      </c>
      <c r="L241" s="42">
        <f t="shared" ca="1" si="55"/>
        <v>0</v>
      </c>
      <c r="M241" s="42">
        <f t="shared" ca="1" si="56"/>
        <v>0.13996993277135913</v>
      </c>
      <c r="N241" s="42">
        <f t="shared" ca="1" si="57"/>
        <v>2.7506782199222389E-2</v>
      </c>
      <c r="O241" s="42">
        <f t="shared" ca="1" si="58"/>
        <v>0.15884207070676457</v>
      </c>
      <c r="P241" s="42">
        <f t="shared" ca="1" si="59"/>
        <v>0.20499139579916595</v>
      </c>
      <c r="Q241" s="42">
        <f t="shared" ca="1" si="60"/>
        <v>1.8727171262822688E-2</v>
      </c>
      <c r="R241" s="42">
        <f t="shared" ca="1" si="61"/>
        <v>0.13741444137984579</v>
      </c>
      <c r="S241" s="42">
        <f t="shared" ca="1" si="62"/>
        <v>0.2407182236057879</v>
      </c>
      <c r="T241" s="42">
        <f t="shared" ca="1" si="63"/>
        <v>7.1829982275031595E-2</v>
      </c>
      <c r="U241">
        <f ca="1">+(L241^2*Markiwitz!$B$4^2)+(M241^2*Markiwitz!$C$4^2)+(N241^2*Markiwitz!$D$4^2)+(O241^2*Markiwitz!$E$4^2)+(P241^2*Markiwitz!$F$4^2)+(Q241^2*Markiwitz!$G$4^2)+(R241^2*Markiwitz!$H$4^2)+(S241^2*Markiwitz!$I$4^2)+(T241^2*Markiwitz!$J$4^2)+(2*L241*M241*Markiwitz!$B$8)+(2*L241*N241*Markiwitz!$E$8)+(2*L241*O241*Markiwitz!$H$8)+(2*L241*P241*Markiwitz!$B$11)+(2*L241*Q241*Markiwitz!$E$11)+(2*L241*R241*Markiwitz!$H$11)+(2*L241*S241*Markiwitz!$K$8)+(2*L241*T241*Markiwitz!$K$11)</f>
        <v>1.6264994801419099E-2</v>
      </c>
      <c r="V241" s="5">
        <f t="shared" ca="1" si="54"/>
        <v>0.12753428872824399</v>
      </c>
      <c r="W241" s="42">
        <f ca="1">SUMPRODUCT(L241:T241,Markiwitz!$B$3:$J$3)</f>
        <v>0.18717459494541697</v>
      </c>
    </row>
    <row r="242" spans="1:23" x14ac:dyDescent="0.25">
      <c r="A242">
        <v>241</v>
      </c>
      <c r="B242" s="25">
        <f t="shared" ca="1" si="53"/>
        <v>1</v>
      </c>
      <c r="C242" s="46">
        <v>0</v>
      </c>
      <c r="D242">
        <f t="shared" ref="D242:K251" ca="1" si="68">RAND()</f>
        <v>0.36429338277777645</v>
      </c>
      <c r="E242">
        <f t="shared" ca="1" si="68"/>
        <v>0.11617950745154371</v>
      </c>
      <c r="F242">
        <f t="shared" ca="1" si="68"/>
        <v>0.32354439128118961</v>
      </c>
      <c r="G242">
        <f t="shared" ca="1" si="68"/>
        <v>0.78785118146208799</v>
      </c>
      <c r="H242">
        <f t="shared" ca="1" si="68"/>
        <v>0.45727546966867005</v>
      </c>
      <c r="I242">
        <f t="shared" ca="1" si="68"/>
        <v>0.38451669902687302</v>
      </c>
      <c r="J242">
        <f t="shared" ca="1" si="68"/>
        <v>0.27100680163950974</v>
      </c>
      <c r="K242">
        <f t="shared" ca="1" si="68"/>
        <v>0.83472253008895425</v>
      </c>
      <c r="L242" s="42">
        <f t="shared" ca="1" si="55"/>
        <v>0</v>
      </c>
      <c r="M242" s="42">
        <f t="shared" ca="1" si="56"/>
        <v>0.1029254720573879</v>
      </c>
      <c r="N242" s="42">
        <f t="shared" ca="1" si="57"/>
        <v>3.2824726479150398E-2</v>
      </c>
      <c r="O242" s="42">
        <f t="shared" ca="1" si="58"/>
        <v>9.1412473513005479E-2</v>
      </c>
      <c r="P242" s="42">
        <f t="shared" ca="1" si="59"/>
        <v>0.22259519002139569</v>
      </c>
      <c r="Q242" s="42">
        <f t="shared" ca="1" si="60"/>
        <v>0.12919612543339018</v>
      </c>
      <c r="R242" s="42">
        <f t="shared" ca="1" si="61"/>
        <v>0.10863925789569352</v>
      </c>
      <c r="S242" s="42">
        <f t="shared" ca="1" si="62"/>
        <v>7.6568788531975102E-2</v>
      </c>
      <c r="T242" s="42">
        <f t="shared" ca="1" si="63"/>
        <v>0.23583796606800167</v>
      </c>
      <c r="U242">
        <f ca="1">+(L242^2*Markiwitz!$B$4^2)+(M242^2*Markiwitz!$C$4^2)+(N242^2*Markiwitz!$D$4^2)+(O242^2*Markiwitz!$E$4^2)+(P242^2*Markiwitz!$F$4^2)+(Q242^2*Markiwitz!$G$4^2)+(R242^2*Markiwitz!$H$4^2)+(S242^2*Markiwitz!$I$4^2)+(T242^2*Markiwitz!$J$4^2)+(2*L242*M242*Markiwitz!$B$8)+(2*L242*N242*Markiwitz!$E$8)+(2*L242*O242*Markiwitz!$H$8)+(2*L242*P242*Markiwitz!$B$11)+(2*L242*Q242*Markiwitz!$E$11)+(2*L242*R242*Markiwitz!$H$11)+(2*L242*S242*Markiwitz!$K$8)+(2*L242*T242*Markiwitz!$K$11)</f>
        <v>1.4205750753488868E-2</v>
      </c>
      <c r="V242" s="5">
        <f t="shared" ca="1" si="54"/>
        <v>0.11918788006122463</v>
      </c>
      <c r="W242" s="42">
        <f ca="1">SUMPRODUCT(L242:T242,Markiwitz!$B$3:$J$3)</f>
        <v>0.49399997116497724</v>
      </c>
    </row>
    <row r="243" spans="1:23" x14ac:dyDescent="0.25">
      <c r="A243">
        <v>242</v>
      </c>
      <c r="B243" s="25">
        <f t="shared" ca="1" si="53"/>
        <v>1</v>
      </c>
      <c r="C243" s="46">
        <v>0</v>
      </c>
      <c r="D243">
        <f t="shared" ca="1" si="68"/>
        <v>0.14608688329582087</v>
      </c>
      <c r="E243">
        <f t="shared" ca="1" si="68"/>
        <v>0.80552684127181851</v>
      </c>
      <c r="F243">
        <f t="shared" ca="1" si="68"/>
        <v>0.83940593311698541</v>
      </c>
      <c r="G243">
        <f t="shared" ca="1" si="68"/>
        <v>0.73112229977468157</v>
      </c>
      <c r="H243">
        <f t="shared" ca="1" si="68"/>
        <v>0.13895144454211628</v>
      </c>
      <c r="I243">
        <f t="shared" ca="1" si="68"/>
        <v>5.9001692635543557E-2</v>
      </c>
      <c r="J243">
        <f t="shared" ca="1" si="68"/>
        <v>0.96783753134686756</v>
      </c>
      <c r="K243">
        <f t="shared" ca="1" si="68"/>
        <v>0.22749752814517998</v>
      </c>
      <c r="L243" s="42">
        <f t="shared" ca="1" si="55"/>
        <v>0</v>
      </c>
      <c r="M243" s="42">
        <f t="shared" ca="1" si="56"/>
        <v>3.7310557855760769E-2</v>
      </c>
      <c r="N243" s="42">
        <f t="shared" ca="1" si="57"/>
        <v>0.20573137805110656</v>
      </c>
      <c r="O243" s="42">
        <f t="shared" ca="1" si="58"/>
        <v>0.21438409065522226</v>
      </c>
      <c r="P243" s="42">
        <f t="shared" ca="1" si="59"/>
        <v>0.18672847452116523</v>
      </c>
      <c r="Q243" s="42">
        <f t="shared" ca="1" si="60"/>
        <v>3.5488168367806314E-2</v>
      </c>
      <c r="R243" s="42">
        <f t="shared" ca="1" si="61"/>
        <v>1.5069019319198778E-2</v>
      </c>
      <c r="S243" s="42">
        <f t="shared" ca="1" si="62"/>
        <v>0.24718549258916936</v>
      </c>
      <c r="T243" s="42">
        <f t="shared" ca="1" si="63"/>
        <v>5.8102818640570729E-2</v>
      </c>
      <c r="U243">
        <f ca="1">+(L243^2*Markiwitz!$B$4^2)+(M243^2*Markiwitz!$C$4^2)+(N243^2*Markiwitz!$D$4^2)+(O243^2*Markiwitz!$E$4^2)+(P243^2*Markiwitz!$F$4^2)+(Q243^2*Markiwitz!$G$4^2)+(R243^2*Markiwitz!$H$4^2)+(S243^2*Markiwitz!$I$4^2)+(T243^2*Markiwitz!$J$4^2)+(2*L243*M243*Markiwitz!$B$8)+(2*L243*N243*Markiwitz!$E$8)+(2*L243*O243*Markiwitz!$H$8)+(2*L243*P243*Markiwitz!$B$11)+(2*L243*Q243*Markiwitz!$E$11)+(2*L243*R243*Markiwitz!$H$11)+(2*L243*S243*Markiwitz!$K$8)+(2*L243*T243*Markiwitz!$K$11)</f>
        <v>1.8766845143984676E-2</v>
      </c>
      <c r="V243" s="5">
        <f t="shared" ca="1" si="54"/>
        <v>0.13699213533624721</v>
      </c>
      <c r="W243" s="42">
        <f ca="1">SUMPRODUCT(L243:T243,Markiwitz!$B$3:$J$3)</f>
        <v>0.25679951244835431</v>
      </c>
    </row>
    <row r="244" spans="1:23" x14ac:dyDescent="0.25">
      <c r="A244">
        <v>243</v>
      </c>
      <c r="B244" s="25">
        <f t="shared" ca="1" si="53"/>
        <v>1.0000000000000002</v>
      </c>
      <c r="C244" s="46">
        <v>0</v>
      </c>
      <c r="D244">
        <f t="shared" ca="1" si="68"/>
        <v>0.9933060707919521</v>
      </c>
      <c r="E244">
        <f t="shared" ca="1" si="68"/>
        <v>0.29265851334216497</v>
      </c>
      <c r="F244">
        <f t="shared" ca="1" si="68"/>
        <v>0.31381450375917075</v>
      </c>
      <c r="G244">
        <f t="shared" ca="1" si="68"/>
        <v>0.60161238245307291</v>
      </c>
      <c r="H244">
        <f t="shared" ca="1" si="68"/>
        <v>0.63925208035851133</v>
      </c>
      <c r="I244">
        <f t="shared" ca="1" si="68"/>
        <v>0.83998599370166804</v>
      </c>
      <c r="J244">
        <f t="shared" ca="1" si="68"/>
        <v>0.38302554712112657</v>
      </c>
      <c r="K244">
        <f t="shared" ca="1" si="68"/>
        <v>0.17229951210117611</v>
      </c>
      <c r="L244" s="42">
        <f t="shared" ca="1" si="55"/>
        <v>0</v>
      </c>
      <c r="M244" s="42">
        <f t="shared" ca="1" si="56"/>
        <v>0.23449403115439674</v>
      </c>
      <c r="N244" s="42">
        <f t="shared" ca="1" si="57"/>
        <v>6.9089152440739404E-2</v>
      </c>
      <c r="O244" s="42">
        <f t="shared" ca="1" si="58"/>
        <v>7.4083537979923883E-2</v>
      </c>
      <c r="P244" s="42">
        <f t="shared" ca="1" si="59"/>
        <v>0.14202521951903965</v>
      </c>
      <c r="Q244" s="42">
        <f t="shared" ca="1" si="60"/>
        <v>0.15091098469536929</v>
      </c>
      <c r="R244" s="42">
        <f t="shared" ca="1" si="61"/>
        <v>0.19829910192665234</v>
      </c>
      <c r="S244" s="42">
        <f t="shared" ca="1" si="62"/>
        <v>9.0422486301670379E-2</v>
      </c>
      <c r="T244" s="42">
        <f t="shared" ca="1" si="63"/>
        <v>4.0675485982208395E-2</v>
      </c>
      <c r="U244">
        <f ca="1">+(L244^2*Markiwitz!$B$4^2)+(M244^2*Markiwitz!$C$4^2)+(N244^2*Markiwitz!$D$4^2)+(O244^2*Markiwitz!$E$4^2)+(P244^2*Markiwitz!$F$4^2)+(Q244^2*Markiwitz!$G$4^2)+(R244^2*Markiwitz!$H$4^2)+(S244^2*Markiwitz!$I$4^2)+(T244^2*Markiwitz!$J$4^2)+(2*L244*M244*Markiwitz!$B$8)+(2*L244*N244*Markiwitz!$E$8)+(2*L244*O244*Markiwitz!$H$8)+(2*L244*P244*Markiwitz!$B$11)+(2*L244*Q244*Markiwitz!$E$11)+(2*L244*R244*Markiwitz!$H$11)+(2*L244*S244*Markiwitz!$K$8)+(2*L244*T244*Markiwitz!$K$11)</f>
        <v>1.5385858780080733E-2</v>
      </c>
      <c r="V244" s="5">
        <f t="shared" ca="1" si="54"/>
        <v>0.12403974677530075</v>
      </c>
      <c r="W244" s="42">
        <f ca="1">SUMPRODUCT(L244:T244,Markiwitz!$B$3:$J$3)</f>
        <v>0.53980356520970707</v>
      </c>
    </row>
    <row r="245" spans="1:23" x14ac:dyDescent="0.25">
      <c r="A245">
        <v>244</v>
      </c>
      <c r="B245" s="25">
        <f t="shared" ca="1" si="53"/>
        <v>1.0000000000000002</v>
      </c>
      <c r="C245" s="46">
        <v>0</v>
      </c>
      <c r="D245">
        <f t="shared" ca="1" si="68"/>
        <v>0.16013428071640223</v>
      </c>
      <c r="E245">
        <f t="shared" ca="1" si="68"/>
        <v>0.80092673409534032</v>
      </c>
      <c r="F245">
        <f t="shared" ca="1" si="68"/>
        <v>0.26390760793177737</v>
      </c>
      <c r="G245">
        <f t="shared" ca="1" si="68"/>
        <v>5.0244503978637223E-2</v>
      </c>
      <c r="H245">
        <f t="shared" ca="1" si="68"/>
        <v>0.82997621925947618</v>
      </c>
      <c r="I245">
        <f t="shared" ca="1" si="68"/>
        <v>0.40741375078408615</v>
      </c>
      <c r="J245">
        <f t="shared" ca="1" si="68"/>
        <v>8.6559045887999675E-2</v>
      </c>
      <c r="K245">
        <f t="shared" ca="1" si="68"/>
        <v>7.0812704698459683E-2</v>
      </c>
      <c r="L245" s="42">
        <f t="shared" ca="1" si="55"/>
        <v>0</v>
      </c>
      <c r="M245" s="42">
        <f t="shared" ca="1" si="56"/>
        <v>5.997595103759417E-2</v>
      </c>
      <c r="N245" s="42">
        <f t="shared" ca="1" si="57"/>
        <v>0.29997538549459429</v>
      </c>
      <c r="O245" s="42">
        <f t="shared" ca="1" si="58"/>
        <v>9.8842731868240358E-2</v>
      </c>
      <c r="P245" s="42">
        <f t="shared" ca="1" si="59"/>
        <v>1.8818343561724876E-2</v>
      </c>
      <c r="Q245" s="42">
        <f t="shared" ca="1" si="60"/>
        <v>0.3108554449801525</v>
      </c>
      <c r="R245" s="42">
        <f t="shared" ca="1" si="61"/>
        <v>0.15259085724650909</v>
      </c>
      <c r="S245" s="42">
        <f t="shared" ca="1" si="62"/>
        <v>3.2419423716234824E-2</v>
      </c>
      <c r="T245" s="42">
        <f t="shared" ca="1" si="63"/>
        <v>2.652186209495001E-2</v>
      </c>
      <c r="U245">
        <f ca="1">+(L245^2*Markiwitz!$B$4^2)+(M245^2*Markiwitz!$C$4^2)+(N245^2*Markiwitz!$D$4^2)+(O245^2*Markiwitz!$E$4^2)+(P245^2*Markiwitz!$F$4^2)+(Q245^2*Markiwitz!$G$4^2)+(R245^2*Markiwitz!$H$4^2)+(S245^2*Markiwitz!$I$4^2)+(T245^2*Markiwitz!$J$4^2)+(2*L245*M245*Markiwitz!$B$8)+(2*L245*N245*Markiwitz!$E$8)+(2*L245*O245*Markiwitz!$H$8)+(2*L245*P245*Markiwitz!$B$11)+(2*L245*Q245*Markiwitz!$E$11)+(2*L245*R245*Markiwitz!$H$11)+(2*L245*S245*Markiwitz!$K$8)+(2*L245*T245*Markiwitz!$K$11)</f>
        <v>3.6139330993976961E-2</v>
      </c>
      <c r="V245" s="5">
        <f t="shared" ca="1" si="54"/>
        <v>0.19010347443951928</v>
      </c>
      <c r="W245" s="42">
        <f ca="1">SUMPRODUCT(L245:T245,Markiwitz!$B$3:$J$3)</f>
        <v>0.97082911592870402</v>
      </c>
    </row>
    <row r="246" spans="1:23" x14ac:dyDescent="0.25">
      <c r="A246">
        <v>245</v>
      </c>
      <c r="B246" s="25">
        <f t="shared" ca="1" si="53"/>
        <v>1</v>
      </c>
      <c r="C246" s="46">
        <v>0</v>
      </c>
      <c r="D246">
        <f t="shared" ca="1" si="68"/>
        <v>0.52180074427318945</v>
      </c>
      <c r="E246">
        <f t="shared" ca="1" si="68"/>
        <v>0.421101249727867</v>
      </c>
      <c r="F246">
        <f t="shared" ca="1" si="68"/>
        <v>0.21088029958139254</v>
      </c>
      <c r="G246">
        <f t="shared" ca="1" si="68"/>
        <v>8.007702037579667E-2</v>
      </c>
      <c r="H246">
        <f t="shared" ca="1" si="68"/>
        <v>0.45791046147926995</v>
      </c>
      <c r="I246">
        <f t="shared" ca="1" si="68"/>
        <v>0.39974534456898969</v>
      </c>
      <c r="J246">
        <f t="shared" ca="1" si="68"/>
        <v>0.12043459062370054</v>
      </c>
      <c r="K246">
        <f t="shared" ca="1" si="68"/>
        <v>0.15719190383528636</v>
      </c>
      <c r="L246" s="42">
        <f t="shared" ca="1" si="55"/>
        <v>0</v>
      </c>
      <c r="M246" s="42">
        <f t="shared" ca="1" si="56"/>
        <v>0.22024886190305437</v>
      </c>
      <c r="N246" s="42">
        <f t="shared" ca="1" si="57"/>
        <v>0.1777442290307634</v>
      </c>
      <c r="O246" s="42">
        <f t="shared" ca="1" si="58"/>
        <v>8.9011268171476421E-2</v>
      </c>
      <c r="P246" s="42">
        <f t="shared" ca="1" si="59"/>
        <v>3.3800014269667472E-2</v>
      </c>
      <c r="Q246" s="42">
        <f t="shared" ca="1" si="60"/>
        <v>0.19328116929919373</v>
      </c>
      <c r="R246" s="42">
        <f t="shared" ca="1" si="61"/>
        <v>0.1687300337507166</v>
      </c>
      <c r="S246" s="42">
        <f t="shared" ca="1" si="62"/>
        <v>5.0834694679436493E-2</v>
      </c>
      <c r="T246" s="42">
        <f t="shared" ca="1" si="63"/>
        <v>6.6349728895691532E-2</v>
      </c>
      <c r="U246">
        <f ca="1">+(L246^2*Markiwitz!$B$4^2)+(M246^2*Markiwitz!$C$4^2)+(N246^2*Markiwitz!$D$4^2)+(O246^2*Markiwitz!$E$4^2)+(P246^2*Markiwitz!$F$4^2)+(Q246^2*Markiwitz!$G$4^2)+(R246^2*Markiwitz!$H$4^2)+(S246^2*Markiwitz!$I$4^2)+(T246^2*Markiwitz!$J$4^2)+(2*L246*M246*Markiwitz!$B$8)+(2*L246*N246*Markiwitz!$E$8)+(2*L246*O246*Markiwitz!$H$8)+(2*L246*P246*Markiwitz!$B$11)+(2*L246*Q246*Markiwitz!$E$11)+(2*L246*R246*Markiwitz!$H$11)+(2*L246*S246*Markiwitz!$K$8)+(2*L246*T246*Markiwitz!$K$11)</f>
        <v>1.7597270064503637E-2</v>
      </c>
      <c r="V246" s="5">
        <f t="shared" ca="1" si="54"/>
        <v>0.13265470238368346</v>
      </c>
      <c r="W246" s="42">
        <f ca="1">SUMPRODUCT(L246:T246,Markiwitz!$B$3:$J$3)</f>
        <v>0.64798920861914233</v>
      </c>
    </row>
    <row r="247" spans="1:23" x14ac:dyDescent="0.25">
      <c r="A247">
        <v>246</v>
      </c>
      <c r="B247" s="25">
        <f t="shared" ca="1" si="53"/>
        <v>0.99999999999999989</v>
      </c>
      <c r="C247" s="46">
        <v>0</v>
      </c>
      <c r="D247">
        <f t="shared" ca="1" si="68"/>
        <v>0.73393597653970866</v>
      </c>
      <c r="E247">
        <f t="shared" ca="1" si="68"/>
        <v>0.25862817112797631</v>
      </c>
      <c r="F247">
        <f t="shared" ca="1" si="68"/>
        <v>0.69754173452669588</v>
      </c>
      <c r="G247">
        <f t="shared" ca="1" si="68"/>
        <v>0.55242295323859336</v>
      </c>
      <c r="H247">
        <f t="shared" ca="1" si="68"/>
        <v>7.1809305682401736E-2</v>
      </c>
      <c r="I247">
        <f t="shared" ca="1" si="68"/>
        <v>0.15869044552829459</v>
      </c>
      <c r="J247">
        <f t="shared" ca="1" si="68"/>
        <v>0.19691983212018049</v>
      </c>
      <c r="K247">
        <f t="shared" ca="1" si="68"/>
        <v>0.38140299012283363</v>
      </c>
      <c r="L247" s="42">
        <f t="shared" ca="1" si="55"/>
        <v>0</v>
      </c>
      <c r="M247" s="42">
        <f t="shared" ca="1" si="56"/>
        <v>0.24052817201001844</v>
      </c>
      <c r="N247" s="42">
        <f t="shared" ca="1" si="57"/>
        <v>8.4758566441988176E-2</v>
      </c>
      <c r="O247" s="42">
        <f t="shared" ca="1" si="58"/>
        <v>0.22860091843082758</v>
      </c>
      <c r="P247" s="42">
        <f t="shared" ca="1" si="59"/>
        <v>0.18104206274955079</v>
      </c>
      <c r="Q247" s="42">
        <f t="shared" ca="1" si="60"/>
        <v>2.3533607264396354E-2</v>
      </c>
      <c r="R247" s="42">
        <f t="shared" ca="1" si="61"/>
        <v>5.2006610928563728E-2</v>
      </c>
      <c r="S247" s="42">
        <f t="shared" ca="1" si="62"/>
        <v>6.4535284774698762E-2</v>
      </c>
      <c r="T247" s="42">
        <f t="shared" ca="1" si="63"/>
        <v>0.12499477739995611</v>
      </c>
      <c r="U247">
        <f ca="1">+(L247^2*Markiwitz!$B$4^2)+(M247^2*Markiwitz!$C$4^2)+(N247^2*Markiwitz!$D$4^2)+(O247^2*Markiwitz!$E$4^2)+(P247^2*Markiwitz!$F$4^2)+(Q247^2*Markiwitz!$G$4^2)+(R247^2*Markiwitz!$H$4^2)+(S247^2*Markiwitz!$I$4^2)+(T247^2*Markiwitz!$J$4^2)+(2*L247*M247*Markiwitz!$B$8)+(2*L247*N247*Markiwitz!$E$8)+(2*L247*O247*Markiwitz!$H$8)+(2*L247*P247*Markiwitz!$B$11)+(2*L247*Q247*Markiwitz!$E$11)+(2*L247*R247*Markiwitz!$H$11)+(2*L247*S247*Markiwitz!$K$8)+(2*L247*T247*Markiwitz!$K$11)</f>
        <v>1.1828588072394381E-2</v>
      </c>
      <c r="V247" s="5">
        <f t="shared" ca="1" si="54"/>
        <v>0.10875931257779438</v>
      </c>
      <c r="W247" s="42">
        <f ca="1">SUMPRODUCT(L247:T247,Markiwitz!$B$3:$J$3)</f>
        <v>0.24872796234037214</v>
      </c>
    </row>
    <row r="248" spans="1:23" x14ac:dyDescent="0.25">
      <c r="A248">
        <v>247</v>
      </c>
      <c r="B248" s="25">
        <f t="shared" ca="1" si="53"/>
        <v>0.99999999999999989</v>
      </c>
      <c r="C248" s="46">
        <v>0</v>
      </c>
      <c r="D248">
        <f t="shared" ca="1" si="68"/>
        <v>0.64720586446386341</v>
      </c>
      <c r="E248">
        <f t="shared" ca="1" si="68"/>
        <v>0.34929680014053055</v>
      </c>
      <c r="F248">
        <f t="shared" ca="1" si="68"/>
        <v>0.89326667610223709</v>
      </c>
      <c r="G248">
        <f t="shared" ca="1" si="68"/>
        <v>0.87521265586562591</v>
      </c>
      <c r="H248">
        <f t="shared" ca="1" si="68"/>
        <v>0.15795723999052402</v>
      </c>
      <c r="I248">
        <f t="shared" ca="1" si="68"/>
        <v>0.68078514554084657</v>
      </c>
      <c r="J248">
        <f t="shared" ca="1" si="68"/>
        <v>0.80116342988111311</v>
      </c>
      <c r="K248">
        <f t="shared" ca="1" si="68"/>
        <v>0.41758956534264502</v>
      </c>
      <c r="L248" s="42">
        <f t="shared" ca="1" si="55"/>
        <v>0</v>
      </c>
      <c r="M248" s="42">
        <f t="shared" ca="1" si="56"/>
        <v>0.13420609654006183</v>
      </c>
      <c r="N248" s="42">
        <f t="shared" ca="1" si="57"/>
        <v>7.2430987811934661E-2</v>
      </c>
      <c r="O248" s="42">
        <f t="shared" ca="1" si="58"/>
        <v>0.18522983234755677</v>
      </c>
      <c r="P248" s="42">
        <f t="shared" ca="1" si="59"/>
        <v>0.18148610918951955</v>
      </c>
      <c r="Q248" s="42">
        <f t="shared" ca="1" si="60"/>
        <v>3.2754376564450328E-2</v>
      </c>
      <c r="R248" s="42">
        <f t="shared" ca="1" si="61"/>
        <v>0.14116917349193189</v>
      </c>
      <c r="S248" s="42">
        <f t="shared" ca="1" si="62"/>
        <v>0.16613109138629434</v>
      </c>
      <c r="T248" s="42">
        <f t="shared" ca="1" si="63"/>
        <v>8.6592332668250463E-2</v>
      </c>
      <c r="U248">
        <f ca="1">+(L248^2*Markiwitz!$B$4^2)+(M248^2*Markiwitz!$C$4^2)+(N248^2*Markiwitz!$D$4^2)+(O248^2*Markiwitz!$E$4^2)+(P248^2*Markiwitz!$F$4^2)+(Q248^2*Markiwitz!$G$4^2)+(R248^2*Markiwitz!$H$4^2)+(S248^2*Markiwitz!$I$4^2)+(T248^2*Markiwitz!$J$4^2)+(2*L248*M248*Markiwitz!$B$8)+(2*L248*N248*Markiwitz!$E$8)+(2*L248*O248*Markiwitz!$H$8)+(2*L248*P248*Markiwitz!$B$11)+(2*L248*Q248*Markiwitz!$E$11)+(2*L248*R248*Markiwitz!$H$11)+(2*L248*S248*Markiwitz!$K$8)+(2*L248*T248*Markiwitz!$K$11)</f>
        <v>1.3199680260389309E-2</v>
      </c>
      <c r="V248" s="5">
        <f t="shared" ca="1" si="54"/>
        <v>0.11488986143428544</v>
      </c>
      <c r="W248" s="42">
        <f ca="1">SUMPRODUCT(L248:T248,Markiwitz!$B$3:$J$3)</f>
        <v>0.24054138756125037</v>
      </c>
    </row>
    <row r="249" spans="1:23" x14ac:dyDescent="0.25">
      <c r="A249">
        <v>248</v>
      </c>
      <c r="B249" s="25">
        <f t="shared" ca="1" si="53"/>
        <v>1</v>
      </c>
      <c r="C249" s="46">
        <v>0</v>
      </c>
      <c r="D249">
        <f t="shared" ca="1" si="68"/>
        <v>7.3396287594513332E-2</v>
      </c>
      <c r="E249">
        <f t="shared" ca="1" si="68"/>
        <v>0.92327519446511708</v>
      </c>
      <c r="F249">
        <f t="shared" ca="1" si="68"/>
        <v>0.59070514135177588</v>
      </c>
      <c r="G249">
        <f t="shared" ca="1" si="68"/>
        <v>0.79116419008367656</v>
      </c>
      <c r="H249">
        <f t="shared" ca="1" si="68"/>
        <v>0.18297961898976567</v>
      </c>
      <c r="I249">
        <f t="shared" ca="1" si="68"/>
        <v>0.25649430972341281</v>
      </c>
      <c r="J249">
        <f t="shared" ca="1" si="68"/>
        <v>0.91984482588761707</v>
      </c>
      <c r="K249">
        <f t="shared" ca="1" si="68"/>
        <v>0.13478940489516822</v>
      </c>
      <c r="L249" s="42">
        <f t="shared" ca="1" si="55"/>
        <v>0</v>
      </c>
      <c r="M249" s="42">
        <f t="shared" ca="1" si="56"/>
        <v>1.8952476226582859E-2</v>
      </c>
      <c r="N249" s="42">
        <f t="shared" ca="1" si="57"/>
        <v>0.23840921315210867</v>
      </c>
      <c r="O249" s="42">
        <f t="shared" ca="1" si="58"/>
        <v>0.15253258053376934</v>
      </c>
      <c r="P249" s="42">
        <f t="shared" ca="1" si="59"/>
        <v>0.20429535328440049</v>
      </c>
      <c r="Q249" s="42">
        <f t="shared" ca="1" si="60"/>
        <v>4.7249213720612818E-2</v>
      </c>
      <c r="R249" s="42">
        <f t="shared" ca="1" si="61"/>
        <v>6.6232264145879724E-2</v>
      </c>
      <c r="S249" s="42">
        <f t="shared" ca="1" si="62"/>
        <v>0.23752341931914719</v>
      </c>
      <c r="T249" s="42">
        <f t="shared" ca="1" si="63"/>
        <v>3.4805479617498983E-2</v>
      </c>
      <c r="U249">
        <f ca="1">+(L249^2*Markiwitz!$B$4^2)+(M249^2*Markiwitz!$C$4^2)+(N249^2*Markiwitz!$D$4^2)+(O249^2*Markiwitz!$E$4^2)+(P249^2*Markiwitz!$F$4^2)+(Q249^2*Markiwitz!$G$4^2)+(R249^2*Markiwitz!$H$4^2)+(S249^2*Markiwitz!$I$4^2)+(T249^2*Markiwitz!$J$4^2)+(2*L249*M249*Markiwitz!$B$8)+(2*L249*N249*Markiwitz!$E$8)+(2*L249*O249*Markiwitz!$H$8)+(2*L249*P249*Markiwitz!$B$11)+(2*L249*Q249*Markiwitz!$E$11)+(2*L249*R249*Markiwitz!$H$11)+(2*L249*S249*Markiwitz!$K$8)+(2*L249*T249*Markiwitz!$K$11)</f>
        <v>1.8586049324658453E-2</v>
      </c>
      <c r="V249" s="5">
        <f t="shared" ca="1" si="54"/>
        <v>0.13633066171869943</v>
      </c>
      <c r="W249" s="42">
        <f ca="1">SUMPRODUCT(L249:T249,Markiwitz!$B$3:$J$3)</f>
        <v>0.28334157214329964</v>
      </c>
    </row>
    <row r="250" spans="1:23" x14ac:dyDescent="0.25">
      <c r="A250">
        <v>249</v>
      </c>
      <c r="B250" s="25">
        <f t="shared" ca="1" si="53"/>
        <v>0.99999999999999978</v>
      </c>
      <c r="C250" s="46">
        <v>0</v>
      </c>
      <c r="D250">
        <f t="shared" ca="1" si="68"/>
        <v>0.56916731635055262</v>
      </c>
      <c r="E250">
        <f t="shared" ca="1" si="68"/>
        <v>0.18356113333897284</v>
      </c>
      <c r="F250">
        <f t="shared" ca="1" si="68"/>
        <v>0.66569396513629497</v>
      </c>
      <c r="G250">
        <f t="shared" ca="1" si="68"/>
        <v>0.49260264848867574</v>
      </c>
      <c r="H250">
        <f t="shared" ca="1" si="68"/>
        <v>0.50396579455207247</v>
      </c>
      <c r="I250">
        <f t="shared" ca="1" si="68"/>
        <v>0.22452705678653018</v>
      </c>
      <c r="J250">
        <f t="shared" ca="1" si="68"/>
        <v>0.48942522061500982</v>
      </c>
      <c r="K250">
        <f t="shared" ca="1" si="68"/>
        <v>0.64643964481157334</v>
      </c>
      <c r="L250" s="42">
        <f t="shared" ca="1" si="55"/>
        <v>0</v>
      </c>
      <c r="M250" s="42">
        <f t="shared" ca="1" si="56"/>
        <v>0.15075751241799643</v>
      </c>
      <c r="N250" s="42">
        <f t="shared" ca="1" si="57"/>
        <v>4.862053572620751E-2</v>
      </c>
      <c r="O250" s="42">
        <f t="shared" ca="1" si="58"/>
        <v>0.17632489310719507</v>
      </c>
      <c r="P250" s="42">
        <f t="shared" ca="1" si="59"/>
        <v>0.13047753755932504</v>
      </c>
      <c r="Q250" s="42">
        <f t="shared" ca="1" si="60"/>
        <v>0.13348733728701168</v>
      </c>
      <c r="R250" s="42">
        <f t="shared" ca="1" si="61"/>
        <v>5.9471335720239563E-2</v>
      </c>
      <c r="S250" s="42">
        <f t="shared" ca="1" si="62"/>
        <v>0.12963592015024239</v>
      </c>
      <c r="T250" s="42">
        <f t="shared" ca="1" si="63"/>
        <v>0.17122492803178216</v>
      </c>
      <c r="U250">
        <f ca="1">+(L250^2*Markiwitz!$B$4^2)+(M250^2*Markiwitz!$C$4^2)+(N250^2*Markiwitz!$D$4^2)+(O250^2*Markiwitz!$E$4^2)+(P250^2*Markiwitz!$F$4^2)+(Q250^2*Markiwitz!$G$4^2)+(R250^2*Markiwitz!$H$4^2)+(S250^2*Markiwitz!$I$4^2)+(T250^2*Markiwitz!$J$4^2)+(2*L250*M250*Markiwitz!$B$8)+(2*L250*N250*Markiwitz!$E$8)+(2*L250*O250*Markiwitz!$H$8)+(2*L250*P250*Markiwitz!$B$11)+(2*L250*Q250*Markiwitz!$E$11)+(2*L250*R250*Markiwitz!$H$11)+(2*L250*S250*Markiwitz!$K$8)+(2*L250*T250*Markiwitz!$K$11)</f>
        <v>1.3248641728363078E-2</v>
      </c>
      <c r="V250" s="5">
        <f t="shared" ca="1" si="54"/>
        <v>0.11510274422603085</v>
      </c>
      <c r="W250" s="42">
        <f ca="1">SUMPRODUCT(L250:T250,Markiwitz!$B$3:$J$3)</f>
        <v>0.4992946069748318</v>
      </c>
    </row>
    <row r="251" spans="1:23" x14ac:dyDescent="0.25">
      <c r="A251">
        <v>250</v>
      </c>
      <c r="B251" s="25">
        <f t="shared" ca="1" si="53"/>
        <v>1</v>
      </c>
      <c r="C251" s="46">
        <v>0</v>
      </c>
      <c r="D251">
        <f t="shared" ca="1" si="68"/>
        <v>0.19854202835581192</v>
      </c>
      <c r="E251">
        <f t="shared" ca="1" si="68"/>
        <v>0.10081698153386442</v>
      </c>
      <c r="F251">
        <f t="shared" ca="1" si="68"/>
        <v>0.36868816043158714</v>
      </c>
      <c r="G251">
        <f t="shared" ca="1" si="68"/>
        <v>0.40605645407194901</v>
      </c>
      <c r="H251">
        <f t="shared" ca="1" si="68"/>
        <v>3.0941352696632785E-2</v>
      </c>
      <c r="I251">
        <f t="shared" ca="1" si="68"/>
        <v>0.30176396676161799</v>
      </c>
      <c r="J251">
        <f t="shared" ca="1" si="68"/>
        <v>0.99872896257449173</v>
      </c>
      <c r="K251">
        <f t="shared" ca="1" si="68"/>
        <v>0.96922486187781254</v>
      </c>
      <c r="L251" s="42">
        <f t="shared" ca="1" si="55"/>
        <v>0</v>
      </c>
      <c r="M251" s="42">
        <f t="shared" ca="1" si="56"/>
        <v>5.8831402971653513E-2</v>
      </c>
      <c r="N251" s="42">
        <f t="shared" ca="1" si="57"/>
        <v>2.9873798087602266E-2</v>
      </c>
      <c r="O251" s="42">
        <f t="shared" ca="1" si="58"/>
        <v>0.10924861560473424</v>
      </c>
      <c r="P251" s="42">
        <f t="shared" ca="1" si="59"/>
        <v>0.12032148093065581</v>
      </c>
      <c r="Q251" s="42">
        <f t="shared" ca="1" si="60"/>
        <v>9.168452664951204E-3</v>
      </c>
      <c r="R251" s="42">
        <f t="shared" ca="1" si="61"/>
        <v>8.9417830964542547E-2</v>
      </c>
      <c r="S251" s="42">
        <f t="shared" ca="1" si="62"/>
        <v>0.2959404945303683</v>
      </c>
      <c r="T251" s="42">
        <f t="shared" ca="1" si="63"/>
        <v>0.28719792424549206</v>
      </c>
      <c r="U251">
        <f ca="1">+(L251^2*Markiwitz!$B$4^2)+(M251^2*Markiwitz!$C$4^2)+(N251^2*Markiwitz!$D$4^2)+(O251^2*Markiwitz!$E$4^2)+(P251^2*Markiwitz!$F$4^2)+(Q251^2*Markiwitz!$G$4^2)+(R251^2*Markiwitz!$H$4^2)+(S251^2*Markiwitz!$I$4^2)+(T251^2*Markiwitz!$J$4^2)+(2*L251*M251*Markiwitz!$B$8)+(2*L251*N251*Markiwitz!$E$8)+(2*L251*O251*Markiwitz!$H$8)+(2*L251*P251*Markiwitz!$B$11)+(2*L251*Q251*Markiwitz!$E$11)+(2*L251*R251*Markiwitz!$H$11)+(2*L251*S251*Markiwitz!$K$8)+(2*L251*T251*Markiwitz!$K$11)</f>
        <v>1.525892938228194E-2</v>
      </c>
      <c r="V251" s="5">
        <f t="shared" ca="1" si="54"/>
        <v>0.12352703907356453</v>
      </c>
      <c r="W251" s="42">
        <f ca="1">SUMPRODUCT(L251:T251,Markiwitz!$B$3:$J$3)</f>
        <v>0.1145636023330189</v>
      </c>
    </row>
    <row r="252" spans="1:23" x14ac:dyDescent="0.25">
      <c r="A252">
        <v>251</v>
      </c>
      <c r="B252" s="25">
        <f t="shared" ca="1" si="53"/>
        <v>0.99999999999999989</v>
      </c>
      <c r="C252" s="46">
        <v>0</v>
      </c>
      <c r="D252">
        <f t="shared" ref="D252:K261" ca="1" si="69">RAND()</f>
        <v>0.66234074473111026</v>
      </c>
      <c r="E252">
        <f t="shared" ca="1" si="69"/>
        <v>0.83842460155863707</v>
      </c>
      <c r="F252">
        <f t="shared" ca="1" si="69"/>
        <v>3.3757586934748285E-2</v>
      </c>
      <c r="G252">
        <f t="shared" ca="1" si="69"/>
        <v>0.93169769614088749</v>
      </c>
      <c r="H252">
        <f t="shared" ca="1" si="69"/>
        <v>5.5635855002668655E-2</v>
      </c>
      <c r="I252">
        <f t="shared" ca="1" si="69"/>
        <v>0.79519184344718663</v>
      </c>
      <c r="J252">
        <f t="shared" ca="1" si="69"/>
        <v>0.44428525923831796</v>
      </c>
      <c r="K252">
        <f t="shared" ca="1" si="69"/>
        <v>0.55752515975320627</v>
      </c>
      <c r="L252" s="42">
        <f t="shared" ca="1" si="55"/>
        <v>0</v>
      </c>
      <c r="M252" s="42">
        <f t="shared" ca="1" si="56"/>
        <v>0.15336013135896737</v>
      </c>
      <c r="N252" s="42">
        <f t="shared" ca="1" si="57"/>
        <v>0.19413105422318885</v>
      </c>
      <c r="O252" s="42">
        <f t="shared" ca="1" si="58"/>
        <v>7.8163211426415958E-3</v>
      </c>
      <c r="P252" s="42">
        <f t="shared" ca="1" si="59"/>
        <v>0.2157277537334967</v>
      </c>
      <c r="Q252" s="42">
        <f t="shared" ca="1" si="60"/>
        <v>1.2882073312493532E-2</v>
      </c>
      <c r="R252" s="42">
        <f t="shared" ca="1" si="61"/>
        <v>0.18412082683535971</v>
      </c>
      <c r="S252" s="42">
        <f t="shared" ca="1" si="62"/>
        <v>0.10287098636110974</v>
      </c>
      <c r="T252" s="42">
        <f t="shared" ca="1" si="63"/>
        <v>0.12909085303274251</v>
      </c>
      <c r="U252">
        <f ca="1">+(L252^2*Markiwitz!$B$4^2)+(M252^2*Markiwitz!$C$4^2)+(N252^2*Markiwitz!$D$4^2)+(O252^2*Markiwitz!$E$4^2)+(P252^2*Markiwitz!$F$4^2)+(Q252^2*Markiwitz!$G$4^2)+(R252^2*Markiwitz!$H$4^2)+(S252^2*Markiwitz!$I$4^2)+(T252^2*Markiwitz!$J$4^2)+(2*L252*M252*Markiwitz!$B$8)+(2*L252*N252*Markiwitz!$E$8)+(2*L252*O252*Markiwitz!$H$8)+(2*L252*P252*Markiwitz!$B$11)+(2*L252*Q252*Markiwitz!$E$11)+(2*L252*R252*Markiwitz!$H$11)+(2*L252*S252*Markiwitz!$K$8)+(2*L252*T252*Markiwitz!$K$11)</f>
        <v>1.3414948599042581E-2</v>
      </c>
      <c r="V252" s="5">
        <f t="shared" ca="1" si="54"/>
        <v>0.11582291914402167</v>
      </c>
      <c r="W252" s="42">
        <f ca="1">SUMPRODUCT(L252:T252,Markiwitz!$B$3:$J$3)</f>
        <v>0.18193954022751199</v>
      </c>
    </row>
    <row r="253" spans="1:23" x14ac:dyDescent="0.25">
      <c r="A253">
        <v>252</v>
      </c>
      <c r="B253" s="25">
        <f t="shared" ca="1" si="53"/>
        <v>0.99999999999999989</v>
      </c>
      <c r="C253" s="46">
        <v>0</v>
      </c>
      <c r="D253">
        <f t="shared" ca="1" si="69"/>
        <v>6.9910857464079434E-3</v>
      </c>
      <c r="E253">
        <f t="shared" ca="1" si="69"/>
        <v>0.55168454542214518</v>
      </c>
      <c r="F253">
        <f t="shared" ca="1" si="69"/>
        <v>6.7263042513851068E-2</v>
      </c>
      <c r="G253">
        <f t="shared" ca="1" si="69"/>
        <v>0.40807705211482637</v>
      </c>
      <c r="H253">
        <f t="shared" ca="1" si="69"/>
        <v>0.99949966715425509</v>
      </c>
      <c r="I253">
        <f t="shared" ca="1" si="69"/>
        <v>0.41597870271230009</v>
      </c>
      <c r="J253">
        <f t="shared" ca="1" si="69"/>
        <v>0.33004072201505164</v>
      </c>
      <c r="K253">
        <f t="shared" ca="1" si="69"/>
        <v>0.77984831219332673</v>
      </c>
      <c r="L253" s="42">
        <f t="shared" ca="1" si="55"/>
        <v>0</v>
      </c>
      <c r="M253" s="42">
        <f t="shared" ca="1" si="56"/>
        <v>1.9641284715138348E-3</v>
      </c>
      <c r="N253" s="42">
        <f t="shared" ca="1" si="57"/>
        <v>0.1549944260824653</v>
      </c>
      <c r="O253" s="42">
        <f t="shared" ca="1" si="58"/>
        <v>1.8897387569589013E-2</v>
      </c>
      <c r="P253" s="42">
        <f t="shared" ca="1" si="59"/>
        <v>0.11464825145965181</v>
      </c>
      <c r="Q253" s="42">
        <f t="shared" ca="1" si="60"/>
        <v>0.28080699117943853</v>
      </c>
      <c r="R253" s="42">
        <f t="shared" ca="1" si="61"/>
        <v>0.11686820090290197</v>
      </c>
      <c r="S253" s="42">
        <f t="shared" ca="1" si="62"/>
        <v>9.2724135046092976E-2</v>
      </c>
      <c r="T253" s="42">
        <f t="shared" ca="1" si="63"/>
        <v>0.21909647928834655</v>
      </c>
      <c r="U253">
        <f ca="1">+(L253^2*Markiwitz!$B$4^2)+(M253^2*Markiwitz!$C$4^2)+(N253^2*Markiwitz!$D$4^2)+(O253^2*Markiwitz!$E$4^2)+(P253^2*Markiwitz!$F$4^2)+(Q253^2*Markiwitz!$G$4^2)+(R253^2*Markiwitz!$H$4^2)+(S253^2*Markiwitz!$I$4^2)+(T253^2*Markiwitz!$J$4^2)+(2*L253*M253*Markiwitz!$B$8)+(2*L253*N253*Markiwitz!$E$8)+(2*L253*O253*Markiwitz!$H$8)+(2*L253*P253*Markiwitz!$B$11)+(2*L253*Q253*Markiwitz!$E$11)+(2*L253*R253*Markiwitz!$H$11)+(2*L253*S253*Markiwitz!$K$8)+(2*L253*T253*Markiwitz!$K$11)</f>
        <v>2.7903818153691019E-2</v>
      </c>
      <c r="V253" s="5">
        <f t="shared" ca="1" si="54"/>
        <v>0.16704435983801136</v>
      </c>
      <c r="W253" s="42">
        <f ca="1">SUMPRODUCT(L253:T253,Markiwitz!$B$3:$J$3)</f>
        <v>0.86458719191125244</v>
      </c>
    </row>
    <row r="254" spans="1:23" x14ac:dyDescent="0.25">
      <c r="A254">
        <v>253</v>
      </c>
      <c r="B254" s="25">
        <f t="shared" ca="1" si="53"/>
        <v>0.99999999999999978</v>
      </c>
      <c r="C254" s="46">
        <v>0</v>
      </c>
      <c r="D254">
        <f t="shared" ca="1" si="69"/>
        <v>0.49908074186608575</v>
      </c>
      <c r="E254">
        <f t="shared" ca="1" si="69"/>
        <v>0.74676406585102006</v>
      </c>
      <c r="F254">
        <f t="shared" ca="1" si="69"/>
        <v>0.8607996701958387</v>
      </c>
      <c r="G254">
        <f t="shared" ca="1" si="69"/>
        <v>0.86372900466329594</v>
      </c>
      <c r="H254">
        <f t="shared" ca="1" si="69"/>
        <v>0.60218407694349663</v>
      </c>
      <c r="I254">
        <f t="shared" ca="1" si="69"/>
        <v>5.6254214294171878E-2</v>
      </c>
      <c r="J254">
        <f t="shared" ca="1" si="69"/>
        <v>0.59695528125354791</v>
      </c>
      <c r="K254">
        <f t="shared" ca="1" si="69"/>
        <v>0.43654802872461851</v>
      </c>
      <c r="L254" s="42">
        <f t="shared" ca="1" si="55"/>
        <v>0</v>
      </c>
      <c r="M254" s="42">
        <f t="shared" ca="1" si="56"/>
        <v>0.10704569144223525</v>
      </c>
      <c r="N254" s="42">
        <f t="shared" ca="1" si="57"/>
        <v>0.16017022711464673</v>
      </c>
      <c r="O254" s="42">
        <f t="shared" ca="1" si="58"/>
        <v>0.1846292356319493</v>
      </c>
      <c r="P254" s="42">
        <f t="shared" ca="1" si="59"/>
        <v>0.18525753603953882</v>
      </c>
      <c r="Q254" s="42">
        <f t="shared" ca="1" si="60"/>
        <v>0.12915988433233744</v>
      </c>
      <c r="R254" s="42">
        <f t="shared" ca="1" si="61"/>
        <v>1.2065725564051267E-2</v>
      </c>
      <c r="S254" s="42">
        <f t="shared" ca="1" si="62"/>
        <v>0.12803838233258499</v>
      </c>
      <c r="T254" s="42">
        <f t="shared" ca="1" si="63"/>
        <v>9.3633317542656053E-2</v>
      </c>
      <c r="U254">
        <f ca="1">+(L254^2*Markiwitz!$B$4^2)+(M254^2*Markiwitz!$C$4^2)+(N254^2*Markiwitz!$D$4^2)+(O254^2*Markiwitz!$E$4^2)+(P254^2*Markiwitz!$F$4^2)+(Q254^2*Markiwitz!$G$4^2)+(R254^2*Markiwitz!$H$4^2)+(S254^2*Markiwitz!$I$4^2)+(T254^2*Markiwitz!$J$4^2)+(2*L254*M254*Markiwitz!$B$8)+(2*L254*N254*Markiwitz!$E$8)+(2*L254*O254*Markiwitz!$H$8)+(2*L254*P254*Markiwitz!$B$11)+(2*L254*Q254*Markiwitz!$E$11)+(2*L254*R254*Markiwitz!$H$11)+(2*L254*S254*Markiwitz!$K$8)+(2*L254*T254*Markiwitz!$K$11)</f>
        <v>1.5860916002581001E-2</v>
      </c>
      <c r="V254" s="5">
        <f t="shared" ca="1" si="54"/>
        <v>0.12594012864286347</v>
      </c>
      <c r="W254" s="42">
        <f ca="1">SUMPRODUCT(L254:T254,Markiwitz!$B$3:$J$3)</f>
        <v>0.51668241537192505</v>
      </c>
    </row>
    <row r="255" spans="1:23" x14ac:dyDescent="0.25">
      <c r="A255">
        <v>254</v>
      </c>
      <c r="B255" s="25">
        <f t="shared" ca="1" si="53"/>
        <v>1.0000000000000002</v>
      </c>
      <c r="C255" s="46">
        <v>0</v>
      </c>
      <c r="D255">
        <f t="shared" ca="1" si="69"/>
        <v>0.42404471869243332</v>
      </c>
      <c r="E255">
        <f t="shared" ca="1" si="69"/>
        <v>0.67038542358042608</v>
      </c>
      <c r="F255">
        <f t="shared" ca="1" si="69"/>
        <v>0.9883007842915329</v>
      </c>
      <c r="G255">
        <f t="shared" ca="1" si="69"/>
        <v>0.39092040111981974</v>
      </c>
      <c r="H255">
        <f t="shared" ca="1" si="69"/>
        <v>0.47490464401467714</v>
      </c>
      <c r="I255">
        <f t="shared" ca="1" si="69"/>
        <v>0.18969697770374039</v>
      </c>
      <c r="J255">
        <f t="shared" ca="1" si="69"/>
        <v>0.76547884224148177</v>
      </c>
      <c r="K255">
        <f t="shared" ca="1" si="69"/>
        <v>0.26202097748318942</v>
      </c>
      <c r="L255" s="42">
        <f t="shared" ca="1" si="55"/>
        <v>0</v>
      </c>
      <c r="M255" s="42">
        <f t="shared" ca="1" si="56"/>
        <v>0.1017930593085264</v>
      </c>
      <c r="N255" s="42">
        <f t="shared" ca="1" si="57"/>
        <v>0.16092779882394886</v>
      </c>
      <c r="O255" s="42">
        <f t="shared" ca="1" si="58"/>
        <v>0.23724422428904152</v>
      </c>
      <c r="P255" s="42">
        <f t="shared" ca="1" si="59"/>
        <v>9.3841479027982552E-2</v>
      </c>
      <c r="Q255" s="42">
        <f t="shared" ca="1" si="60"/>
        <v>0.11400211926502944</v>
      </c>
      <c r="R255" s="42">
        <f t="shared" ca="1" si="61"/>
        <v>4.5537262583031486E-2</v>
      </c>
      <c r="S255" s="42">
        <f t="shared" ca="1" si="62"/>
        <v>0.1837552261657249</v>
      </c>
      <c r="T255" s="42">
        <f t="shared" ca="1" si="63"/>
        <v>6.2898830536715036E-2</v>
      </c>
      <c r="U255">
        <f ca="1">+(L255^2*Markiwitz!$B$4^2)+(M255^2*Markiwitz!$C$4^2)+(N255^2*Markiwitz!$D$4^2)+(O255^2*Markiwitz!$E$4^2)+(P255^2*Markiwitz!$F$4^2)+(Q255^2*Markiwitz!$G$4^2)+(R255^2*Markiwitz!$H$4^2)+(S255^2*Markiwitz!$I$4^2)+(T255^2*Markiwitz!$J$4^2)+(2*L255*M255*Markiwitz!$B$8)+(2*L255*N255*Markiwitz!$E$8)+(2*L255*O255*Markiwitz!$H$8)+(2*L255*P255*Markiwitz!$B$11)+(2*L255*Q255*Markiwitz!$E$11)+(2*L255*R255*Markiwitz!$H$11)+(2*L255*S255*Markiwitz!$K$8)+(2*L255*T255*Markiwitz!$K$11)</f>
        <v>1.5988285359085391E-2</v>
      </c>
      <c r="V255" s="5">
        <f t="shared" ca="1" si="54"/>
        <v>0.12644479174361192</v>
      </c>
      <c r="W255" s="42">
        <f ca="1">SUMPRODUCT(L255:T255,Markiwitz!$B$3:$J$3)</f>
        <v>0.45585944939575568</v>
      </c>
    </row>
    <row r="256" spans="1:23" x14ac:dyDescent="0.25">
      <c r="A256">
        <v>255</v>
      </c>
      <c r="B256" s="25">
        <f t="shared" ca="1" si="53"/>
        <v>0.99999999999999978</v>
      </c>
      <c r="C256" s="46">
        <v>0</v>
      </c>
      <c r="D256">
        <f t="shared" ca="1" si="69"/>
        <v>0.8285299889522113</v>
      </c>
      <c r="E256">
        <f t="shared" ca="1" si="69"/>
        <v>0.53111979418443656</v>
      </c>
      <c r="F256">
        <f t="shared" ca="1" si="69"/>
        <v>0.73080802182574944</v>
      </c>
      <c r="G256">
        <f t="shared" ca="1" si="69"/>
        <v>4.2214900625698992E-2</v>
      </c>
      <c r="H256">
        <f t="shared" ca="1" si="69"/>
        <v>0.19148269865188083</v>
      </c>
      <c r="I256">
        <f t="shared" ca="1" si="69"/>
        <v>0.79980541597969412</v>
      </c>
      <c r="J256">
        <f t="shared" ca="1" si="69"/>
        <v>0.11130976541278037</v>
      </c>
      <c r="K256">
        <f t="shared" ca="1" si="69"/>
        <v>0.53859620853247436</v>
      </c>
      <c r="L256" s="42">
        <f t="shared" ca="1" si="55"/>
        <v>0</v>
      </c>
      <c r="M256" s="42">
        <f t="shared" ca="1" si="56"/>
        <v>0.21954404703241434</v>
      </c>
      <c r="N256" s="42">
        <f t="shared" ca="1" si="57"/>
        <v>0.14073623239846272</v>
      </c>
      <c r="O256" s="42">
        <f t="shared" ca="1" si="58"/>
        <v>0.19364966006635673</v>
      </c>
      <c r="P256" s="42">
        <f t="shared" ca="1" si="59"/>
        <v>1.1186113058089593E-2</v>
      </c>
      <c r="Q256" s="42">
        <f t="shared" ca="1" si="60"/>
        <v>5.0739124907097241E-2</v>
      </c>
      <c r="R256" s="42">
        <f t="shared" ca="1" si="61"/>
        <v>0.21193260377296214</v>
      </c>
      <c r="S256" s="42">
        <f t="shared" ca="1" si="62"/>
        <v>2.9494884553128691E-2</v>
      </c>
      <c r="T256" s="42">
        <f t="shared" ca="1" si="63"/>
        <v>0.14271733421148847</v>
      </c>
      <c r="U256">
        <f ca="1">+(L256^2*Markiwitz!$B$4^2)+(M256^2*Markiwitz!$C$4^2)+(N256^2*Markiwitz!$D$4^2)+(O256^2*Markiwitz!$E$4^2)+(P256^2*Markiwitz!$F$4^2)+(Q256^2*Markiwitz!$G$4^2)+(R256^2*Markiwitz!$H$4^2)+(S256^2*Markiwitz!$I$4^2)+(T256^2*Markiwitz!$J$4^2)+(2*L256*M256*Markiwitz!$B$8)+(2*L256*N256*Markiwitz!$E$8)+(2*L256*O256*Markiwitz!$H$8)+(2*L256*P256*Markiwitz!$B$11)+(2*L256*Q256*Markiwitz!$E$11)+(2*L256*R256*Markiwitz!$H$11)+(2*L256*S256*Markiwitz!$K$8)+(2*L256*T256*Markiwitz!$K$11)</f>
        <v>1.144148408556228E-2</v>
      </c>
      <c r="V256" s="5">
        <f t="shared" ca="1" si="54"/>
        <v>0.10696487313862565</v>
      </c>
      <c r="W256" s="42">
        <f ca="1">SUMPRODUCT(L256:T256,Markiwitz!$B$3:$J$3)</f>
        <v>0.27947416079696141</v>
      </c>
    </row>
    <row r="257" spans="1:23" x14ac:dyDescent="0.25">
      <c r="A257">
        <v>256</v>
      </c>
      <c r="B257" s="25">
        <f t="shared" ca="1" si="53"/>
        <v>1</v>
      </c>
      <c r="C257" s="46">
        <v>0</v>
      </c>
      <c r="D257">
        <f t="shared" ca="1" si="69"/>
        <v>0.89396372969689897</v>
      </c>
      <c r="E257">
        <f t="shared" ca="1" si="69"/>
        <v>0.1886092574034125</v>
      </c>
      <c r="F257">
        <f t="shared" ca="1" si="69"/>
        <v>0.93711512374524841</v>
      </c>
      <c r="G257">
        <f t="shared" ca="1" si="69"/>
        <v>0.69801631978776213</v>
      </c>
      <c r="H257">
        <f t="shared" ca="1" si="69"/>
        <v>7.8753289545495986E-2</v>
      </c>
      <c r="I257">
        <f t="shared" ca="1" si="69"/>
        <v>0.48235858063438553</v>
      </c>
      <c r="J257">
        <f t="shared" ca="1" si="69"/>
        <v>0.42175911997035687</v>
      </c>
      <c r="K257">
        <f t="shared" ca="1" si="69"/>
        <v>0.27183016679213623</v>
      </c>
      <c r="L257" s="42">
        <f t="shared" ca="1" si="55"/>
        <v>0</v>
      </c>
      <c r="M257" s="42">
        <f t="shared" ca="1" si="56"/>
        <v>0.22504341764418687</v>
      </c>
      <c r="N257" s="42">
        <f t="shared" ca="1" si="57"/>
        <v>4.7479859053999089E-2</v>
      </c>
      <c r="O257" s="42">
        <f t="shared" ca="1" si="58"/>
        <v>0.23590620420941374</v>
      </c>
      <c r="P257" s="42">
        <f t="shared" ca="1" si="59"/>
        <v>0.17571627679986015</v>
      </c>
      <c r="Q257" s="42">
        <f t="shared" ca="1" si="60"/>
        <v>1.9825087798639923E-2</v>
      </c>
      <c r="R257" s="42">
        <f t="shared" ca="1" si="61"/>
        <v>0.12142732407361309</v>
      </c>
      <c r="S257" s="42">
        <f t="shared" ca="1" si="62"/>
        <v>0.10617221999925505</v>
      </c>
      <c r="T257" s="42">
        <f t="shared" ca="1" si="63"/>
        <v>6.8429610421032155E-2</v>
      </c>
      <c r="U257">
        <f ca="1">+(L257^2*Markiwitz!$B$4^2)+(M257^2*Markiwitz!$C$4^2)+(N257^2*Markiwitz!$D$4^2)+(O257^2*Markiwitz!$E$4^2)+(P257^2*Markiwitz!$F$4^2)+(Q257^2*Markiwitz!$G$4^2)+(R257^2*Markiwitz!$H$4^2)+(S257^2*Markiwitz!$I$4^2)+(T257^2*Markiwitz!$J$4^2)+(2*L257*M257*Markiwitz!$B$8)+(2*L257*N257*Markiwitz!$E$8)+(2*L257*O257*Markiwitz!$H$8)+(2*L257*P257*Markiwitz!$B$11)+(2*L257*Q257*Markiwitz!$E$11)+(2*L257*R257*Markiwitz!$H$11)+(2*L257*S257*Markiwitz!$K$8)+(2*L257*T257*Markiwitz!$K$11)</f>
        <v>1.3005782386752433E-2</v>
      </c>
      <c r="V257" s="5">
        <f t="shared" ca="1" si="54"/>
        <v>0.11404289713415927</v>
      </c>
      <c r="W257" s="42">
        <f ca="1">SUMPRODUCT(L257:T257,Markiwitz!$B$3:$J$3)</f>
        <v>0.22703611437625243</v>
      </c>
    </row>
    <row r="258" spans="1:23" x14ac:dyDescent="0.25">
      <c r="A258">
        <v>257</v>
      </c>
      <c r="B258" s="25">
        <f t="shared" ref="B258:B321" ca="1" si="70">SUM(L258:T258)</f>
        <v>0.99999999999999978</v>
      </c>
      <c r="C258" s="46">
        <v>0</v>
      </c>
      <c r="D258">
        <f t="shared" ca="1" si="69"/>
        <v>0.89492577655106309</v>
      </c>
      <c r="E258">
        <f t="shared" ca="1" si="69"/>
        <v>0.74501506319306376</v>
      </c>
      <c r="F258">
        <f t="shared" ca="1" si="69"/>
        <v>0.73235423045854886</v>
      </c>
      <c r="G258">
        <f t="shared" ca="1" si="69"/>
        <v>0.89449621533670209</v>
      </c>
      <c r="H258">
        <f t="shared" ca="1" si="69"/>
        <v>0.72784443920864728</v>
      </c>
      <c r="I258">
        <f t="shared" ca="1" si="69"/>
        <v>0.86084162754101079</v>
      </c>
      <c r="J258">
        <f t="shared" ca="1" si="69"/>
        <v>0.57654656304481255</v>
      </c>
      <c r="K258">
        <f t="shared" ca="1" si="69"/>
        <v>0.34134007243164233</v>
      </c>
      <c r="L258" s="42">
        <f t="shared" ca="1" si="55"/>
        <v>0</v>
      </c>
      <c r="M258" s="42">
        <f t="shared" ca="1" si="56"/>
        <v>0.15500941538547147</v>
      </c>
      <c r="N258" s="42">
        <f t="shared" ca="1" si="57"/>
        <v>0.12904349435993426</v>
      </c>
      <c r="O258" s="42">
        <f t="shared" ca="1" si="58"/>
        <v>0.12685052111914347</v>
      </c>
      <c r="P258" s="42">
        <f t="shared" ca="1" si="59"/>
        <v>0.15493501141314767</v>
      </c>
      <c r="Q258" s="42">
        <f t="shared" ca="1" si="60"/>
        <v>0.12606938359525646</v>
      </c>
      <c r="R258" s="42">
        <f t="shared" ca="1" si="61"/>
        <v>0.14910572577188033</v>
      </c>
      <c r="S258" s="42">
        <f t="shared" ca="1" si="62"/>
        <v>9.9863193151616569E-2</v>
      </c>
      <c r="T258" s="42">
        <f t="shared" ca="1" si="63"/>
        <v>5.9123255203549663E-2</v>
      </c>
      <c r="U258">
        <f ca="1">+(L258^2*Markiwitz!$B$4^2)+(M258^2*Markiwitz!$C$4^2)+(N258^2*Markiwitz!$D$4^2)+(O258^2*Markiwitz!$E$4^2)+(P258^2*Markiwitz!$F$4^2)+(Q258^2*Markiwitz!$G$4^2)+(R258^2*Markiwitz!$H$4^2)+(S258^2*Markiwitz!$I$4^2)+(T258^2*Markiwitz!$J$4^2)+(2*L258*M258*Markiwitz!$B$8)+(2*L258*N258*Markiwitz!$E$8)+(2*L258*O258*Markiwitz!$H$8)+(2*L258*P258*Markiwitz!$B$11)+(2*L258*Q258*Markiwitz!$E$11)+(2*L258*R258*Markiwitz!$H$11)+(2*L258*S258*Markiwitz!$K$8)+(2*L258*T258*Markiwitz!$K$11)</f>
        <v>1.3651583901584828E-2</v>
      </c>
      <c r="V258" s="5">
        <f t="shared" ref="V258:V321" ca="1" si="71">SQRT(U258)</f>
        <v>0.11683999273187597</v>
      </c>
      <c r="W258" s="42">
        <f ca="1">SUMPRODUCT(L258:T258,Markiwitz!$B$3:$J$3)</f>
        <v>0.48973817299645073</v>
      </c>
    </row>
    <row r="259" spans="1:23" x14ac:dyDescent="0.25">
      <c r="A259">
        <v>258</v>
      </c>
      <c r="B259" s="25">
        <f t="shared" ca="1" si="70"/>
        <v>1</v>
      </c>
      <c r="C259" s="46">
        <v>0</v>
      </c>
      <c r="D259">
        <f t="shared" ca="1" si="69"/>
        <v>0.50249606917699408</v>
      </c>
      <c r="E259">
        <f t="shared" ca="1" si="69"/>
        <v>0.72016488573733306</v>
      </c>
      <c r="F259">
        <f t="shared" ca="1" si="69"/>
        <v>0.23064284537182944</v>
      </c>
      <c r="G259">
        <f t="shared" ca="1" si="69"/>
        <v>0.3447121706186711</v>
      </c>
      <c r="H259">
        <f t="shared" ca="1" si="69"/>
        <v>0.56584483854115097</v>
      </c>
      <c r="I259">
        <f t="shared" ca="1" si="69"/>
        <v>0.9333968441365148</v>
      </c>
      <c r="J259">
        <f t="shared" ca="1" si="69"/>
        <v>0.59341051130650158</v>
      </c>
      <c r="K259">
        <f t="shared" ca="1" si="69"/>
        <v>5.8201981931555347E-2</v>
      </c>
      <c r="L259" s="42">
        <f t="shared" ref="L259:L322" ca="1" si="72">C259/SUM($C259:$K259)</f>
        <v>0</v>
      </c>
      <c r="M259" s="42">
        <f t="shared" ref="M259:M322" ca="1" si="73">D259/SUM($C259:$K259)</f>
        <v>0.12725059333277419</v>
      </c>
      <c r="N259" s="42">
        <f t="shared" ref="N259:N322" ca="1" si="74">E259/SUM($C259:$K259)</f>
        <v>0.18237238981311579</v>
      </c>
      <c r="O259" s="42">
        <f t="shared" ref="O259:O322" ca="1" si="75">F259/SUM($C259:$K259)</f>
        <v>5.8407300517980452E-2</v>
      </c>
      <c r="P259" s="42">
        <f t="shared" ref="P259:P322" ca="1" si="76">G259/SUM($C259:$K259)</f>
        <v>8.7293873387104814E-2</v>
      </c>
      <c r="Q259" s="42">
        <f t="shared" ref="Q259:Q322" ca="1" si="77">H259/SUM($C259:$K259)</f>
        <v>0.14329284516907789</v>
      </c>
      <c r="R259" s="42">
        <f t="shared" ref="R259:R322" ca="1" si="78">I259/SUM($C259:$K259)</f>
        <v>0.2363706096763003</v>
      </c>
      <c r="S259" s="42">
        <f t="shared" ref="S259:S322" ca="1" si="79">J259/SUM($C259:$K259)</f>
        <v>0.1502734932381326</v>
      </c>
      <c r="T259" s="42">
        <f t="shared" ref="T259:T322" ca="1" si="80">K259/SUM($C259:$K259)</f>
        <v>1.4738894865514109E-2</v>
      </c>
      <c r="U259">
        <f ca="1">+(L259^2*Markiwitz!$B$4^2)+(M259^2*Markiwitz!$C$4^2)+(N259^2*Markiwitz!$D$4^2)+(O259^2*Markiwitz!$E$4^2)+(P259^2*Markiwitz!$F$4^2)+(Q259^2*Markiwitz!$G$4^2)+(R259^2*Markiwitz!$H$4^2)+(S259^2*Markiwitz!$I$4^2)+(T259^2*Markiwitz!$J$4^2)+(2*L259*M259*Markiwitz!$B$8)+(2*L259*N259*Markiwitz!$E$8)+(2*L259*O259*Markiwitz!$H$8)+(2*L259*P259*Markiwitz!$B$11)+(2*L259*Q259*Markiwitz!$E$11)+(2*L259*R259*Markiwitz!$H$11)+(2*L259*S259*Markiwitz!$K$8)+(2*L259*T259*Markiwitz!$K$11)</f>
        <v>1.7276236365593559E-2</v>
      </c>
      <c r="V259" s="5">
        <f t="shared" ca="1" si="71"/>
        <v>0.13143909755317693</v>
      </c>
      <c r="W259" s="42">
        <f ca="1">SUMPRODUCT(L259:T259,Markiwitz!$B$3:$J$3)</f>
        <v>0.50093309354186943</v>
      </c>
    </row>
    <row r="260" spans="1:23" x14ac:dyDescent="0.25">
      <c r="A260">
        <v>259</v>
      </c>
      <c r="B260" s="25">
        <f t="shared" ca="1" si="70"/>
        <v>1</v>
      </c>
      <c r="C260" s="46">
        <v>0</v>
      </c>
      <c r="D260">
        <f t="shared" ca="1" si="69"/>
        <v>0.42939620736182027</v>
      </c>
      <c r="E260">
        <f t="shared" ca="1" si="69"/>
        <v>0.90935753850334466</v>
      </c>
      <c r="F260">
        <f t="shared" ca="1" si="69"/>
        <v>0.4620083013176477</v>
      </c>
      <c r="G260">
        <f t="shared" ca="1" si="69"/>
        <v>0.84455640233126283</v>
      </c>
      <c r="H260">
        <f t="shared" ca="1" si="69"/>
        <v>0.54380038564948263</v>
      </c>
      <c r="I260">
        <f t="shared" ca="1" si="69"/>
        <v>0.75346647035915804</v>
      </c>
      <c r="J260">
        <f t="shared" ca="1" si="69"/>
        <v>2.9681899456000194E-2</v>
      </c>
      <c r="K260">
        <f t="shared" ca="1" si="69"/>
        <v>0.84716784610942553</v>
      </c>
      <c r="L260" s="42">
        <f t="shared" ca="1" si="72"/>
        <v>0</v>
      </c>
      <c r="M260" s="42">
        <f t="shared" ca="1" si="73"/>
        <v>8.9096793049399076E-2</v>
      </c>
      <c r="N260" s="42">
        <f t="shared" ca="1" si="74"/>
        <v>0.18868550543035703</v>
      </c>
      <c r="O260" s="42">
        <f t="shared" ca="1" si="75"/>
        <v>9.5863580776617066E-2</v>
      </c>
      <c r="P260" s="42">
        <f t="shared" ca="1" si="76"/>
        <v>0.1752397103350479</v>
      </c>
      <c r="Q260" s="42">
        <f t="shared" ca="1" si="77"/>
        <v>0.11283488207330489</v>
      </c>
      <c r="R260" s="42">
        <f t="shared" ca="1" si="78"/>
        <v>0.15633916888018623</v>
      </c>
      <c r="S260" s="42">
        <f t="shared" ca="1" si="79"/>
        <v>6.1587922943994343E-3</v>
      </c>
      <c r="T260" s="42">
        <f t="shared" ca="1" si="80"/>
        <v>0.1757815671606883</v>
      </c>
      <c r="U260">
        <f ca="1">+(L260^2*Markiwitz!$B$4^2)+(M260^2*Markiwitz!$C$4^2)+(N260^2*Markiwitz!$D$4^2)+(O260^2*Markiwitz!$E$4^2)+(P260^2*Markiwitz!$F$4^2)+(Q260^2*Markiwitz!$G$4^2)+(R260^2*Markiwitz!$H$4^2)+(S260^2*Markiwitz!$I$4^2)+(T260^2*Markiwitz!$J$4^2)+(2*L260*M260*Markiwitz!$B$8)+(2*L260*N260*Markiwitz!$E$8)+(2*L260*O260*Markiwitz!$H$8)+(2*L260*P260*Markiwitz!$B$11)+(2*L260*Q260*Markiwitz!$E$11)+(2*L260*R260*Markiwitz!$H$11)+(2*L260*S260*Markiwitz!$K$8)+(2*L260*T260*Markiwitz!$K$11)</f>
        <v>1.3478510144162906E-2</v>
      </c>
      <c r="V260" s="5">
        <f t="shared" ca="1" si="71"/>
        <v>0.11609698593918322</v>
      </c>
      <c r="W260" s="42">
        <f ca="1">SUMPRODUCT(L260:T260,Markiwitz!$B$3:$J$3)</f>
        <v>0.46826203007794642</v>
      </c>
    </row>
    <row r="261" spans="1:23" x14ac:dyDescent="0.25">
      <c r="A261">
        <v>260</v>
      </c>
      <c r="B261" s="25">
        <f t="shared" ca="1" si="70"/>
        <v>1.0000000000000002</v>
      </c>
      <c r="C261" s="46">
        <v>0</v>
      </c>
      <c r="D261">
        <f t="shared" ca="1" si="69"/>
        <v>0.17219699964804169</v>
      </c>
      <c r="E261">
        <f t="shared" ca="1" si="69"/>
        <v>0.5903253437287096</v>
      </c>
      <c r="F261">
        <f t="shared" ca="1" si="69"/>
        <v>0.84034087538376034</v>
      </c>
      <c r="G261">
        <f t="shared" ca="1" si="69"/>
        <v>0.87963607924773468</v>
      </c>
      <c r="H261">
        <f t="shared" ca="1" si="69"/>
        <v>0.78790174975453009</v>
      </c>
      <c r="I261">
        <f t="shared" ca="1" si="69"/>
        <v>0.92899832919444991</v>
      </c>
      <c r="J261">
        <f t="shared" ca="1" si="69"/>
        <v>0.65925278431245404</v>
      </c>
      <c r="K261">
        <f t="shared" ca="1" si="69"/>
        <v>0.43529132606740228</v>
      </c>
      <c r="L261" s="42">
        <f t="shared" ca="1" si="72"/>
        <v>0</v>
      </c>
      <c r="M261" s="42">
        <f t="shared" ca="1" si="73"/>
        <v>3.2527169974505887E-2</v>
      </c>
      <c r="N261" s="42">
        <f t="shared" ca="1" si="74"/>
        <v>0.11150956657182801</v>
      </c>
      <c r="O261" s="42">
        <f t="shared" ca="1" si="75"/>
        <v>0.15873627616045108</v>
      </c>
      <c r="P261" s="42">
        <f t="shared" ca="1" si="76"/>
        <v>0.1661589477393916</v>
      </c>
      <c r="Q261" s="42">
        <f t="shared" ca="1" si="77"/>
        <v>0.14883078212662493</v>
      </c>
      <c r="R261" s="42">
        <f t="shared" ca="1" si="78"/>
        <v>0.17548323502443497</v>
      </c>
      <c r="S261" s="42">
        <f t="shared" ca="1" si="79"/>
        <v>0.12452962255629711</v>
      </c>
      <c r="T261" s="42">
        <f t="shared" ca="1" si="80"/>
        <v>8.2224399846466664E-2</v>
      </c>
      <c r="U261">
        <f ca="1">+(L261^2*Markiwitz!$B$4^2)+(M261^2*Markiwitz!$C$4^2)+(N261^2*Markiwitz!$D$4^2)+(O261^2*Markiwitz!$E$4^2)+(P261^2*Markiwitz!$F$4^2)+(Q261^2*Markiwitz!$G$4^2)+(R261^2*Markiwitz!$H$4^2)+(S261^2*Markiwitz!$I$4^2)+(T261^2*Markiwitz!$J$4^2)+(2*L261*M261*Markiwitz!$B$8)+(2*L261*N261*Markiwitz!$E$8)+(2*L261*O261*Markiwitz!$H$8)+(2*L261*P261*Markiwitz!$B$11)+(2*L261*Q261*Markiwitz!$E$11)+(2*L261*R261*Markiwitz!$H$11)+(2*L261*S261*Markiwitz!$K$8)+(2*L261*T261*Markiwitz!$K$11)</f>
        <v>1.7137291875513699E-2</v>
      </c>
      <c r="V261" s="5">
        <f t="shared" ca="1" si="71"/>
        <v>0.13090947970072181</v>
      </c>
      <c r="W261" s="42">
        <f ca="1">SUMPRODUCT(L261:T261,Markiwitz!$B$3:$J$3)</f>
        <v>0.54666238619379348</v>
      </c>
    </row>
    <row r="262" spans="1:23" x14ac:dyDescent="0.25">
      <c r="A262">
        <v>261</v>
      </c>
      <c r="B262" s="25">
        <f t="shared" ca="1" si="70"/>
        <v>1</v>
      </c>
      <c r="C262" s="46">
        <v>0</v>
      </c>
      <c r="D262">
        <f t="shared" ref="D262:K271" ca="1" si="81">RAND()</f>
        <v>0.58091743057396816</v>
      </c>
      <c r="E262">
        <f t="shared" ca="1" si="81"/>
        <v>0.61444218774821047</v>
      </c>
      <c r="F262">
        <f t="shared" ca="1" si="81"/>
        <v>0.63284795132048921</v>
      </c>
      <c r="G262">
        <f t="shared" ca="1" si="81"/>
        <v>0.97728417794171962</v>
      </c>
      <c r="H262">
        <f t="shared" ca="1" si="81"/>
        <v>2.0304201375802244E-2</v>
      </c>
      <c r="I262">
        <f t="shared" ca="1" si="81"/>
        <v>0.72761413496952509</v>
      </c>
      <c r="J262">
        <f t="shared" ca="1" si="81"/>
        <v>0.46284381949560849</v>
      </c>
      <c r="K262">
        <f t="shared" ca="1" si="81"/>
        <v>0.78321480376371799</v>
      </c>
      <c r="L262" s="42">
        <f t="shared" ca="1" si="72"/>
        <v>0</v>
      </c>
      <c r="M262" s="42">
        <f t="shared" ca="1" si="73"/>
        <v>0.12103786189996865</v>
      </c>
      <c r="N262" s="42">
        <f t="shared" ca="1" si="74"/>
        <v>0.12802295946379402</v>
      </c>
      <c r="O262" s="42">
        <f t="shared" ca="1" si="75"/>
        <v>0.13185791801758334</v>
      </c>
      <c r="P262" s="42">
        <f t="shared" ca="1" si="76"/>
        <v>0.20362340866560139</v>
      </c>
      <c r="Q262" s="42">
        <f t="shared" ca="1" si="77"/>
        <v>4.2305102115550693E-3</v>
      </c>
      <c r="R262" s="42">
        <f t="shared" ca="1" si="78"/>
        <v>0.15160305845512537</v>
      </c>
      <c r="S262" s="42">
        <f t="shared" ca="1" si="79"/>
        <v>9.6436469895578816E-2</v>
      </c>
      <c r="T262" s="42">
        <f t="shared" ca="1" si="80"/>
        <v>0.16318781339079347</v>
      </c>
      <c r="U262">
        <f ca="1">+(L262^2*Markiwitz!$B$4^2)+(M262^2*Markiwitz!$C$4^2)+(N262^2*Markiwitz!$D$4^2)+(O262^2*Markiwitz!$E$4^2)+(P262^2*Markiwitz!$F$4^2)+(Q262^2*Markiwitz!$G$4^2)+(R262^2*Markiwitz!$H$4^2)+(S262^2*Markiwitz!$I$4^2)+(T262^2*Markiwitz!$J$4^2)+(2*L262*M262*Markiwitz!$B$8)+(2*L262*N262*Markiwitz!$E$8)+(2*L262*O262*Markiwitz!$H$8)+(2*L262*P262*Markiwitz!$B$11)+(2*L262*Q262*Markiwitz!$E$11)+(2*L262*R262*Markiwitz!$H$11)+(2*L262*S262*Markiwitz!$K$8)+(2*L262*T262*Markiwitz!$K$11)</f>
        <v>1.1631559058477405E-2</v>
      </c>
      <c r="V262" s="5">
        <f t="shared" ca="1" si="71"/>
        <v>0.10784970588034723</v>
      </c>
      <c r="W262" s="42">
        <f ca="1">SUMPRODUCT(L262:T262,Markiwitz!$B$3:$J$3)</f>
        <v>0.17329909023595302</v>
      </c>
    </row>
    <row r="263" spans="1:23" x14ac:dyDescent="0.25">
      <c r="A263">
        <v>262</v>
      </c>
      <c r="B263" s="25">
        <f t="shared" ca="1" si="70"/>
        <v>1</v>
      </c>
      <c r="C263" s="46">
        <v>0</v>
      </c>
      <c r="D263">
        <f t="shared" ca="1" si="81"/>
        <v>0.90507655230851169</v>
      </c>
      <c r="E263">
        <f t="shared" ca="1" si="81"/>
        <v>0.71840008156949553</v>
      </c>
      <c r="F263">
        <f t="shared" ca="1" si="81"/>
        <v>0.90972908164675292</v>
      </c>
      <c r="G263">
        <f t="shared" ca="1" si="81"/>
        <v>8.4523398668102101E-2</v>
      </c>
      <c r="H263">
        <f t="shared" ca="1" si="81"/>
        <v>0.64194143423945449</v>
      </c>
      <c r="I263">
        <f t="shared" ca="1" si="81"/>
        <v>0.34157825067997671</v>
      </c>
      <c r="J263">
        <f t="shared" ca="1" si="81"/>
        <v>0.20549777512941569</v>
      </c>
      <c r="K263">
        <f t="shared" ca="1" si="81"/>
        <v>0.72367627237367138</v>
      </c>
      <c r="L263" s="42">
        <f t="shared" ca="1" si="72"/>
        <v>0</v>
      </c>
      <c r="M263" s="42">
        <f t="shared" ca="1" si="73"/>
        <v>0.1997775004566478</v>
      </c>
      <c r="N263" s="42">
        <f t="shared" ca="1" si="74"/>
        <v>0.15857241275087663</v>
      </c>
      <c r="O263" s="42">
        <f t="shared" ca="1" si="75"/>
        <v>0.2008044530162123</v>
      </c>
      <c r="P263" s="42">
        <f t="shared" ca="1" si="76"/>
        <v>1.8656845404893811E-2</v>
      </c>
      <c r="Q263" s="42">
        <f t="shared" ca="1" si="77"/>
        <v>0.14169569949062052</v>
      </c>
      <c r="R263" s="42">
        <f t="shared" ca="1" si="78"/>
        <v>7.5396549559422557E-2</v>
      </c>
      <c r="S263" s="42">
        <f t="shared" ca="1" si="79"/>
        <v>4.5359513247850675E-2</v>
      </c>
      <c r="T263" s="42">
        <f t="shared" ca="1" si="80"/>
        <v>0.15973702607347579</v>
      </c>
      <c r="U263">
        <f ca="1">+(L263^2*Markiwitz!$B$4^2)+(M263^2*Markiwitz!$C$4^2)+(N263^2*Markiwitz!$D$4^2)+(O263^2*Markiwitz!$E$4^2)+(P263^2*Markiwitz!$F$4^2)+(Q263^2*Markiwitz!$G$4^2)+(R263^2*Markiwitz!$H$4^2)+(S263^2*Markiwitz!$I$4^2)+(T263^2*Markiwitz!$J$4^2)+(2*L263*M263*Markiwitz!$B$8)+(2*L263*N263*Markiwitz!$E$8)+(2*L263*O263*Markiwitz!$H$8)+(2*L263*P263*Markiwitz!$B$11)+(2*L263*Q263*Markiwitz!$E$11)+(2*L263*R263*Markiwitz!$H$11)+(2*L263*S263*Markiwitz!$K$8)+(2*L263*T263*Markiwitz!$K$11)</f>
        <v>1.3347637959875468E-2</v>
      </c>
      <c r="V263" s="5">
        <f t="shared" ca="1" si="71"/>
        <v>0.11553197808345302</v>
      </c>
      <c r="W263" s="42">
        <f ca="1">SUMPRODUCT(L263:T263,Markiwitz!$B$3:$J$3)</f>
        <v>0.52735878974695016</v>
      </c>
    </row>
    <row r="264" spans="1:23" x14ac:dyDescent="0.25">
      <c r="A264">
        <v>263</v>
      </c>
      <c r="B264" s="25">
        <f t="shared" ca="1" si="70"/>
        <v>0.99999999999999989</v>
      </c>
      <c r="C264" s="46">
        <v>0</v>
      </c>
      <c r="D264">
        <f t="shared" ca="1" si="81"/>
        <v>0.21842384103700074</v>
      </c>
      <c r="E264">
        <f t="shared" ca="1" si="81"/>
        <v>0.10428931890776749</v>
      </c>
      <c r="F264">
        <f t="shared" ca="1" si="81"/>
        <v>0.76817601065176833</v>
      </c>
      <c r="G264">
        <f t="shared" ca="1" si="81"/>
        <v>0.90169242987443154</v>
      </c>
      <c r="H264">
        <f t="shared" ca="1" si="81"/>
        <v>0.10658913734657749</v>
      </c>
      <c r="I264">
        <f t="shared" ca="1" si="81"/>
        <v>0.75381511192488027</v>
      </c>
      <c r="J264">
        <f t="shared" ca="1" si="81"/>
        <v>0.92963501240842461</v>
      </c>
      <c r="K264">
        <f t="shared" ca="1" si="81"/>
        <v>0.79910030745236771</v>
      </c>
      <c r="L264" s="42">
        <f t="shared" ca="1" si="72"/>
        <v>0</v>
      </c>
      <c r="M264" s="42">
        <f t="shared" ca="1" si="73"/>
        <v>4.7672879459820218E-2</v>
      </c>
      <c r="N264" s="42">
        <f t="shared" ca="1" si="74"/>
        <v>2.2762039645638027E-2</v>
      </c>
      <c r="O264" s="42">
        <f t="shared" ca="1" si="75"/>
        <v>0.16766101257931704</v>
      </c>
      <c r="P264" s="42">
        <f t="shared" ca="1" si="76"/>
        <v>0.19680211791511507</v>
      </c>
      <c r="Q264" s="42">
        <f t="shared" ca="1" si="77"/>
        <v>2.3263994774218925E-2</v>
      </c>
      <c r="R264" s="42">
        <f t="shared" ca="1" si="78"/>
        <v>0.16452662307910837</v>
      </c>
      <c r="S264" s="42">
        <f t="shared" ca="1" si="79"/>
        <v>0.20290082656621636</v>
      </c>
      <c r="T264" s="42">
        <f t="shared" ca="1" si="80"/>
        <v>0.17441050598056593</v>
      </c>
      <c r="U264">
        <f ca="1">+(L264^2*Markiwitz!$B$4^2)+(M264^2*Markiwitz!$C$4^2)+(N264^2*Markiwitz!$D$4^2)+(O264^2*Markiwitz!$E$4^2)+(P264^2*Markiwitz!$F$4^2)+(Q264^2*Markiwitz!$G$4^2)+(R264^2*Markiwitz!$H$4^2)+(S264^2*Markiwitz!$I$4^2)+(T264^2*Markiwitz!$J$4^2)+(2*L264*M264*Markiwitz!$B$8)+(2*L264*N264*Markiwitz!$E$8)+(2*L264*O264*Markiwitz!$H$8)+(2*L264*P264*Markiwitz!$B$11)+(2*L264*Q264*Markiwitz!$E$11)+(2*L264*R264*Markiwitz!$H$11)+(2*L264*S264*Markiwitz!$K$8)+(2*L264*T264*Markiwitz!$K$11)</f>
        <v>1.5021248580729714E-2</v>
      </c>
      <c r="V264" s="5">
        <f t="shared" ca="1" si="71"/>
        <v>0.12256120340764329</v>
      </c>
      <c r="W264" s="42">
        <f ca="1">SUMPRODUCT(L264:T264,Markiwitz!$B$3:$J$3)</f>
        <v>0.19682160851485986</v>
      </c>
    </row>
    <row r="265" spans="1:23" x14ac:dyDescent="0.25">
      <c r="A265">
        <v>264</v>
      </c>
      <c r="B265" s="25">
        <f t="shared" ca="1" si="70"/>
        <v>0.99999999999999989</v>
      </c>
      <c r="C265" s="46">
        <v>0</v>
      </c>
      <c r="D265">
        <f t="shared" ca="1" si="81"/>
        <v>0.25025481917706327</v>
      </c>
      <c r="E265">
        <f t="shared" ca="1" si="81"/>
        <v>7.5164868246609395E-2</v>
      </c>
      <c r="F265">
        <f t="shared" ca="1" si="81"/>
        <v>0.31524316952105291</v>
      </c>
      <c r="G265">
        <f t="shared" ca="1" si="81"/>
        <v>5.6501848674194277E-2</v>
      </c>
      <c r="H265">
        <f t="shared" ca="1" si="81"/>
        <v>0.88726976118304757</v>
      </c>
      <c r="I265">
        <f t="shared" ca="1" si="81"/>
        <v>0.87672561345579125</v>
      </c>
      <c r="J265">
        <f t="shared" ca="1" si="81"/>
        <v>0.64998816921958213</v>
      </c>
      <c r="K265">
        <f t="shared" ca="1" si="81"/>
        <v>7.0714697757731759E-2</v>
      </c>
      <c r="L265" s="42">
        <f t="shared" ca="1" si="72"/>
        <v>0</v>
      </c>
      <c r="M265" s="42">
        <f t="shared" ca="1" si="73"/>
        <v>7.8650408055609661E-2</v>
      </c>
      <c r="N265" s="42">
        <f t="shared" ca="1" si="74"/>
        <v>2.362291195223384E-2</v>
      </c>
      <c r="O265" s="42">
        <f t="shared" ca="1" si="75"/>
        <v>9.9075030807027106E-2</v>
      </c>
      <c r="P265" s="42">
        <f t="shared" ca="1" si="76"/>
        <v>1.7757474036803628E-2</v>
      </c>
      <c r="Q265" s="42">
        <f t="shared" ca="1" si="77"/>
        <v>0.2788522874481611</v>
      </c>
      <c r="R265" s="42">
        <f t="shared" ca="1" si="78"/>
        <v>0.27553845907085189</v>
      </c>
      <c r="S265" s="42">
        <f t="shared" ca="1" si="79"/>
        <v>0.2042791220107073</v>
      </c>
      <c r="T265" s="42">
        <f t="shared" ca="1" si="80"/>
        <v>2.2224306618605416E-2</v>
      </c>
      <c r="U265">
        <f ca="1">+(L265^2*Markiwitz!$B$4^2)+(M265^2*Markiwitz!$C$4^2)+(N265^2*Markiwitz!$D$4^2)+(O265^2*Markiwitz!$E$4^2)+(P265^2*Markiwitz!$F$4^2)+(Q265^2*Markiwitz!$G$4^2)+(R265^2*Markiwitz!$H$4^2)+(S265^2*Markiwitz!$I$4^2)+(T265^2*Markiwitz!$J$4^2)+(2*L265*M265*Markiwitz!$B$8)+(2*L265*N265*Markiwitz!$E$8)+(2*L265*O265*Markiwitz!$H$8)+(2*L265*P265*Markiwitz!$B$11)+(2*L265*Q265*Markiwitz!$E$11)+(2*L265*R265*Markiwitz!$H$11)+(2*L265*S265*Markiwitz!$K$8)+(2*L265*T265*Markiwitz!$K$11)</f>
        <v>3.392417079751843E-2</v>
      </c>
      <c r="V265" s="5">
        <f t="shared" ca="1" si="71"/>
        <v>0.18418515357519571</v>
      </c>
      <c r="W265" s="42">
        <f ca="1">SUMPRODUCT(L265:T265,Markiwitz!$B$3:$J$3)</f>
        <v>0.82427493108433914</v>
      </c>
    </row>
    <row r="266" spans="1:23" x14ac:dyDescent="0.25">
      <c r="A266">
        <v>265</v>
      </c>
      <c r="B266" s="25">
        <f t="shared" ca="1" si="70"/>
        <v>1.0000000000000002</v>
      </c>
      <c r="C266" s="46">
        <v>0</v>
      </c>
      <c r="D266">
        <f t="shared" ca="1" si="81"/>
        <v>0.9447705554432908</v>
      </c>
      <c r="E266">
        <f t="shared" ca="1" si="81"/>
        <v>0.17727822729630205</v>
      </c>
      <c r="F266">
        <f t="shared" ca="1" si="81"/>
        <v>0.18973264746507545</v>
      </c>
      <c r="G266">
        <f t="shared" ca="1" si="81"/>
        <v>0.18998634367559042</v>
      </c>
      <c r="H266">
        <f t="shared" ca="1" si="81"/>
        <v>0.56337671329840444</v>
      </c>
      <c r="I266">
        <f t="shared" ca="1" si="81"/>
        <v>0.7240210603975078</v>
      </c>
      <c r="J266">
        <f t="shared" ca="1" si="81"/>
        <v>0.67966203182116647</v>
      </c>
      <c r="K266">
        <f t="shared" ca="1" si="81"/>
        <v>0.97308843395101285</v>
      </c>
      <c r="L266" s="42">
        <f t="shared" ca="1" si="72"/>
        <v>0</v>
      </c>
      <c r="M266" s="42">
        <f t="shared" ca="1" si="73"/>
        <v>0.2126943761665398</v>
      </c>
      <c r="N266" s="42">
        <f t="shared" ca="1" si="74"/>
        <v>3.9910305994882683E-2</v>
      </c>
      <c r="O266" s="42">
        <f t="shared" ca="1" si="75"/>
        <v>4.2714145628803449E-2</v>
      </c>
      <c r="P266" s="42">
        <f t="shared" ca="1" si="76"/>
        <v>4.2771259768231699E-2</v>
      </c>
      <c r="Q266" s="42">
        <f t="shared" ca="1" si="77"/>
        <v>0.12683191478753936</v>
      </c>
      <c r="R266" s="42">
        <f t="shared" ca="1" si="78"/>
        <v>0.16299746735907669</v>
      </c>
      <c r="S266" s="42">
        <f t="shared" ca="1" si="79"/>
        <v>0.15301100466076398</v>
      </c>
      <c r="T266" s="42">
        <f t="shared" ca="1" si="80"/>
        <v>0.2190695256341624</v>
      </c>
      <c r="U266">
        <f ca="1">+(L266^2*Markiwitz!$B$4^2)+(M266^2*Markiwitz!$C$4^2)+(N266^2*Markiwitz!$D$4^2)+(O266^2*Markiwitz!$E$4^2)+(P266^2*Markiwitz!$F$4^2)+(Q266^2*Markiwitz!$G$4^2)+(R266^2*Markiwitz!$H$4^2)+(S266^2*Markiwitz!$I$4^2)+(T266^2*Markiwitz!$J$4^2)+(2*L266*M266*Markiwitz!$B$8)+(2*L266*N266*Markiwitz!$E$8)+(2*L266*O266*Markiwitz!$H$8)+(2*L266*P266*Markiwitz!$B$11)+(2*L266*Q266*Markiwitz!$E$11)+(2*L266*R266*Markiwitz!$H$11)+(2*L266*S266*Markiwitz!$K$8)+(2*L266*T266*Markiwitz!$K$11)</f>
        <v>1.2096363712537795E-2</v>
      </c>
      <c r="V266" s="5">
        <f t="shared" ca="1" si="71"/>
        <v>0.1099834701786491</v>
      </c>
      <c r="W266" s="42">
        <f ca="1">SUMPRODUCT(L266:T266,Markiwitz!$B$3:$J$3)</f>
        <v>0.42734393777040935</v>
      </c>
    </row>
    <row r="267" spans="1:23" x14ac:dyDescent="0.25">
      <c r="A267">
        <v>266</v>
      </c>
      <c r="B267" s="25">
        <f t="shared" ca="1" si="70"/>
        <v>1</v>
      </c>
      <c r="C267" s="46">
        <v>0</v>
      </c>
      <c r="D267">
        <f t="shared" ca="1" si="81"/>
        <v>0.2335284000807466</v>
      </c>
      <c r="E267">
        <f t="shared" ca="1" si="81"/>
        <v>0.70488636036945529</v>
      </c>
      <c r="F267">
        <f t="shared" ca="1" si="81"/>
        <v>0.54440673411124285</v>
      </c>
      <c r="G267">
        <f t="shared" ca="1" si="81"/>
        <v>0.51711826041195597</v>
      </c>
      <c r="H267">
        <f t="shared" ca="1" si="81"/>
        <v>0.38418730714720106</v>
      </c>
      <c r="I267">
        <f t="shared" ca="1" si="81"/>
        <v>0.64936423936042187</v>
      </c>
      <c r="J267">
        <f t="shared" ca="1" si="81"/>
        <v>4.7855201719439022E-2</v>
      </c>
      <c r="K267">
        <f t="shared" ca="1" si="81"/>
        <v>0.89839914926216669</v>
      </c>
      <c r="L267" s="42">
        <f t="shared" ca="1" si="72"/>
        <v>0</v>
      </c>
      <c r="M267" s="42">
        <f t="shared" ca="1" si="73"/>
        <v>5.8679227386363608E-2</v>
      </c>
      <c r="N267" s="42">
        <f t="shared" ca="1" si="74"/>
        <v>0.17711844472605384</v>
      </c>
      <c r="O267" s="42">
        <f t="shared" ca="1" si="75"/>
        <v>0.13679435362266659</v>
      </c>
      <c r="P267" s="42">
        <f t="shared" ca="1" si="76"/>
        <v>0.1299375149997257</v>
      </c>
      <c r="Q267" s="42">
        <f t="shared" ca="1" si="77"/>
        <v>9.6535643404615457E-2</v>
      </c>
      <c r="R267" s="42">
        <f t="shared" ca="1" si="78"/>
        <v>0.16316727149600663</v>
      </c>
      <c r="S267" s="42">
        <f t="shared" ca="1" si="79"/>
        <v>1.202468848475949E-2</v>
      </c>
      <c r="T267" s="42">
        <f t="shared" ca="1" si="80"/>
        <v>0.22574285587980875</v>
      </c>
      <c r="U267">
        <f ca="1">+(L267^2*Markiwitz!$B$4^2)+(M267^2*Markiwitz!$C$4^2)+(N267^2*Markiwitz!$D$4^2)+(O267^2*Markiwitz!$E$4^2)+(P267^2*Markiwitz!$F$4^2)+(Q267^2*Markiwitz!$G$4^2)+(R267^2*Markiwitz!$H$4^2)+(S267^2*Markiwitz!$I$4^2)+(T267^2*Markiwitz!$J$4^2)+(2*L267*M267*Markiwitz!$B$8)+(2*L267*N267*Markiwitz!$E$8)+(2*L267*O267*Markiwitz!$H$8)+(2*L267*P267*Markiwitz!$B$11)+(2*L267*Q267*Markiwitz!$E$11)+(2*L267*R267*Markiwitz!$H$11)+(2*L267*S267*Markiwitz!$K$8)+(2*L267*T267*Markiwitz!$K$11)</f>
        <v>1.1985386493387958E-2</v>
      </c>
      <c r="V267" s="5">
        <f t="shared" ca="1" si="71"/>
        <v>0.10947778995480296</v>
      </c>
      <c r="W267" s="42">
        <f ca="1">SUMPRODUCT(L267:T267,Markiwitz!$B$3:$J$3)</f>
        <v>0.41706880816214781</v>
      </c>
    </row>
    <row r="268" spans="1:23" x14ac:dyDescent="0.25">
      <c r="A268">
        <v>267</v>
      </c>
      <c r="B268" s="25">
        <f t="shared" ca="1" si="70"/>
        <v>1</v>
      </c>
      <c r="C268" s="46">
        <v>0</v>
      </c>
      <c r="D268">
        <f t="shared" ca="1" si="81"/>
        <v>0.23119249646193463</v>
      </c>
      <c r="E268">
        <f t="shared" ca="1" si="81"/>
        <v>0.3870126123077845</v>
      </c>
      <c r="F268">
        <f t="shared" ca="1" si="81"/>
        <v>0.33330618272308088</v>
      </c>
      <c r="G268">
        <f t="shared" ca="1" si="81"/>
        <v>0.6494707629145795</v>
      </c>
      <c r="H268">
        <f t="shared" ca="1" si="81"/>
        <v>0.7286954877573284</v>
      </c>
      <c r="I268">
        <f t="shared" ca="1" si="81"/>
        <v>0.36752828983178987</v>
      </c>
      <c r="J268">
        <f t="shared" ca="1" si="81"/>
        <v>0.56029450307900941</v>
      </c>
      <c r="K268">
        <f t="shared" ca="1" si="81"/>
        <v>0.47153642850539346</v>
      </c>
      <c r="L268" s="42">
        <f t="shared" ca="1" si="72"/>
        <v>0</v>
      </c>
      <c r="M268" s="42">
        <f t="shared" ca="1" si="73"/>
        <v>6.1997912898001648E-2</v>
      </c>
      <c r="N268" s="42">
        <f t="shared" ca="1" si="74"/>
        <v>0.10378353361583542</v>
      </c>
      <c r="O268" s="42">
        <f t="shared" ca="1" si="75"/>
        <v>8.938130778925743E-2</v>
      </c>
      <c r="P268" s="42">
        <f t="shared" ca="1" si="76"/>
        <v>0.17416582460584512</v>
      </c>
      <c r="Q268" s="42">
        <f t="shared" ca="1" si="77"/>
        <v>0.19541118362629936</v>
      </c>
      <c r="R268" s="42">
        <f t="shared" ca="1" si="78"/>
        <v>9.855850535484173E-2</v>
      </c>
      <c r="S268" s="42">
        <f t="shared" ca="1" si="79"/>
        <v>0.15025180458155973</v>
      </c>
      <c r="T268" s="42">
        <f t="shared" ca="1" si="80"/>
        <v>0.1264499275283596</v>
      </c>
      <c r="U268">
        <f ca="1">+(L268^2*Markiwitz!$B$4^2)+(M268^2*Markiwitz!$C$4^2)+(N268^2*Markiwitz!$D$4^2)+(O268^2*Markiwitz!$E$4^2)+(P268^2*Markiwitz!$F$4^2)+(Q268^2*Markiwitz!$G$4^2)+(R268^2*Markiwitz!$H$4^2)+(S268^2*Markiwitz!$I$4^2)+(T268^2*Markiwitz!$J$4^2)+(2*L268*M268*Markiwitz!$B$8)+(2*L268*N268*Markiwitz!$E$8)+(2*L268*O268*Markiwitz!$H$8)+(2*L268*P268*Markiwitz!$B$11)+(2*L268*Q268*Markiwitz!$E$11)+(2*L268*R268*Markiwitz!$H$11)+(2*L268*S268*Markiwitz!$K$8)+(2*L268*T268*Markiwitz!$K$11)</f>
        <v>1.928098256301336E-2</v>
      </c>
      <c r="V268" s="5">
        <f t="shared" ca="1" si="71"/>
        <v>0.13885597777198272</v>
      </c>
      <c r="W268" s="42">
        <f ca="1">SUMPRODUCT(L268:T268,Markiwitz!$B$3:$J$3)</f>
        <v>0.65614925828070692</v>
      </c>
    </row>
    <row r="269" spans="1:23" x14ac:dyDescent="0.25">
      <c r="A269">
        <v>268</v>
      </c>
      <c r="B269" s="25">
        <f t="shared" ca="1" si="70"/>
        <v>1</v>
      </c>
      <c r="C269" s="46">
        <v>0</v>
      </c>
      <c r="D269">
        <f t="shared" ca="1" si="81"/>
        <v>0.75417146044737426</v>
      </c>
      <c r="E269">
        <f t="shared" ca="1" si="81"/>
        <v>2.0591155221280855E-2</v>
      </c>
      <c r="F269">
        <f t="shared" ca="1" si="81"/>
        <v>0.71804076599399191</v>
      </c>
      <c r="G269">
        <f t="shared" ca="1" si="81"/>
        <v>0.87306325283207686</v>
      </c>
      <c r="H269">
        <f t="shared" ca="1" si="81"/>
        <v>0.72107026420092679</v>
      </c>
      <c r="I269">
        <f t="shared" ca="1" si="81"/>
        <v>0.93207059973980444</v>
      </c>
      <c r="J269">
        <f t="shared" ca="1" si="81"/>
        <v>0.37408769525375452</v>
      </c>
      <c r="K269">
        <f t="shared" ca="1" si="81"/>
        <v>0.99796938210057795</v>
      </c>
      <c r="L269" s="42">
        <f t="shared" ca="1" si="72"/>
        <v>0</v>
      </c>
      <c r="M269" s="42">
        <f t="shared" ca="1" si="73"/>
        <v>0.13989286343076102</v>
      </c>
      <c r="N269" s="42">
        <f t="shared" ca="1" si="74"/>
        <v>3.81949704586209E-3</v>
      </c>
      <c r="O269" s="42">
        <f t="shared" ca="1" si="75"/>
        <v>0.13319090430090041</v>
      </c>
      <c r="P269" s="42">
        <f t="shared" ca="1" si="76"/>
        <v>0.16194635411210478</v>
      </c>
      <c r="Q269" s="42">
        <f t="shared" ca="1" si="77"/>
        <v>0.13375285234740311</v>
      </c>
      <c r="R269" s="42">
        <f t="shared" ca="1" si="78"/>
        <v>0.17289175201602119</v>
      </c>
      <c r="S269" s="42">
        <f t="shared" ca="1" si="79"/>
        <v>6.9390319851427656E-2</v>
      </c>
      <c r="T269" s="42">
        <f t="shared" ca="1" si="80"/>
        <v>0.18511545689551975</v>
      </c>
      <c r="U269">
        <f ca="1">+(L269^2*Markiwitz!$B$4^2)+(M269^2*Markiwitz!$C$4^2)+(N269^2*Markiwitz!$D$4^2)+(O269^2*Markiwitz!$E$4^2)+(P269^2*Markiwitz!$F$4^2)+(Q269^2*Markiwitz!$G$4^2)+(R269^2*Markiwitz!$H$4^2)+(S269^2*Markiwitz!$I$4^2)+(T269^2*Markiwitz!$J$4^2)+(2*L269*M269*Markiwitz!$B$8)+(2*L269*N269*Markiwitz!$E$8)+(2*L269*O269*Markiwitz!$H$8)+(2*L269*P269*Markiwitz!$B$11)+(2*L269*Q269*Markiwitz!$E$11)+(2*L269*R269*Markiwitz!$H$11)+(2*L269*S269*Markiwitz!$K$8)+(2*L269*T269*Markiwitz!$K$11)</f>
        <v>1.3959374514549559E-2</v>
      </c>
      <c r="V269" s="5">
        <f t="shared" ca="1" si="71"/>
        <v>0.11814979692978553</v>
      </c>
      <c r="W269" s="42">
        <f ca="1">SUMPRODUCT(L269:T269,Markiwitz!$B$3:$J$3)</f>
        <v>0.4993011746401973</v>
      </c>
    </row>
    <row r="270" spans="1:23" x14ac:dyDescent="0.25">
      <c r="A270">
        <v>269</v>
      </c>
      <c r="B270" s="25">
        <f t="shared" ca="1" si="70"/>
        <v>1</v>
      </c>
      <c r="C270" s="46">
        <v>0</v>
      </c>
      <c r="D270">
        <f t="shared" ca="1" si="81"/>
        <v>2.033850958535921E-3</v>
      </c>
      <c r="E270">
        <f t="shared" ca="1" si="81"/>
        <v>0.47274399340820872</v>
      </c>
      <c r="F270">
        <f t="shared" ca="1" si="81"/>
        <v>0.20817400146722631</v>
      </c>
      <c r="G270">
        <f t="shared" ca="1" si="81"/>
        <v>0.82246019752580368</v>
      </c>
      <c r="H270">
        <f t="shared" ca="1" si="81"/>
        <v>0.76507982062000257</v>
      </c>
      <c r="I270">
        <f t="shared" ca="1" si="81"/>
        <v>0.4441689229084923</v>
      </c>
      <c r="J270">
        <f t="shared" ca="1" si="81"/>
        <v>0.7817088780960838</v>
      </c>
      <c r="K270">
        <f t="shared" ca="1" si="81"/>
        <v>0.89929368932339149</v>
      </c>
      <c r="L270" s="42">
        <f t="shared" ca="1" si="72"/>
        <v>0</v>
      </c>
      <c r="M270" s="42">
        <f t="shared" ca="1" si="73"/>
        <v>4.6269488689181567E-4</v>
      </c>
      <c r="N270" s="42">
        <f t="shared" ca="1" si="74"/>
        <v>0.10754781595021834</v>
      </c>
      <c r="O270" s="42">
        <f t="shared" ca="1" si="75"/>
        <v>4.7358950103222996E-2</v>
      </c>
      <c r="P270" s="42">
        <f t="shared" ca="1" si="76"/>
        <v>0.1871071852487961</v>
      </c>
      <c r="Q270" s="42">
        <f t="shared" ca="1" si="77"/>
        <v>0.17405332459553011</v>
      </c>
      <c r="R270" s="42">
        <f t="shared" ca="1" si="78"/>
        <v>0.10104707460665915</v>
      </c>
      <c r="S270" s="42">
        <f t="shared" ca="1" si="79"/>
        <v>0.17783638442875979</v>
      </c>
      <c r="T270" s="42">
        <f t="shared" ca="1" si="80"/>
        <v>0.20458657017992171</v>
      </c>
      <c r="U270">
        <f ca="1">+(L270^2*Markiwitz!$B$4^2)+(M270^2*Markiwitz!$C$4^2)+(N270^2*Markiwitz!$D$4^2)+(O270^2*Markiwitz!$E$4^2)+(P270^2*Markiwitz!$F$4^2)+(Q270^2*Markiwitz!$G$4^2)+(R270^2*Markiwitz!$H$4^2)+(S270^2*Markiwitz!$I$4^2)+(T270^2*Markiwitz!$J$4^2)+(2*L270*M270*Markiwitz!$B$8)+(2*L270*N270*Markiwitz!$E$8)+(2*L270*O270*Markiwitz!$H$8)+(2*L270*P270*Markiwitz!$B$11)+(2*L270*Q270*Markiwitz!$E$11)+(2*L270*R270*Markiwitz!$H$11)+(2*L270*S270*Markiwitz!$K$8)+(2*L270*T270*Markiwitz!$K$11)</f>
        <v>1.8680657600208209E-2</v>
      </c>
      <c r="V270" s="5">
        <f t="shared" ca="1" si="71"/>
        <v>0.13667720219629975</v>
      </c>
      <c r="W270" s="42">
        <f ca="1">SUMPRODUCT(L270:T270,Markiwitz!$B$3:$J$3)</f>
        <v>0.58469345072276824</v>
      </c>
    </row>
    <row r="271" spans="1:23" x14ac:dyDescent="0.25">
      <c r="A271">
        <v>270</v>
      </c>
      <c r="B271" s="25">
        <f t="shared" ca="1" si="70"/>
        <v>1</v>
      </c>
      <c r="C271" s="46">
        <v>0</v>
      </c>
      <c r="D271">
        <f t="shared" ca="1" si="81"/>
        <v>7.0363547808884208E-2</v>
      </c>
      <c r="E271">
        <f t="shared" ca="1" si="81"/>
        <v>0.50842070719745835</v>
      </c>
      <c r="F271">
        <f t="shared" ca="1" si="81"/>
        <v>0.73261238355421765</v>
      </c>
      <c r="G271">
        <f t="shared" ca="1" si="81"/>
        <v>0.98845916234395048</v>
      </c>
      <c r="H271">
        <f t="shared" ca="1" si="81"/>
        <v>0.74199996787905009</v>
      </c>
      <c r="I271">
        <f t="shared" ca="1" si="81"/>
        <v>0.23364414939558342</v>
      </c>
      <c r="J271">
        <f t="shared" ca="1" si="81"/>
        <v>0.26382068115291624</v>
      </c>
      <c r="K271">
        <f t="shared" ca="1" si="81"/>
        <v>2.7056759591906898E-3</v>
      </c>
      <c r="L271" s="42">
        <f t="shared" ca="1" si="72"/>
        <v>0</v>
      </c>
      <c r="M271" s="42">
        <f t="shared" ca="1" si="73"/>
        <v>1.9865337617547291E-2</v>
      </c>
      <c r="N271" s="42">
        <f t="shared" ca="1" si="74"/>
        <v>0.14353950752543537</v>
      </c>
      <c r="O271" s="42">
        <f t="shared" ca="1" si="75"/>
        <v>0.20683426000107155</v>
      </c>
      <c r="P271" s="42">
        <f t="shared" ca="1" si="76"/>
        <v>0.27906601631933747</v>
      </c>
      <c r="Q271" s="42">
        <f t="shared" ca="1" si="77"/>
        <v>0.20948460293904439</v>
      </c>
      <c r="R271" s="42">
        <f t="shared" ca="1" si="78"/>
        <v>6.5963415072738701E-2</v>
      </c>
      <c r="S271" s="42">
        <f t="shared" ca="1" si="79"/>
        <v>7.4482982521416496E-2</v>
      </c>
      <c r="T271" s="42">
        <f t="shared" ca="1" si="80"/>
        <v>7.6387800340871543E-4</v>
      </c>
      <c r="U271">
        <f ca="1">+(L271^2*Markiwitz!$B$4^2)+(M271^2*Markiwitz!$C$4^2)+(N271^2*Markiwitz!$D$4^2)+(O271^2*Markiwitz!$E$4^2)+(P271^2*Markiwitz!$F$4^2)+(Q271^2*Markiwitz!$G$4^2)+(R271^2*Markiwitz!$H$4^2)+(S271^2*Markiwitz!$I$4^2)+(T271^2*Markiwitz!$J$4^2)+(2*L271*M271*Markiwitz!$B$8)+(2*L271*N271*Markiwitz!$E$8)+(2*L271*O271*Markiwitz!$H$8)+(2*L271*P271*Markiwitz!$B$11)+(2*L271*Q271*Markiwitz!$E$11)+(2*L271*R271*Markiwitz!$H$11)+(2*L271*S271*Markiwitz!$K$8)+(2*L271*T271*Markiwitz!$K$11)</f>
        <v>2.7392904220725996E-2</v>
      </c>
      <c r="V271" s="5">
        <f t="shared" ca="1" si="71"/>
        <v>0.16550801859948053</v>
      </c>
      <c r="W271" s="42">
        <f ca="1">SUMPRODUCT(L271:T271,Markiwitz!$B$3:$J$3)</f>
        <v>0.76158750704701117</v>
      </c>
    </row>
    <row r="272" spans="1:23" x14ac:dyDescent="0.25">
      <c r="A272">
        <v>271</v>
      </c>
      <c r="B272" s="25">
        <f t="shared" ca="1" si="70"/>
        <v>0.99999999999999989</v>
      </c>
      <c r="C272" s="46">
        <v>0</v>
      </c>
      <c r="D272">
        <f t="shared" ref="D272:K281" ca="1" si="82">RAND()</f>
        <v>0.73325174554511374</v>
      </c>
      <c r="E272">
        <f t="shared" ca="1" si="82"/>
        <v>0.83887724022948318</v>
      </c>
      <c r="F272">
        <f t="shared" ca="1" si="82"/>
        <v>0.50338475515396541</v>
      </c>
      <c r="G272">
        <f t="shared" ca="1" si="82"/>
        <v>0.24849057087654003</v>
      </c>
      <c r="H272">
        <f t="shared" ca="1" si="82"/>
        <v>0.6047622551259052</v>
      </c>
      <c r="I272">
        <f t="shared" ca="1" si="82"/>
        <v>6.2676773027160793E-2</v>
      </c>
      <c r="J272">
        <f t="shared" ca="1" si="82"/>
        <v>0.23288279006082147</v>
      </c>
      <c r="K272">
        <f t="shared" ca="1" si="82"/>
        <v>0.26617517246974143</v>
      </c>
      <c r="L272" s="42">
        <f t="shared" ca="1" si="72"/>
        <v>0</v>
      </c>
      <c r="M272" s="42">
        <f t="shared" ca="1" si="73"/>
        <v>0.2100706122132957</v>
      </c>
      <c r="N272" s="42">
        <f t="shared" ca="1" si="74"/>
        <v>0.2403314502794664</v>
      </c>
      <c r="O272" s="42">
        <f t="shared" ca="1" si="75"/>
        <v>0.14421560444485482</v>
      </c>
      <c r="P272" s="42">
        <f t="shared" ca="1" si="76"/>
        <v>7.1190510858530828E-2</v>
      </c>
      <c r="Q272" s="42">
        <f t="shared" ca="1" si="77"/>
        <v>0.1732594268607518</v>
      </c>
      <c r="R272" s="42">
        <f t="shared" ca="1" si="78"/>
        <v>1.7956381503846507E-2</v>
      </c>
      <c r="S272" s="42">
        <f t="shared" ca="1" si="79"/>
        <v>6.67190096433357E-2</v>
      </c>
      <c r="T272" s="42">
        <f t="shared" ca="1" si="80"/>
        <v>7.6257004195918299E-2</v>
      </c>
      <c r="U272">
        <f ca="1">+(L272^2*Markiwitz!$B$4^2)+(M272^2*Markiwitz!$C$4^2)+(N272^2*Markiwitz!$D$4^2)+(O272^2*Markiwitz!$E$4^2)+(P272^2*Markiwitz!$F$4^2)+(Q272^2*Markiwitz!$G$4^2)+(R272^2*Markiwitz!$H$4^2)+(S272^2*Markiwitz!$I$4^2)+(T272^2*Markiwitz!$J$4^2)+(2*L272*M272*Markiwitz!$B$8)+(2*L272*N272*Markiwitz!$E$8)+(2*L272*O272*Markiwitz!$H$8)+(2*L272*P272*Markiwitz!$B$11)+(2*L272*Q272*Markiwitz!$E$11)+(2*L272*R272*Markiwitz!$H$11)+(2*L272*S272*Markiwitz!$K$8)+(2*L272*T272*Markiwitz!$K$11)</f>
        <v>1.6725530020113972E-2</v>
      </c>
      <c r="V272" s="5">
        <f t="shared" ca="1" si="71"/>
        <v>0.12932722072368977</v>
      </c>
      <c r="W272" s="42">
        <f ca="1">SUMPRODUCT(L272:T272,Markiwitz!$B$3:$J$3)</f>
        <v>0.62272914991024619</v>
      </c>
    </row>
    <row r="273" spans="1:23" x14ac:dyDescent="0.25">
      <c r="A273">
        <v>272</v>
      </c>
      <c r="B273" s="25">
        <f t="shared" ca="1" si="70"/>
        <v>1.0000000000000002</v>
      </c>
      <c r="C273" s="46">
        <v>0</v>
      </c>
      <c r="D273">
        <f t="shared" ca="1" si="82"/>
        <v>0.50135494634431788</v>
      </c>
      <c r="E273">
        <f t="shared" ca="1" si="82"/>
        <v>0.45850542924158921</v>
      </c>
      <c r="F273">
        <f t="shared" ca="1" si="82"/>
        <v>0.51059119005978559</v>
      </c>
      <c r="G273">
        <f t="shared" ca="1" si="82"/>
        <v>0.1571554349627271</v>
      </c>
      <c r="H273">
        <f t="shared" ca="1" si="82"/>
        <v>0.40693773099093611</v>
      </c>
      <c r="I273">
        <f t="shared" ca="1" si="82"/>
        <v>0.681179530522107</v>
      </c>
      <c r="J273">
        <f t="shared" ca="1" si="82"/>
        <v>0.15581766249960627</v>
      </c>
      <c r="K273">
        <f t="shared" ca="1" si="82"/>
        <v>0.31984551221715118</v>
      </c>
      <c r="L273" s="42">
        <f t="shared" ca="1" si="72"/>
        <v>0</v>
      </c>
      <c r="M273" s="42">
        <f t="shared" ca="1" si="73"/>
        <v>0.15709623361838562</v>
      </c>
      <c r="N273" s="42">
        <f t="shared" ca="1" si="74"/>
        <v>0.14366962279447992</v>
      </c>
      <c r="O273" s="42">
        <f t="shared" ca="1" si="75"/>
        <v>0.15999034907702711</v>
      </c>
      <c r="P273" s="42">
        <f t="shared" ca="1" si="76"/>
        <v>4.9243608954738685E-2</v>
      </c>
      <c r="Q273" s="42">
        <f t="shared" ca="1" si="77"/>
        <v>0.12751122796738792</v>
      </c>
      <c r="R273" s="42">
        <f t="shared" ca="1" si="78"/>
        <v>0.21344306951241465</v>
      </c>
      <c r="S273" s="42">
        <f t="shared" ca="1" si="79"/>
        <v>4.8824426862436474E-2</v>
      </c>
      <c r="T273" s="42">
        <f t="shared" ca="1" si="80"/>
        <v>0.10022146121312973</v>
      </c>
      <c r="U273">
        <f ca="1">+(L273^2*Markiwitz!$B$4^2)+(M273^2*Markiwitz!$C$4^2)+(N273^2*Markiwitz!$D$4^2)+(O273^2*Markiwitz!$E$4^2)+(P273^2*Markiwitz!$F$4^2)+(Q273^2*Markiwitz!$G$4^2)+(R273^2*Markiwitz!$H$4^2)+(S273^2*Markiwitz!$I$4^2)+(T273^2*Markiwitz!$J$4^2)+(2*L273*M273*Markiwitz!$B$8)+(2*L273*N273*Markiwitz!$E$8)+(2*L273*O273*Markiwitz!$H$8)+(2*L273*P273*Markiwitz!$B$11)+(2*L273*Q273*Markiwitz!$E$11)+(2*L273*R273*Markiwitz!$H$11)+(2*L273*S273*Markiwitz!$K$8)+(2*L273*T273*Markiwitz!$K$11)</f>
        <v>1.379801704055948E-2</v>
      </c>
      <c r="V273" s="5">
        <f t="shared" ca="1" si="71"/>
        <v>0.11746496090562275</v>
      </c>
      <c r="W273" s="42">
        <f ca="1">SUMPRODUCT(L273:T273,Markiwitz!$B$3:$J$3)</f>
        <v>0.48201352371356204</v>
      </c>
    </row>
    <row r="274" spans="1:23" x14ac:dyDescent="0.25">
      <c r="A274">
        <v>273</v>
      </c>
      <c r="B274" s="25">
        <f t="shared" ca="1" si="70"/>
        <v>1</v>
      </c>
      <c r="C274" s="46">
        <v>0</v>
      </c>
      <c r="D274">
        <f t="shared" ca="1" si="82"/>
        <v>0.20165805884946142</v>
      </c>
      <c r="E274">
        <f t="shared" ca="1" si="82"/>
        <v>0.10877275403516329</v>
      </c>
      <c r="F274">
        <f t="shared" ca="1" si="82"/>
        <v>0.76666021767750236</v>
      </c>
      <c r="G274">
        <f t="shared" ca="1" si="82"/>
        <v>0.14564106018445511</v>
      </c>
      <c r="H274">
        <f t="shared" ca="1" si="82"/>
        <v>0.5839182069162161</v>
      </c>
      <c r="I274">
        <f t="shared" ca="1" si="82"/>
        <v>0.57670906699802771</v>
      </c>
      <c r="J274">
        <f t="shared" ca="1" si="82"/>
        <v>0.21425260870554508</v>
      </c>
      <c r="K274">
        <f t="shared" ca="1" si="82"/>
        <v>0.40432555705430062</v>
      </c>
      <c r="L274" s="42">
        <f t="shared" ca="1" si="72"/>
        <v>0</v>
      </c>
      <c r="M274" s="42">
        <f t="shared" ca="1" si="73"/>
        <v>6.7175967789443763E-2</v>
      </c>
      <c r="N274" s="42">
        <f t="shared" ca="1" si="74"/>
        <v>3.6234183067733787E-2</v>
      </c>
      <c r="O274" s="42">
        <f t="shared" ca="1" si="75"/>
        <v>0.25538846491921091</v>
      </c>
      <c r="P274" s="42">
        <f t="shared" ca="1" si="76"/>
        <v>4.8515686521979663E-2</v>
      </c>
      <c r="Q274" s="42">
        <f t="shared" ca="1" si="77"/>
        <v>0.19451377685210847</v>
      </c>
      <c r="R274" s="42">
        <f t="shared" ca="1" si="78"/>
        <v>0.19211228120300408</v>
      </c>
      <c r="S274" s="42">
        <f t="shared" ca="1" si="79"/>
        <v>7.1371441455519269E-2</v>
      </c>
      <c r="T274" s="42">
        <f t="shared" ca="1" si="80"/>
        <v>0.13468819819100003</v>
      </c>
      <c r="U274">
        <f ca="1">+(L274^2*Markiwitz!$B$4^2)+(M274^2*Markiwitz!$C$4^2)+(N274^2*Markiwitz!$D$4^2)+(O274^2*Markiwitz!$E$4^2)+(P274^2*Markiwitz!$F$4^2)+(Q274^2*Markiwitz!$G$4^2)+(R274^2*Markiwitz!$H$4^2)+(S274^2*Markiwitz!$I$4^2)+(T274^2*Markiwitz!$J$4^2)+(2*L274*M274*Markiwitz!$B$8)+(2*L274*N274*Markiwitz!$E$8)+(2*L274*O274*Markiwitz!$H$8)+(2*L274*P274*Markiwitz!$B$11)+(2*L274*Q274*Markiwitz!$E$11)+(2*L274*R274*Markiwitz!$H$11)+(2*L274*S274*Markiwitz!$K$8)+(2*L274*T274*Markiwitz!$K$11)</f>
        <v>2.1001783673685517E-2</v>
      </c>
      <c r="V274" s="5">
        <f t="shared" ca="1" si="71"/>
        <v>0.14491992159011652</v>
      </c>
      <c r="W274" s="42">
        <f ca="1">SUMPRODUCT(L274:T274,Markiwitz!$B$3:$J$3)</f>
        <v>0.65986456373070446</v>
      </c>
    </row>
    <row r="275" spans="1:23" x14ac:dyDescent="0.25">
      <c r="A275">
        <v>274</v>
      </c>
      <c r="B275" s="25">
        <f t="shared" ca="1" si="70"/>
        <v>0.99999999999999978</v>
      </c>
      <c r="C275" s="46">
        <v>0</v>
      </c>
      <c r="D275">
        <f t="shared" ca="1" si="82"/>
        <v>0.85646120028678741</v>
      </c>
      <c r="E275">
        <f t="shared" ca="1" si="82"/>
        <v>0.12671172392939867</v>
      </c>
      <c r="F275">
        <f t="shared" ca="1" si="82"/>
        <v>0.40568121117765565</v>
      </c>
      <c r="G275">
        <f t="shared" ca="1" si="82"/>
        <v>0.59424758692896784</v>
      </c>
      <c r="H275">
        <f t="shared" ca="1" si="82"/>
        <v>0.77480825641541851</v>
      </c>
      <c r="I275">
        <f t="shared" ca="1" si="82"/>
        <v>0.71210073542143593</v>
      </c>
      <c r="J275">
        <f t="shared" ca="1" si="82"/>
        <v>0.55365250577675496</v>
      </c>
      <c r="K275">
        <f t="shared" ca="1" si="82"/>
        <v>0.33197873858249283</v>
      </c>
      <c r="L275" s="42">
        <f t="shared" ca="1" si="72"/>
        <v>0</v>
      </c>
      <c r="M275" s="42">
        <f t="shared" ca="1" si="73"/>
        <v>0.19663259938335645</v>
      </c>
      <c r="N275" s="42">
        <f t="shared" ca="1" si="74"/>
        <v>2.9091400334587091E-2</v>
      </c>
      <c r="O275" s="42">
        <f t="shared" ca="1" si="75"/>
        <v>9.3139246761137134E-2</v>
      </c>
      <c r="P275" s="42">
        <f t="shared" ca="1" si="76"/>
        <v>0.13643168850614965</v>
      </c>
      <c r="Q275" s="42">
        <f t="shared" ca="1" si="77"/>
        <v>0.17788612190678854</v>
      </c>
      <c r="R275" s="42">
        <f t="shared" ca="1" si="78"/>
        <v>0.16348927258097629</v>
      </c>
      <c r="S275" s="42">
        <f t="shared" ca="1" si="79"/>
        <v>0.12711157414899601</v>
      </c>
      <c r="T275" s="42">
        <f t="shared" ca="1" si="80"/>
        <v>7.6218096378008651E-2</v>
      </c>
      <c r="U275">
        <f ca="1">+(L275^2*Markiwitz!$B$4^2)+(M275^2*Markiwitz!$C$4^2)+(N275^2*Markiwitz!$D$4^2)+(O275^2*Markiwitz!$E$4^2)+(P275^2*Markiwitz!$F$4^2)+(Q275^2*Markiwitz!$G$4^2)+(R275^2*Markiwitz!$H$4^2)+(S275^2*Markiwitz!$I$4^2)+(T275^2*Markiwitz!$J$4^2)+(2*L275*M275*Markiwitz!$B$8)+(2*L275*N275*Markiwitz!$E$8)+(2*L275*O275*Markiwitz!$H$8)+(2*L275*P275*Markiwitz!$B$11)+(2*L275*Q275*Markiwitz!$E$11)+(2*L275*R275*Markiwitz!$H$11)+(2*L275*S275*Markiwitz!$K$8)+(2*L275*T275*Markiwitz!$K$11)</f>
        <v>1.7034546137967344E-2</v>
      </c>
      <c r="V275" s="5">
        <f t="shared" ca="1" si="71"/>
        <v>0.13051645926076658</v>
      </c>
      <c r="W275" s="42">
        <f ca="1">SUMPRODUCT(L275:T275,Markiwitz!$B$3:$J$3)</f>
        <v>0.602233675415352</v>
      </c>
    </row>
    <row r="276" spans="1:23" x14ac:dyDescent="0.25">
      <c r="A276">
        <v>275</v>
      </c>
      <c r="B276" s="25">
        <f t="shared" ca="1" si="70"/>
        <v>1</v>
      </c>
      <c r="C276" s="46">
        <v>0</v>
      </c>
      <c r="D276">
        <f t="shared" ca="1" si="82"/>
        <v>0.31350113121041778</v>
      </c>
      <c r="E276">
        <f t="shared" ca="1" si="82"/>
        <v>0.58067856004873164</v>
      </c>
      <c r="F276">
        <f t="shared" ca="1" si="82"/>
        <v>0.10041886554457613</v>
      </c>
      <c r="G276">
        <f t="shared" ca="1" si="82"/>
        <v>0.33647096335774307</v>
      </c>
      <c r="H276">
        <f t="shared" ca="1" si="82"/>
        <v>0.45713544243441406</v>
      </c>
      <c r="I276">
        <f t="shared" ca="1" si="82"/>
        <v>1.3040581361372983E-2</v>
      </c>
      <c r="J276">
        <f t="shared" ca="1" si="82"/>
        <v>0.44607385535388111</v>
      </c>
      <c r="K276">
        <f t="shared" ca="1" si="82"/>
        <v>0.18824715712544671</v>
      </c>
      <c r="L276" s="42">
        <f t="shared" ca="1" si="72"/>
        <v>0</v>
      </c>
      <c r="M276" s="42">
        <f t="shared" ca="1" si="73"/>
        <v>0.12871794875895054</v>
      </c>
      <c r="N276" s="42">
        <f t="shared" ca="1" si="74"/>
        <v>0.23841621511600483</v>
      </c>
      <c r="O276" s="42">
        <f t="shared" ca="1" si="75"/>
        <v>4.1230187398983036E-2</v>
      </c>
      <c r="P276" s="42">
        <f t="shared" ca="1" si="76"/>
        <v>0.13814895038221633</v>
      </c>
      <c r="Q276" s="42">
        <f t="shared" ca="1" si="77"/>
        <v>0.18769162403972137</v>
      </c>
      <c r="R276" s="42">
        <f t="shared" ca="1" si="78"/>
        <v>5.3542291122819202E-3</v>
      </c>
      <c r="S276" s="42">
        <f t="shared" ca="1" si="79"/>
        <v>0.18314993452961539</v>
      </c>
      <c r="T276" s="42">
        <f t="shared" ca="1" si="80"/>
        <v>7.7290910662226542E-2</v>
      </c>
      <c r="U276">
        <f ca="1">+(L276^2*Markiwitz!$B$4^2)+(M276^2*Markiwitz!$C$4^2)+(N276^2*Markiwitz!$D$4^2)+(O276^2*Markiwitz!$E$4^2)+(P276^2*Markiwitz!$F$4^2)+(Q276^2*Markiwitz!$G$4^2)+(R276^2*Markiwitz!$H$4^2)+(S276^2*Markiwitz!$I$4^2)+(T276^2*Markiwitz!$J$4^2)+(2*L276*M276*Markiwitz!$B$8)+(2*L276*N276*Markiwitz!$E$8)+(2*L276*O276*Markiwitz!$H$8)+(2*L276*P276*Markiwitz!$B$11)+(2*L276*Q276*Markiwitz!$E$11)+(2*L276*R276*Markiwitz!$H$11)+(2*L276*S276*Markiwitz!$K$8)+(2*L276*T276*Markiwitz!$K$11)</f>
        <v>2.0502975914576185E-2</v>
      </c>
      <c r="V276" s="5">
        <f t="shared" ca="1" si="71"/>
        <v>0.14318860260012381</v>
      </c>
      <c r="W276" s="42">
        <f ca="1">SUMPRODUCT(L276:T276,Markiwitz!$B$3:$J$3)</f>
        <v>0.63402123606555005</v>
      </c>
    </row>
    <row r="277" spans="1:23" x14ac:dyDescent="0.25">
      <c r="A277">
        <v>276</v>
      </c>
      <c r="B277" s="25">
        <f t="shared" ca="1" si="70"/>
        <v>0.99999999999999989</v>
      </c>
      <c r="C277" s="46">
        <v>0</v>
      </c>
      <c r="D277">
        <f t="shared" ca="1" si="82"/>
        <v>0.88685209630629724</v>
      </c>
      <c r="E277">
        <f t="shared" ca="1" si="82"/>
        <v>7.9644912436898307E-2</v>
      </c>
      <c r="F277">
        <f t="shared" ca="1" si="82"/>
        <v>0.38093452592419674</v>
      </c>
      <c r="G277">
        <f t="shared" ca="1" si="82"/>
        <v>0.51862688306552351</v>
      </c>
      <c r="H277">
        <f t="shared" ca="1" si="82"/>
        <v>0.18743995088173093</v>
      </c>
      <c r="I277">
        <f t="shared" ca="1" si="82"/>
        <v>0.63191175259906218</v>
      </c>
      <c r="J277">
        <f t="shared" ca="1" si="82"/>
        <v>0.75459655062280639</v>
      </c>
      <c r="K277">
        <f t="shared" ca="1" si="82"/>
        <v>0.1343283766427813</v>
      </c>
      <c r="L277" s="42">
        <f t="shared" ca="1" si="72"/>
        <v>0</v>
      </c>
      <c r="M277" s="42">
        <f t="shared" ca="1" si="73"/>
        <v>0.24811666625477904</v>
      </c>
      <c r="N277" s="42">
        <f t="shared" ca="1" si="74"/>
        <v>2.228244172878625E-2</v>
      </c>
      <c r="O277" s="42">
        <f t="shared" ca="1" si="75"/>
        <v>0.10657493512989656</v>
      </c>
      <c r="P277" s="42">
        <f t="shared" ca="1" si="76"/>
        <v>0.14509744498803312</v>
      </c>
      <c r="Q277" s="42">
        <f t="shared" ca="1" si="77"/>
        <v>5.2440509448457379E-2</v>
      </c>
      <c r="R277" s="42">
        <f t="shared" ca="1" si="78"/>
        <v>0.17679141547402205</v>
      </c>
      <c r="S277" s="42">
        <f t="shared" ca="1" si="79"/>
        <v>0.21111522573795927</v>
      </c>
      <c r="T277" s="42">
        <f t="shared" ca="1" si="80"/>
        <v>3.7581361238066192E-2</v>
      </c>
      <c r="U277">
        <f ca="1">+(L277^2*Markiwitz!$B$4^2)+(M277^2*Markiwitz!$C$4^2)+(N277^2*Markiwitz!$D$4^2)+(O277^2*Markiwitz!$E$4^2)+(P277^2*Markiwitz!$F$4^2)+(Q277^2*Markiwitz!$G$4^2)+(R277^2*Markiwitz!$H$4^2)+(S277^2*Markiwitz!$I$4^2)+(T277^2*Markiwitz!$J$4^2)+(2*L277*M277*Markiwitz!$B$8)+(2*L277*N277*Markiwitz!$E$8)+(2*L277*O277*Markiwitz!$H$8)+(2*L277*P277*Markiwitz!$B$11)+(2*L277*Q277*Markiwitz!$E$11)+(2*L277*R277*Markiwitz!$H$11)+(2*L277*S277*Markiwitz!$K$8)+(2*L277*T277*Markiwitz!$K$11)</f>
        <v>1.3864783136188738E-2</v>
      </c>
      <c r="V277" s="5">
        <f t="shared" ca="1" si="71"/>
        <v>0.11774881373580261</v>
      </c>
      <c r="W277" s="42">
        <f ca="1">SUMPRODUCT(L277:T277,Markiwitz!$B$3:$J$3)</f>
        <v>0.2611639895846174</v>
      </c>
    </row>
    <row r="278" spans="1:23" x14ac:dyDescent="0.25">
      <c r="A278">
        <v>277</v>
      </c>
      <c r="B278" s="25">
        <f t="shared" ca="1" si="70"/>
        <v>0.99999999999999989</v>
      </c>
      <c r="C278" s="46">
        <v>0</v>
      </c>
      <c r="D278">
        <f t="shared" ca="1" si="82"/>
        <v>8.3287276346218575E-2</v>
      </c>
      <c r="E278">
        <f t="shared" ca="1" si="82"/>
        <v>0.66829649469057451</v>
      </c>
      <c r="F278">
        <f t="shared" ca="1" si="82"/>
        <v>0.34787297747497636</v>
      </c>
      <c r="G278">
        <f t="shared" ca="1" si="82"/>
        <v>0.12731090838862835</v>
      </c>
      <c r="H278">
        <f t="shared" ca="1" si="82"/>
        <v>0.79649959648287039</v>
      </c>
      <c r="I278">
        <f t="shared" ca="1" si="82"/>
        <v>7.0758018769652709E-2</v>
      </c>
      <c r="J278">
        <f t="shared" ca="1" si="82"/>
        <v>0.32122791297608289</v>
      </c>
      <c r="K278">
        <f t="shared" ca="1" si="82"/>
        <v>0.96943118399554851</v>
      </c>
      <c r="L278" s="42">
        <f t="shared" ca="1" si="72"/>
        <v>0</v>
      </c>
      <c r="M278" s="42">
        <f t="shared" ca="1" si="73"/>
        <v>2.4607102838295321E-2</v>
      </c>
      <c r="N278" s="42">
        <f t="shared" ca="1" si="74"/>
        <v>0.1974472127406755</v>
      </c>
      <c r="O278" s="42">
        <f t="shared" ca="1" si="75"/>
        <v>0.10277855762513939</v>
      </c>
      <c r="P278" s="42">
        <f t="shared" ca="1" si="76"/>
        <v>3.7613819932508889E-2</v>
      </c>
      <c r="Q278" s="42">
        <f t="shared" ca="1" si="77"/>
        <v>0.23532462989714009</v>
      </c>
      <c r="R278" s="42">
        <f t="shared" ca="1" si="78"/>
        <v>2.0905352184420745E-2</v>
      </c>
      <c r="S278" s="42">
        <f t="shared" ca="1" si="79"/>
        <v>9.4906312655430383E-2</v>
      </c>
      <c r="T278" s="42">
        <f t="shared" ca="1" si="80"/>
        <v>0.2864170121263897</v>
      </c>
      <c r="U278">
        <f ca="1">+(L278^2*Markiwitz!$B$4^2)+(M278^2*Markiwitz!$C$4^2)+(N278^2*Markiwitz!$D$4^2)+(O278^2*Markiwitz!$E$4^2)+(P278^2*Markiwitz!$F$4^2)+(Q278^2*Markiwitz!$G$4^2)+(R278^2*Markiwitz!$H$4^2)+(S278^2*Markiwitz!$I$4^2)+(T278^2*Markiwitz!$J$4^2)+(2*L278*M278*Markiwitz!$B$8)+(2*L278*N278*Markiwitz!$E$8)+(2*L278*O278*Markiwitz!$H$8)+(2*L278*P278*Markiwitz!$B$11)+(2*L278*Q278*Markiwitz!$E$11)+(2*L278*R278*Markiwitz!$H$11)+(2*L278*S278*Markiwitz!$K$8)+(2*L278*T278*Markiwitz!$K$11)</f>
        <v>2.1713184912568996E-2</v>
      </c>
      <c r="V278" s="5">
        <f t="shared" ca="1" si="71"/>
        <v>0.14735394434004473</v>
      </c>
      <c r="W278" s="42">
        <f ca="1">SUMPRODUCT(L278:T278,Markiwitz!$B$3:$J$3)</f>
        <v>0.74821552004025582</v>
      </c>
    </row>
    <row r="279" spans="1:23" x14ac:dyDescent="0.25">
      <c r="A279">
        <v>278</v>
      </c>
      <c r="B279" s="25">
        <f t="shared" ca="1" si="70"/>
        <v>1.0000000000000002</v>
      </c>
      <c r="C279" s="46">
        <v>0</v>
      </c>
      <c r="D279">
        <f t="shared" ca="1" si="82"/>
        <v>2.9722779973698654E-2</v>
      </c>
      <c r="E279">
        <f t="shared" ca="1" si="82"/>
        <v>0.28268820957658847</v>
      </c>
      <c r="F279">
        <f t="shared" ca="1" si="82"/>
        <v>5.9716881139107669E-2</v>
      </c>
      <c r="G279">
        <f t="shared" ca="1" si="82"/>
        <v>0.422187556651892</v>
      </c>
      <c r="H279">
        <f t="shared" ca="1" si="82"/>
        <v>0.48440465082308104</v>
      </c>
      <c r="I279">
        <f t="shared" ca="1" si="82"/>
        <v>0.39578667786789778</v>
      </c>
      <c r="J279">
        <f t="shared" ca="1" si="82"/>
        <v>0.55362095929818622</v>
      </c>
      <c r="K279">
        <f t="shared" ca="1" si="82"/>
        <v>0.35630004058005937</v>
      </c>
      <c r="L279" s="42">
        <f t="shared" ca="1" si="72"/>
        <v>0</v>
      </c>
      <c r="M279" s="42">
        <f t="shared" ca="1" si="73"/>
        <v>1.1500719997192231E-2</v>
      </c>
      <c r="N279" s="42">
        <f t="shared" ca="1" si="74"/>
        <v>0.10938135489765144</v>
      </c>
      <c r="O279" s="42">
        <f t="shared" ca="1" si="75"/>
        <v>2.3106423076650878E-2</v>
      </c>
      <c r="P279" s="42">
        <f t="shared" ca="1" si="76"/>
        <v>0.16335823498504123</v>
      </c>
      <c r="Q279" s="42">
        <f t="shared" ca="1" si="77"/>
        <v>0.18743207261849812</v>
      </c>
      <c r="R279" s="42">
        <f t="shared" ca="1" si="78"/>
        <v>0.15314286768618129</v>
      </c>
      <c r="S279" s="42">
        <f t="shared" ca="1" si="79"/>
        <v>0.21421413619787638</v>
      </c>
      <c r="T279" s="42">
        <f t="shared" ca="1" si="80"/>
        <v>0.13786419054090857</v>
      </c>
      <c r="U279">
        <f ca="1">+(L279^2*Markiwitz!$B$4^2)+(M279^2*Markiwitz!$C$4^2)+(N279^2*Markiwitz!$D$4^2)+(O279^2*Markiwitz!$E$4^2)+(P279^2*Markiwitz!$F$4^2)+(Q279^2*Markiwitz!$G$4^2)+(R279^2*Markiwitz!$H$4^2)+(S279^2*Markiwitz!$I$4^2)+(T279^2*Markiwitz!$J$4^2)+(2*L279*M279*Markiwitz!$B$8)+(2*L279*N279*Markiwitz!$E$8)+(2*L279*O279*Markiwitz!$H$8)+(2*L279*P279*Markiwitz!$B$11)+(2*L279*Q279*Markiwitz!$E$11)+(2*L279*R279*Markiwitz!$H$11)+(2*L279*S279*Markiwitz!$K$8)+(2*L279*T279*Markiwitz!$K$11)</f>
        <v>2.1294104066690928E-2</v>
      </c>
      <c r="V279" s="5">
        <f t="shared" ca="1" si="71"/>
        <v>0.14592499466058215</v>
      </c>
      <c r="W279" s="42">
        <f ca="1">SUMPRODUCT(L279:T279,Markiwitz!$B$3:$J$3)</f>
        <v>0.60499149859891566</v>
      </c>
    </row>
    <row r="280" spans="1:23" x14ac:dyDescent="0.25">
      <c r="A280">
        <v>279</v>
      </c>
      <c r="B280" s="25">
        <f t="shared" ca="1" si="70"/>
        <v>0.99999999999999989</v>
      </c>
      <c r="C280" s="46">
        <v>0</v>
      </c>
      <c r="D280">
        <f t="shared" ca="1" si="82"/>
        <v>0.77583997273203498</v>
      </c>
      <c r="E280">
        <f t="shared" ca="1" si="82"/>
        <v>3.4021898267800998E-2</v>
      </c>
      <c r="F280">
        <f t="shared" ca="1" si="82"/>
        <v>0.16958390004118018</v>
      </c>
      <c r="G280">
        <f t="shared" ca="1" si="82"/>
        <v>0.11386795047708531</v>
      </c>
      <c r="H280">
        <f t="shared" ca="1" si="82"/>
        <v>0.43999900790285906</v>
      </c>
      <c r="I280">
        <f t="shared" ca="1" si="82"/>
        <v>0.54517301979194932</v>
      </c>
      <c r="J280">
        <f t="shared" ca="1" si="82"/>
        <v>0.44117929661847921</v>
      </c>
      <c r="K280">
        <f t="shared" ca="1" si="82"/>
        <v>0.86360433332859321</v>
      </c>
      <c r="L280" s="42">
        <f t="shared" ca="1" si="72"/>
        <v>0</v>
      </c>
      <c r="M280" s="42">
        <f t="shared" ca="1" si="73"/>
        <v>0.22931664191772544</v>
      </c>
      <c r="N280" s="42">
        <f t="shared" ca="1" si="74"/>
        <v>1.0055923562388092E-2</v>
      </c>
      <c r="O280" s="42">
        <f t="shared" ca="1" si="75"/>
        <v>5.0124267693778923E-2</v>
      </c>
      <c r="P280" s="42">
        <f t="shared" ca="1" si="76"/>
        <v>3.3656188058355879E-2</v>
      </c>
      <c r="Q280" s="42">
        <f t="shared" ca="1" si="77"/>
        <v>0.13005142617762958</v>
      </c>
      <c r="R280" s="42">
        <f t="shared" ca="1" si="78"/>
        <v>0.16113792864087814</v>
      </c>
      <c r="S280" s="42">
        <f t="shared" ca="1" si="79"/>
        <v>0.1304002865796095</v>
      </c>
      <c r="T280" s="42">
        <f t="shared" ca="1" si="80"/>
        <v>0.25525733736963441</v>
      </c>
      <c r="U280">
        <f ca="1">+(L280^2*Markiwitz!$B$4^2)+(M280^2*Markiwitz!$C$4^2)+(N280^2*Markiwitz!$D$4^2)+(O280^2*Markiwitz!$E$4^2)+(P280^2*Markiwitz!$F$4^2)+(Q280^2*Markiwitz!$G$4^2)+(R280^2*Markiwitz!$H$4^2)+(S280^2*Markiwitz!$I$4^2)+(T280^2*Markiwitz!$J$4^2)+(2*L280*M280*Markiwitz!$B$8)+(2*L280*N280*Markiwitz!$E$8)+(2*L280*O280*Markiwitz!$H$8)+(2*L280*P280*Markiwitz!$B$11)+(2*L280*Q280*Markiwitz!$E$11)+(2*L280*R280*Markiwitz!$H$11)+(2*L280*S280*Markiwitz!$K$8)+(2*L280*T280*Markiwitz!$K$11)</f>
        <v>1.1938807687595669E-2</v>
      </c>
      <c r="V280" s="5">
        <f t="shared" ca="1" si="71"/>
        <v>0.10926485110773577</v>
      </c>
      <c r="W280" s="42">
        <f ca="1">SUMPRODUCT(L280:T280,Markiwitz!$B$3:$J$3)</f>
        <v>0.43538980209247952</v>
      </c>
    </row>
    <row r="281" spans="1:23" x14ac:dyDescent="0.25">
      <c r="A281">
        <v>280</v>
      </c>
      <c r="B281" s="25">
        <f t="shared" ca="1" si="70"/>
        <v>0.99999999999999978</v>
      </c>
      <c r="C281" s="46">
        <v>0</v>
      </c>
      <c r="D281">
        <f t="shared" ca="1" si="82"/>
        <v>0.80865430448775899</v>
      </c>
      <c r="E281">
        <f t="shared" ca="1" si="82"/>
        <v>0.81733294339680129</v>
      </c>
      <c r="F281">
        <f t="shared" ca="1" si="82"/>
        <v>0.34721010119471296</v>
      </c>
      <c r="G281">
        <f t="shared" ca="1" si="82"/>
        <v>0.31066556318400251</v>
      </c>
      <c r="H281">
        <f t="shared" ca="1" si="82"/>
        <v>0.67047684902869464</v>
      </c>
      <c r="I281">
        <f t="shared" ca="1" si="82"/>
        <v>2.0590296913707617E-2</v>
      </c>
      <c r="J281">
        <f t="shared" ca="1" si="82"/>
        <v>0.59347543703906958</v>
      </c>
      <c r="K281">
        <f t="shared" ca="1" si="82"/>
        <v>1.1245915595782696E-2</v>
      </c>
      <c r="L281" s="42">
        <f t="shared" ca="1" si="72"/>
        <v>0</v>
      </c>
      <c r="M281" s="42">
        <f t="shared" ca="1" si="73"/>
        <v>0.22590308711033977</v>
      </c>
      <c r="N281" s="42">
        <f t="shared" ca="1" si="74"/>
        <v>0.22832752399342846</v>
      </c>
      <c r="O281" s="42">
        <f t="shared" ca="1" si="75"/>
        <v>9.6995506362220138E-2</v>
      </c>
      <c r="P281" s="42">
        <f t="shared" ca="1" si="76"/>
        <v>8.6786540790868727E-2</v>
      </c>
      <c r="Q281" s="42">
        <f t="shared" ca="1" si="77"/>
        <v>0.18730227390249191</v>
      </c>
      <c r="R281" s="42">
        <f t="shared" ca="1" si="78"/>
        <v>5.7520396682627963E-3</v>
      </c>
      <c r="S281" s="42">
        <f t="shared" ca="1" si="79"/>
        <v>0.16579140506301893</v>
      </c>
      <c r="T281" s="42">
        <f t="shared" ca="1" si="80"/>
        <v>3.1416231093692069E-3</v>
      </c>
      <c r="U281">
        <f ca="1">+(L281^2*Markiwitz!$B$4^2)+(M281^2*Markiwitz!$C$4^2)+(N281^2*Markiwitz!$D$4^2)+(O281^2*Markiwitz!$E$4^2)+(P281^2*Markiwitz!$F$4^2)+(Q281^2*Markiwitz!$G$4^2)+(R281^2*Markiwitz!$H$4^2)+(S281^2*Markiwitz!$I$4^2)+(T281^2*Markiwitz!$J$4^2)+(2*L281*M281*Markiwitz!$B$8)+(2*L281*N281*Markiwitz!$E$8)+(2*L281*O281*Markiwitz!$H$8)+(2*L281*P281*Markiwitz!$B$11)+(2*L281*Q281*Markiwitz!$E$11)+(2*L281*R281*Markiwitz!$H$11)+(2*L281*S281*Markiwitz!$K$8)+(2*L281*T281*Markiwitz!$K$11)</f>
        <v>1.9616705207546364E-2</v>
      </c>
      <c r="V281" s="5">
        <f t="shared" ca="1" si="71"/>
        <v>0.1400596487484756</v>
      </c>
      <c r="W281" s="42">
        <f ca="1">SUMPRODUCT(L281:T281,Markiwitz!$B$3:$J$3)</f>
        <v>0.64017503943544962</v>
      </c>
    </row>
    <row r="282" spans="1:23" x14ac:dyDescent="0.25">
      <c r="A282">
        <v>281</v>
      </c>
      <c r="B282" s="25">
        <f t="shared" ca="1" si="70"/>
        <v>0.99999999999999989</v>
      </c>
      <c r="C282" s="46">
        <v>0</v>
      </c>
      <c r="D282">
        <f t="shared" ref="D282:K291" ca="1" si="83">RAND()</f>
        <v>0.46906735507096142</v>
      </c>
      <c r="E282">
        <f t="shared" ca="1" si="83"/>
        <v>0.79027015996606109</v>
      </c>
      <c r="F282">
        <f t="shared" ca="1" si="83"/>
        <v>0.20235190699388672</v>
      </c>
      <c r="G282">
        <f t="shared" ca="1" si="83"/>
        <v>0.21443226928679526</v>
      </c>
      <c r="H282">
        <f t="shared" ca="1" si="83"/>
        <v>0.45741662202917543</v>
      </c>
      <c r="I282">
        <f t="shared" ca="1" si="83"/>
        <v>0.47088063777000055</v>
      </c>
      <c r="J282">
        <f t="shared" ca="1" si="83"/>
        <v>0.56977522912071177</v>
      </c>
      <c r="K282">
        <f t="shared" ca="1" si="83"/>
        <v>0.9418340931545206</v>
      </c>
      <c r="L282" s="42">
        <f t="shared" ca="1" si="72"/>
        <v>0</v>
      </c>
      <c r="M282" s="42">
        <f t="shared" ca="1" si="73"/>
        <v>0.11396115962157674</v>
      </c>
      <c r="N282" s="42">
        <f t="shared" ca="1" si="74"/>
        <v>0.19199823409249361</v>
      </c>
      <c r="O282" s="42">
        <f t="shared" ca="1" si="75"/>
        <v>4.9161933192243094E-2</v>
      </c>
      <c r="P282" s="42">
        <f t="shared" ca="1" si="76"/>
        <v>5.2096889293249862E-2</v>
      </c>
      <c r="Q282" s="42">
        <f t="shared" ca="1" si="77"/>
        <v>0.11113058308810109</v>
      </c>
      <c r="R282" s="42">
        <f t="shared" ca="1" si="78"/>
        <v>0.11440170146886214</v>
      </c>
      <c r="S282" s="42">
        <f t="shared" ca="1" si="79"/>
        <v>0.13842840507291926</v>
      </c>
      <c r="T282" s="42">
        <f t="shared" ca="1" si="80"/>
        <v>0.2288210941705543</v>
      </c>
      <c r="U282">
        <f ca="1">+(L282^2*Markiwitz!$B$4^2)+(M282^2*Markiwitz!$C$4^2)+(N282^2*Markiwitz!$D$4^2)+(O282^2*Markiwitz!$E$4^2)+(P282^2*Markiwitz!$F$4^2)+(Q282^2*Markiwitz!$G$4^2)+(R282^2*Markiwitz!$H$4^2)+(S282^2*Markiwitz!$I$4^2)+(T282^2*Markiwitz!$J$4^2)+(2*L282*M282*Markiwitz!$B$8)+(2*L282*N282*Markiwitz!$E$8)+(2*L282*O282*Markiwitz!$H$8)+(2*L282*P282*Markiwitz!$B$11)+(2*L282*Q282*Markiwitz!$E$11)+(2*L282*R282*Markiwitz!$H$11)+(2*L282*S282*Markiwitz!$K$8)+(2*L282*T282*Markiwitz!$K$11)</f>
        <v>1.1322618044556879E-2</v>
      </c>
      <c r="V282" s="5">
        <f t="shared" ca="1" si="71"/>
        <v>0.1064077912775041</v>
      </c>
      <c r="W282" s="42">
        <f ca="1">SUMPRODUCT(L282:T282,Markiwitz!$B$3:$J$3)</f>
        <v>0.4048799809857388</v>
      </c>
    </row>
    <row r="283" spans="1:23" x14ac:dyDescent="0.25">
      <c r="A283">
        <v>282</v>
      </c>
      <c r="B283" s="25">
        <f t="shared" ca="1" si="70"/>
        <v>0.99999999999999989</v>
      </c>
      <c r="C283" s="46">
        <v>0</v>
      </c>
      <c r="D283">
        <f t="shared" ca="1" si="83"/>
        <v>0.20511189563749299</v>
      </c>
      <c r="E283">
        <f t="shared" ca="1" si="83"/>
        <v>0.40700292367869373</v>
      </c>
      <c r="F283">
        <f t="shared" ca="1" si="83"/>
        <v>0.40796186422368674</v>
      </c>
      <c r="G283">
        <f t="shared" ca="1" si="83"/>
        <v>0.2574291637577828</v>
      </c>
      <c r="H283">
        <f t="shared" ca="1" si="83"/>
        <v>0.48891771608639978</v>
      </c>
      <c r="I283">
        <f t="shared" ca="1" si="83"/>
        <v>0.35359280675397131</v>
      </c>
      <c r="J283">
        <f t="shared" ca="1" si="83"/>
        <v>4.9893419640651637E-2</v>
      </c>
      <c r="K283">
        <f t="shared" ca="1" si="83"/>
        <v>0.76984333374114944</v>
      </c>
      <c r="L283" s="42">
        <f t="shared" ca="1" si="72"/>
        <v>0</v>
      </c>
      <c r="M283" s="42">
        <f t="shared" ca="1" si="73"/>
        <v>6.9771809747040309E-2</v>
      </c>
      <c r="N283" s="42">
        <f t="shared" ca="1" si="74"/>
        <v>0.1384479942966709</v>
      </c>
      <c r="O283" s="42">
        <f t="shared" ca="1" si="75"/>
        <v>0.13877419194140539</v>
      </c>
      <c r="P283" s="42">
        <f t="shared" ca="1" si="76"/>
        <v>8.7568293302655767E-2</v>
      </c>
      <c r="Q283" s="42">
        <f t="shared" ca="1" si="77"/>
        <v>0.166312508412614</v>
      </c>
      <c r="R283" s="42">
        <f t="shared" ca="1" si="78"/>
        <v>0.12027976224432314</v>
      </c>
      <c r="S283" s="42">
        <f t="shared" ca="1" si="79"/>
        <v>1.6971976062028361E-2</v>
      </c>
      <c r="T283" s="42">
        <f t="shared" ca="1" si="80"/>
        <v>0.26187346399326206</v>
      </c>
      <c r="U283">
        <f ca="1">+(L283^2*Markiwitz!$B$4^2)+(M283^2*Markiwitz!$C$4^2)+(N283^2*Markiwitz!$D$4^2)+(O283^2*Markiwitz!$E$4^2)+(P283^2*Markiwitz!$F$4^2)+(Q283^2*Markiwitz!$G$4^2)+(R283^2*Markiwitz!$H$4^2)+(S283^2*Markiwitz!$I$4^2)+(T283^2*Markiwitz!$J$4^2)+(2*L283*M283*Markiwitz!$B$8)+(2*L283*N283*Markiwitz!$E$8)+(2*L283*O283*Markiwitz!$H$8)+(2*L283*P283*Markiwitz!$B$11)+(2*L283*Q283*Markiwitz!$E$11)+(2*L283*R283*Markiwitz!$H$11)+(2*L283*S283*Markiwitz!$K$8)+(2*L283*T283*Markiwitz!$K$11)</f>
        <v>1.4365288296767786E-2</v>
      </c>
      <c r="V283" s="5">
        <f t="shared" ca="1" si="71"/>
        <v>0.1198552806378083</v>
      </c>
      <c r="W283" s="42">
        <f ca="1">SUMPRODUCT(L283:T283,Markiwitz!$B$3:$J$3)</f>
        <v>0.589154109291677</v>
      </c>
    </row>
    <row r="284" spans="1:23" x14ac:dyDescent="0.25">
      <c r="A284">
        <v>283</v>
      </c>
      <c r="B284" s="25">
        <f t="shared" ca="1" si="70"/>
        <v>1</v>
      </c>
      <c r="C284" s="46">
        <v>0</v>
      </c>
      <c r="D284">
        <f t="shared" ca="1" si="83"/>
        <v>6.5900317692940247E-2</v>
      </c>
      <c r="E284">
        <f t="shared" ca="1" si="83"/>
        <v>0.34336193459285436</v>
      </c>
      <c r="F284">
        <f t="shared" ca="1" si="83"/>
        <v>0.93841427420294343</v>
      </c>
      <c r="G284">
        <f t="shared" ca="1" si="83"/>
        <v>0.77362456996631179</v>
      </c>
      <c r="H284">
        <f t="shared" ca="1" si="83"/>
        <v>0.48510551736056362</v>
      </c>
      <c r="I284">
        <f t="shared" ca="1" si="83"/>
        <v>0.98237572358693104</v>
      </c>
      <c r="J284">
        <f t="shared" ca="1" si="83"/>
        <v>0.1226324153774192</v>
      </c>
      <c r="K284">
        <f t="shared" ca="1" si="83"/>
        <v>0.37556774790429071</v>
      </c>
      <c r="L284" s="42">
        <f t="shared" ca="1" si="72"/>
        <v>0</v>
      </c>
      <c r="M284" s="42">
        <f t="shared" ca="1" si="73"/>
        <v>1.6124443322648681E-2</v>
      </c>
      <c r="N284" s="42">
        <f t="shared" ca="1" si="74"/>
        <v>8.4013556342697249E-2</v>
      </c>
      <c r="O284" s="42">
        <f t="shared" ca="1" si="75"/>
        <v>0.22961054373142809</v>
      </c>
      <c r="P284" s="42">
        <f t="shared" ca="1" si="76"/>
        <v>0.18928991495236136</v>
      </c>
      <c r="Q284" s="42">
        <f t="shared" ca="1" si="77"/>
        <v>0.11869527635103547</v>
      </c>
      <c r="R284" s="42">
        <f t="shared" ca="1" si="78"/>
        <v>0.24036700020674392</v>
      </c>
      <c r="S284" s="42">
        <f t="shared" ca="1" si="79"/>
        <v>3.0005613030368423E-2</v>
      </c>
      <c r="T284" s="42">
        <f t="shared" ca="1" si="80"/>
        <v>9.1893652062716699E-2</v>
      </c>
      <c r="U284">
        <f ca="1">+(L284^2*Markiwitz!$B$4^2)+(M284^2*Markiwitz!$C$4^2)+(N284^2*Markiwitz!$D$4^2)+(O284^2*Markiwitz!$E$4^2)+(P284^2*Markiwitz!$F$4^2)+(Q284^2*Markiwitz!$G$4^2)+(R284^2*Markiwitz!$H$4^2)+(S284^2*Markiwitz!$I$4^2)+(T284^2*Markiwitz!$J$4^2)+(2*L284*M284*Markiwitz!$B$8)+(2*L284*N284*Markiwitz!$E$8)+(2*L284*O284*Markiwitz!$H$8)+(2*L284*P284*Markiwitz!$B$11)+(2*L284*Q284*Markiwitz!$E$11)+(2*L284*R284*Markiwitz!$H$11)+(2*L284*S284*Markiwitz!$K$8)+(2*L284*T284*Markiwitz!$K$11)</f>
        <v>1.8791136073192837E-2</v>
      </c>
      <c r="V284" s="5">
        <f t="shared" ca="1" si="71"/>
        <v>0.13708076478190817</v>
      </c>
      <c r="W284" s="42">
        <f ca="1">SUMPRODUCT(L284:T284,Markiwitz!$B$3:$J$3)</f>
        <v>0.49538346801583161</v>
      </c>
    </row>
    <row r="285" spans="1:23" x14ac:dyDescent="0.25">
      <c r="A285">
        <v>284</v>
      </c>
      <c r="B285" s="25">
        <f t="shared" ca="1" si="70"/>
        <v>1</v>
      </c>
      <c r="C285" s="46">
        <v>0</v>
      </c>
      <c r="D285">
        <f t="shared" ca="1" si="83"/>
        <v>0.1996161427336669</v>
      </c>
      <c r="E285">
        <f t="shared" ca="1" si="83"/>
        <v>0.8379083821623956</v>
      </c>
      <c r="F285">
        <f t="shared" ca="1" si="83"/>
        <v>0.56214329584694023</v>
      </c>
      <c r="G285">
        <f t="shared" ca="1" si="83"/>
        <v>0.27173589365216466</v>
      </c>
      <c r="H285">
        <f t="shared" ca="1" si="83"/>
        <v>0.41723218006737295</v>
      </c>
      <c r="I285">
        <f t="shared" ca="1" si="83"/>
        <v>0.10442280629044287</v>
      </c>
      <c r="J285">
        <f t="shared" ca="1" si="83"/>
        <v>0.74675629313114644</v>
      </c>
      <c r="K285">
        <f t="shared" ca="1" si="83"/>
        <v>0.85210371174521216</v>
      </c>
      <c r="L285" s="42">
        <f t="shared" ca="1" si="72"/>
        <v>0</v>
      </c>
      <c r="M285" s="42">
        <f t="shared" ca="1" si="73"/>
        <v>5.0005062090110033E-2</v>
      </c>
      <c r="N285" s="42">
        <f t="shared" ca="1" si="74"/>
        <v>0.20990116381398002</v>
      </c>
      <c r="O285" s="42">
        <f t="shared" ca="1" si="75"/>
        <v>0.14082032658987131</v>
      </c>
      <c r="P285" s="42">
        <f t="shared" ca="1" si="76"/>
        <v>6.8071499870217031E-2</v>
      </c>
      <c r="Q285" s="42">
        <f t="shared" ca="1" si="77"/>
        <v>0.10451920763792073</v>
      </c>
      <c r="R285" s="42">
        <f t="shared" ca="1" si="78"/>
        <v>2.6158550308949792E-2</v>
      </c>
      <c r="S285" s="42">
        <f t="shared" ca="1" si="79"/>
        <v>0.18706700917483171</v>
      </c>
      <c r="T285" s="42">
        <f t="shared" ca="1" si="80"/>
        <v>0.21345718051411938</v>
      </c>
      <c r="U285">
        <f ca="1">+(L285^2*Markiwitz!$B$4^2)+(M285^2*Markiwitz!$C$4^2)+(N285^2*Markiwitz!$D$4^2)+(O285^2*Markiwitz!$E$4^2)+(P285^2*Markiwitz!$F$4^2)+(Q285^2*Markiwitz!$G$4^2)+(R285^2*Markiwitz!$H$4^2)+(S285^2*Markiwitz!$I$4^2)+(T285^2*Markiwitz!$J$4^2)+(2*L285*M285*Markiwitz!$B$8)+(2*L285*N285*Markiwitz!$E$8)+(2*L285*O285*Markiwitz!$H$8)+(2*L285*P285*Markiwitz!$B$11)+(2*L285*Q285*Markiwitz!$E$11)+(2*L285*R285*Markiwitz!$H$11)+(2*L285*S285*Markiwitz!$K$8)+(2*L285*T285*Markiwitz!$K$11)</f>
        <v>1.3545755743567223E-2</v>
      </c>
      <c r="V285" s="5">
        <f t="shared" ca="1" si="71"/>
        <v>0.1163862351980131</v>
      </c>
      <c r="W285" s="42">
        <f ca="1">SUMPRODUCT(L285:T285,Markiwitz!$B$3:$J$3)</f>
        <v>0.40384708637246686</v>
      </c>
    </row>
    <row r="286" spans="1:23" x14ac:dyDescent="0.25">
      <c r="A286">
        <v>285</v>
      </c>
      <c r="B286" s="25">
        <f t="shared" ca="1" si="70"/>
        <v>1</v>
      </c>
      <c r="C286" s="46">
        <v>0</v>
      </c>
      <c r="D286">
        <f t="shared" ca="1" si="83"/>
        <v>0.18096586117679081</v>
      </c>
      <c r="E286">
        <f t="shared" ca="1" si="83"/>
        <v>0.41793729922409006</v>
      </c>
      <c r="F286">
        <f t="shared" ca="1" si="83"/>
        <v>0.12610550879810556</v>
      </c>
      <c r="G286">
        <f t="shared" ca="1" si="83"/>
        <v>0.1859755742189283</v>
      </c>
      <c r="H286">
        <f t="shared" ca="1" si="83"/>
        <v>0.41881671504886508</v>
      </c>
      <c r="I286">
        <f t="shared" ca="1" si="83"/>
        <v>0.8548831657645064</v>
      </c>
      <c r="J286">
        <f t="shared" ca="1" si="83"/>
        <v>0.81560084541987643</v>
      </c>
      <c r="K286">
        <f t="shared" ca="1" si="83"/>
        <v>0.81449308509077567</v>
      </c>
      <c r="L286" s="42">
        <f t="shared" ca="1" si="72"/>
        <v>0</v>
      </c>
      <c r="M286" s="42">
        <f t="shared" ca="1" si="73"/>
        <v>4.7438110049899812E-2</v>
      </c>
      <c r="N286" s="42">
        <f t="shared" ca="1" si="74"/>
        <v>0.10955743511855832</v>
      </c>
      <c r="O286" s="42">
        <f t="shared" ca="1" si="75"/>
        <v>3.3057102402419145E-2</v>
      </c>
      <c r="P286" s="42">
        <f t="shared" ca="1" si="76"/>
        <v>4.875134845335298E-2</v>
      </c>
      <c r="Q286" s="42">
        <f t="shared" ca="1" si="77"/>
        <v>0.10978796381830322</v>
      </c>
      <c r="R286" s="42">
        <f t="shared" ca="1" si="78"/>
        <v>0.22409774657842771</v>
      </c>
      <c r="S286" s="42">
        <f t="shared" ca="1" si="79"/>
        <v>0.21380034007641632</v>
      </c>
      <c r="T286" s="42">
        <f t="shared" ca="1" si="80"/>
        <v>0.21350995350262242</v>
      </c>
      <c r="U286">
        <f ca="1">+(L286^2*Markiwitz!$B$4^2)+(M286^2*Markiwitz!$C$4^2)+(N286^2*Markiwitz!$D$4^2)+(O286^2*Markiwitz!$E$4^2)+(P286^2*Markiwitz!$F$4^2)+(Q286^2*Markiwitz!$G$4^2)+(R286^2*Markiwitz!$H$4^2)+(S286^2*Markiwitz!$I$4^2)+(T286^2*Markiwitz!$J$4^2)+(2*L286*M286*Markiwitz!$B$8)+(2*L286*N286*Markiwitz!$E$8)+(2*L286*O286*Markiwitz!$H$8)+(2*L286*P286*Markiwitz!$B$11)+(2*L286*Q286*Markiwitz!$E$11)+(2*L286*R286*Markiwitz!$H$11)+(2*L286*S286*Markiwitz!$K$8)+(2*L286*T286*Markiwitz!$K$11)</f>
        <v>1.5223709753858165E-2</v>
      </c>
      <c r="V286" s="5">
        <f t="shared" ca="1" si="71"/>
        <v>0.12338439834054452</v>
      </c>
      <c r="W286" s="42">
        <f ca="1">SUMPRODUCT(L286:T286,Markiwitz!$B$3:$J$3)</f>
        <v>0.37013787927137815</v>
      </c>
    </row>
    <row r="287" spans="1:23" x14ac:dyDescent="0.25">
      <c r="A287">
        <v>286</v>
      </c>
      <c r="B287" s="25">
        <f t="shared" ca="1" si="70"/>
        <v>1</v>
      </c>
      <c r="C287" s="46">
        <v>0</v>
      </c>
      <c r="D287">
        <f t="shared" ca="1" si="83"/>
        <v>0.47648110551872846</v>
      </c>
      <c r="E287">
        <f t="shared" ca="1" si="83"/>
        <v>0.96606864789862557</v>
      </c>
      <c r="F287">
        <f t="shared" ca="1" si="83"/>
        <v>0.24117357213784263</v>
      </c>
      <c r="G287">
        <f t="shared" ca="1" si="83"/>
        <v>0.42613418698365368</v>
      </c>
      <c r="H287">
        <f t="shared" ca="1" si="83"/>
        <v>0.42325219176339213</v>
      </c>
      <c r="I287">
        <f t="shared" ca="1" si="83"/>
        <v>0.24552073023611065</v>
      </c>
      <c r="J287">
        <f t="shared" ca="1" si="83"/>
        <v>1.0863702352158389E-2</v>
      </c>
      <c r="K287">
        <f t="shared" ca="1" si="83"/>
        <v>0.64872528464120571</v>
      </c>
      <c r="L287" s="42">
        <f t="shared" ca="1" si="72"/>
        <v>0</v>
      </c>
      <c r="M287" s="42">
        <f t="shared" ca="1" si="73"/>
        <v>0.13858368158087406</v>
      </c>
      <c r="N287" s="42">
        <f t="shared" ca="1" si="74"/>
        <v>0.28097934699823335</v>
      </c>
      <c r="O287" s="42">
        <f t="shared" ca="1" si="75"/>
        <v>7.0144904256983248E-2</v>
      </c>
      <c r="P287" s="42">
        <f t="shared" ca="1" si="76"/>
        <v>0.12394036992374735</v>
      </c>
      <c r="Q287" s="42">
        <f t="shared" ca="1" si="77"/>
        <v>0.12310214674281447</v>
      </c>
      <c r="R287" s="42">
        <f t="shared" ca="1" si="78"/>
        <v>7.1409267453539038E-2</v>
      </c>
      <c r="S287" s="42">
        <f t="shared" ca="1" si="79"/>
        <v>3.1596884957733849E-3</v>
      </c>
      <c r="T287" s="42">
        <f t="shared" ca="1" si="80"/>
        <v>0.1886805945480351</v>
      </c>
      <c r="U287">
        <f ca="1">+(L287^2*Markiwitz!$B$4^2)+(M287^2*Markiwitz!$C$4^2)+(N287^2*Markiwitz!$D$4^2)+(O287^2*Markiwitz!$E$4^2)+(P287^2*Markiwitz!$F$4^2)+(Q287^2*Markiwitz!$G$4^2)+(R287^2*Markiwitz!$H$4^2)+(S287^2*Markiwitz!$I$4^2)+(T287^2*Markiwitz!$J$4^2)+(2*L287*M287*Markiwitz!$B$8)+(2*L287*N287*Markiwitz!$E$8)+(2*L287*O287*Markiwitz!$H$8)+(2*L287*P287*Markiwitz!$B$11)+(2*L287*Q287*Markiwitz!$E$11)+(2*L287*R287*Markiwitz!$H$11)+(2*L287*S287*Markiwitz!$K$8)+(2*L287*T287*Markiwitz!$K$11)</f>
        <v>1.3792449149809776E-2</v>
      </c>
      <c r="V287" s="5">
        <f t="shared" ca="1" si="71"/>
        <v>0.11744125829456092</v>
      </c>
      <c r="W287" s="42">
        <f ca="1">SUMPRODUCT(L287:T287,Markiwitz!$B$3:$J$3)</f>
        <v>0.49333315936686079</v>
      </c>
    </row>
    <row r="288" spans="1:23" x14ac:dyDescent="0.25">
      <c r="A288">
        <v>287</v>
      </c>
      <c r="B288" s="25">
        <f t="shared" ca="1" si="70"/>
        <v>1.0000000000000002</v>
      </c>
      <c r="C288" s="46">
        <v>0</v>
      </c>
      <c r="D288">
        <f t="shared" ca="1" si="83"/>
        <v>0.84869404314070296</v>
      </c>
      <c r="E288">
        <f t="shared" ca="1" si="83"/>
        <v>0.77774910310152046</v>
      </c>
      <c r="F288">
        <f t="shared" ca="1" si="83"/>
        <v>0.3883092296214431</v>
      </c>
      <c r="G288">
        <f t="shared" ca="1" si="83"/>
        <v>0.65835199535117039</v>
      </c>
      <c r="H288">
        <f t="shared" ca="1" si="83"/>
        <v>0.37015758088463668</v>
      </c>
      <c r="I288">
        <f t="shared" ca="1" si="83"/>
        <v>0.99623673032361781</v>
      </c>
      <c r="J288">
        <f t="shared" ca="1" si="83"/>
        <v>0.88235811573853962</v>
      </c>
      <c r="K288">
        <f t="shared" ca="1" si="83"/>
        <v>0.46508220378976484</v>
      </c>
      <c r="L288" s="42">
        <f t="shared" ca="1" si="72"/>
        <v>0</v>
      </c>
      <c r="M288" s="42">
        <f t="shared" ca="1" si="73"/>
        <v>0.15754662208598746</v>
      </c>
      <c r="N288" s="42">
        <f t="shared" ca="1" si="74"/>
        <v>0.1443768163737856</v>
      </c>
      <c r="O288" s="42">
        <f t="shared" ca="1" si="75"/>
        <v>7.2083465114563164E-2</v>
      </c>
      <c r="P288" s="42">
        <f t="shared" ca="1" si="76"/>
        <v>0.12221263227830967</v>
      </c>
      <c r="Q288" s="42">
        <f t="shared" ca="1" si="77"/>
        <v>6.8713898700272766E-2</v>
      </c>
      <c r="R288" s="42">
        <f t="shared" ca="1" si="78"/>
        <v>0.18493558771739116</v>
      </c>
      <c r="S288" s="42">
        <f t="shared" ca="1" si="79"/>
        <v>0.16379582457104289</v>
      </c>
      <c r="T288" s="42">
        <f t="shared" ca="1" si="80"/>
        <v>8.6335153158647385E-2</v>
      </c>
      <c r="U288">
        <f ca="1">+(L288^2*Markiwitz!$B$4^2)+(M288^2*Markiwitz!$C$4^2)+(N288^2*Markiwitz!$D$4^2)+(O288^2*Markiwitz!$E$4^2)+(P288^2*Markiwitz!$F$4^2)+(Q288^2*Markiwitz!$G$4^2)+(R288^2*Markiwitz!$H$4^2)+(S288^2*Markiwitz!$I$4^2)+(T288^2*Markiwitz!$J$4^2)+(2*L288*M288*Markiwitz!$B$8)+(2*L288*N288*Markiwitz!$E$8)+(2*L288*O288*Markiwitz!$H$8)+(2*L288*P288*Markiwitz!$B$11)+(2*L288*Q288*Markiwitz!$E$11)+(2*L288*R288*Markiwitz!$H$11)+(2*L288*S288*Markiwitz!$K$8)+(2*L288*T288*Markiwitz!$K$11)</f>
        <v>1.1978276531042095E-2</v>
      </c>
      <c r="V288" s="5">
        <f t="shared" ca="1" si="71"/>
        <v>0.10944531296972976</v>
      </c>
      <c r="W288" s="42">
        <f ca="1">SUMPRODUCT(L288:T288,Markiwitz!$B$3:$J$3)</f>
        <v>0.30759629374069752</v>
      </c>
    </row>
    <row r="289" spans="1:23" x14ac:dyDescent="0.25">
      <c r="A289">
        <v>288</v>
      </c>
      <c r="B289" s="25">
        <f t="shared" ca="1" si="70"/>
        <v>1</v>
      </c>
      <c r="C289" s="46">
        <v>0</v>
      </c>
      <c r="D289">
        <f t="shared" ca="1" si="83"/>
        <v>5.9877914179782277E-2</v>
      </c>
      <c r="E289">
        <f t="shared" ca="1" si="83"/>
        <v>0.64322856204437884</v>
      </c>
      <c r="F289">
        <f t="shared" ca="1" si="83"/>
        <v>0.15196292400594236</v>
      </c>
      <c r="G289">
        <f t="shared" ca="1" si="83"/>
        <v>0.35931450051676206</v>
      </c>
      <c r="H289">
        <f t="shared" ca="1" si="83"/>
        <v>0.41808525531176</v>
      </c>
      <c r="I289">
        <f t="shared" ca="1" si="83"/>
        <v>0.41358541934212134</v>
      </c>
      <c r="J289">
        <f t="shared" ca="1" si="83"/>
        <v>0.3037408093164925</v>
      </c>
      <c r="K289">
        <f t="shared" ca="1" si="83"/>
        <v>0.79317984586721768</v>
      </c>
      <c r="L289" s="42">
        <f t="shared" ca="1" si="72"/>
        <v>0</v>
      </c>
      <c r="M289" s="42">
        <f t="shared" ca="1" si="73"/>
        <v>1.9051347779361145E-2</v>
      </c>
      <c r="N289" s="42">
        <f t="shared" ca="1" si="74"/>
        <v>0.20465594376471311</v>
      </c>
      <c r="O289" s="42">
        <f t="shared" ca="1" si="75"/>
        <v>4.835002278324791E-2</v>
      </c>
      <c r="P289" s="42">
        <f t="shared" ca="1" si="76"/>
        <v>0.11432304557167799</v>
      </c>
      <c r="Q289" s="42">
        <f t="shared" ca="1" si="77"/>
        <v>0.13302212860074442</v>
      </c>
      <c r="R289" s="42">
        <f t="shared" ca="1" si="78"/>
        <v>0.13159041640465374</v>
      </c>
      <c r="S289" s="42">
        <f t="shared" ca="1" si="79"/>
        <v>9.6641171830046488E-2</v>
      </c>
      <c r="T289" s="42">
        <f t="shared" ca="1" si="80"/>
        <v>0.25236592326555518</v>
      </c>
      <c r="U289">
        <f ca="1">+(L289^2*Markiwitz!$B$4^2)+(M289^2*Markiwitz!$C$4^2)+(N289^2*Markiwitz!$D$4^2)+(O289^2*Markiwitz!$E$4^2)+(P289^2*Markiwitz!$F$4^2)+(Q289^2*Markiwitz!$G$4^2)+(R289^2*Markiwitz!$H$4^2)+(S289^2*Markiwitz!$I$4^2)+(T289^2*Markiwitz!$J$4^2)+(2*L289*M289*Markiwitz!$B$8)+(2*L289*N289*Markiwitz!$E$8)+(2*L289*O289*Markiwitz!$H$8)+(2*L289*P289*Markiwitz!$B$11)+(2*L289*Q289*Markiwitz!$E$11)+(2*L289*R289*Markiwitz!$H$11)+(2*L289*S289*Markiwitz!$K$8)+(2*L289*T289*Markiwitz!$K$11)</f>
        <v>1.3469339319818968E-2</v>
      </c>
      <c r="V289" s="5">
        <f t="shared" ca="1" si="71"/>
        <v>0.11605748282561952</v>
      </c>
      <c r="W289" s="42">
        <f ca="1">SUMPRODUCT(L289:T289,Markiwitz!$B$3:$J$3)</f>
        <v>0.48058850228288097</v>
      </c>
    </row>
    <row r="290" spans="1:23" x14ac:dyDescent="0.25">
      <c r="A290">
        <v>289</v>
      </c>
      <c r="B290" s="25">
        <f t="shared" ca="1" si="70"/>
        <v>1</v>
      </c>
      <c r="C290" s="46">
        <v>0</v>
      </c>
      <c r="D290">
        <f t="shared" ca="1" si="83"/>
        <v>0.86427153068526252</v>
      </c>
      <c r="E290">
        <f t="shared" ca="1" si="83"/>
        <v>0.5533021807398848</v>
      </c>
      <c r="F290">
        <f t="shared" ca="1" si="83"/>
        <v>0.74912607044910828</v>
      </c>
      <c r="G290">
        <f t="shared" ca="1" si="83"/>
        <v>0.500493436347348</v>
      </c>
      <c r="H290">
        <f t="shared" ca="1" si="83"/>
        <v>0.90975368170490789</v>
      </c>
      <c r="I290">
        <f t="shared" ca="1" si="83"/>
        <v>0.92039646022449917</v>
      </c>
      <c r="J290">
        <f t="shared" ca="1" si="83"/>
        <v>0.66813327522396981</v>
      </c>
      <c r="K290">
        <f t="shared" ca="1" si="83"/>
        <v>0.34404837991038861</v>
      </c>
      <c r="L290" s="42">
        <f t="shared" ca="1" si="72"/>
        <v>0</v>
      </c>
      <c r="M290" s="42">
        <f t="shared" ca="1" si="73"/>
        <v>0.1568686099595642</v>
      </c>
      <c r="N290" s="42">
        <f t="shared" ca="1" si="74"/>
        <v>0.10042647582229486</v>
      </c>
      <c r="O290" s="42">
        <f t="shared" ca="1" si="75"/>
        <v>0.13596926565734213</v>
      </c>
      <c r="P290" s="42">
        <f t="shared" ca="1" si="76"/>
        <v>9.0841485420032106E-2</v>
      </c>
      <c r="Q290" s="42">
        <f t="shared" ca="1" si="77"/>
        <v>0.16512379545984995</v>
      </c>
      <c r="R290" s="42">
        <f t="shared" ca="1" si="78"/>
        <v>0.16705550073209474</v>
      </c>
      <c r="S290" s="42">
        <f t="shared" ca="1" si="79"/>
        <v>0.12126876153031924</v>
      </c>
      <c r="T290" s="42">
        <f t="shared" ca="1" si="80"/>
        <v>6.2446105418502845E-2</v>
      </c>
      <c r="U290">
        <f ca="1">+(L290^2*Markiwitz!$B$4^2)+(M290^2*Markiwitz!$C$4^2)+(N290^2*Markiwitz!$D$4^2)+(O290^2*Markiwitz!$E$4^2)+(P290^2*Markiwitz!$F$4^2)+(Q290^2*Markiwitz!$G$4^2)+(R290^2*Markiwitz!$H$4^2)+(S290^2*Markiwitz!$I$4^2)+(T290^2*Markiwitz!$J$4^2)+(2*L290*M290*Markiwitz!$B$8)+(2*L290*N290*Markiwitz!$E$8)+(2*L290*O290*Markiwitz!$H$8)+(2*L290*P290*Markiwitz!$B$11)+(2*L290*Q290*Markiwitz!$E$11)+(2*L290*R290*Markiwitz!$H$11)+(2*L290*S290*Markiwitz!$K$8)+(2*L290*T290*Markiwitz!$K$11)</f>
        <v>1.5739422779299881E-2</v>
      </c>
      <c r="V290" s="5">
        <f t="shared" ca="1" si="71"/>
        <v>0.12545685624667902</v>
      </c>
      <c r="W290" s="42">
        <f ca="1">SUMPRODUCT(L290:T290,Markiwitz!$B$3:$J$3)</f>
        <v>0.57332166325223544</v>
      </c>
    </row>
    <row r="291" spans="1:23" x14ac:dyDescent="0.25">
      <c r="A291">
        <v>290</v>
      </c>
      <c r="B291" s="25">
        <f t="shared" ca="1" si="70"/>
        <v>1</v>
      </c>
      <c r="C291" s="46">
        <v>0</v>
      </c>
      <c r="D291">
        <f t="shared" ca="1" si="83"/>
        <v>0.61103585287834128</v>
      </c>
      <c r="E291">
        <f t="shared" ca="1" si="83"/>
        <v>0.10200699322076456</v>
      </c>
      <c r="F291">
        <f t="shared" ca="1" si="83"/>
        <v>0.36883001930392623</v>
      </c>
      <c r="G291">
        <f t="shared" ca="1" si="83"/>
        <v>0.74942499335997326</v>
      </c>
      <c r="H291">
        <f t="shared" ca="1" si="83"/>
        <v>0.75810720853838665</v>
      </c>
      <c r="I291">
        <f t="shared" ca="1" si="83"/>
        <v>0.15521609789460855</v>
      </c>
      <c r="J291">
        <f t="shared" ca="1" si="83"/>
        <v>0.23239158935676063</v>
      </c>
      <c r="K291">
        <f t="shared" ca="1" si="83"/>
        <v>0.47599829080544087</v>
      </c>
      <c r="L291" s="42">
        <f t="shared" ca="1" si="72"/>
        <v>0</v>
      </c>
      <c r="M291" s="42">
        <f t="shared" ca="1" si="73"/>
        <v>0.17695739887647963</v>
      </c>
      <c r="N291" s="42">
        <f t="shared" ca="1" si="74"/>
        <v>2.9541461605774491E-2</v>
      </c>
      <c r="O291" s="42">
        <f t="shared" ca="1" si="75"/>
        <v>0.10681402823768414</v>
      </c>
      <c r="P291" s="42">
        <f t="shared" ca="1" si="76"/>
        <v>0.21703521463315528</v>
      </c>
      <c r="Q291" s="42">
        <f t="shared" ca="1" si="77"/>
        <v>0.21954960426711972</v>
      </c>
      <c r="R291" s="42">
        <f t="shared" ca="1" si="78"/>
        <v>4.4950941614641443E-2</v>
      </c>
      <c r="S291" s="42">
        <f t="shared" ca="1" si="79"/>
        <v>6.7301142771946515E-2</v>
      </c>
      <c r="T291" s="42">
        <f t="shared" ca="1" si="80"/>
        <v>0.13785020799319878</v>
      </c>
      <c r="U291">
        <f ca="1">+(L291^2*Markiwitz!$B$4^2)+(M291^2*Markiwitz!$C$4^2)+(N291^2*Markiwitz!$D$4^2)+(O291^2*Markiwitz!$E$4^2)+(P291^2*Markiwitz!$F$4^2)+(Q291^2*Markiwitz!$G$4^2)+(R291^2*Markiwitz!$H$4^2)+(S291^2*Markiwitz!$I$4^2)+(T291^2*Markiwitz!$J$4^2)+(2*L291*M291*Markiwitz!$B$8)+(2*L291*N291*Markiwitz!$E$8)+(2*L291*O291*Markiwitz!$H$8)+(2*L291*P291*Markiwitz!$B$11)+(2*L291*Q291*Markiwitz!$E$11)+(2*L291*R291*Markiwitz!$H$11)+(2*L291*S291*Markiwitz!$K$8)+(2*L291*T291*Markiwitz!$K$11)</f>
        <v>2.158236837440285E-2</v>
      </c>
      <c r="V291" s="5">
        <f t="shared" ca="1" si="71"/>
        <v>0.14690938831266998</v>
      </c>
      <c r="W291" s="42">
        <f ca="1">SUMPRODUCT(L291:T291,Markiwitz!$B$3:$J$3)</f>
        <v>0.74587752078070979</v>
      </c>
    </row>
    <row r="292" spans="1:23" x14ac:dyDescent="0.25">
      <c r="A292">
        <v>291</v>
      </c>
      <c r="B292" s="25">
        <f t="shared" ca="1" si="70"/>
        <v>0.99999999999999989</v>
      </c>
      <c r="C292" s="46">
        <v>0</v>
      </c>
      <c r="D292">
        <f t="shared" ref="D292:K301" ca="1" si="84">RAND()</f>
        <v>0.49073216937947639</v>
      </c>
      <c r="E292">
        <f t="shared" ca="1" si="84"/>
        <v>0.38255447586602331</v>
      </c>
      <c r="F292">
        <f t="shared" ca="1" si="84"/>
        <v>6.9157291443221802E-2</v>
      </c>
      <c r="G292">
        <f t="shared" ca="1" si="84"/>
        <v>0.41035410436092445</v>
      </c>
      <c r="H292">
        <f t="shared" ca="1" si="84"/>
        <v>0.62004497393701941</v>
      </c>
      <c r="I292">
        <f t="shared" ca="1" si="84"/>
        <v>0.37360322241599508</v>
      </c>
      <c r="J292">
        <f t="shared" ca="1" si="84"/>
        <v>0.67392561361677461</v>
      </c>
      <c r="K292">
        <f t="shared" ca="1" si="84"/>
        <v>0.91366573565563181</v>
      </c>
      <c r="L292" s="42">
        <f t="shared" ca="1" si="72"/>
        <v>0</v>
      </c>
      <c r="M292" s="42">
        <f t="shared" ca="1" si="73"/>
        <v>0.12474008154920269</v>
      </c>
      <c r="N292" s="42">
        <f t="shared" ca="1" si="74"/>
        <v>9.7242201539143674E-2</v>
      </c>
      <c r="O292" s="42">
        <f t="shared" ca="1" si="75"/>
        <v>1.7579214717587766E-2</v>
      </c>
      <c r="P292" s="42">
        <f t="shared" ca="1" si="76"/>
        <v>0.10430863847128204</v>
      </c>
      <c r="Q292" s="42">
        <f t="shared" ca="1" si="77"/>
        <v>0.15761033296610244</v>
      </c>
      <c r="R292" s="42">
        <f t="shared" ca="1" si="78"/>
        <v>9.4966866529547708E-2</v>
      </c>
      <c r="S292" s="42">
        <f t="shared" ca="1" si="79"/>
        <v>0.17130634844451414</v>
      </c>
      <c r="T292" s="42">
        <f t="shared" ca="1" si="80"/>
        <v>0.23224631578261945</v>
      </c>
      <c r="U292">
        <f ca="1">+(L292^2*Markiwitz!$B$4^2)+(M292^2*Markiwitz!$C$4^2)+(N292^2*Markiwitz!$D$4^2)+(O292^2*Markiwitz!$E$4^2)+(P292^2*Markiwitz!$F$4^2)+(Q292^2*Markiwitz!$G$4^2)+(R292^2*Markiwitz!$H$4^2)+(S292^2*Markiwitz!$I$4^2)+(T292^2*Markiwitz!$J$4^2)+(2*L292*M292*Markiwitz!$B$8)+(2*L292*N292*Markiwitz!$E$8)+(2*L292*O292*Markiwitz!$H$8)+(2*L292*P292*Markiwitz!$B$11)+(2*L292*Q292*Markiwitz!$E$11)+(2*L292*R292*Markiwitz!$H$11)+(2*L292*S292*Markiwitz!$K$8)+(2*L292*T292*Markiwitz!$K$11)</f>
        <v>1.4364164529324083E-2</v>
      </c>
      <c r="V292" s="5">
        <f t="shared" ca="1" si="71"/>
        <v>0.11985059252804753</v>
      </c>
      <c r="W292" s="42">
        <f ca="1">SUMPRODUCT(L292:T292,Markiwitz!$B$3:$J$3)</f>
        <v>0.5200574454976129</v>
      </c>
    </row>
    <row r="293" spans="1:23" x14ac:dyDescent="0.25">
      <c r="A293">
        <v>292</v>
      </c>
      <c r="B293" s="25">
        <f t="shared" ca="1" si="70"/>
        <v>1.0000000000000002</v>
      </c>
      <c r="C293" s="46">
        <v>0</v>
      </c>
      <c r="D293">
        <f t="shared" ca="1" si="84"/>
        <v>0.20662296731837904</v>
      </c>
      <c r="E293">
        <f t="shared" ca="1" si="84"/>
        <v>0.34578970359161976</v>
      </c>
      <c r="F293">
        <f t="shared" ca="1" si="84"/>
        <v>5.2135931067700425E-2</v>
      </c>
      <c r="G293">
        <f t="shared" ca="1" si="84"/>
        <v>0.65398654910366716</v>
      </c>
      <c r="H293">
        <f t="shared" ca="1" si="84"/>
        <v>0.38121487517426955</v>
      </c>
      <c r="I293">
        <f t="shared" ca="1" si="84"/>
        <v>0.35075855052153504</v>
      </c>
      <c r="J293">
        <f t="shared" ca="1" si="84"/>
        <v>0.60336611152165687</v>
      </c>
      <c r="K293">
        <f t="shared" ca="1" si="84"/>
        <v>0.43634467694232637</v>
      </c>
      <c r="L293" s="42">
        <f t="shared" ca="1" si="72"/>
        <v>0</v>
      </c>
      <c r="M293" s="42">
        <f t="shared" ca="1" si="73"/>
        <v>6.8187461834775573E-2</v>
      </c>
      <c r="N293" s="42">
        <f t="shared" ca="1" si="74"/>
        <v>0.11411375280551704</v>
      </c>
      <c r="O293" s="42">
        <f t="shared" ca="1" si="75"/>
        <v>1.7205332282453849E-2</v>
      </c>
      <c r="P293" s="42">
        <f t="shared" ca="1" si="76"/>
        <v>0.21582151992208032</v>
      </c>
      <c r="Q293" s="42">
        <f t="shared" ca="1" si="77"/>
        <v>0.12580438219987791</v>
      </c>
      <c r="R293" s="42">
        <f t="shared" ca="1" si="78"/>
        <v>0.11575351756542572</v>
      </c>
      <c r="S293" s="42">
        <f t="shared" ca="1" si="79"/>
        <v>0.19911631429813639</v>
      </c>
      <c r="T293" s="42">
        <f t="shared" ca="1" si="80"/>
        <v>0.14399771909173342</v>
      </c>
      <c r="U293">
        <f ca="1">+(L293^2*Markiwitz!$B$4^2)+(M293^2*Markiwitz!$C$4^2)+(N293^2*Markiwitz!$D$4^2)+(O293^2*Markiwitz!$E$4^2)+(P293^2*Markiwitz!$F$4^2)+(Q293^2*Markiwitz!$G$4^2)+(R293^2*Markiwitz!$H$4^2)+(S293^2*Markiwitz!$I$4^2)+(T293^2*Markiwitz!$J$4^2)+(2*L293*M293*Markiwitz!$B$8)+(2*L293*N293*Markiwitz!$E$8)+(2*L293*O293*Markiwitz!$H$8)+(2*L293*P293*Markiwitz!$B$11)+(2*L293*Q293*Markiwitz!$E$11)+(2*L293*R293*Markiwitz!$H$11)+(2*L293*S293*Markiwitz!$K$8)+(2*L293*T293*Markiwitz!$K$11)</f>
        <v>1.6933268504632643E-2</v>
      </c>
      <c r="V293" s="5">
        <f t="shared" ca="1" si="71"/>
        <v>0.13012789287709473</v>
      </c>
      <c r="W293" s="42">
        <f ca="1">SUMPRODUCT(L293:T293,Markiwitz!$B$3:$J$3)</f>
        <v>0.4583831881537091</v>
      </c>
    </row>
    <row r="294" spans="1:23" x14ac:dyDescent="0.25">
      <c r="A294">
        <v>293</v>
      </c>
      <c r="B294" s="25">
        <f t="shared" ca="1" si="70"/>
        <v>1</v>
      </c>
      <c r="C294" s="46">
        <v>0</v>
      </c>
      <c r="D294">
        <f t="shared" ca="1" si="84"/>
        <v>0.95005825720171766</v>
      </c>
      <c r="E294">
        <f t="shared" ca="1" si="84"/>
        <v>0.57603185776901633</v>
      </c>
      <c r="F294">
        <f t="shared" ca="1" si="84"/>
        <v>0.44766410133952328</v>
      </c>
      <c r="G294">
        <f t="shared" ca="1" si="84"/>
        <v>0.80595848401422154</v>
      </c>
      <c r="H294">
        <f t="shared" ca="1" si="84"/>
        <v>0.69870082276555623</v>
      </c>
      <c r="I294">
        <f t="shared" ca="1" si="84"/>
        <v>3.4716162626165503E-2</v>
      </c>
      <c r="J294">
        <f t="shared" ca="1" si="84"/>
        <v>0.261711931253647</v>
      </c>
      <c r="K294">
        <f t="shared" ca="1" si="84"/>
        <v>0.17620482484925548</v>
      </c>
      <c r="L294" s="42">
        <f t="shared" ca="1" si="72"/>
        <v>0</v>
      </c>
      <c r="M294" s="42">
        <f t="shared" ca="1" si="73"/>
        <v>0.24045737532872455</v>
      </c>
      <c r="N294" s="42">
        <f t="shared" ca="1" si="74"/>
        <v>0.14579222650286167</v>
      </c>
      <c r="O294" s="42">
        <f t="shared" ca="1" si="75"/>
        <v>0.11330266751646029</v>
      </c>
      <c r="P294" s="42">
        <f t="shared" ca="1" si="76"/>
        <v>0.20398608213857133</v>
      </c>
      <c r="Q294" s="42">
        <f t="shared" ca="1" si="77"/>
        <v>0.17683943559111068</v>
      </c>
      <c r="R294" s="42">
        <f t="shared" ca="1" si="78"/>
        <v>8.7865741740514244E-3</v>
      </c>
      <c r="S294" s="42">
        <f t="shared" ca="1" si="79"/>
        <v>6.6238637056655836E-2</v>
      </c>
      <c r="T294" s="42">
        <f t="shared" ca="1" si="80"/>
        <v>4.4597001691564261E-2</v>
      </c>
      <c r="U294">
        <f ca="1">+(L294^2*Markiwitz!$B$4^2)+(M294^2*Markiwitz!$C$4^2)+(N294^2*Markiwitz!$D$4^2)+(O294^2*Markiwitz!$E$4^2)+(P294^2*Markiwitz!$F$4^2)+(Q294^2*Markiwitz!$G$4^2)+(R294^2*Markiwitz!$H$4^2)+(S294^2*Markiwitz!$I$4^2)+(T294^2*Markiwitz!$J$4^2)+(2*L294*M294*Markiwitz!$B$8)+(2*L294*N294*Markiwitz!$E$8)+(2*L294*O294*Markiwitz!$H$8)+(2*L294*P294*Markiwitz!$B$11)+(2*L294*Q294*Markiwitz!$E$11)+(2*L294*R294*Markiwitz!$H$11)+(2*L294*S294*Markiwitz!$K$8)+(2*L294*T294*Markiwitz!$K$11)</f>
        <v>1.8162578934423763E-2</v>
      </c>
      <c r="V294" s="5">
        <f t="shared" ca="1" si="71"/>
        <v>0.13476861257141354</v>
      </c>
      <c r="W294" s="42">
        <f ca="1">SUMPRODUCT(L294:T294,Markiwitz!$B$3:$J$3)</f>
        <v>0.64978217562734542</v>
      </c>
    </row>
    <row r="295" spans="1:23" x14ac:dyDescent="0.25">
      <c r="A295">
        <v>294</v>
      </c>
      <c r="B295" s="25">
        <f t="shared" ca="1" si="70"/>
        <v>1.0000000000000002</v>
      </c>
      <c r="C295" s="46">
        <v>0</v>
      </c>
      <c r="D295">
        <f t="shared" ca="1" si="84"/>
        <v>0.49867179915795889</v>
      </c>
      <c r="E295">
        <f t="shared" ca="1" si="84"/>
        <v>0.61523430284914737</v>
      </c>
      <c r="F295">
        <f t="shared" ca="1" si="84"/>
        <v>0.85593673566532813</v>
      </c>
      <c r="G295">
        <f t="shared" ca="1" si="84"/>
        <v>0.67666248709143695</v>
      </c>
      <c r="H295">
        <f t="shared" ca="1" si="84"/>
        <v>0.94454028413728264</v>
      </c>
      <c r="I295">
        <f t="shared" ca="1" si="84"/>
        <v>0.29665201635696459</v>
      </c>
      <c r="J295">
        <f t="shared" ca="1" si="84"/>
        <v>0.11735303092223004</v>
      </c>
      <c r="K295">
        <f t="shared" ca="1" si="84"/>
        <v>0.52541642516150766</v>
      </c>
      <c r="L295" s="42">
        <f t="shared" ca="1" si="72"/>
        <v>0</v>
      </c>
      <c r="M295" s="42">
        <f t="shared" ca="1" si="73"/>
        <v>0.11007072564585545</v>
      </c>
      <c r="N295" s="42">
        <f t="shared" ca="1" si="74"/>
        <v>0.1357993098289822</v>
      </c>
      <c r="O295" s="42">
        <f t="shared" ca="1" si="75"/>
        <v>0.18892902658765431</v>
      </c>
      <c r="P295" s="42">
        <f t="shared" ca="1" si="76"/>
        <v>0.1493582173631024</v>
      </c>
      <c r="Q295" s="42">
        <f t="shared" ca="1" si="77"/>
        <v>0.20848629229141735</v>
      </c>
      <c r="R295" s="42">
        <f t="shared" ca="1" si="78"/>
        <v>6.547934485137033E-2</v>
      </c>
      <c r="S295" s="42">
        <f t="shared" ca="1" si="79"/>
        <v>2.5903075514119363E-2</v>
      </c>
      <c r="T295" s="42">
        <f t="shared" ca="1" si="80"/>
        <v>0.11597400791749872</v>
      </c>
      <c r="U295">
        <f ca="1">+(L295^2*Markiwitz!$B$4^2)+(M295^2*Markiwitz!$C$4^2)+(N295^2*Markiwitz!$D$4^2)+(O295^2*Markiwitz!$E$4^2)+(P295^2*Markiwitz!$F$4^2)+(Q295^2*Markiwitz!$G$4^2)+(R295^2*Markiwitz!$H$4^2)+(S295^2*Markiwitz!$I$4^2)+(T295^2*Markiwitz!$J$4^2)+(2*L295*M295*Markiwitz!$B$8)+(2*L295*N295*Markiwitz!$E$8)+(2*L295*O295*Markiwitz!$H$8)+(2*L295*P295*Markiwitz!$B$11)+(2*L295*Q295*Markiwitz!$E$11)+(2*L295*R295*Markiwitz!$H$11)+(2*L295*S295*Markiwitz!$K$8)+(2*L295*T295*Markiwitz!$K$11)</f>
        <v>2.006514626742022E-2</v>
      </c>
      <c r="V295" s="5">
        <f t="shared" ca="1" si="71"/>
        <v>0.14165149581780004</v>
      </c>
      <c r="W295" s="42">
        <f ca="1">SUMPRODUCT(L295:T295,Markiwitz!$B$3:$J$3)</f>
        <v>0.73227712811788981</v>
      </c>
    </row>
    <row r="296" spans="1:23" x14ac:dyDescent="0.25">
      <c r="A296">
        <v>295</v>
      </c>
      <c r="B296" s="25">
        <f t="shared" ca="1" si="70"/>
        <v>1.0000000000000002</v>
      </c>
      <c r="C296" s="46">
        <v>0</v>
      </c>
      <c r="D296">
        <f t="shared" ca="1" si="84"/>
        <v>0.59101253528606323</v>
      </c>
      <c r="E296">
        <f t="shared" ca="1" si="84"/>
        <v>0.94886273506692065</v>
      </c>
      <c r="F296">
        <f t="shared" ca="1" si="84"/>
        <v>0.77913372557406202</v>
      </c>
      <c r="G296">
        <f t="shared" ca="1" si="84"/>
        <v>0.69602743715815052</v>
      </c>
      <c r="H296">
        <f t="shared" ca="1" si="84"/>
        <v>0.98254609320229058</v>
      </c>
      <c r="I296">
        <f t="shared" ca="1" si="84"/>
        <v>0.18601699617940104</v>
      </c>
      <c r="J296">
        <f t="shared" ca="1" si="84"/>
        <v>5.7576146156442798E-2</v>
      </c>
      <c r="K296">
        <f t="shared" ca="1" si="84"/>
        <v>0.54047575344783283</v>
      </c>
      <c r="L296" s="42">
        <f t="shared" ca="1" si="72"/>
        <v>0</v>
      </c>
      <c r="M296" s="42">
        <f t="shared" ca="1" si="73"/>
        <v>0.1236000877349749</v>
      </c>
      <c r="N296" s="42">
        <f t="shared" ca="1" si="74"/>
        <v>0.19843829073092964</v>
      </c>
      <c r="O296" s="42">
        <f t="shared" ca="1" si="75"/>
        <v>0.16294239307736527</v>
      </c>
      <c r="P296" s="42">
        <f t="shared" ca="1" si="76"/>
        <v>0.14556214489944305</v>
      </c>
      <c r="Q296" s="42">
        <f t="shared" ca="1" si="77"/>
        <v>0.20548258467086308</v>
      </c>
      <c r="R296" s="42">
        <f t="shared" ca="1" si="78"/>
        <v>3.8902249402953788E-2</v>
      </c>
      <c r="S296" s="42">
        <f t="shared" ca="1" si="79"/>
        <v>1.2041058846465183E-2</v>
      </c>
      <c r="T296" s="42">
        <f t="shared" ca="1" si="80"/>
        <v>0.11303119063700524</v>
      </c>
      <c r="U296">
        <f ca="1">+(L296^2*Markiwitz!$B$4^2)+(M296^2*Markiwitz!$C$4^2)+(N296^2*Markiwitz!$D$4^2)+(O296^2*Markiwitz!$E$4^2)+(P296^2*Markiwitz!$F$4^2)+(Q296^2*Markiwitz!$G$4^2)+(R296^2*Markiwitz!$H$4^2)+(S296^2*Markiwitz!$I$4^2)+(T296^2*Markiwitz!$J$4^2)+(2*L296*M296*Markiwitz!$B$8)+(2*L296*N296*Markiwitz!$E$8)+(2*L296*O296*Markiwitz!$H$8)+(2*L296*P296*Markiwitz!$B$11)+(2*L296*Q296*Markiwitz!$E$11)+(2*L296*R296*Markiwitz!$H$11)+(2*L296*S296*Markiwitz!$K$8)+(2*L296*T296*Markiwitz!$K$11)</f>
        <v>2.005649477859452E-2</v>
      </c>
      <c r="V296" s="5">
        <f t="shared" ca="1" si="71"/>
        <v>0.141620954588629</v>
      </c>
      <c r="W296" s="42">
        <f ca="1">SUMPRODUCT(L296:T296,Markiwitz!$B$3:$J$3)</f>
        <v>0.72876712990503401</v>
      </c>
    </row>
    <row r="297" spans="1:23" x14ac:dyDescent="0.25">
      <c r="A297">
        <v>296</v>
      </c>
      <c r="B297" s="25">
        <f t="shared" ca="1" si="70"/>
        <v>0.99999999999999989</v>
      </c>
      <c r="C297" s="46">
        <v>0</v>
      </c>
      <c r="D297">
        <f t="shared" ca="1" si="84"/>
        <v>0.50405611305695275</v>
      </c>
      <c r="E297">
        <f t="shared" ca="1" si="84"/>
        <v>0.72396261639574944</v>
      </c>
      <c r="F297">
        <f t="shared" ca="1" si="84"/>
        <v>0.12754424989147417</v>
      </c>
      <c r="G297">
        <f t="shared" ca="1" si="84"/>
        <v>0.92561871547361962</v>
      </c>
      <c r="H297">
        <f t="shared" ca="1" si="84"/>
        <v>0.96732530889563328</v>
      </c>
      <c r="I297">
        <f t="shared" ca="1" si="84"/>
        <v>0.3304449172873769</v>
      </c>
      <c r="J297">
        <f t="shared" ca="1" si="84"/>
        <v>0.27075208124671324</v>
      </c>
      <c r="K297">
        <f t="shared" ca="1" si="84"/>
        <v>0.44640820046910501</v>
      </c>
      <c r="L297" s="42">
        <f t="shared" ca="1" si="72"/>
        <v>0</v>
      </c>
      <c r="M297" s="42">
        <f t="shared" ca="1" si="73"/>
        <v>0.11732843307449359</v>
      </c>
      <c r="N297" s="42">
        <f t="shared" ca="1" si="74"/>
        <v>0.16851576081694405</v>
      </c>
      <c r="O297" s="42">
        <f t="shared" ca="1" si="75"/>
        <v>2.9688295806339093E-2</v>
      </c>
      <c r="P297" s="42">
        <f t="shared" ca="1" si="76"/>
        <v>0.21545496760729604</v>
      </c>
      <c r="Q297" s="42">
        <f t="shared" ca="1" si="77"/>
        <v>0.22516295274689288</v>
      </c>
      <c r="R297" s="42">
        <f t="shared" ca="1" si="78"/>
        <v>7.6917199015058724E-2</v>
      </c>
      <c r="S297" s="42">
        <f t="shared" ca="1" si="79"/>
        <v>6.3022581457603588E-2</v>
      </c>
      <c r="T297" s="42">
        <f t="shared" ca="1" si="80"/>
        <v>0.10390980947537196</v>
      </c>
      <c r="U297">
        <f ca="1">+(L297^2*Markiwitz!$B$4^2)+(M297^2*Markiwitz!$C$4^2)+(N297^2*Markiwitz!$D$4^2)+(O297^2*Markiwitz!$E$4^2)+(P297^2*Markiwitz!$F$4^2)+(Q297^2*Markiwitz!$G$4^2)+(R297^2*Markiwitz!$H$4^2)+(S297^2*Markiwitz!$I$4^2)+(T297^2*Markiwitz!$J$4^2)+(2*L297*M297*Markiwitz!$B$8)+(2*L297*N297*Markiwitz!$E$8)+(2*L297*O297*Markiwitz!$H$8)+(2*L297*P297*Markiwitz!$B$11)+(2*L297*Q297*Markiwitz!$E$11)+(2*L297*R297*Markiwitz!$H$11)+(2*L297*S297*Markiwitz!$K$8)+(2*L297*T297*Markiwitz!$K$11)</f>
        <v>2.2887822448037377E-2</v>
      </c>
      <c r="V297" s="5">
        <f t="shared" ca="1" si="71"/>
        <v>0.15128721838951689</v>
      </c>
      <c r="W297" s="42">
        <f ca="1">SUMPRODUCT(L297:T297,Markiwitz!$B$3:$J$3)</f>
        <v>0.75828305322099443</v>
      </c>
    </row>
    <row r="298" spans="1:23" x14ac:dyDescent="0.25">
      <c r="A298">
        <v>297</v>
      </c>
      <c r="B298" s="25">
        <f t="shared" ca="1" si="70"/>
        <v>0.99999999999999989</v>
      </c>
      <c r="C298" s="46">
        <v>0</v>
      </c>
      <c r="D298">
        <f t="shared" ca="1" si="84"/>
        <v>0.94451443567291204</v>
      </c>
      <c r="E298">
        <f t="shared" ca="1" si="84"/>
        <v>0.94477603919583053</v>
      </c>
      <c r="F298">
        <f t="shared" ca="1" si="84"/>
        <v>0.26451410244339357</v>
      </c>
      <c r="G298">
        <f t="shared" ca="1" si="84"/>
        <v>0.65452345972688031</v>
      </c>
      <c r="H298">
        <f t="shared" ca="1" si="84"/>
        <v>0.65648406422253514</v>
      </c>
      <c r="I298">
        <f t="shared" ca="1" si="84"/>
        <v>0.68796920135845208</v>
      </c>
      <c r="J298">
        <f t="shared" ca="1" si="84"/>
        <v>0.69173366447641704</v>
      </c>
      <c r="K298">
        <f t="shared" ca="1" si="84"/>
        <v>0.30873150129681726</v>
      </c>
      <c r="L298" s="42">
        <f t="shared" ca="1" si="72"/>
        <v>0</v>
      </c>
      <c r="M298" s="42">
        <f t="shared" ca="1" si="73"/>
        <v>0.18328532148927235</v>
      </c>
      <c r="N298" s="42">
        <f t="shared" ca="1" si="74"/>
        <v>0.18333608628861253</v>
      </c>
      <c r="O298" s="42">
        <f t="shared" ca="1" si="75"/>
        <v>5.1329604369935757E-2</v>
      </c>
      <c r="P298" s="42">
        <f t="shared" ca="1" si="76"/>
        <v>0.12701186790527372</v>
      </c>
      <c r="Q298" s="42">
        <f t="shared" ca="1" si="77"/>
        <v>0.12739232797208402</v>
      </c>
      <c r="R298" s="42">
        <f t="shared" ca="1" si="78"/>
        <v>0.13350209534475421</v>
      </c>
      <c r="S298" s="42">
        <f t="shared" ca="1" si="79"/>
        <v>0.13423259856074707</v>
      </c>
      <c r="T298" s="42">
        <f t="shared" ca="1" si="80"/>
        <v>5.9910098069320274E-2</v>
      </c>
      <c r="U298">
        <f ca="1">+(L298^2*Markiwitz!$B$4^2)+(M298^2*Markiwitz!$C$4^2)+(N298^2*Markiwitz!$D$4^2)+(O298^2*Markiwitz!$E$4^2)+(P298^2*Markiwitz!$F$4^2)+(Q298^2*Markiwitz!$G$4^2)+(R298^2*Markiwitz!$H$4^2)+(S298^2*Markiwitz!$I$4^2)+(T298^2*Markiwitz!$J$4^2)+(2*L298*M298*Markiwitz!$B$8)+(2*L298*N298*Markiwitz!$E$8)+(2*L298*O298*Markiwitz!$H$8)+(2*L298*P298*Markiwitz!$B$11)+(2*L298*Q298*Markiwitz!$E$11)+(2*L298*R298*Markiwitz!$H$11)+(2*L298*S298*Markiwitz!$K$8)+(2*L298*T298*Markiwitz!$K$11)</f>
        <v>1.3627258534443793E-2</v>
      </c>
      <c r="V298" s="5">
        <f t="shared" ca="1" si="71"/>
        <v>0.11673584939702025</v>
      </c>
      <c r="W298" s="42">
        <f ca="1">SUMPRODUCT(L298:T298,Markiwitz!$B$3:$J$3)</f>
        <v>0.47355268405591744</v>
      </c>
    </row>
    <row r="299" spans="1:23" x14ac:dyDescent="0.25">
      <c r="A299">
        <v>298</v>
      </c>
      <c r="B299" s="25">
        <f t="shared" ca="1" si="70"/>
        <v>1</v>
      </c>
      <c r="C299" s="46">
        <v>0</v>
      </c>
      <c r="D299">
        <f t="shared" ca="1" si="84"/>
        <v>0.43183809155463904</v>
      </c>
      <c r="E299">
        <f t="shared" ca="1" si="84"/>
        <v>2.5208548716980972E-2</v>
      </c>
      <c r="F299">
        <f t="shared" ca="1" si="84"/>
        <v>0.27272339711059446</v>
      </c>
      <c r="G299">
        <f t="shared" ca="1" si="84"/>
        <v>0.37178552456839242</v>
      </c>
      <c r="H299">
        <f t="shared" ca="1" si="84"/>
        <v>0.2732235282413189</v>
      </c>
      <c r="I299">
        <f t="shared" ca="1" si="84"/>
        <v>0.57704744346989456</v>
      </c>
      <c r="J299">
        <f t="shared" ca="1" si="84"/>
        <v>0.91178774042500965</v>
      </c>
      <c r="K299">
        <f t="shared" ca="1" si="84"/>
        <v>0.30154870743640605</v>
      </c>
      <c r="L299" s="42">
        <f t="shared" ca="1" si="72"/>
        <v>0</v>
      </c>
      <c r="M299" s="42">
        <f t="shared" ca="1" si="73"/>
        <v>0.1364347093895357</v>
      </c>
      <c r="N299" s="42">
        <f t="shared" ca="1" si="74"/>
        <v>7.9643761993100741E-3</v>
      </c>
      <c r="O299" s="42">
        <f t="shared" ca="1" si="75"/>
        <v>8.6164092876931803E-2</v>
      </c>
      <c r="P299" s="42">
        <f t="shared" ca="1" si="76"/>
        <v>0.11746173158813784</v>
      </c>
      <c r="Q299" s="42">
        <f t="shared" ca="1" si="77"/>
        <v>8.6322104054758653E-2</v>
      </c>
      <c r="R299" s="42">
        <f t="shared" ca="1" si="78"/>
        <v>0.18231207897932331</v>
      </c>
      <c r="S299" s="42">
        <f t="shared" ca="1" si="79"/>
        <v>0.28806975999264706</v>
      </c>
      <c r="T299" s="42">
        <f t="shared" ca="1" si="80"/>
        <v>9.5271146919355676E-2</v>
      </c>
      <c r="U299">
        <f ca="1">+(L299^2*Markiwitz!$B$4^2)+(M299^2*Markiwitz!$C$4^2)+(N299^2*Markiwitz!$D$4^2)+(O299^2*Markiwitz!$E$4^2)+(P299^2*Markiwitz!$F$4^2)+(Q299^2*Markiwitz!$G$4^2)+(R299^2*Markiwitz!$H$4^2)+(S299^2*Markiwitz!$I$4^2)+(T299^2*Markiwitz!$J$4^2)+(2*L299*M299*Markiwitz!$B$8)+(2*L299*N299*Markiwitz!$E$8)+(2*L299*O299*Markiwitz!$H$8)+(2*L299*P299*Markiwitz!$B$11)+(2*L299*Q299*Markiwitz!$E$11)+(2*L299*R299*Markiwitz!$H$11)+(2*L299*S299*Markiwitz!$K$8)+(2*L299*T299*Markiwitz!$K$11)</f>
        <v>1.7461518011642512E-2</v>
      </c>
      <c r="V299" s="5">
        <f t="shared" ca="1" si="71"/>
        <v>0.13214203726158649</v>
      </c>
      <c r="W299" s="42">
        <f ca="1">SUMPRODUCT(L299:T299,Markiwitz!$B$3:$J$3)</f>
        <v>0.31998843447174286</v>
      </c>
    </row>
    <row r="300" spans="1:23" x14ac:dyDescent="0.25">
      <c r="A300">
        <v>299</v>
      </c>
      <c r="B300" s="25">
        <f t="shared" ca="1" si="70"/>
        <v>0.99999999999999978</v>
      </c>
      <c r="C300" s="46">
        <v>0</v>
      </c>
      <c r="D300">
        <f t="shared" ca="1" si="84"/>
        <v>0.5745618084551114</v>
      </c>
      <c r="E300">
        <f t="shared" ca="1" si="84"/>
        <v>0.26922910080803364</v>
      </c>
      <c r="F300">
        <f t="shared" ca="1" si="84"/>
        <v>0.46699921983797299</v>
      </c>
      <c r="G300">
        <f t="shared" ca="1" si="84"/>
        <v>0.70488403412344103</v>
      </c>
      <c r="H300">
        <f t="shared" ca="1" si="84"/>
        <v>0.77885651983143833</v>
      </c>
      <c r="I300">
        <f t="shared" ca="1" si="84"/>
        <v>0.85296847981692059</v>
      </c>
      <c r="J300">
        <f t="shared" ca="1" si="84"/>
        <v>0.42809744851837317</v>
      </c>
      <c r="K300">
        <f t="shared" ca="1" si="84"/>
        <v>0.96072945704021306</v>
      </c>
      <c r="L300" s="42">
        <f t="shared" ca="1" si="72"/>
        <v>0</v>
      </c>
      <c r="M300" s="42">
        <f t="shared" ca="1" si="73"/>
        <v>0.11408352053624099</v>
      </c>
      <c r="N300" s="42">
        <f t="shared" ca="1" si="74"/>
        <v>5.3457440433732954E-2</v>
      </c>
      <c r="O300" s="42">
        <f t="shared" ca="1" si="75"/>
        <v>9.2726168538847908E-2</v>
      </c>
      <c r="P300" s="42">
        <f t="shared" ca="1" si="76"/>
        <v>0.13995996775144615</v>
      </c>
      <c r="Q300" s="42">
        <f t="shared" ca="1" si="77"/>
        <v>0.15464775498024944</v>
      </c>
      <c r="R300" s="42">
        <f t="shared" ca="1" si="78"/>
        <v>0.16936323586422711</v>
      </c>
      <c r="S300" s="42">
        <f t="shared" ca="1" si="79"/>
        <v>8.5001932500311336E-2</v>
      </c>
      <c r="T300" s="42">
        <f t="shared" ca="1" si="80"/>
        <v>0.19075997939494399</v>
      </c>
      <c r="U300">
        <f ca="1">+(L300^2*Markiwitz!$B$4^2)+(M300^2*Markiwitz!$C$4^2)+(N300^2*Markiwitz!$D$4^2)+(O300^2*Markiwitz!$E$4^2)+(P300^2*Markiwitz!$F$4^2)+(Q300^2*Markiwitz!$G$4^2)+(R300^2*Markiwitz!$H$4^2)+(S300^2*Markiwitz!$I$4^2)+(T300^2*Markiwitz!$J$4^2)+(2*L300*M300*Markiwitz!$B$8)+(2*L300*N300*Markiwitz!$E$8)+(2*L300*O300*Markiwitz!$H$8)+(2*L300*P300*Markiwitz!$B$11)+(2*L300*Q300*Markiwitz!$E$11)+(2*L300*R300*Markiwitz!$H$11)+(2*L300*S300*Markiwitz!$K$8)+(2*L300*T300*Markiwitz!$K$11)</f>
        <v>1.4234130274346141E-2</v>
      </c>
      <c r="V300" s="5">
        <f t="shared" ca="1" si="71"/>
        <v>0.11930687438008818</v>
      </c>
      <c r="W300" s="42">
        <f ca="1">SUMPRODUCT(L300:T300,Markiwitz!$B$3:$J$3)</f>
        <v>0.54337757485349569</v>
      </c>
    </row>
    <row r="301" spans="1:23" x14ac:dyDescent="0.25">
      <c r="A301">
        <v>300</v>
      </c>
      <c r="B301" s="25">
        <f t="shared" ca="1" si="70"/>
        <v>1</v>
      </c>
      <c r="C301" s="46">
        <v>0</v>
      </c>
      <c r="D301">
        <f t="shared" ca="1" si="84"/>
        <v>0.48210468647032034</v>
      </c>
      <c r="E301">
        <f t="shared" ca="1" si="84"/>
        <v>0.19018593201093148</v>
      </c>
      <c r="F301">
        <f t="shared" ca="1" si="84"/>
        <v>0.58452564347993197</v>
      </c>
      <c r="G301">
        <f t="shared" ca="1" si="84"/>
        <v>0.6058861363196828</v>
      </c>
      <c r="H301">
        <f t="shared" ca="1" si="84"/>
        <v>0.612044596303571</v>
      </c>
      <c r="I301">
        <f t="shared" ca="1" si="84"/>
        <v>4.9162682033734639E-2</v>
      </c>
      <c r="J301">
        <f t="shared" ca="1" si="84"/>
        <v>0.94356779030213001</v>
      </c>
      <c r="K301">
        <f t="shared" ca="1" si="84"/>
        <v>0.60920511713591852</v>
      </c>
      <c r="L301" s="42">
        <f t="shared" ca="1" si="72"/>
        <v>0</v>
      </c>
      <c r="M301" s="42">
        <f t="shared" ca="1" si="73"/>
        <v>0.11825906887031551</v>
      </c>
      <c r="N301" s="42">
        <f t="shared" ca="1" si="74"/>
        <v>4.6652131503871014E-2</v>
      </c>
      <c r="O301" s="42">
        <f t="shared" ca="1" si="75"/>
        <v>0.1433826724126116</v>
      </c>
      <c r="P301" s="42">
        <f t="shared" ca="1" si="76"/>
        <v>0.14862234766309371</v>
      </c>
      <c r="Q301" s="42">
        <f t="shared" ca="1" si="77"/>
        <v>0.15013300243125588</v>
      </c>
      <c r="R301" s="42">
        <f t="shared" ca="1" si="78"/>
        <v>1.2059482439473794E-2</v>
      </c>
      <c r="S301" s="42">
        <f t="shared" ca="1" si="79"/>
        <v>0.231454809357097</v>
      </c>
      <c r="T301" s="42">
        <f t="shared" ca="1" si="80"/>
        <v>0.14943648532228163</v>
      </c>
      <c r="U301">
        <f ca="1">+(L301^2*Markiwitz!$B$4^2)+(M301^2*Markiwitz!$C$4^2)+(N301^2*Markiwitz!$D$4^2)+(O301^2*Markiwitz!$E$4^2)+(P301^2*Markiwitz!$F$4^2)+(Q301^2*Markiwitz!$G$4^2)+(R301^2*Markiwitz!$H$4^2)+(S301^2*Markiwitz!$I$4^2)+(T301^2*Markiwitz!$J$4^2)+(2*L301*M301*Markiwitz!$B$8)+(2*L301*N301*Markiwitz!$E$8)+(2*L301*O301*Markiwitz!$H$8)+(2*L301*P301*Markiwitz!$B$11)+(2*L301*Q301*Markiwitz!$E$11)+(2*L301*R301*Markiwitz!$H$11)+(2*L301*S301*Markiwitz!$K$8)+(2*L301*T301*Markiwitz!$K$11)</f>
        <v>1.7663886469981512E-2</v>
      </c>
      <c r="V301" s="5">
        <f t="shared" ca="1" si="71"/>
        <v>0.13290555469949897</v>
      </c>
      <c r="W301" s="42">
        <f ca="1">SUMPRODUCT(L301:T301,Markiwitz!$B$3:$J$3)</f>
        <v>0.52525321048900631</v>
      </c>
    </row>
    <row r="302" spans="1:23" x14ac:dyDescent="0.25">
      <c r="A302">
        <v>301</v>
      </c>
      <c r="B302" s="25">
        <f t="shared" ca="1" si="70"/>
        <v>1</v>
      </c>
      <c r="C302" s="46">
        <v>0</v>
      </c>
      <c r="D302">
        <f t="shared" ref="D302:K311" ca="1" si="85">RAND()</f>
        <v>0.8738572344135096</v>
      </c>
      <c r="E302">
        <f t="shared" ca="1" si="85"/>
        <v>0.81653820857759951</v>
      </c>
      <c r="F302">
        <f t="shared" ca="1" si="85"/>
        <v>0.31735997574521579</v>
      </c>
      <c r="G302">
        <f t="shared" ca="1" si="85"/>
        <v>0.19108966656045145</v>
      </c>
      <c r="H302">
        <f t="shared" ca="1" si="85"/>
        <v>0.71169912972986216</v>
      </c>
      <c r="I302">
        <f t="shared" ca="1" si="85"/>
        <v>0.83899980261597129</v>
      </c>
      <c r="J302">
        <f t="shared" ca="1" si="85"/>
        <v>0.16907150756973177</v>
      </c>
      <c r="K302">
        <f t="shared" ca="1" si="85"/>
        <v>0.41179194211515346</v>
      </c>
      <c r="L302" s="42">
        <f t="shared" ca="1" si="72"/>
        <v>0</v>
      </c>
      <c r="M302" s="42">
        <f t="shared" ca="1" si="73"/>
        <v>0.20179561415563727</v>
      </c>
      <c r="N302" s="42">
        <f t="shared" ca="1" si="74"/>
        <v>0.18855920943659488</v>
      </c>
      <c r="O302" s="42">
        <f t="shared" ca="1" si="75"/>
        <v>7.3286400446070279E-2</v>
      </c>
      <c r="P302" s="42">
        <f t="shared" ca="1" si="76"/>
        <v>4.4127410180728834E-2</v>
      </c>
      <c r="Q302" s="42">
        <f t="shared" ca="1" si="77"/>
        <v>0.16434922928143902</v>
      </c>
      <c r="R302" s="42">
        <f t="shared" ca="1" si="78"/>
        <v>0.19374615644050672</v>
      </c>
      <c r="S302" s="42">
        <f t="shared" ca="1" si="79"/>
        <v>3.9042863482330457E-2</v>
      </c>
      <c r="T302" s="42">
        <f t="shared" ca="1" si="80"/>
        <v>9.509311657669256E-2</v>
      </c>
      <c r="U302">
        <f ca="1">+(L302^2*Markiwitz!$B$4^2)+(M302^2*Markiwitz!$C$4^2)+(N302^2*Markiwitz!$D$4^2)+(O302^2*Markiwitz!$E$4^2)+(P302^2*Markiwitz!$F$4^2)+(Q302^2*Markiwitz!$G$4^2)+(R302^2*Markiwitz!$H$4^2)+(S302^2*Markiwitz!$I$4^2)+(T302^2*Markiwitz!$J$4^2)+(2*L302*M302*Markiwitz!$B$8)+(2*L302*N302*Markiwitz!$E$8)+(2*L302*O302*Markiwitz!$H$8)+(2*L302*P302*Markiwitz!$B$11)+(2*L302*Q302*Markiwitz!$E$11)+(2*L302*R302*Markiwitz!$H$11)+(2*L302*S302*Markiwitz!$K$8)+(2*L302*T302*Markiwitz!$K$11)</f>
        <v>1.5506941799516536E-2</v>
      </c>
      <c r="V302" s="5">
        <f t="shared" ca="1" si="71"/>
        <v>0.1245268717968798</v>
      </c>
      <c r="W302" s="42">
        <f ca="1">SUMPRODUCT(L302:T302,Markiwitz!$B$3:$J$3)</f>
        <v>0.57082705819696256</v>
      </c>
    </row>
    <row r="303" spans="1:23" x14ac:dyDescent="0.25">
      <c r="A303">
        <v>302</v>
      </c>
      <c r="B303" s="25">
        <f t="shared" ca="1" si="70"/>
        <v>0.99999999999999978</v>
      </c>
      <c r="C303" s="46">
        <v>0</v>
      </c>
      <c r="D303">
        <f t="shared" ca="1" si="85"/>
        <v>0.81962602813555863</v>
      </c>
      <c r="E303">
        <f t="shared" ca="1" si="85"/>
        <v>0.46858849733409258</v>
      </c>
      <c r="F303">
        <f t="shared" ca="1" si="85"/>
        <v>0.87187389360017631</v>
      </c>
      <c r="G303">
        <f t="shared" ca="1" si="85"/>
        <v>0.33978482067835081</v>
      </c>
      <c r="H303">
        <f t="shared" ca="1" si="85"/>
        <v>0.23746641223274034</v>
      </c>
      <c r="I303">
        <f t="shared" ca="1" si="85"/>
        <v>7.4898624385353885E-2</v>
      </c>
      <c r="J303">
        <f t="shared" ca="1" si="85"/>
        <v>0.389531677618836</v>
      </c>
      <c r="K303">
        <f t="shared" ca="1" si="85"/>
        <v>0.73332377380925906</v>
      </c>
      <c r="L303" s="42">
        <f t="shared" ca="1" si="72"/>
        <v>0</v>
      </c>
      <c r="M303" s="42">
        <f t="shared" ca="1" si="73"/>
        <v>0.20828627850624576</v>
      </c>
      <c r="N303" s="42">
        <f t="shared" ca="1" si="74"/>
        <v>0.11907937389759146</v>
      </c>
      <c r="O303" s="42">
        <f t="shared" ca="1" si="75"/>
        <v>0.22156369172148391</v>
      </c>
      <c r="P303" s="42">
        <f t="shared" ca="1" si="76"/>
        <v>8.6347325929845439E-2</v>
      </c>
      <c r="Q303" s="42">
        <f t="shared" ca="1" si="77"/>
        <v>6.0345808425214052E-2</v>
      </c>
      <c r="R303" s="42">
        <f t="shared" ca="1" si="78"/>
        <v>1.9033504553228213E-2</v>
      </c>
      <c r="S303" s="42">
        <f t="shared" ca="1" si="79"/>
        <v>9.8989173972526878E-2</v>
      </c>
      <c r="T303" s="42">
        <f t="shared" ca="1" si="80"/>
        <v>0.18635484299386415</v>
      </c>
      <c r="U303">
        <f ca="1">+(L303^2*Markiwitz!$B$4^2)+(M303^2*Markiwitz!$C$4^2)+(N303^2*Markiwitz!$D$4^2)+(O303^2*Markiwitz!$E$4^2)+(P303^2*Markiwitz!$F$4^2)+(Q303^2*Markiwitz!$G$4^2)+(R303^2*Markiwitz!$H$4^2)+(S303^2*Markiwitz!$I$4^2)+(T303^2*Markiwitz!$J$4^2)+(2*L303*M303*Markiwitz!$B$8)+(2*L303*N303*Markiwitz!$E$8)+(2*L303*O303*Markiwitz!$H$8)+(2*L303*P303*Markiwitz!$B$11)+(2*L303*Q303*Markiwitz!$E$11)+(2*L303*R303*Markiwitz!$H$11)+(2*L303*S303*Markiwitz!$K$8)+(2*L303*T303*Markiwitz!$K$11)</f>
        <v>1.0371468262463563E-2</v>
      </c>
      <c r="V303" s="5">
        <f t="shared" ca="1" si="71"/>
        <v>0.10184040584396531</v>
      </c>
      <c r="W303" s="42">
        <f ca="1">SUMPRODUCT(L303:T303,Markiwitz!$B$3:$J$3)</f>
        <v>0.31898190400031862</v>
      </c>
    </row>
    <row r="304" spans="1:23" x14ac:dyDescent="0.25">
      <c r="A304">
        <v>303</v>
      </c>
      <c r="B304" s="25">
        <f t="shared" ca="1" si="70"/>
        <v>1</v>
      </c>
      <c r="C304" s="46">
        <v>0</v>
      </c>
      <c r="D304">
        <f t="shared" ca="1" si="85"/>
        <v>0.93694984578140095</v>
      </c>
      <c r="E304">
        <f t="shared" ca="1" si="85"/>
        <v>0.94736796388421041</v>
      </c>
      <c r="F304">
        <f t="shared" ca="1" si="85"/>
        <v>0.24907090174741098</v>
      </c>
      <c r="G304">
        <f t="shared" ca="1" si="85"/>
        <v>0.29658052497360587</v>
      </c>
      <c r="H304">
        <f t="shared" ca="1" si="85"/>
        <v>7.0109287637023621E-2</v>
      </c>
      <c r="I304">
        <f t="shared" ca="1" si="85"/>
        <v>0.85664619562851541</v>
      </c>
      <c r="J304">
        <f t="shared" ca="1" si="85"/>
        <v>0.33396775516522093</v>
      </c>
      <c r="K304">
        <f t="shared" ca="1" si="85"/>
        <v>0.33224427144569157</v>
      </c>
      <c r="L304" s="42">
        <f t="shared" ca="1" si="72"/>
        <v>0</v>
      </c>
      <c r="M304" s="42">
        <f t="shared" ca="1" si="73"/>
        <v>0.23290195816569501</v>
      </c>
      <c r="N304" s="42">
        <f t="shared" ca="1" si="74"/>
        <v>0.23549163798417264</v>
      </c>
      <c r="O304" s="42">
        <f t="shared" ca="1" si="75"/>
        <v>6.1912706427406261E-2</v>
      </c>
      <c r="P304" s="42">
        <f t="shared" ca="1" si="76"/>
        <v>7.3722393286223209E-2</v>
      </c>
      <c r="Q304" s="42">
        <f t="shared" ca="1" si="77"/>
        <v>1.7427390003620712E-2</v>
      </c>
      <c r="R304" s="42">
        <f t="shared" ca="1" si="78"/>
        <v>0.21294050830509756</v>
      </c>
      <c r="S304" s="42">
        <f t="shared" ca="1" si="79"/>
        <v>8.3015910075007956E-2</v>
      </c>
      <c r="T304" s="42">
        <f t="shared" ca="1" si="80"/>
        <v>8.2587495752776741E-2</v>
      </c>
      <c r="U304">
        <f ca="1">+(L304^2*Markiwitz!$B$4^2)+(M304^2*Markiwitz!$C$4^2)+(N304^2*Markiwitz!$D$4^2)+(O304^2*Markiwitz!$E$4^2)+(P304^2*Markiwitz!$F$4^2)+(Q304^2*Markiwitz!$G$4^2)+(R304^2*Markiwitz!$H$4^2)+(S304^2*Markiwitz!$I$4^2)+(T304^2*Markiwitz!$J$4^2)+(2*L304*M304*Markiwitz!$B$8)+(2*L304*N304*Markiwitz!$E$8)+(2*L304*O304*Markiwitz!$H$8)+(2*L304*P304*Markiwitz!$B$11)+(2*L304*Q304*Markiwitz!$E$11)+(2*L304*R304*Markiwitz!$H$11)+(2*L304*S304*Markiwitz!$K$8)+(2*L304*T304*Markiwitz!$K$11)</f>
        <v>1.1600686016675299E-2</v>
      </c>
      <c r="V304" s="5">
        <f t="shared" ca="1" si="71"/>
        <v>0.10770648084806828</v>
      </c>
      <c r="W304" s="42">
        <f ca="1">SUMPRODUCT(L304:T304,Markiwitz!$B$3:$J$3)</f>
        <v>0.18302855335630455</v>
      </c>
    </row>
    <row r="305" spans="1:23" x14ac:dyDescent="0.25">
      <c r="A305">
        <v>304</v>
      </c>
      <c r="B305" s="25">
        <f t="shared" ca="1" si="70"/>
        <v>1.0000000000000002</v>
      </c>
      <c r="C305" s="46">
        <v>0</v>
      </c>
      <c r="D305">
        <f t="shared" ca="1" si="85"/>
        <v>0.12229560315316823</v>
      </c>
      <c r="E305">
        <f t="shared" ca="1" si="85"/>
        <v>0.56534657932260668</v>
      </c>
      <c r="F305">
        <f t="shared" ca="1" si="85"/>
        <v>0.42648042267997011</v>
      </c>
      <c r="G305">
        <f t="shared" ca="1" si="85"/>
        <v>0.35671541192198275</v>
      </c>
      <c r="H305">
        <f t="shared" ca="1" si="85"/>
        <v>0.49516977020649977</v>
      </c>
      <c r="I305">
        <f t="shared" ca="1" si="85"/>
        <v>0.6853346655075333</v>
      </c>
      <c r="J305">
        <f t="shared" ca="1" si="85"/>
        <v>0.28463263368889835</v>
      </c>
      <c r="K305">
        <f t="shared" ca="1" si="85"/>
        <v>0.7103137688408856</v>
      </c>
      <c r="L305" s="42">
        <f t="shared" ca="1" si="72"/>
        <v>0</v>
      </c>
      <c r="M305" s="42">
        <f t="shared" ca="1" si="73"/>
        <v>3.353974630251385E-2</v>
      </c>
      <c r="N305" s="42">
        <f t="shared" ca="1" si="74"/>
        <v>0.15504711824942682</v>
      </c>
      <c r="O305" s="42">
        <f t="shared" ca="1" si="75"/>
        <v>0.11696287365098543</v>
      </c>
      <c r="P305" s="42">
        <f t="shared" ca="1" si="76"/>
        <v>9.7829718400224253E-2</v>
      </c>
      <c r="Q305" s="42">
        <f t="shared" ca="1" si="77"/>
        <v>0.13580102670248645</v>
      </c>
      <c r="R305" s="42">
        <f t="shared" ca="1" si="78"/>
        <v>0.18795402468110217</v>
      </c>
      <c r="S305" s="42">
        <f t="shared" ca="1" si="79"/>
        <v>7.8060912062272225E-2</v>
      </c>
      <c r="T305" s="42">
        <f t="shared" ca="1" si="80"/>
        <v>0.1948045799509889</v>
      </c>
      <c r="U305">
        <f ca="1">+(L305^2*Markiwitz!$B$4^2)+(M305^2*Markiwitz!$C$4^2)+(N305^2*Markiwitz!$D$4^2)+(O305^2*Markiwitz!$E$4^2)+(P305^2*Markiwitz!$F$4^2)+(Q305^2*Markiwitz!$G$4^2)+(R305^2*Markiwitz!$H$4^2)+(S305^2*Markiwitz!$I$4^2)+(T305^2*Markiwitz!$J$4^2)+(2*L305*M305*Markiwitz!$B$8)+(2*L305*N305*Markiwitz!$E$8)+(2*L305*O305*Markiwitz!$H$8)+(2*L305*P305*Markiwitz!$B$11)+(2*L305*Q305*Markiwitz!$E$11)+(2*L305*R305*Markiwitz!$H$11)+(2*L305*S305*Markiwitz!$K$8)+(2*L305*T305*Markiwitz!$K$11)</f>
        <v>1.3777299424145819E-2</v>
      </c>
      <c r="V305" s="5">
        <f t="shared" ca="1" si="71"/>
        <v>0.11737674141049333</v>
      </c>
      <c r="W305" s="42">
        <f ca="1">SUMPRODUCT(L305:T305,Markiwitz!$B$3:$J$3)</f>
        <v>0.49604353909946386</v>
      </c>
    </row>
    <row r="306" spans="1:23" x14ac:dyDescent="0.25">
      <c r="A306">
        <v>305</v>
      </c>
      <c r="B306" s="25">
        <f t="shared" ca="1" si="70"/>
        <v>1</v>
      </c>
      <c r="C306" s="46">
        <v>0</v>
      </c>
      <c r="D306">
        <f t="shared" ca="1" si="85"/>
        <v>0.30905485922896736</v>
      </c>
      <c r="E306">
        <f t="shared" ca="1" si="85"/>
        <v>0.72846265949618183</v>
      </c>
      <c r="F306">
        <f t="shared" ca="1" si="85"/>
        <v>0.39564375995256396</v>
      </c>
      <c r="G306">
        <f t="shared" ca="1" si="85"/>
        <v>0.95018971338276259</v>
      </c>
      <c r="H306">
        <f t="shared" ca="1" si="85"/>
        <v>0.23516490278731228</v>
      </c>
      <c r="I306">
        <f t="shared" ca="1" si="85"/>
        <v>0.91175866140124384</v>
      </c>
      <c r="J306">
        <f t="shared" ca="1" si="85"/>
        <v>0.35789313213194962</v>
      </c>
      <c r="K306">
        <f t="shared" ca="1" si="85"/>
        <v>0.41714804334622868</v>
      </c>
      <c r="L306" s="42">
        <f t="shared" ca="1" si="72"/>
        <v>0</v>
      </c>
      <c r="M306" s="42">
        <f t="shared" ca="1" si="73"/>
        <v>7.1784481902557359E-2</v>
      </c>
      <c r="N306" s="42">
        <f t="shared" ca="1" si="74"/>
        <v>0.1692007520210223</v>
      </c>
      <c r="O306" s="42">
        <f t="shared" ca="1" si="75"/>
        <v>9.1896572657132233E-2</v>
      </c>
      <c r="P306" s="42">
        <f t="shared" ca="1" si="76"/>
        <v>0.22070151705263316</v>
      </c>
      <c r="Q306" s="42">
        <f t="shared" ca="1" si="77"/>
        <v>5.4621987663833575E-2</v>
      </c>
      <c r="R306" s="42">
        <f t="shared" ca="1" si="78"/>
        <v>0.21177509809146189</v>
      </c>
      <c r="S306" s="42">
        <f t="shared" ca="1" si="79"/>
        <v>8.3128196497767606E-2</v>
      </c>
      <c r="T306" s="42">
        <f t="shared" ca="1" si="80"/>
        <v>9.6891394113591975E-2</v>
      </c>
      <c r="U306">
        <f ca="1">+(L306^2*Markiwitz!$B$4^2)+(M306^2*Markiwitz!$C$4^2)+(N306^2*Markiwitz!$D$4^2)+(O306^2*Markiwitz!$E$4^2)+(P306^2*Markiwitz!$F$4^2)+(Q306^2*Markiwitz!$G$4^2)+(R306^2*Markiwitz!$H$4^2)+(S306^2*Markiwitz!$I$4^2)+(T306^2*Markiwitz!$J$4^2)+(2*L306*M306*Markiwitz!$B$8)+(2*L306*N306*Markiwitz!$E$8)+(2*L306*O306*Markiwitz!$H$8)+(2*L306*P306*Markiwitz!$B$11)+(2*L306*Q306*Markiwitz!$E$11)+(2*L306*R306*Markiwitz!$H$11)+(2*L306*S306*Markiwitz!$K$8)+(2*L306*T306*Markiwitz!$K$11)</f>
        <v>1.4464806975110669E-2</v>
      </c>
      <c r="V306" s="5">
        <f t="shared" ca="1" si="71"/>
        <v>0.12026972592930721</v>
      </c>
      <c r="W306" s="42">
        <f ca="1">SUMPRODUCT(L306:T306,Markiwitz!$B$3:$J$3)</f>
        <v>0.30824660604179316</v>
      </c>
    </row>
    <row r="307" spans="1:23" x14ac:dyDescent="0.25">
      <c r="A307">
        <v>306</v>
      </c>
      <c r="B307" s="25">
        <f t="shared" ca="1" si="70"/>
        <v>1</v>
      </c>
      <c r="C307" s="46">
        <v>0</v>
      </c>
      <c r="D307">
        <f t="shared" ca="1" si="85"/>
        <v>0.27217137287963067</v>
      </c>
      <c r="E307">
        <f t="shared" ca="1" si="85"/>
        <v>0.21433909582541832</v>
      </c>
      <c r="F307">
        <f t="shared" ca="1" si="85"/>
        <v>0.36563512716174529</v>
      </c>
      <c r="G307">
        <f t="shared" ca="1" si="85"/>
        <v>0.53237011825081759</v>
      </c>
      <c r="H307">
        <f t="shared" ca="1" si="85"/>
        <v>0.64858148291695783</v>
      </c>
      <c r="I307">
        <f t="shared" ca="1" si="85"/>
        <v>0.69687232857085613</v>
      </c>
      <c r="J307">
        <f t="shared" ca="1" si="85"/>
        <v>0.17701329221943873</v>
      </c>
      <c r="K307">
        <f t="shared" ca="1" si="85"/>
        <v>0.90070601886562784</v>
      </c>
      <c r="L307" s="42">
        <f t="shared" ca="1" si="72"/>
        <v>0</v>
      </c>
      <c r="M307" s="42">
        <f t="shared" ca="1" si="73"/>
        <v>7.1479415612172845E-2</v>
      </c>
      <c r="N307" s="42">
        <f t="shared" ca="1" si="74"/>
        <v>5.6291126984975542E-2</v>
      </c>
      <c r="O307" s="42">
        <f t="shared" ca="1" si="75"/>
        <v>9.6025474465907854E-2</v>
      </c>
      <c r="P307" s="42">
        <f t="shared" ca="1" si="76"/>
        <v>0.1398145019416909</v>
      </c>
      <c r="Q307" s="42">
        <f t="shared" ca="1" si="77"/>
        <v>0.17033468614013159</v>
      </c>
      <c r="R307" s="42">
        <f t="shared" ca="1" si="78"/>
        <v>0.18301714201430197</v>
      </c>
      <c r="S307" s="42">
        <f t="shared" ca="1" si="79"/>
        <v>4.648838174846566E-2</v>
      </c>
      <c r="T307" s="42">
        <f t="shared" ca="1" si="80"/>
        <v>0.2365492710923536</v>
      </c>
      <c r="U307">
        <f ca="1">+(L307^2*Markiwitz!$B$4^2)+(M307^2*Markiwitz!$C$4^2)+(N307^2*Markiwitz!$D$4^2)+(O307^2*Markiwitz!$E$4^2)+(P307^2*Markiwitz!$F$4^2)+(Q307^2*Markiwitz!$G$4^2)+(R307^2*Markiwitz!$H$4^2)+(S307^2*Markiwitz!$I$4^2)+(T307^2*Markiwitz!$J$4^2)+(2*L307*M307*Markiwitz!$B$8)+(2*L307*N307*Markiwitz!$E$8)+(2*L307*O307*Markiwitz!$H$8)+(2*L307*P307*Markiwitz!$B$11)+(2*L307*Q307*Markiwitz!$E$11)+(2*L307*R307*Markiwitz!$H$11)+(2*L307*S307*Markiwitz!$K$8)+(2*L307*T307*Markiwitz!$K$11)</f>
        <v>1.5714413454016682E-2</v>
      </c>
      <c r="V307" s="5">
        <f t="shared" ca="1" si="71"/>
        <v>0.12535714360983455</v>
      </c>
      <c r="W307" s="42">
        <f ca="1">SUMPRODUCT(L307:T307,Markiwitz!$B$3:$J$3)</f>
        <v>0.58875498788450309</v>
      </c>
    </row>
    <row r="308" spans="1:23" x14ac:dyDescent="0.25">
      <c r="A308">
        <v>307</v>
      </c>
      <c r="B308" s="25">
        <f t="shared" ca="1" si="70"/>
        <v>1</v>
      </c>
      <c r="C308" s="46">
        <v>0</v>
      </c>
      <c r="D308">
        <f t="shared" ca="1" si="85"/>
        <v>0.1443496039629566</v>
      </c>
      <c r="E308">
        <f t="shared" ca="1" si="85"/>
        <v>0.208740320142072</v>
      </c>
      <c r="F308">
        <f t="shared" ca="1" si="85"/>
        <v>0.24608896118310863</v>
      </c>
      <c r="G308">
        <f t="shared" ca="1" si="85"/>
        <v>0.21944598447075503</v>
      </c>
      <c r="H308">
        <f t="shared" ca="1" si="85"/>
        <v>0.17514861220273581</v>
      </c>
      <c r="I308">
        <f t="shared" ca="1" si="85"/>
        <v>0.51981923812794262</v>
      </c>
      <c r="J308">
        <f t="shared" ca="1" si="85"/>
        <v>0.81462501839405865</v>
      </c>
      <c r="K308">
        <f t="shared" ca="1" si="85"/>
        <v>0.24843146071242039</v>
      </c>
      <c r="L308" s="42">
        <f t="shared" ca="1" si="72"/>
        <v>0</v>
      </c>
      <c r="M308" s="42">
        <f t="shared" ca="1" si="73"/>
        <v>5.6022218316717574E-2</v>
      </c>
      <c r="N308" s="42">
        <f t="shared" ca="1" si="74"/>
        <v>8.1012316386414526E-2</v>
      </c>
      <c r="O308" s="42">
        <f t="shared" ca="1" si="75"/>
        <v>9.5507359426301341E-2</v>
      </c>
      <c r="P308" s="42">
        <f t="shared" ca="1" si="76"/>
        <v>8.5167194874345029E-2</v>
      </c>
      <c r="Q308" s="42">
        <f t="shared" ca="1" si="77"/>
        <v>6.7975342649431905E-2</v>
      </c>
      <c r="R308" s="42">
        <f t="shared" ca="1" si="78"/>
        <v>0.20174233973725778</v>
      </c>
      <c r="S308" s="42">
        <f t="shared" ca="1" si="79"/>
        <v>0.31615674289237083</v>
      </c>
      <c r="T308" s="42">
        <f t="shared" ca="1" si="80"/>
        <v>9.6416485717161063E-2</v>
      </c>
      <c r="U308">
        <f ca="1">+(L308^2*Markiwitz!$B$4^2)+(M308^2*Markiwitz!$C$4^2)+(N308^2*Markiwitz!$D$4^2)+(O308^2*Markiwitz!$E$4^2)+(P308^2*Markiwitz!$F$4^2)+(Q308^2*Markiwitz!$G$4^2)+(R308^2*Markiwitz!$H$4^2)+(S308^2*Markiwitz!$I$4^2)+(T308^2*Markiwitz!$J$4^2)+(2*L308*M308*Markiwitz!$B$8)+(2*L308*N308*Markiwitz!$E$8)+(2*L308*O308*Markiwitz!$H$8)+(2*L308*P308*Markiwitz!$B$11)+(2*L308*Q308*Markiwitz!$E$11)+(2*L308*R308*Markiwitz!$H$11)+(2*L308*S308*Markiwitz!$K$8)+(2*L308*T308*Markiwitz!$K$11)</f>
        <v>1.8760555851168589E-2</v>
      </c>
      <c r="V308" s="5">
        <f t="shared" ca="1" si="71"/>
        <v>0.13696917847154005</v>
      </c>
      <c r="W308" s="42">
        <f ca="1">SUMPRODUCT(L308:T308,Markiwitz!$B$3:$J$3)</f>
        <v>0.26457162287083735</v>
      </c>
    </row>
    <row r="309" spans="1:23" x14ac:dyDescent="0.25">
      <c r="A309">
        <v>308</v>
      </c>
      <c r="B309" s="25">
        <f t="shared" ca="1" si="70"/>
        <v>1</v>
      </c>
      <c r="C309" s="46">
        <v>0</v>
      </c>
      <c r="D309">
        <f t="shared" ca="1" si="85"/>
        <v>0.16444362760017039</v>
      </c>
      <c r="E309">
        <f t="shared" ca="1" si="85"/>
        <v>0.28475603753762035</v>
      </c>
      <c r="F309">
        <f t="shared" ca="1" si="85"/>
        <v>0.40450183663202721</v>
      </c>
      <c r="G309">
        <f t="shared" ca="1" si="85"/>
        <v>0.22001056899183646</v>
      </c>
      <c r="H309">
        <f t="shared" ca="1" si="85"/>
        <v>0.22990205968582245</v>
      </c>
      <c r="I309">
        <f t="shared" ca="1" si="85"/>
        <v>0.34900440682962452</v>
      </c>
      <c r="J309">
        <f t="shared" ca="1" si="85"/>
        <v>4.8417752619798526E-2</v>
      </c>
      <c r="K309">
        <f t="shared" ca="1" si="85"/>
        <v>0.62933283808659957</v>
      </c>
      <c r="L309" s="42">
        <f t="shared" ca="1" si="72"/>
        <v>0</v>
      </c>
      <c r="M309" s="42">
        <f t="shared" ca="1" si="73"/>
        <v>7.0565484937772815E-2</v>
      </c>
      <c r="N309" s="42">
        <f t="shared" ca="1" si="74"/>
        <v>0.12219353325540477</v>
      </c>
      <c r="O309" s="42">
        <f t="shared" ca="1" si="75"/>
        <v>0.17357843947325557</v>
      </c>
      <c r="P309" s="42">
        <f t="shared" ca="1" si="76"/>
        <v>9.4410180065427937E-2</v>
      </c>
      <c r="Q309" s="42">
        <f t="shared" ca="1" si="77"/>
        <v>9.8654782594360863E-2</v>
      </c>
      <c r="R309" s="42">
        <f t="shared" ca="1" si="78"/>
        <v>0.14976357292015058</v>
      </c>
      <c r="S309" s="42">
        <f t="shared" ca="1" si="79"/>
        <v>2.0776859785168487E-2</v>
      </c>
      <c r="T309" s="42">
        <f t="shared" ca="1" si="80"/>
        <v>0.27005714696845901</v>
      </c>
      <c r="U309">
        <f ca="1">+(L309^2*Markiwitz!$B$4^2)+(M309^2*Markiwitz!$C$4^2)+(N309^2*Markiwitz!$D$4^2)+(O309^2*Markiwitz!$E$4^2)+(P309^2*Markiwitz!$F$4^2)+(Q309^2*Markiwitz!$G$4^2)+(R309^2*Markiwitz!$H$4^2)+(S309^2*Markiwitz!$I$4^2)+(T309^2*Markiwitz!$J$4^2)+(2*L309*M309*Markiwitz!$B$8)+(2*L309*N309*Markiwitz!$E$8)+(2*L309*O309*Markiwitz!$H$8)+(2*L309*P309*Markiwitz!$B$11)+(2*L309*Q309*Markiwitz!$E$11)+(2*L309*R309*Markiwitz!$H$11)+(2*L309*S309*Markiwitz!$K$8)+(2*L309*T309*Markiwitz!$K$11)</f>
        <v>1.1135946267923115E-2</v>
      </c>
      <c r="V309" s="5">
        <f t="shared" ca="1" si="71"/>
        <v>0.10552699307723648</v>
      </c>
      <c r="W309" s="42">
        <f ca="1">SUMPRODUCT(L309:T309,Markiwitz!$B$3:$J$3)</f>
        <v>0.41389037670252388</v>
      </c>
    </row>
    <row r="310" spans="1:23" x14ac:dyDescent="0.25">
      <c r="A310">
        <v>309</v>
      </c>
      <c r="B310" s="25">
        <f t="shared" ca="1" si="70"/>
        <v>0.99999999999999989</v>
      </c>
      <c r="C310" s="46">
        <v>0</v>
      </c>
      <c r="D310">
        <f t="shared" ca="1" si="85"/>
        <v>0.42300490999725693</v>
      </c>
      <c r="E310">
        <f t="shared" ca="1" si="85"/>
        <v>0.58376419277814429</v>
      </c>
      <c r="F310">
        <f t="shared" ca="1" si="85"/>
        <v>0.65237345509469558</v>
      </c>
      <c r="G310">
        <f t="shared" ca="1" si="85"/>
        <v>0.25579053634562698</v>
      </c>
      <c r="H310">
        <f t="shared" ca="1" si="85"/>
        <v>0.51860967348228959</v>
      </c>
      <c r="I310">
        <f t="shared" ca="1" si="85"/>
        <v>0.52075215190725299</v>
      </c>
      <c r="J310">
        <f t="shared" ca="1" si="85"/>
        <v>0.64725936751252411</v>
      </c>
      <c r="K310">
        <f t="shared" ca="1" si="85"/>
        <v>0.28440970496466045</v>
      </c>
      <c r="L310" s="42">
        <f t="shared" ca="1" si="72"/>
        <v>0</v>
      </c>
      <c r="M310" s="42">
        <f t="shared" ca="1" si="73"/>
        <v>0.10885456243524599</v>
      </c>
      <c r="N310" s="42">
        <f t="shared" ca="1" si="74"/>
        <v>0.15022377818413871</v>
      </c>
      <c r="O310" s="42">
        <f t="shared" ca="1" si="75"/>
        <v>0.16787943903337479</v>
      </c>
      <c r="P310" s="42">
        <f t="shared" ca="1" si="76"/>
        <v>6.5824216813844247E-2</v>
      </c>
      <c r="Q310" s="42">
        <f t="shared" ca="1" si="77"/>
        <v>0.13345714848077417</v>
      </c>
      <c r="R310" s="42">
        <f t="shared" ca="1" si="78"/>
        <v>0.1340084861744143</v>
      </c>
      <c r="S310" s="42">
        <f t="shared" ca="1" si="79"/>
        <v>0.16656339812496923</v>
      </c>
      <c r="T310" s="42">
        <f t="shared" ca="1" si="80"/>
        <v>7.3188970753238505E-2</v>
      </c>
      <c r="U310">
        <f ca="1">+(L310^2*Markiwitz!$B$4^2)+(M310^2*Markiwitz!$C$4^2)+(N310^2*Markiwitz!$D$4^2)+(O310^2*Markiwitz!$E$4^2)+(P310^2*Markiwitz!$F$4^2)+(Q310^2*Markiwitz!$G$4^2)+(R310^2*Markiwitz!$H$4^2)+(S310^2*Markiwitz!$I$4^2)+(T310^2*Markiwitz!$J$4^2)+(2*L310*M310*Markiwitz!$B$8)+(2*L310*N310*Markiwitz!$E$8)+(2*L310*O310*Markiwitz!$H$8)+(2*L310*P310*Markiwitz!$B$11)+(2*L310*Q310*Markiwitz!$E$11)+(2*L310*R310*Markiwitz!$H$11)+(2*L310*S310*Markiwitz!$K$8)+(2*L310*T310*Markiwitz!$K$11)</f>
        <v>1.4784698082242299E-2</v>
      </c>
      <c r="V310" s="5">
        <f t="shared" ca="1" si="71"/>
        <v>0.12159234384714483</v>
      </c>
      <c r="W310" s="42">
        <f ca="1">SUMPRODUCT(L310:T310,Markiwitz!$B$3:$J$3)</f>
        <v>0.48606881416348763</v>
      </c>
    </row>
    <row r="311" spans="1:23" x14ac:dyDescent="0.25">
      <c r="A311">
        <v>310</v>
      </c>
      <c r="B311" s="25">
        <f t="shared" ca="1" si="70"/>
        <v>1</v>
      </c>
      <c r="C311" s="46">
        <v>0</v>
      </c>
      <c r="D311">
        <f t="shared" ca="1" si="85"/>
        <v>0.83585186785537735</v>
      </c>
      <c r="E311">
        <f t="shared" ca="1" si="85"/>
        <v>0.56692734173624271</v>
      </c>
      <c r="F311">
        <f t="shared" ca="1" si="85"/>
        <v>0.57871890975592488</v>
      </c>
      <c r="G311">
        <f t="shared" ca="1" si="85"/>
        <v>0.3204329159418835</v>
      </c>
      <c r="H311">
        <f t="shared" ca="1" si="85"/>
        <v>0.51538374277353871</v>
      </c>
      <c r="I311">
        <f t="shared" ca="1" si="85"/>
        <v>0.92373546164804099</v>
      </c>
      <c r="J311">
        <f t="shared" ca="1" si="85"/>
        <v>5.7137231974977998E-2</v>
      </c>
      <c r="K311">
        <f t="shared" ca="1" si="85"/>
        <v>0.52490459766384368</v>
      </c>
      <c r="L311" s="42">
        <f t="shared" ca="1" si="72"/>
        <v>0</v>
      </c>
      <c r="M311" s="42">
        <f t="shared" ca="1" si="73"/>
        <v>0.19334584007161454</v>
      </c>
      <c r="N311" s="42">
        <f t="shared" ca="1" si="74"/>
        <v>0.13113931710029614</v>
      </c>
      <c r="O311" s="42">
        <f t="shared" ca="1" si="75"/>
        <v>0.133866894452461</v>
      </c>
      <c r="P311" s="42">
        <f t="shared" ca="1" si="76"/>
        <v>7.4121233321333108E-2</v>
      </c>
      <c r="Q311" s="42">
        <f t="shared" ca="1" si="77"/>
        <v>0.11921646231583721</v>
      </c>
      <c r="R311" s="42">
        <f t="shared" ca="1" si="78"/>
        <v>0.21367471403100743</v>
      </c>
      <c r="S311" s="42">
        <f t="shared" ca="1" si="79"/>
        <v>1.3216751125906772E-2</v>
      </c>
      <c r="T311" s="42">
        <f t="shared" ca="1" si="80"/>
        <v>0.12141878758154381</v>
      </c>
      <c r="U311">
        <f ca="1">+(L311^2*Markiwitz!$B$4^2)+(M311^2*Markiwitz!$C$4^2)+(N311^2*Markiwitz!$D$4^2)+(O311^2*Markiwitz!$E$4^2)+(P311^2*Markiwitz!$F$4^2)+(Q311^2*Markiwitz!$G$4^2)+(R311^2*Markiwitz!$H$4^2)+(S311^2*Markiwitz!$I$4^2)+(T311^2*Markiwitz!$J$4^2)+(2*L311*M311*Markiwitz!$B$8)+(2*L311*N311*Markiwitz!$E$8)+(2*L311*O311*Markiwitz!$H$8)+(2*L311*P311*Markiwitz!$B$11)+(2*L311*Q311*Markiwitz!$E$11)+(2*L311*R311*Markiwitz!$H$11)+(2*L311*S311*Markiwitz!$K$8)+(2*L311*T311*Markiwitz!$K$11)</f>
        <v>1.2835455606455009E-2</v>
      </c>
      <c r="V311" s="5">
        <f t="shared" ca="1" si="71"/>
        <v>0.11329366975455869</v>
      </c>
      <c r="W311" s="42">
        <f ca="1">SUMPRODUCT(L311:T311,Markiwitz!$B$3:$J$3)</f>
        <v>0.46593007879876014</v>
      </c>
    </row>
    <row r="312" spans="1:23" x14ac:dyDescent="0.25">
      <c r="A312">
        <v>311</v>
      </c>
      <c r="B312" s="25">
        <f t="shared" ca="1" si="70"/>
        <v>1</v>
      </c>
      <c r="C312" s="46">
        <v>0</v>
      </c>
      <c r="D312">
        <f t="shared" ref="D312:K321" ca="1" si="86">RAND()</f>
        <v>0.92228528779565788</v>
      </c>
      <c r="E312">
        <f t="shared" ca="1" si="86"/>
        <v>0.25158741693978459</v>
      </c>
      <c r="F312">
        <f t="shared" ca="1" si="86"/>
        <v>0.30827272528768002</v>
      </c>
      <c r="G312">
        <f t="shared" ca="1" si="86"/>
        <v>1.9317843552046354E-2</v>
      </c>
      <c r="H312">
        <f t="shared" ca="1" si="86"/>
        <v>0.4887000086079949</v>
      </c>
      <c r="I312">
        <f t="shared" ca="1" si="86"/>
        <v>0.11501680160384464</v>
      </c>
      <c r="J312">
        <f t="shared" ca="1" si="86"/>
        <v>0.57237646786269458</v>
      </c>
      <c r="K312">
        <f t="shared" ca="1" si="86"/>
        <v>0.13668964270660311</v>
      </c>
      <c r="L312" s="42">
        <f t="shared" ca="1" si="72"/>
        <v>0</v>
      </c>
      <c r="M312" s="42">
        <f t="shared" ca="1" si="73"/>
        <v>0.32772018654416601</v>
      </c>
      <c r="N312" s="42">
        <f t="shared" ca="1" si="74"/>
        <v>8.939779946911483E-2</v>
      </c>
      <c r="O312" s="42">
        <f t="shared" ca="1" si="75"/>
        <v>0.10954007005708692</v>
      </c>
      <c r="P312" s="42">
        <f t="shared" ca="1" si="76"/>
        <v>6.8643047615330847E-3</v>
      </c>
      <c r="Q312" s="42">
        <f t="shared" ca="1" si="77"/>
        <v>0.17365218778230374</v>
      </c>
      <c r="R312" s="42">
        <f t="shared" ca="1" si="78"/>
        <v>4.0869488189945687E-2</v>
      </c>
      <c r="S312" s="42">
        <f t="shared" ca="1" si="79"/>
        <v>0.20338535733317836</v>
      </c>
      <c r="T312" s="42">
        <f t="shared" ca="1" si="80"/>
        <v>4.8570605862671416E-2</v>
      </c>
      <c r="U312">
        <f ca="1">+(L312^2*Markiwitz!$B$4^2)+(M312^2*Markiwitz!$C$4^2)+(N312^2*Markiwitz!$D$4^2)+(O312^2*Markiwitz!$E$4^2)+(P312^2*Markiwitz!$F$4^2)+(Q312^2*Markiwitz!$G$4^2)+(R312^2*Markiwitz!$H$4^2)+(S312^2*Markiwitz!$I$4^2)+(T312^2*Markiwitz!$J$4^2)+(2*L312*M312*Markiwitz!$B$8)+(2*L312*N312*Markiwitz!$E$8)+(2*L312*O312*Markiwitz!$H$8)+(2*L312*P312*Markiwitz!$B$11)+(2*L312*Q312*Markiwitz!$E$11)+(2*L312*R312*Markiwitz!$H$11)+(2*L312*S312*Markiwitz!$K$8)+(2*L312*T312*Markiwitz!$K$11)</f>
        <v>1.7727504604522593E-2</v>
      </c>
      <c r="V312" s="5">
        <f t="shared" ca="1" si="71"/>
        <v>0.13314467546440825</v>
      </c>
      <c r="W312" s="42">
        <f ca="1">SUMPRODUCT(L312:T312,Markiwitz!$B$3:$J$3)</f>
        <v>0.56812621545908382</v>
      </c>
    </row>
    <row r="313" spans="1:23" x14ac:dyDescent="0.25">
      <c r="A313">
        <v>312</v>
      </c>
      <c r="B313" s="25">
        <f t="shared" ca="1" si="70"/>
        <v>1</v>
      </c>
      <c r="C313" s="46">
        <v>0</v>
      </c>
      <c r="D313">
        <f t="shared" ca="1" si="86"/>
        <v>0.36642199413168952</v>
      </c>
      <c r="E313">
        <f t="shared" ca="1" si="86"/>
        <v>0.16338986306451186</v>
      </c>
      <c r="F313">
        <f t="shared" ca="1" si="86"/>
        <v>0.64957065557872962</v>
      </c>
      <c r="G313">
        <f t="shared" ca="1" si="86"/>
        <v>0.2138311791286166</v>
      </c>
      <c r="H313">
        <f t="shared" ca="1" si="86"/>
        <v>0.3064608841117078</v>
      </c>
      <c r="I313">
        <f t="shared" ca="1" si="86"/>
        <v>6.0522056080445807E-2</v>
      </c>
      <c r="J313">
        <f t="shared" ca="1" si="86"/>
        <v>0.37755622566037728</v>
      </c>
      <c r="K313">
        <f t="shared" ca="1" si="86"/>
        <v>0.59669596203691289</v>
      </c>
      <c r="L313" s="42">
        <f t="shared" ca="1" si="72"/>
        <v>0</v>
      </c>
      <c r="M313" s="42">
        <f t="shared" ca="1" si="73"/>
        <v>0.13400214020441206</v>
      </c>
      <c r="N313" s="42">
        <f t="shared" ca="1" si="74"/>
        <v>5.9752393931030358E-2</v>
      </c>
      <c r="O313" s="42">
        <f t="shared" ca="1" si="75"/>
        <v>0.23755085517669508</v>
      </c>
      <c r="P313" s="42">
        <f t="shared" ca="1" si="76"/>
        <v>7.8199005803591695E-2</v>
      </c>
      <c r="Q313" s="42">
        <f t="shared" ca="1" si="77"/>
        <v>0.11207409767314939</v>
      </c>
      <c r="R313" s="42">
        <f t="shared" ca="1" si="78"/>
        <v>2.2133182980922483E-2</v>
      </c>
      <c r="S313" s="42">
        <f t="shared" ca="1" si="79"/>
        <v>0.13807397780769573</v>
      </c>
      <c r="T313" s="42">
        <f t="shared" ca="1" si="80"/>
        <v>0.21821434642250323</v>
      </c>
      <c r="U313">
        <f ca="1">+(L313^2*Markiwitz!$B$4^2)+(M313^2*Markiwitz!$C$4^2)+(N313^2*Markiwitz!$D$4^2)+(O313^2*Markiwitz!$E$4^2)+(P313^2*Markiwitz!$F$4^2)+(Q313^2*Markiwitz!$G$4^2)+(R313^2*Markiwitz!$H$4^2)+(S313^2*Markiwitz!$I$4^2)+(T313^2*Markiwitz!$J$4^2)+(2*L313*M313*Markiwitz!$B$8)+(2*L313*N313*Markiwitz!$E$8)+(2*L313*O313*Markiwitz!$H$8)+(2*L313*P313*Markiwitz!$B$11)+(2*L313*Q313*Markiwitz!$E$11)+(2*L313*R313*Markiwitz!$H$11)+(2*L313*S313*Markiwitz!$K$8)+(2*L313*T313*Markiwitz!$K$11)</f>
        <v>1.3164823479310989E-2</v>
      </c>
      <c r="V313" s="5">
        <f t="shared" ca="1" si="71"/>
        <v>0.11473806464862038</v>
      </c>
      <c r="W313" s="42">
        <f ca="1">SUMPRODUCT(L313:T313,Markiwitz!$B$3:$J$3)</f>
        <v>0.44100796819282095</v>
      </c>
    </row>
    <row r="314" spans="1:23" x14ac:dyDescent="0.25">
      <c r="A314">
        <v>313</v>
      </c>
      <c r="B314" s="25">
        <f t="shared" ca="1" si="70"/>
        <v>0.99999999999999989</v>
      </c>
      <c r="C314" s="46">
        <v>0</v>
      </c>
      <c r="D314">
        <f t="shared" ca="1" si="86"/>
        <v>0.70223319198168388</v>
      </c>
      <c r="E314">
        <f t="shared" ca="1" si="86"/>
        <v>0.14313479042210153</v>
      </c>
      <c r="F314">
        <f t="shared" ca="1" si="86"/>
        <v>0.99861860204660813</v>
      </c>
      <c r="G314">
        <f t="shared" ca="1" si="86"/>
        <v>0.493414785106708</v>
      </c>
      <c r="H314">
        <f t="shared" ca="1" si="86"/>
        <v>0.3508592819246491</v>
      </c>
      <c r="I314">
        <f t="shared" ca="1" si="86"/>
        <v>0.57406441120314344</v>
      </c>
      <c r="J314">
        <f t="shared" ca="1" si="86"/>
        <v>0.28165936103762168</v>
      </c>
      <c r="K314">
        <f t="shared" ca="1" si="86"/>
        <v>3.1060158435350926E-2</v>
      </c>
      <c r="L314" s="42">
        <f t="shared" ca="1" si="72"/>
        <v>0</v>
      </c>
      <c r="M314" s="42">
        <f t="shared" ca="1" si="73"/>
        <v>0.19642641534775543</v>
      </c>
      <c r="N314" s="42">
        <f t="shared" ca="1" si="74"/>
        <v>4.0037204329269251E-2</v>
      </c>
      <c r="O314" s="42">
        <f t="shared" ca="1" si="75"/>
        <v>0.27933039129930243</v>
      </c>
      <c r="P314" s="42">
        <f t="shared" ca="1" si="76"/>
        <v>0.13801640056999986</v>
      </c>
      <c r="Q314" s="42">
        <f t="shared" ca="1" si="77"/>
        <v>9.8141232608873752E-2</v>
      </c>
      <c r="R314" s="42">
        <f t="shared" ca="1" si="78"/>
        <v>0.16057545521758024</v>
      </c>
      <c r="S314" s="42">
        <f t="shared" ca="1" si="79"/>
        <v>7.8784852766119753E-2</v>
      </c>
      <c r="T314" s="42">
        <f t="shared" ca="1" si="80"/>
        <v>8.6880478610991962E-3</v>
      </c>
      <c r="U314">
        <f ca="1">+(L314^2*Markiwitz!$B$4^2)+(M314^2*Markiwitz!$C$4^2)+(N314^2*Markiwitz!$D$4^2)+(O314^2*Markiwitz!$E$4^2)+(P314^2*Markiwitz!$F$4^2)+(Q314^2*Markiwitz!$G$4^2)+(R314^2*Markiwitz!$H$4^2)+(S314^2*Markiwitz!$I$4^2)+(T314^2*Markiwitz!$J$4^2)+(2*L314*M314*Markiwitz!$B$8)+(2*L314*N314*Markiwitz!$E$8)+(2*L314*O314*Markiwitz!$H$8)+(2*L314*P314*Markiwitz!$B$11)+(2*L314*Q314*Markiwitz!$E$11)+(2*L314*R314*Markiwitz!$H$11)+(2*L314*S314*Markiwitz!$K$8)+(2*L314*T314*Markiwitz!$K$11)</f>
        <v>1.6148519180010396E-2</v>
      </c>
      <c r="V314" s="5">
        <f t="shared" ca="1" si="71"/>
        <v>0.12707682392950492</v>
      </c>
      <c r="W314" s="42">
        <f ca="1">SUMPRODUCT(L314:T314,Markiwitz!$B$3:$J$3)</f>
        <v>0.43852324415041966</v>
      </c>
    </row>
    <row r="315" spans="1:23" x14ac:dyDescent="0.25">
      <c r="A315">
        <v>314</v>
      </c>
      <c r="B315" s="25">
        <f t="shared" ca="1" si="70"/>
        <v>1</v>
      </c>
      <c r="C315" s="46">
        <v>0</v>
      </c>
      <c r="D315">
        <f t="shared" ca="1" si="86"/>
        <v>0.87525269388345606</v>
      </c>
      <c r="E315">
        <f t="shared" ca="1" si="86"/>
        <v>0.88053930790484558</v>
      </c>
      <c r="F315">
        <f t="shared" ca="1" si="86"/>
        <v>0.82129274376558814</v>
      </c>
      <c r="G315">
        <f t="shared" ca="1" si="86"/>
        <v>0.92064844719916394</v>
      </c>
      <c r="H315">
        <f t="shared" ca="1" si="86"/>
        <v>0.13311057702506468</v>
      </c>
      <c r="I315">
        <f t="shared" ca="1" si="86"/>
        <v>4.6249078365440677E-2</v>
      </c>
      <c r="J315">
        <f t="shared" ca="1" si="86"/>
        <v>0.4838872284772443</v>
      </c>
      <c r="K315">
        <f t="shared" ca="1" si="86"/>
        <v>0.88823738342109582</v>
      </c>
      <c r="L315" s="42">
        <f t="shared" ca="1" si="72"/>
        <v>0</v>
      </c>
      <c r="M315" s="42">
        <f t="shared" ca="1" si="73"/>
        <v>0.17334422627069682</v>
      </c>
      <c r="N315" s="42">
        <f t="shared" ca="1" si="74"/>
        <v>0.1743912427763685</v>
      </c>
      <c r="O315" s="42">
        <f t="shared" ca="1" si="75"/>
        <v>0.16265743162481516</v>
      </c>
      <c r="P315" s="42">
        <f t="shared" ca="1" si="76"/>
        <v>0.18233487753001715</v>
      </c>
      <c r="Q315" s="42">
        <f t="shared" ca="1" si="77"/>
        <v>2.6362615212845299E-2</v>
      </c>
      <c r="R315" s="42">
        <f t="shared" ca="1" si="78"/>
        <v>9.1596527048880359E-3</v>
      </c>
      <c r="S315" s="42">
        <f t="shared" ca="1" si="79"/>
        <v>9.5834103463871986E-2</v>
      </c>
      <c r="T315" s="42">
        <f t="shared" ca="1" si="80"/>
        <v>0.17591585041649702</v>
      </c>
      <c r="U315">
        <f ca="1">+(L315^2*Markiwitz!$B$4^2)+(M315^2*Markiwitz!$C$4^2)+(N315^2*Markiwitz!$D$4^2)+(O315^2*Markiwitz!$E$4^2)+(P315^2*Markiwitz!$F$4^2)+(Q315^2*Markiwitz!$G$4^2)+(R315^2*Markiwitz!$H$4^2)+(S315^2*Markiwitz!$I$4^2)+(T315^2*Markiwitz!$J$4^2)+(2*L315*M315*Markiwitz!$B$8)+(2*L315*N315*Markiwitz!$E$8)+(2*L315*O315*Markiwitz!$H$8)+(2*L315*P315*Markiwitz!$B$11)+(2*L315*Q315*Markiwitz!$E$11)+(2*L315*R315*Markiwitz!$H$11)+(2*L315*S315*Markiwitz!$K$8)+(2*L315*T315*Markiwitz!$K$11)</f>
        <v>1.1141726542101112E-2</v>
      </c>
      <c r="V315" s="5">
        <f t="shared" ca="1" si="71"/>
        <v>0.10555437718115299</v>
      </c>
      <c r="W315" s="42">
        <f ca="1">SUMPRODUCT(L315:T315,Markiwitz!$B$3:$J$3)</f>
        <v>0.2449333600830462</v>
      </c>
    </row>
    <row r="316" spans="1:23" x14ac:dyDescent="0.25">
      <c r="A316">
        <v>315</v>
      </c>
      <c r="B316" s="25">
        <f t="shared" ca="1" si="70"/>
        <v>1</v>
      </c>
      <c r="C316" s="46">
        <v>0</v>
      </c>
      <c r="D316">
        <f t="shared" ca="1" si="86"/>
        <v>0.68886469922405191</v>
      </c>
      <c r="E316">
        <f t="shared" ca="1" si="86"/>
        <v>0.91596861275275543</v>
      </c>
      <c r="F316">
        <f t="shared" ca="1" si="86"/>
        <v>3.0937756168153974E-2</v>
      </c>
      <c r="G316">
        <f t="shared" ca="1" si="86"/>
        <v>0.32118968853994567</v>
      </c>
      <c r="H316">
        <f t="shared" ca="1" si="86"/>
        <v>0.75225807443814707</v>
      </c>
      <c r="I316">
        <f t="shared" ca="1" si="86"/>
        <v>0.39047166552972457</v>
      </c>
      <c r="J316">
        <f t="shared" ca="1" si="86"/>
        <v>0.82442939194658094</v>
      </c>
      <c r="K316">
        <f t="shared" ca="1" si="86"/>
        <v>0.19285178798656988</v>
      </c>
      <c r="L316" s="42">
        <f t="shared" ca="1" si="72"/>
        <v>0</v>
      </c>
      <c r="M316" s="42">
        <f t="shared" ca="1" si="73"/>
        <v>0.16732315724729616</v>
      </c>
      <c r="N316" s="42">
        <f t="shared" ca="1" si="74"/>
        <v>0.22248601270736418</v>
      </c>
      <c r="O316" s="42">
        <f t="shared" ca="1" si="75"/>
        <v>7.5146876390001427E-3</v>
      </c>
      <c r="P316" s="42">
        <f t="shared" ca="1" si="76"/>
        <v>7.8016006368617496E-2</v>
      </c>
      <c r="Q316" s="42">
        <f t="shared" ca="1" si="77"/>
        <v>0.18272121683916229</v>
      </c>
      <c r="R316" s="42">
        <f t="shared" ca="1" si="78"/>
        <v>9.4844389566830847E-2</v>
      </c>
      <c r="S316" s="42">
        <f t="shared" ca="1" si="79"/>
        <v>0.20025141213268036</v>
      </c>
      <c r="T316" s="42">
        <f t="shared" ca="1" si="80"/>
        <v>4.6843117499048625E-2</v>
      </c>
      <c r="U316">
        <f ca="1">+(L316^2*Markiwitz!$B$4^2)+(M316^2*Markiwitz!$C$4^2)+(N316^2*Markiwitz!$D$4^2)+(O316^2*Markiwitz!$E$4^2)+(P316^2*Markiwitz!$F$4^2)+(Q316^2*Markiwitz!$G$4^2)+(R316^2*Markiwitz!$H$4^2)+(S316^2*Markiwitz!$I$4^2)+(T316^2*Markiwitz!$J$4^2)+(2*L316*M316*Markiwitz!$B$8)+(2*L316*N316*Markiwitz!$E$8)+(2*L316*O316*Markiwitz!$H$8)+(2*L316*P316*Markiwitz!$B$11)+(2*L316*Q316*Markiwitz!$E$11)+(2*L316*R316*Markiwitz!$H$11)+(2*L316*S316*Markiwitz!$K$8)+(2*L316*T316*Markiwitz!$K$11)</f>
        <v>1.9607662033361666E-2</v>
      </c>
      <c r="V316" s="5">
        <f t="shared" ca="1" si="71"/>
        <v>0.14002736173106192</v>
      </c>
      <c r="W316" s="42">
        <f ca="1">SUMPRODUCT(L316:T316,Markiwitz!$B$3:$J$3)</f>
        <v>0.59507644942457782</v>
      </c>
    </row>
    <row r="317" spans="1:23" x14ac:dyDescent="0.25">
      <c r="A317">
        <v>316</v>
      </c>
      <c r="B317" s="25">
        <f t="shared" ca="1" si="70"/>
        <v>1</v>
      </c>
      <c r="C317" s="46">
        <v>0</v>
      </c>
      <c r="D317">
        <f t="shared" ca="1" si="86"/>
        <v>0.16183074375500117</v>
      </c>
      <c r="E317">
        <f t="shared" ca="1" si="86"/>
        <v>0.39427707636651632</v>
      </c>
      <c r="F317">
        <f t="shared" ca="1" si="86"/>
        <v>5.2827806474245564E-2</v>
      </c>
      <c r="G317">
        <f t="shared" ca="1" si="86"/>
        <v>0.50284006256895986</v>
      </c>
      <c r="H317">
        <f t="shared" ca="1" si="86"/>
        <v>0.75901370670708623</v>
      </c>
      <c r="I317">
        <f t="shared" ca="1" si="86"/>
        <v>0.28150896582966967</v>
      </c>
      <c r="J317">
        <f t="shared" ca="1" si="86"/>
        <v>9.3100449418492603E-2</v>
      </c>
      <c r="K317">
        <f t="shared" ca="1" si="86"/>
        <v>0.53728735854821419</v>
      </c>
      <c r="L317" s="42">
        <f t="shared" ca="1" si="72"/>
        <v>0</v>
      </c>
      <c r="M317" s="42">
        <f t="shared" ca="1" si="73"/>
        <v>5.8156304336071891E-2</v>
      </c>
      <c r="N317" s="42">
        <f t="shared" ca="1" si="74"/>
        <v>0.1416893793717065</v>
      </c>
      <c r="O317" s="42">
        <f t="shared" ca="1" si="75"/>
        <v>1.8984464381962586E-2</v>
      </c>
      <c r="P317" s="42">
        <f t="shared" ca="1" si="76"/>
        <v>0.18070311630898708</v>
      </c>
      <c r="Q317" s="42">
        <f t="shared" ca="1" si="77"/>
        <v>0.27276295652038729</v>
      </c>
      <c r="R317" s="42">
        <f t="shared" ca="1" si="78"/>
        <v>0.10116446795120901</v>
      </c>
      <c r="S317" s="42">
        <f t="shared" ca="1" si="79"/>
        <v>3.3457042491282493E-2</v>
      </c>
      <c r="T317" s="42">
        <f t="shared" ca="1" si="80"/>
        <v>0.19308226863839328</v>
      </c>
      <c r="U317">
        <f ca="1">+(L317^2*Markiwitz!$B$4^2)+(M317^2*Markiwitz!$C$4^2)+(N317^2*Markiwitz!$D$4^2)+(O317^2*Markiwitz!$E$4^2)+(P317^2*Markiwitz!$F$4^2)+(Q317^2*Markiwitz!$G$4^2)+(R317^2*Markiwitz!$H$4^2)+(S317^2*Markiwitz!$I$4^2)+(T317^2*Markiwitz!$J$4^2)+(2*L317*M317*Markiwitz!$B$8)+(2*L317*N317*Markiwitz!$E$8)+(2*L317*O317*Markiwitz!$H$8)+(2*L317*P317*Markiwitz!$B$11)+(2*L317*Q317*Markiwitz!$E$11)+(2*L317*R317*Markiwitz!$H$11)+(2*L317*S317*Markiwitz!$K$8)+(2*L317*T317*Markiwitz!$K$11)</f>
        <v>2.7381185061707804E-2</v>
      </c>
      <c r="V317" s="5">
        <f t="shared" ca="1" si="71"/>
        <v>0.16547261121317874</v>
      </c>
      <c r="W317" s="42">
        <f ca="1">SUMPRODUCT(L317:T317,Markiwitz!$B$3:$J$3)</f>
        <v>0.87069785115730247</v>
      </c>
    </row>
    <row r="318" spans="1:23" x14ac:dyDescent="0.25">
      <c r="A318">
        <v>317</v>
      </c>
      <c r="B318" s="25">
        <f t="shared" ca="1" si="70"/>
        <v>1</v>
      </c>
      <c r="C318" s="46">
        <v>0</v>
      </c>
      <c r="D318">
        <f t="shared" ca="1" si="86"/>
        <v>0.52425416695452254</v>
      </c>
      <c r="E318">
        <f t="shared" ca="1" si="86"/>
        <v>0.71989965438288472</v>
      </c>
      <c r="F318">
        <f t="shared" ca="1" si="86"/>
        <v>0.12481164363200103</v>
      </c>
      <c r="G318">
        <f t="shared" ca="1" si="86"/>
        <v>0.34097988812079549</v>
      </c>
      <c r="H318">
        <f t="shared" ca="1" si="86"/>
        <v>0.38596047749633933</v>
      </c>
      <c r="I318">
        <f t="shared" ca="1" si="86"/>
        <v>0.81890595879178218</v>
      </c>
      <c r="J318">
        <f t="shared" ca="1" si="86"/>
        <v>0.72642300707157514</v>
      </c>
      <c r="K318">
        <f t="shared" ca="1" si="86"/>
        <v>0.86528124392921302</v>
      </c>
      <c r="L318" s="42">
        <f t="shared" ca="1" si="72"/>
        <v>0</v>
      </c>
      <c r="M318" s="42">
        <f t="shared" ca="1" si="73"/>
        <v>0.11633247552147163</v>
      </c>
      <c r="N318" s="42">
        <f t="shared" ca="1" si="74"/>
        <v>0.15974638677250169</v>
      </c>
      <c r="O318" s="42">
        <f t="shared" ca="1" si="75"/>
        <v>2.7695817015554475E-2</v>
      </c>
      <c r="P318" s="42">
        <f t="shared" ca="1" si="76"/>
        <v>7.566374668714379E-2</v>
      </c>
      <c r="Q318" s="42">
        <f t="shared" ca="1" si="77"/>
        <v>8.5644980299209167E-2</v>
      </c>
      <c r="R318" s="42">
        <f t="shared" ca="1" si="78"/>
        <v>0.18171597559051209</v>
      </c>
      <c r="S318" s="42">
        <f t="shared" ca="1" si="79"/>
        <v>0.16119392465547827</v>
      </c>
      <c r="T318" s="42">
        <f t="shared" ca="1" si="80"/>
        <v>0.19200669345812882</v>
      </c>
      <c r="U318">
        <f ca="1">+(L318^2*Markiwitz!$B$4^2)+(M318^2*Markiwitz!$C$4^2)+(N318^2*Markiwitz!$D$4^2)+(O318^2*Markiwitz!$E$4^2)+(P318^2*Markiwitz!$F$4^2)+(Q318^2*Markiwitz!$G$4^2)+(R318^2*Markiwitz!$H$4^2)+(S318^2*Markiwitz!$I$4^2)+(T318^2*Markiwitz!$J$4^2)+(2*L318*M318*Markiwitz!$B$8)+(2*L318*N318*Markiwitz!$E$8)+(2*L318*O318*Markiwitz!$H$8)+(2*L318*P318*Markiwitz!$B$11)+(2*L318*Q318*Markiwitz!$E$11)+(2*L318*R318*Markiwitz!$H$11)+(2*L318*S318*Markiwitz!$K$8)+(2*L318*T318*Markiwitz!$K$11)</f>
        <v>1.1619479987716161E-2</v>
      </c>
      <c r="V318" s="5">
        <f t="shared" ca="1" si="71"/>
        <v>0.10779369178071675</v>
      </c>
      <c r="W318" s="42">
        <f ca="1">SUMPRODUCT(L318:T318,Markiwitz!$B$3:$J$3)</f>
        <v>0.33008996623925912</v>
      </c>
    </row>
    <row r="319" spans="1:23" x14ac:dyDescent="0.25">
      <c r="A319">
        <v>318</v>
      </c>
      <c r="B319" s="25">
        <f t="shared" ca="1" si="70"/>
        <v>1</v>
      </c>
      <c r="C319" s="46">
        <v>0</v>
      </c>
      <c r="D319">
        <f t="shared" ca="1" si="86"/>
        <v>4.0646440265704853E-2</v>
      </c>
      <c r="E319">
        <f t="shared" ca="1" si="86"/>
        <v>0.13401057338208888</v>
      </c>
      <c r="F319">
        <f t="shared" ca="1" si="86"/>
        <v>0.37703377882193811</v>
      </c>
      <c r="G319">
        <f t="shared" ca="1" si="86"/>
        <v>0.72968888755636496</v>
      </c>
      <c r="H319">
        <f t="shared" ca="1" si="86"/>
        <v>0.18231262705678164</v>
      </c>
      <c r="I319">
        <f t="shared" ca="1" si="86"/>
        <v>2.8687991064599072E-2</v>
      </c>
      <c r="J319">
        <f t="shared" ca="1" si="86"/>
        <v>0.4431345651287274</v>
      </c>
      <c r="K319">
        <f t="shared" ca="1" si="86"/>
        <v>0.10809817038787772</v>
      </c>
      <c r="L319" s="42">
        <f t="shared" ca="1" si="72"/>
        <v>0</v>
      </c>
      <c r="M319" s="42">
        <f t="shared" ca="1" si="73"/>
        <v>1.9889499428777904E-2</v>
      </c>
      <c r="N319" s="42">
        <f t="shared" ca="1" si="74"/>
        <v>6.5575317427788909E-2</v>
      </c>
      <c r="O319" s="42">
        <f t="shared" ca="1" si="75"/>
        <v>0.1844937239150104</v>
      </c>
      <c r="P319" s="42">
        <f t="shared" ca="1" si="76"/>
        <v>0.35705824710271789</v>
      </c>
      <c r="Q319" s="42">
        <f t="shared" ca="1" si="77"/>
        <v>8.9210933798902908E-2</v>
      </c>
      <c r="R319" s="42">
        <f t="shared" ca="1" si="78"/>
        <v>1.4037878302803307E-2</v>
      </c>
      <c r="S319" s="42">
        <f t="shared" ca="1" si="79"/>
        <v>0.21683878397184234</v>
      </c>
      <c r="T319" s="42">
        <f t="shared" ca="1" si="80"/>
        <v>5.2895616052156313E-2</v>
      </c>
      <c r="U319">
        <f ca="1">+(L319^2*Markiwitz!$B$4^2)+(M319^2*Markiwitz!$C$4^2)+(N319^2*Markiwitz!$D$4^2)+(O319^2*Markiwitz!$E$4^2)+(P319^2*Markiwitz!$F$4^2)+(Q319^2*Markiwitz!$G$4^2)+(R319^2*Markiwitz!$H$4^2)+(S319^2*Markiwitz!$I$4^2)+(T319^2*Markiwitz!$J$4^2)+(2*L319*M319*Markiwitz!$B$8)+(2*L319*N319*Markiwitz!$E$8)+(2*L319*O319*Markiwitz!$H$8)+(2*L319*P319*Markiwitz!$B$11)+(2*L319*Q319*Markiwitz!$E$11)+(2*L319*R319*Markiwitz!$H$11)+(2*L319*S319*Markiwitz!$K$8)+(2*L319*T319*Markiwitz!$K$11)</f>
        <v>2.5778019834946677E-2</v>
      </c>
      <c r="V319" s="5">
        <f t="shared" ca="1" si="71"/>
        <v>0.16055534819789305</v>
      </c>
      <c r="W319" s="42">
        <f ca="1">SUMPRODUCT(L319:T319,Markiwitz!$B$3:$J$3)</f>
        <v>0.42334187965026465</v>
      </c>
    </row>
    <row r="320" spans="1:23" x14ac:dyDescent="0.25">
      <c r="A320">
        <v>319</v>
      </c>
      <c r="B320" s="25">
        <f t="shared" ca="1" si="70"/>
        <v>0.99999999999999989</v>
      </c>
      <c r="C320" s="46">
        <v>0</v>
      </c>
      <c r="D320">
        <f t="shared" ca="1" si="86"/>
        <v>0.77613902079886776</v>
      </c>
      <c r="E320">
        <f t="shared" ca="1" si="86"/>
        <v>0.37183283818756363</v>
      </c>
      <c r="F320">
        <f t="shared" ca="1" si="86"/>
        <v>0.58209952884827543</v>
      </c>
      <c r="G320">
        <f t="shared" ca="1" si="86"/>
        <v>0.49220926064334092</v>
      </c>
      <c r="H320">
        <f t="shared" ca="1" si="86"/>
        <v>0.757125992826023</v>
      </c>
      <c r="I320">
        <f t="shared" ca="1" si="86"/>
        <v>0.76873049200892063</v>
      </c>
      <c r="J320">
        <f t="shared" ca="1" si="86"/>
        <v>0.28045693210467981</v>
      </c>
      <c r="K320">
        <f t="shared" ca="1" si="86"/>
        <v>0.24704485789296526</v>
      </c>
      <c r="L320" s="42">
        <f t="shared" ca="1" si="72"/>
        <v>0</v>
      </c>
      <c r="M320" s="42">
        <f t="shared" ca="1" si="73"/>
        <v>0.1815258572391098</v>
      </c>
      <c r="N320" s="42">
        <f t="shared" ca="1" si="74"/>
        <v>8.6965444196034372E-2</v>
      </c>
      <c r="O320" s="42">
        <f t="shared" ca="1" si="75"/>
        <v>0.13614328508300566</v>
      </c>
      <c r="P320" s="42">
        <f t="shared" ca="1" si="76"/>
        <v>0.1151194638910767</v>
      </c>
      <c r="Q320" s="42">
        <f t="shared" ca="1" si="77"/>
        <v>0.17707902991952806</v>
      </c>
      <c r="R320" s="42">
        <f t="shared" ca="1" si="78"/>
        <v>0.17979312701496572</v>
      </c>
      <c r="S320" s="42">
        <f t="shared" ca="1" si="79"/>
        <v>6.5594157302581904E-2</v>
      </c>
      <c r="T320" s="42">
        <f t="shared" ca="1" si="80"/>
        <v>5.7779635353697706E-2</v>
      </c>
      <c r="U320">
        <f ca="1">+(L320^2*Markiwitz!$B$4^2)+(M320^2*Markiwitz!$C$4^2)+(N320^2*Markiwitz!$D$4^2)+(O320^2*Markiwitz!$E$4^2)+(P320^2*Markiwitz!$F$4^2)+(Q320^2*Markiwitz!$G$4^2)+(R320^2*Markiwitz!$H$4^2)+(S320^2*Markiwitz!$I$4^2)+(T320^2*Markiwitz!$J$4^2)+(2*L320*M320*Markiwitz!$B$8)+(2*L320*N320*Markiwitz!$E$8)+(2*L320*O320*Markiwitz!$H$8)+(2*L320*P320*Markiwitz!$B$11)+(2*L320*Q320*Markiwitz!$E$11)+(2*L320*R320*Markiwitz!$H$11)+(2*L320*S320*Markiwitz!$K$8)+(2*L320*T320*Markiwitz!$K$11)</f>
        <v>1.6676769239601506E-2</v>
      </c>
      <c r="V320" s="5">
        <f t="shared" ca="1" si="71"/>
        <v>0.12913856604284216</v>
      </c>
      <c r="W320" s="42">
        <f ca="1">SUMPRODUCT(L320:T320,Markiwitz!$B$3:$J$3)</f>
        <v>0.61938034495894234</v>
      </c>
    </row>
    <row r="321" spans="1:23" x14ac:dyDescent="0.25">
      <c r="A321">
        <v>320</v>
      </c>
      <c r="B321" s="25">
        <f t="shared" ca="1" si="70"/>
        <v>1</v>
      </c>
      <c r="C321" s="46">
        <v>0</v>
      </c>
      <c r="D321">
        <f t="shared" ca="1" si="86"/>
        <v>0.52389518903760968</v>
      </c>
      <c r="E321">
        <f t="shared" ca="1" si="86"/>
        <v>0.46240111241287751</v>
      </c>
      <c r="F321">
        <f t="shared" ca="1" si="86"/>
        <v>0.11257700537405491</v>
      </c>
      <c r="G321">
        <f t="shared" ca="1" si="86"/>
        <v>0.72403566192739832</v>
      </c>
      <c r="H321">
        <f t="shared" ca="1" si="86"/>
        <v>0.81475230096169682</v>
      </c>
      <c r="I321">
        <f t="shared" ca="1" si="86"/>
        <v>0.25273941069403871</v>
      </c>
      <c r="J321">
        <f t="shared" ca="1" si="86"/>
        <v>0.51968350825642495</v>
      </c>
      <c r="K321">
        <f t="shared" ca="1" si="86"/>
        <v>0.96086541249896118</v>
      </c>
      <c r="L321" s="42">
        <f t="shared" ca="1" si="72"/>
        <v>0</v>
      </c>
      <c r="M321" s="42">
        <f t="shared" ca="1" si="73"/>
        <v>0.11985843737438814</v>
      </c>
      <c r="N321" s="42">
        <f t="shared" ca="1" si="74"/>
        <v>0.10578962344700511</v>
      </c>
      <c r="O321" s="42">
        <f t="shared" ca="1" si="75"/>
        <v>2.5755731739414107E-2</v>
      </c>
      <c r="P321" s="42">
        <f t="shared" ca="1" si="76"/>
        <v>0.16564722268468626</v>
      </c>
      <c r="Q321" s="42">
        <f t="shared" ca="1" si="77"/>
        <v>0.18640166904347288</v>
      </c>
      <c r="R321" s="42">
        <f t="shared" ca="1" si="78"/>
        <v>5.782254058175082E-2</v>
      </c>
      <c r="S321" s="42">
        <f t="shared" ca="1" si="79"/>
        <v>0.11889487541062996</v>
      </c>
      <c r="T321" s="42">
        <f t="shared" ca="1" si="80"/>
        <v>0.21982989971865277</v>
      </c>
      <c r="U321">
        <f ca="1">+(L321^2*Markiwitz!$B$4^2)+(M321^2*Markiwitz!$C$4^2)+(N321^2*Markiwitz!$D$4^2)+(O321^2*Markiwitz!$E$4^2)+(P321^2*Markiwitz!$F$4^2)+(Q321^2*Markiwitz!$G$4^2)+(R321^2*Markiwitz!$H$4^2)+(S321^2*Markiwitz!$I$4^2)+(T321^2*Markiwitz!$J$4^2)+(2*L321*M321*Markiwitz!$B$8)+(2*L321*N321*Markiwitz!$E$8)+(2*L321*O321*Markiwitz!$H$8)+(2*L321*P321*Markiwitz!$B$11)+(2*L321*Q321*Markiwitz!$E$11)+(2*L321*R321*Markiwitz!$H$11)+(2*L321*S321*Markiwitz!$K$8)+(2*L321*T321*Markiwitz!$K$11)</f>
        <v>1.674284703483124E-2</v>
      </c>
      <c r="V321" s="5">
        <f t="shared" ca="1" si="71"/>
        <v>0.1293941537892313</v>
      </c>
      <c r="W321" s="42">
        <f ca="1">SUMPRODUCT(L321:T321,Markiwitz!$B$3:$J$3)</f>
        <v>0.62372161870525333</v>
      </c>
    </row>
    <row r="322" spans="1:23" x14ac:dyDescent="0.25">
      <c r="A322">
        <v>321</v>
      </c>
      <c r="B322" s="25">
        <f t="shared" ref="B322:B385" ca="1" si="87">SUM(L322:T322)</f>
        <v>0.99999999999999989</v>
      </c>
      <c r="C322" s="46">
        <v>0</v>
      </c>
      <c r="D322">
        <f t="shared" ref="D322:K331" ca="1" si="88">RAND()</f>
        <v>0.18039244184170578</v>
      </c>
      <c r="E322">
        <f t="shared" ca="1" si="88"/>
        <v>0.20519118507957668</v>
      </c>
      <c r="F322">
        <f t="shared" ca="1" si="88"/>
        <v>3.7419235628003311E-2</v>
      </c>
      <c r="G322">
        <f t="shared" ca="1" si="88"/>
        <v>0.85590425708810047</v>
      </c>
      <c r="H322">
        <f t="shared" ca="1" si="88"/>
        <v>0.76100685099791188</v>
      </c>
      <c r="I322">
        <f t="shared" ca="1" si="88"/>
        <v>0.35386807347520854</v>
      </c>
      <c r="J322">
        <f t="shared" ca="1" si="88"/>
        <v>0.2539985655718171</v>
      </c>
      <c r="K322">
        <f t="shared" ca="1" si="88"/>
        <v>0.52450128755034597</v>
      </c>
      <c r="L322" s="42">
        <f t="shared" ca="1" si="72"/>
        <v>0</v>
      </c>
      <c r="M322" s="42">
        <f t="shared" ca="1" si="73"/>
        <v>5.6865199148622494E-2</v>
      </c>
      <c r="N322" s="42">
        <f t="shared" ca="1" si="74"/>
        <v>6.468251931159541E-2</v>
      </c>
      <c r="O322" s="42">
        <f t="shared" ca="1" si="75"/>
        <v>1.179568425512432E-2</v>
      </c>
      <c r="P322" s="42">
        <f t="shared" ca="1" si="76"/>
        <v>0.26980712459215744</v>
      </c>
      <c r="Q322" s="42">
        <f t="shared" ca="1" si="77"/>
        <v>0.23989256807907702</v>
      </c>
      <c r="R322" s="42">
        <f t="shared" ca="1" si="78"/>
        <v>0.11155000877567162</v>
      </c>
      <c r="S322" s="42">
        <f t="shared" ca="1" si="79"/>
        <v>8.0068094135452447E-2</v>
      </c>
      <c r="T322" s="42">
        <f t="shared" ca="1" si="80"/>
        <v>0.16533880170229923</v>
      </c>
      <c r="U322">
        <f ca="1">+(L322^2*Markiwitz!$B$4^2)+(M322^2*Markiwitz!$C$4^2)+(N322^2*Markiwitz!$D$4^2)+(O322^2*Markiwitz!$E$4^2)+(P322^2*Markiwitz!$F$4^2)+(Q322^2*Markiwitz!$G$4^2)+(R322^2*Markiwitz!$H$4^2)+(S322^2*Markiwitz!$I$4^2)+(T322^2*Markiwitz!$J$4^2)+(2*L322*M322*Markiwitz!$B$8)+(2*L322*N322*Markiwitz!$E$8)+(2*L322*O322*Markiwitz!$H$8)+(2*L322*P322*Markiwitz!$B$11)+(2*L322*Q322*Markiwitz!$E$11)+(2*L322*R322*Markiwitz!$H$11)+(2*L322*S322*Markiwitz!$K$8)+(2*L322*T322*Markiwitz!$K$11)</f>
        <v>2.686201548744609E-2</v>
      </c>
      <c r="V322" s="5">
        <f t="shared" ref="V322:V385" ca="1" si="89">SQRT(U322)</f>
        <v>0.16389635593095439</v>
      </c>
      <c r="W322" s="42">
        <f ca="1">SUMPRODUCT(L322:T322,Markiwitz!$B$3:$J$3)</f>
        <v>0.78715452210669867</v>
      </c>
    </row>
    <row r="323" spans="1:23" x14ac:dyDescent="0.25">
      <c r="A323">
        <v>322</v>
      </c>
      <c r="B323" s="25">
        <f t="shared" ca="1" si="87"/>
        <v>0.99999999999999989</v>
      </c>
      <c r="C323" s="46">
        <v>0</v>
      </c>
      <c r="D323">
        <f t="shared" ca="1" si="88"/>
        <v>5.504814429713567E-2</v>
      </c>
      <c r="E323">
        <f t="shared" ca="1" si="88"/>
        <v>0.75856408698120492</v>
      </c>
      <c r="F323">
        <f t="shared" ca="1" si="88"/>
        <v>0.12578216779118234</v>
      </c>
      <c r="G323">
        <f t="shared" ca="1" si="88"/>
        <v>0.87462130291716123</v>
      </c>
      <c r="H323">
        <f t="shared" ca="1" si="88"/>
        <v>0.94543955779365585</v>
      </c>
      <c r="I323">
        <f t="shared" ca="1" si="88"/>
        <v>0.70872870370796304</v>
      </c>
      <c r="J323">
        <f t="shared" ca="1" si="88"/>
        <v>7.9508036957140371E-2</v>
      </c>
      <c r="K323">
        <f t="shared" ca="1" si="88"/>
        <v>0.33136806422168064</v>
      </c>
      <c r="L323" s="42">
        <f t="shared" ref="L323:L386" ca="1" si="90">C323/SUM($C323:$K323)</f>
        <v>0</v>
      </c>
      <c r="M323" s="42">
        <f t="shared" ref="M323:M386" ca="1" si="91">D323/SUM($C323:$K323)</f>
        <v>1.41911038703804E-2</v>
      </c>
      <c r="N323" s="42">
        <f t="shared" ref="N323:N386" ca="1" si="92">E323/SUM($C323:$K323)</f>
        <v>0.19555358110864932</v>
      </c>
      <c r="O323" s="42">
        <f t="shared" ref="O323:O386" ca="1" si="93">F323/SUM($C323:$K323)</f>
        <v>3.2425939710726333E-2</v>
      </c>
      <c r="P323" s="42">
        <f t="shared" ref="P323:P386" ca="1" si="94">G323/SUM($C323:$K323)</f>
        <v>0.2254724825953979</v>
      </c>
      <c r="Q323" s="42">
        <f t="shared" ref="Q323:Q386" ca="1" si="95">H323/SUM($C323:$K323)</f>
        <v>0.24372903281526975</v>
      </c>
      <c r="R323" s="42">
        <f t="shared" ref="R323:R386" ca="1" si="96">I323/SUM($C323:$K323)</f>
        <v>0.18270629788991977</v>
      </c>
      <c r="S323" s="42">
        <f t="shared" ref="S323:S386" ca="1" si="97">J323/SUM($C323:$K323)</f>
        <v>2.0496727462755399E-2</v>
      </c>
      <c r="T323" s="42">
        <f t="shared" ref="T323:T386" ca="1" si="98">K323/SUM($C323:$K323)</f>
        <v>8.5424834546901127E-2</v>
      </c>
      <c r="U323">
        <f ca="1">+(L323^2*Markiwitz!$B$4^2)+(M323^2*Markiwitz!$C$4^2)+(N323^2*Markiwitz!$D$4^2)+(O323^2*Markiwitz!$E$4^2)+(P323^2*Markiwitz!$F$4^2)+(Q323^2*Markiwitz!$G$4^2)+(R323^2*Markiwitz!$H$4^2)+(S323^2*Markiwitz!$I$4^2)+(T323^2*Markiwitz!$J$4^2)+(2*L323*M323*Markiwitz!$B$8)+(2*L323*N323*Markiwitz!$E$8)+(2*L323*O323*Markiwitz!$H$8)+(2*L323*P323*Markiwitz!$B$11)+(2*L323*Q323*Markiwitz!$E$11)+(2*L323*R323*Markiwitz!$H$11)+(2*L323*S323*Markiwitz!$K$8)+(2*L323*T323*Markiwitz!$K$11)</f>
        <v>2.8139416519333389E-2</v>
      </c>
      <c r="V323" s="5">
        <f t="shared" ca="1" si="89"/>
        <v>0.16774807456222379</v>
      </c>
      <c r="W323" s="42">
        <f ca="1">SUMPRODUCT(L323:T323,Markiwitz!$B$3:$J$3)</f>
        <v>0.81331396685857671</v>
      </c>
    </row>
    <row r="324" spans="1:23" x14ac:dyDescent="0.25">
      <c r="A324">
        <v>323</v>
      </c>
      <c r="B324" s="25">
        <f t="shared" ca="1" si="87"/>
        <v>1</v>
      </c>
      <c r="C324" s="46">
        <v>0</v>
      </c>
      <c r="D324">
        <f t="shared" ca="1" si="88"/>
        <v>0.69159159238678325</v>
      </c>
      <c r="E324">
        <f t="shared" ca="1" si="88"/>
        <v>0.73668488210512262</v>
      </c>
      <c r="F324">
        <f t="shared" ca="1" si="88"/>
        <v>0.9780513464961319</v>
      </c>
      <c r="G324">
        <f t="shared" ca="1" si="88"/>
        <v>0.15725603974986269</v>
      </c>
      <c r="H324">
        <f t="shared" ca="1" si="88"/>
        <v>0.70190515044796065</v>
      </c>
      <c r="I324">
        <f t="shared" ca="1" si="88"/>
        <v>0.37264211818341531</v>
      </c>
      <c r="J324">
        <f t="shared" ca="1" si="88"/>
        <v>0.92259480436620367</v>
      </c>
      <c r="K324">
        <f t="shared" ca="1" si="88"/>
        <v>0.58169485764542572</v>
      </c>
      <c r="L324" s="42">
        <f t="shared" ca="1" si="90"/>
        <v>0</v>
      </c>
      <c r="M324" s="42">
        <f t="shared" ca="1" si="91"/>
        <v>0.13448755371126844</v>
      </c>
      <c r="N324" s="42">
        <f t="shared" ca="1" si="92"/>
        <v>0.14325643738448307</v>
      </c>
      <c r="O324" s="42">
        <f t="shared" ca="1" si="93"/>
        <v>0.19019278782775254</v>
      </c>
      <c r="P324" s="42">
        <f t="shared" ca="1" si="94"/>
        <v>3.0580157892453285E-2</v>
      </c>
      <c r="Q324" s="42">
        <f t="shared" ca="1" si="95"/>
        <v>0.13649313794476092</v>
      </c>
      <c r="R324" s="42">
        <f t="shared" ca="1" si="96"/>
        <v>7.2464337964717365E-2</v>
      </c>
      <c r="S324" s="42">
        <f t="shared" ca="1" si="97"/>
        <v>0.17940865631076783</v>
      </c>
      <c r="T324" s="42">
        <f t="shared" ca="1" si="98"/>
        <v>0.11311693096379651</v>
      </c>
      <c r="U324">
        <f ca="1">+(L324^2*Markiwitz!$B$4^2)+(M324^2*Markiwitz!$C$4^2)+(N324^2*Markiwitz!$D$4^2)+(O324^2*Markiwitz!$E$4^2)+(P324^2*Markiwitz!$F$4^2)+(Q324^2*Markiwitz!$G$4^2)+(R324^2*Markiwitz!$H$4^2)+(S324^2*Markiwitz!$I$4^2)+(T324^2*Markiwitz!$J$4^2)+(2*L324*M324*Markiwitz!$B$8)+(2*L324*N324*Markiwitz!$E$8)+(2*L324*O324*Markiwitz!$H$8)+(2*L324*P324*Markiwitz!$B$11)+(2*L324*Q324*Markiwitz!$E$11)+(2*L324*R324*Markiwitz!$H$11)+(2*L324*S324*Markiwitz!$K$8)+(2*L324*T324*Markiwitz!$K$11)</f>
        <v>1.4868545248544134E-2</v>
      </c>
      <c r="V324" s="5">
        <f t="shared" ca="1" si="89"/>
        <v>0.12193664440415003</v>
      </c>
      <c r="W324" s="42">
        <f ca="1">SUMPRODUCT(L324:T324,Markiwitz!$B$3:$J$3)</f>
        <v>0.48929929761285462</v>
      </c>
    </row>
    <row r="325" spans="1:23" x14ac:dyDescent="0.25">
      <c r="A325">
        <v>324</v>
      </c>
      <c r="B325" s="25">
        <f t="shared" ca="1" si="87"/>
        <v>0.99999999999999989</v>
      </c>
      <c r="C325" s="46">
        <v>0</v>
      </c>
      <c r="D325">
        <f t="shared" ca="1" si="88"/>
        <v>0.46700627090512525</v>
      </c>
      <c r="E325">
        <f t="shared" ca="1" si="88"/>
        <v>0.51688754158792549</v>
      </c>
      <c r="F325">
        <f t="shared" ca="1" si="88"/>
        <v>0.28540026670838925</v>
      </c>
      <c r="G325">
        <f t="shared" ca="1" si="88"/>
        <v>0.21511859586853077</v>
      </c>
      <c r="H325">
        <f t="shared" ca="1" si="88"/>
        <v>7.1146977257090627E-2</v>
      </c>
      <c r="I325">
        <f t="shared" ca="1" si="88"/>
        <v>0.59682577280571991</v>
      </c>
      <c r="J325">
        <f t="shared" ca="1" si="88"/>
        <v>0.12292643673345061</v>
      </c>
      <c r="K325">
        <f t="shared" ca="1" si="88"/>
        <v>0.13223435876877399</v>
      </c>
      <c r="L325" s="42">
        <f t="shared" ca="1" si="90"/>
        <v>0</v>
      </c>
      <c r="M325" s="42">
        <f t="shared" ca="1" si="91"/>
        <v>0.19397603539339289</v>
      </c>
      <c r="N325" s="42">
        <f t="shared" ca="1" si="92"/>
        <v>0.21469475317138167</v>
      </c>
      <c r="O325" s="42">
        <f t="shared" ca="1" si="93"/>
        <v>0.11854404466349686</v>
      </c>
      <c r="P325" s="42">
        <f t="shared" ca="1" si="94"/>
        <v>8.9351803103407013E-2</v>
      </c>
      <c r="Q325" s="42">
        <f t="shared" ca="1" si="95"/>
        <v>2.9551655809260079E-2</v>
      </c>
      <c r="R325" s="42">
        <f t="shared" ca="1" si="96"/>
        <v>0.24789795007478743</v>
      </c>
      <c r="S325" s="42">
        <f t="shared" ca="1" si="97"/>
        <v>5.105880654745143E-2</v>
      </c>
      <c r="T325" s="42">
        <f t="shared" ca="1" si="98"/>
        <v>5.4924951236822485E-2</v>
      </c>
      <c r="U325">
        <f ca="1">+(L325^2*Markiwitz!$B$4^2)+(M325^2*Markiwitz!$C$4^2)+(N325^2*Markiwitz!$D$4^2)+(O325^2*Markiwitz!$E$4^2)+(P325^2*Markiwitz!$F$4^2)+(Q325^2*Markiwitz!$G$4^2)+(R325^2*Markiwitz!$H$4^2)+(S325^2*Markiwitz!$I$4^2)+(T325^2*Markiwitz!$J$4^2)+(2*L325*M325*Markiwitz!$B$8)+(2*L325*N325*Markiwitz!$E$8)+(2*L325*O325*Markiwitz!$H$8)+(2*L325*P325*Markiwitz!$B$11)+(2*L325*Q325*Markiwitz!$E$11)+(2*L325*R325*Markiwitz!$H$11)+(2*L325*S325*Markiwitz!$K$8)+(2*L325*T325*Markiwitz!$K$11)</f>
        <v>1.2738170328639307E-2</v>
      </c>
      <c r="V325" s="5">
        <f t="shared" ca="1" si="89"/>
        <v>0.11286350308509525</v>
      </c>
      <c r="W325" s="42">
        <f ca="1">SUMPRODUCT(L325:T325,Markiwitz!$B$3:$J$3)</f>
        <v>0.23135705830274345</v>
      </c>
    </row>
    <row r="326" spans="1:23" x14ac:dyDescent="0.25">
      <c r="A326">
        <v>325</v>
      </c>
      <c r="B326" s="25">
        <f t="shared" ca="1" si="87"/>
        <v>1.0000000000000002</v>
      </c>
      <c r="C326" s="46">
        <v>0</v>
      </c>
      <c r="D326">
        <f t="shared" ca="1" si="88"/>
        <v>0.2043774612201259</v>
      </c>
      <c r="E326">
        <f t="shared" ca="1" si="88"/>
        <v>0.66001349165944068</v>
      </c>
      <c r="F326">
        <f t="shared" ca="1" si="88"/>
        <v>0.68812079026004025</v>
      </c>
      <c r="G326">
        <f t="shared" ca="1" si="88"/>
        <v>0.46639811547097676</v>
      </c>
      <c r="H326">
        <f t="shared" ca="1" si="88"/>
        <v>0.70083940829679225</v>
      </c>
      <c r="I326">
        <f t="shared" ca="1" si="88"/>
        <v>0.69572545575425004</v>
      </c>
      <c r="J326">
        <f t="shared" ca="1" si="88"/>
        <v>0.57794984145932438</v>
      </c>
      <c r="K326">
        <f t="shared" ca="1" si="88"/>
        <v>0.75266107982302966</v>
      </c>
      <c r="L326" s="42">
        <f t="shared" ca="1" si="90"/>
        <v>0</v>
      </c>
      <c r="M326" s="42">
        <f t="shared" ca="1" si="91"/>
        <v>4.3062320521104001E-2</v>
      </c>
      <c r="N326" s="42">
        <f t="shared" ca="1" si="92"/>
        <v>0.13906480859687395</v>
      </c>
      <c r="O326" s="42">
        <f t="shared" ca="1" si="93"/>
        <v>0.14498701496001967</v>
      </c>
      <c r="P326" s="42">
        <f t="shared" ca="1" si="94"/>
        <v>9.8270058835980403E-2</v>
      </c>
      <c r="Q326" s="42">
        <f t="shared" ca="1" si="95"/>
        <v>0.14766682712332965</v>
      </c>
      <c r="R326" s="42">
        <f t="shared" ca="1" si="96"/>
        <v>0.14658931758679872</v>
      </c>
      <c r="S326" s="42">
        <f t="shared" ca="1" si="97"/>
        <v>0.12177400173905212</v>
      </c>
      <c r="T326" s="42">
        <f t="shared" ca="1" si="98"/>
        <v>0.15858565063684169</v>
      </c>
      <c r="U326">
        <f ca="1">+(L326^2*Markiwitz!$B$4^2)+(M326^2*Markiwitz!$C$4^2)+(N326^2*Markiwitz!$D$4^2)+(O326^2*Markiwitz!$E$4^2)+(P326^2*Markiwitz!$F$4^2)+(Q326^2*Markiwitz!$G$4^2)+(R326^2*Markiwitz!$H$4^2)+(S326^2*Markiwitz!$I$4^2)+(T326^2*Markiwitz!$J$4^2)+(2*L326*M326*Markiwitz!$B$8)+(2*L326*N326*Markiwitz!$E$8)+(2*L326*O326*Markiwitz!$H$8)+(2*L326*P326*Markiwitz!$B$11)+(2*L326*Q326*Markiwitz!$E$11)+(2*L326*R326*Markiwitz!$H$11)+(2*L326*S326*Markiwitz!$K$8)+(2*L326*T326*Markiwitz!$K$11)</f>
        <v>1.4550833189520364E-2</v>
      </c>
      <c r="V326" s="5">
        <f t="shared" ca="1" si="89"/>
        <v>0.12062683445038407</v>
      </c>
      <c r="W326" s="42">
        <f ca="1">SUMPRODUCT(L326:T326,Markiwitz!$B$3:$J$3)</f>
        <v>0.5273051613117764</v>
      </c>
    </row>
    <row r="327" spans="1:23" x14ac:dyDescent="0.25">
      <c r="A327">
        <v>326</v>
      </c>
      <c r="B327" s="25">
        <f t="shared" ca="1" si="87"/>
        <v>1</v>
      </c>
      <c r="C327" s="46">
        <v>0</v>
      </c>
      <c r="D327">
        <f t="shared" ca="1" si="88"/>
        <v>0.21129664348973598</v>
      </c>
      <c r="E327">
        <f t="shared" ca="1" si="88"/>
        <v>0.23432313142613348</v>
      </c>
      <c r="F327">
        <f t="shared" ca="1" si="88"/>
        <v>4.7046591346041833E-2</v>
      </c>
      <c r="G327">
        <f t="shared" ca="1" si="88"/>
        <v>0.717834831213782</v>
      </c>
      <c r="H327">
        <f t="shared" ca="1" si="88"/>
        <v>0.61230821313106421</v>
      </c>
      <c r="I327">
        <f t="shared" ca="1" si="88"/>
        <v>0.71280289863069057</v>
      </c>
      <c r="J327">
        <f t="shared" ca="1" si="88"/>
        <v>0.9739795882007849</v>
      </c>
      <c r="K327">
        <f t="shared" ca="1" si="88"/>
        <v>0.52901158571706808</v>
      </c>
      <c r="L327" s="42">
        <f t="shared" ca="1" si="90"/>
        <v>0</v>
      </c>
      <c r="M327" s="42">
        <f t="shared" ca="1" si="91"/>
        <v>5.2319234698587708E-2</v>
      </c>
      <c r="N327" s="42">
        <f t="shared" ca="1" si="92"/>
        <v>5.8020831310495555E-2</v>
      </c>
      <c r="O327" s="42">
        <f t="shared" ca="1" si="93"/>
        <v>1.164922269350519E-2</v>
      </c>
      <c r="P327" s="42">
        <f t="shared" ca="1" si="94"/>
        <v>0.17774332989307193</v>
      </c>
      <c r="Q327" s="42">
        <f t="shared" ca="1" si="95"/>
        <v>0.15161384762949714</v>
      </c>
      <c r="R327" s="42">
        <f t="shared" ca="1" si="96"/>
        <v>0.17649737133237658</v>
      </c>
      <c r="S327" s="42">
        <f t="shared" ca="1" si="97"/>
        <v>0.24116742142752504</v>
      </c>
      <c r="T327" s="42">
        <f t="shared" ca="1" si="98"/>
        <v>0.13098874101494093</v>
      </c>
      <c r="U327">
        <f ca="1">+(L327^2*Markiwitz!$B$4^2)+(M327^2*Markiwitz!$C$4^2)+(N327^2*Markiwitz!$D$4^2)+(O327^2*Markiwitz!$E$4^2)+(P327^2*Markiwitz!$F$4^2)+(Q327^2*Markiwitz!$G$4^2)+(R327^2*Markiwitz!$H$4^2)+(S327^2*Markiwitz!$I$4^2)+(T327^2*Markiwitz!$J$4^2)+(2*L327*M327*Markiwitz!$B$8)+(2*L327*N327*Markiwitz!$E$8)+(2*L327*O327*Markiwitz!$H$8)+(2*L327*P327*Markiwitz!$B$11)+(2*L327*Q327*Markiwitz!$E$11)+(2*L327*R327*Markiwitz!$H$11)+(2*L327*S327*Markiwitz!$K$8)+(2*L327*T327*Markiwitz!$K$11)</f>
        <v>2.0023353021244843E-2</v>
      </c>
      <c r="V327" s="5">
        <f t="shared" ca="1" si="89"/>
        <v>0.14150389754789386</v>
      </c>
      <c r="W327" s="42">
        <f ca="1">SUMPRODUCT(L327:T327,Markiwitz!$B$3:$J$3)</f>
        <v>0.50188796689583237</v>
      </c>
    </row>
    <row r="328" spans="1:23" x14ac:dyDescent="0.25">
      <c r="A328">
        <v>327</v>
      </c>
      <c r="B328" s="25">
        <f t="shared" ca="1" si="87"/>
        <v>1.0000000000000002</v>
      </c>
      <c r="C328" s="46">
        <v>0</v>
      </c>
      <c r="D328">
        <f t="shared" ca="1" si="88"/>
        <v>0.57087784285436838</v>
      </c>
      <c r="E328">
        <f t="shared" ca="1" si="88"/>
        <v>0.90614083251529598</v>
      </c>
      <c r="F328">
        <f t="shared" ca="1" si="88"/>
        <v>0.76383860447585106</v>
      </c>
      <c r="G328">
        <f t="shared" ca="1" si="88"/>
        <v>0.18917844542497864</v>
      </c>
      <c r="H328">
        <f t="shared" ca="1" si="88"/>
        <v>0.92464436733958366</v>
      </c>
      <c r="I328">
        <f t="shared" ca="1" si="88"/>
        <v>8.6667270374024441E-2</v>
      </c>
      <c r="J328">
        <f t="shared" ca="1" si="88"/>
        <v>0.62865188369840175</v>
      </c>
      <c r="K328">
        <f t="shared" ca="1" si="88"/>
        <v>0.92053204181026793</v>
      </c>
      <c r="L328" s="42">
        <f t="shared" ca="1" si="90"/>
        <v>0</v>
      </c>
      <c r="M328" s="42">
        <f t="shared" ca="1" si="91"/>
        <v>0.1143921979150207</v>
      </c>
      <c r="N328" s="42">
        <f t="shared" ca="1" si="92"/>
        <v>0.18157201711262419</v>
      </c>
      <c r="O328" s="42">
        <f t="shared" ca="1" si="93"/>
        <v>0.15305757249476012</v>
      </c>
      <c r="P328" s="42">
        <f t="shared" ca="1" si="94"/>
        <v>3.7907476075981855E-2</v>
      </c>
      <c r="Q328" s="42">
        <f t="shared" ca="1" si="95"/>
        <v>0.18527974555968418</v>
      </c>
      <c r="R328" s="42">
        <f t="shared" ca="1" si="96"/>
        <v>1.7366341450230537E-2</v>
      </c>
      <c r="S328" s="42">
        <f t="shared" ca="1" si="97"/>
        <v>0.12596892943000979</v>
      </c>
      <c r="T328" s="42">
        <f t="shared" ca="1" si="98"/>
        <v>0.18445571996168866</v>
      </c>
      <c r="U328">
        <f ca="1">+(L328^2*Markiwitz!$B$4^2)+(M328^2*Markiwitz!$C$4^2)+(N328^2*Markiwitz!$D$4^2)+(O328^2*Markiwitz!$E$4^2)+(P328^2*Markiwitz!$F$4^2)+(Q328^2*Markiwitz!$G$4^2)+(R328^2*Markiwitz!$H$4^2)+(S328^2*Markiwitz!$I$4^2)+(T328^2*Markiwitz!$J$4^2)+(2*L328*M328*Markiwitz!$B$8)+(2*L328*N328*Markiwitz!$E$8)+(2*L328*O328*Markiwitz!$H$8)+(2*L328*P328*Markiwitz!$B$11)+(2*L328*Q328*Markiwitz!$E$11)+(2*L328*R328*Markiwitz!$H$11)+(2*L328*S328*Markiwitz!$K$8)+(2*L328*T328*Markiwitz!$K$11)</f>
        <v>1.6907563582505166E-2</v>
      </c>
      <c r="V328" s="5">
        <f t="shared" ca="1" si="89"/>
        <v>0.13002908744779057</v>
      </c>
      <c r="W328" s="42">
        <f ca="1">SUMPRODUCT(L328:T328,Markiwitz!$B$3:$J$3)</f>
        <v>0.62523519163033503</v>
      </c>
    </row>
    <row r="329" spans="1:23" x14ac:dyDescent="0.25">
      <c r="A329">
        <v>328</v>
      </c>
      <c r="B329" s="25">
        <f t="shared" ca="1" si="87"/>
        <v>1</v>
      </c>
      <c r="C329" s="46">
        <v>0</v>
      </c>
      <c r="D329">
        <f t="shared" ca="1" si="88"/>
        <v>0.31779342385493692</v>
      </c>
      <c r="E329">
        <f t="shared" ca="1" si="88"/>
        <v>0.52077995641726349</v>
      </c>
      <c r="F329">
        <f t="shared" ca="1" si="88"/>
        <v>0.3037557376305996</v>
      </c>
      <c r="G329">
        <f t="shared" ca="1" si="88"/>
        <v>0.40294445140754853</v>
      </c>
      <c r="H329">
        <f t="shared" ca="1" si="88"/>
        <v>0.30041680782974534</v>
      </c>
      <c r="I329">
        <f t="shared" ca="1" si="88"/>
        <v>0.14278254361911402</v>
      </c>
      <c r="J329">
        <f t="shared" ca="1" si="88"/>
        <v>7.8965870390196979E-2</v>
      </c>
      <c r="K329">
        <f t="shared" ca="1" si="88"/>
        <v>0.11047636522929982</v>
      </c>
      <c r="L329" s="42">
        <f t="shared" ca="1" si="90"/>
        <v>0</v>
      </c>
      <c r="M329" s="42">
        <f t="shared" ca="1" si="91"/>
        <v>0.14591634707356696</v>
      </c>
      <c r="N329" s="42">
        <f t="shared" ca="1" si="92"/>
        <v>0.23911856937677151</v>
      </c>
      <c r="O329" s="42">
        <f t="shared" ca="1" si="93"/>
        <v>0.13947087733925542</v>
      </c>
      <c r="P329" s="42">
        <f t="shared" ca="1" si="94"/>
        <v>0.18501384235625518</v>
      </c>
      <c r="Q329" s="42">
        <f t="shared" ca="1" si="95"/>
        <v>0.13793779199794853</v>
      </c>
      <c r="R329" s="42">
        <f t="shared" ca="1" si="96"/>
        <v>6.5559277275301905E-2</v>
      </c>
      <c r="S329" s="42">
        <f t="shared" ca="1" si="97"/>
        <v>3.6257551245245143E-2</v>
      </c>
      <c r="T329" s="42">
        <f t="shared" ca="1" si="98"/>
        <v>5.0725743335655334E-2</v>
      </c>
      <c r="U329">
        <f ca="1">+(L329^2*Markiwitz!$B$4^2)+(M329^2*Markiwitz!$C$4^2)+(N329^2*Markiwitz!$D$4^2)+(O329^2*Markiwitz!$E$4^2)+(P329^2*Markiwitz!$F$4^2)+(Q329^2*Markiwitz!$G$4^2)+(R329^2*Markiwitz!$H$4^2)+(S329^2*Markiwitz!$I$4^2)+(T329^2*Markiwitz!$J$4^2)+(2*L329*M329*Markiwitz!$B$8)+(2*L329*N329*Markiwitz!$E$8)+(2*L329*O329*Markiwitz!$H$8)+(2*L329*P329*Markiwitz!$B$11)+(2*L329*Q329*Markiwitz!$E$11)+(2*L329*R329*Markiwitz!$H$11)+(2*L329*S329*Markiwitz!$K$8)+(2*L329*T329*Markiwitz!$K$11)</f>
        <v>1.6258276300688473E-2</v>
      </c>
      <c r="V329" s="5">
        <f t="shared" ca="1" si="89"/>
        <v>0.12750794602960425</v>
      </c>
      <c r="W329" s="42">
        <f ca="1">SUMPRODUCT(L329:T329,Markiwitz!$B$3:$J$3)</f>
        <v>0.55584423414502804</v>
      </c>
    </row>
    <row r="330" spans="1:23" x14ac:dyDescent="0.25">
      <c r="A330">
        <v>329</v>
      </c>
      <c r="B330" s="25">
        <f t="shared" ca="1" si="87"/>
        <v>1</v>
      </c>
      <c r="C330" s="46">
        <v>0</v>
      </c>
      <c r="D330">
        <f t="shared" ca="1" si="88"/>
        <v>0.30747833328105745</v>
      </c>
      <c r="E330">
        <f t="shared" ca="1" si="88"/>
        <v>0.31752458189906774</v>
      </c>
      <c r="F330">
        <f t="shared" ca="1" si="88"/>
        <v>0.80610541833601079</v>
      </c>
      <c r="G330">
        <f t="shared" ca="1" si="88"/>
        <v>0.46620954406525439</v>
      </c>
      <c r="H330">
        <f t="shared" ca="1" si="88"/>
        <v>0.41697757302046645</v>
      </c>
      <c r="I330">
        <f t="shared" ca="1" si="88"/>
        <v>0.66108445514221181</v>
      </c>
      <c r="J330">
        <f t="shared" ca="1" si="88"/>
        <v>0.56767623732034</v>
      </c>
      <c r="K330">
        <f t="shared" ca="1" si="88"/>
        <v>0.26078802346722429</v>
      </c>
      <c r="L330" s="42">
        <f t="shared" ca="1" si="90"/>
        <v>0</v>
      </c>
      <c r="M330" s="42">
        <f t="shared" ca="1" si="91"/>
        <v>8.0833577775458132E-2</v>
      </c>
      <c r="N330" s="42">
        <f t="shared" ca="1" si="92"/>
        <v>8.3474655637270356E-2</v>
      </c>
      <c r="O330" s="42">
        <f t="shared" ca="1" si="93"/>
        <v>0.21191862312041621</v>
      </c>
      <c r="P330" s="42">
        <f t="shared" ca="1" si="94"/>
        <v>0.12256273486890683</v>
      </c>
      <c r="Q330" s="42">
        <f t="shared" ca="1" si="95"/>
        <v>0.10962004613366405</v>
      </c>
      <c r="R330" s="42">
        <f t="shared" ca="1" si="96"/>
        <v>0.17379377971337676</v>
      </c>
      <c r="S330" s="42">
        <f t="shared" ca="1" si="97"/>
        <v>0.14923751144042016</v>
      </c>
      <c r="T330" s="42">
        <f t="shared" ca="1" si="98"/>
        <v>6.8559071310487552E-2</v>
      </c>
      <c r="U330">
        <f ca="1">+(L330^2*Markiwitz!$B$4^2)+(M330^2*Markiwitz!$C$4^2)+(N330^2*Markiwitz!$D$4^2)+(O330^2*Markiwitz!$E$4^2)+(P330^2*Markiwitz!$F$4^2)+(Q330^2*Markiwitz!$G$4^2)+(R330^2*Markiwitz!$H$4^2)+(S330^2*Markiwitz!$I$4^2)+(T330^2*Markiwitz!$J$4^2)+(2*L330*M330*Markiwitz!$B$8)+(2*L330*N330*Markiwitz!$E$8)+(2*L330*O330*Markiwitz!$H$8)+(2*L330*P330*Markiwitz!$B$11)+(2*L330*Q330*Markiwitz!$E$11)+(2*L330*R330*Markiwitz!$H$11)+(2*L330*S330*Markiwitz!$K$8)+(2*L330*T330*Markiwitz!$K$11)</f>
        <v>1.5152975389702608E-2</v>
      </c>
      <c r="V330" s="5">
        <f t="shared" ca="1" si="89"/>
        <v>0.12309742235198351</v>
      </c>
      <c r="W330" s="42">
        <f ca="1">SUMPRODUCT(L330:T330,Markiwitz!$B$3:$J$3)</f>
        <v>0.43798372490775433</v>
      </c>
    </row>
    <row r="331" spans="1:23" x14ac:dyDescent="0.25">
      <c r="A331">
        <v>330</v>
      </c>
      <c r="B331" s="25">
        <f t="shared" ca="1" si="87"/>
        <v>1</v>
      </c>
      <c r="C331" s="46">
        <v>0</v>
      </c>
      <c r="D331">
        <f t="shared" ca="1" si="88"/>
        <v>0.14199929014527224</v>
      </c>
      <c r="E331">
        <f t="shared" ca="1" si="88"/>
        <v>0.28483367019362282</v>
      </c>
      <c r="F331">
        <f t="shared" ca="1" si="88"/>
        <v>0.75616913545659059</v>
      </c>
      <c r="G331">
        <f t="shared" ca="1" si="88"/>
        <v>0.62698204483970332</v>
      </c>
      <c r="H331">
        <f t="shared" ca="1" si="88"/>
        <v>0.95153705587348414</v>
      </c>
      <c r="I331">
        <f t="shared" ca="1" si="88"/>
        <v>0.13436657016757858</v>
      </c>
      <c r="J331">
        <f t="shared" ca="1" si="88"/>
        <v>0.51061221531955148</v>
      </c>
      <c r="K331">
        <f t="shared" ca="1" si="88"/>
        <v>0.22930169801706857</v>
      </c>
      <c r="L331" s="42">
        <f t="shared" ca="1" si="90"/>
        <v>0</v>
      </c>
      <c r="M331" s="42">
        <f t="shared" ca="1" si="91"/>
        <v>3.9055840401275549E-2</v>
      </c>
      <c r="N331" s="42">
        <f t="shared" ca="1" si="92"/>
        <v>7.8341366020991121E-2</v>
      </c>
      <c r="O331" s="42">
        <f t="shared" ca="1" si="93"/>
        <v>0.20797865285488112</v>
      </c>
      <c r="P331" s="42">
        <f t="shared" ca="1" si="94"/>
        <v>0.17244671190027164</v>
      </c>
      <c r="Q331" s="42">
        <f t="shared" ca="1" si="95"/>
        <v>0.26171313498873666</v>
      </c>
      <c r="R331" s="42">
        <f t="shared" ca="1" si="96"/>
        <v>3.6956517982329247E-2</v>
      </c>
      <c r="S331" s="42">
        <f t="shared" ca="1" si="97"/>
        <v>0.14044006253876415</v>
      </c>
      <c r="T331" s="42">
        <f t="shared" ca="1" si="98"/>
        <v>6.3067713312750545E-2</v>
      </c>
      <c r="U331">
        <f ca="1">+(L331^2*Markiwitz!$B$4^2)+(M331^2*Markiwitz!$C$4^2)+(N331^2*Markiwitz!$D$4^2)+(O331^2*Markiwitz!$E$4^2)+(P331^2*Markiwitz!$F$4^2)+(Q331^2*Markiwitz!$G$4^2)+(R331^2*Markiwitz!$H$4^2)+(S331^2*Markiwitz!$I$4^2)+(T331^2*Markiwitz!$J$4^2)+(2*L331*M331*Markiwitz!$B$8)+(2*L331*N331*Markiwitz!$E$8)+(2*L331*O331*Markiwitz!$H$8)+(2*L331*P331*Markiwitz!$B$11)+(2*L331*Q331*Markiwitz!$E$11)+(2*L331*R331*Markiwitz!$H$11)+(2*L331*S331*Markiwitz!$K$8)+(2*L331*T331*Markiwitz!$K$11)</f>
        <v>2.8965840423445629E-2</v>
      </c>
      <c r="V331" s="5">
        <f t="shared" ca="1" si="89"/>
        <v>0.17019353813657448</v>
      </c>
      <c r="W331" s="42">
        <f ca="1">SUMPRODUCT(L331:T331,Markiwitz!$B$3:$J$3)</f>
        <v>0.85785241461150541</v>
      </c>
    </row>
    <row r="332" spans="1:23" x14ac:dyDescent="0.25">
      <c r="A332">
        <v>331</v>
      </c>
      <c r="B332" s="25">
        <f t="shared" ca="1" si="87"/>
        <v>0.99999999999999978</v>
      </c>
      <c r="C332" s="46">
        <v>0</v>
      </c>
      <c r="D332">
        <f t="shared" ref="D332:K341" ca="1" si="99">RAND()</f>
        <v>0.96128704381249397</v>
      </c>
      <c r="E332">
        <f t="shared" ca="1" si="99"/>
        <v>0.92077052352819155</v>
      </c>
      <c r="F332">
        <f t="shared" ca="1" si="99"/>
        <v>0.50492016824276675</v>
      </c>
      <c r="G332">
        <f t="shared" ca="1" si="99"/>
        <v>2.2460625168869042E-2</v>
      </c>
      <c r="H332">
        <f t="shared" ca="1" si="99"/>
        <v>0.54747523222614958</v>
      </c>
      <c r="I332">
        <f t="shared" ca="1" si="99"/>
        <v>0.10094617905023107</v>
      </c>
      <c r="J332">
        <f t="shared" ca="1" si="99"/>
        <v>0.82303187361213748</v>
      </c>
      <c r="K332">
        <f t="shared" ca="1" si="99"/>
        <v>0.14580790019370271</v>
      </c>
      <c r="L332" s="42">
        <f t="shared" ca="1" si="90"/>
        <v>0</v>
      </c>
      <c r="M332" s="42">
        <f t="shared" ca="1" si="91"/>
        <v>0.23872827681094469</v>
      </c>
      <c r="N332" s="42">
        <f t="shared" ca="1" si="92"/>
        <v>0.22866630923101558</v>
      </c>
      <c r="O332" s="42">
        <f t="shared" ca="1" si="93"/>
        <v>0.12539305763825517</v>
      </c>
      <c r="P332" s="42">
        <f t="shared" ca="1" si="94"/>
        <v>5.5779242809669387E-3</v>
      </c>
      <c r="Q332" s="42">
        <f t="shared" ca="1" si="95"/>
        <v>0.13596128193683846</v>
      </c>
      <c r="R332" s="42">
        <f t="shared" ca="1" si="96"/>
        <v>2.5069210628008189E-2</v>
      </c>
      <c r="S332" s="42">
        <f t="shared" ca="1" si="97"/>
        <v>0.20439366390361322</v>
      </c>
      <c r="T332" s="42">
        <f t="shared" ca="1" si="98"/>
        <v>3.6210275570357629E-2</v>
      </c>
      <c r="U332">
        <f ca="1">+(L332^2*Markiwitz!$B$4^2)+(M332^2*Markiwitz!$C$4^2)+(N332^2*Markiwitz!$D$4^2)+(O332^2*Markiwitz!$E$4^2)+(P332^2*Markiwitz!$F$4^2)+(Q332^2*Markiwitz!$G$4^2)+(R332^2*Markiwitz!$H$4^2)+(S332^2*Markiwitz!$I$4^2)+(T332^2*Markiwitz!$J$4^2)+(2*L332*M332*Markiwitz!$B$8)+(2*L332*N332*Markiwitz!$E$8)+(2*L332*O332*Markiwitz!$H$8)+(2*L332*P332*Markiwitz!$B$11)+(2*L332*Q332*Markiwitz!$E$11)+(2*L332*R332*Markiwitz!$H$11)+(2*L332*S332*Markiwitz!$K$8)+(2*L332*T332*Markiwitz!$K$11)</f>
        <v>1.6694388339507097E-2</v>
      </c>
      <c r="V332" s="5">
        <f t="shared" ca="1" si="89"/>
        <v>0.12920676584261018</v>
      </c>
      <c r="W332" s="42">
        <f ca="1">SUMPRODUCT(L332:T332,Markiwitz!$B$3:$J$3)</f>
        <v>0.48254789218922245</v>
      </c>
    </row>
    <row r="333" spans="1:23" x14ac:dyDescent="0.25">
      <c r="A333">
        <v>332</v>
      </c>
      <c r="B333" s="25">
        <f t="shared" ca="1" si="87"/>
        <v>1</v>
      </c>
      <c r="C333" s="46">
        <v>0</v>
      </c>
      <c r="D333">
        <f t="shared" ca="1" si="99"/>
        <v>0.68043746893888035</v>
      </c>
      <c r="E333">
        <f t="shared" ca="1" si="99"/>
        <v>0.92756857653823632</v>
      </c>
      <c r="F333">
        <f t="shared" ca="1" si="99"/>
        <v>0.585020805877977</v>
      </c>
      <c r="G333">
        <f t="shared" ca="1" si="99"/>
        <v>0.43217818379098716</v>
      </c>
      <c r="H333">
        <f t="shared" ca="1" si="99"/>
        <v>0.34970643374573429</v>
      </c>
      <c r="I333">
        <f t="shared" ca="1" si="99"/>
        <v>0.45071593005643262</v>
      </c>
      <c r="J333">
        <f t="shared" ca="1" si="99"/>
        <v>0.92820977236084601</v>
      </c>
      <c r="K333">
        <f t="shared" ca="1" si="99"/>
        <v>0.9644574005766432</v>
      </c>
      <c r="L333" s="42">
        <f t="shared" ca="1" si="90"/>
        <v>0</v>
      </c>
      <c r="M333" s="42">
        <f t="shared" ca="1" si="91"/>
        <v>0.12794279439425896</v>
      </c>
      <c r="N333" s="42">
        <f t="shared" ca="1" si="92"/>
        <v>0.1744109063536402</v>
      </c>
      <c r="O333" s="42">
        <f t="shared" ca="1" si="93"/>
        <v>0.11000158001224497</v>
      </c>
      <c r="P333" s="42">
        <f t="shared" ca="1" si="94"/>
        <v>8.1262550983095955E-2</v>
      </c>
      <c r="Q333" s="42">
        <f t="shared" ca="1" si="95"/>
        <v>6.5755371203843824E-2</v>
      </c>
      <c r="R333" s="42">
        <f t="shared" ca="1" si="96"/>
        <v>8.4748207148785254E-2</v>
      </c>
      <c r="S333" s="42">
        <f t="shared" ca="1" si="97"/>
        <v>0.17453147053336793</v>
      </c>
      <c r="T333" s="42">
        <f t="shared" ca="1" si="98"/>
        <v>0.18134711937076292</v>
      </c>
      <c r="U333">
        <f ca="1">+(L333^2*Markiwitz!$B$4^2)+(M333^2*Markiwitz!$C$4^2)+(N333^2*Markiwitz!$D$4^2)+(O333^2*Markiwitz!$E$4^2)+(P333^2*Markiwitz!$F$4^2)+(Q333^2*Markiwitz!$G$4^2)+(R333^2*Markiwitz!$H$4^2)+(S333^2*Markiwitz!$I$4^2)+(T333^2*Markiwitz!$J$4^2)+(2*L333*M333*Markiwitz!$B$8)+(2*L333*N333*Markiwitz!$E$8)+(2*L333*O333*Markiwitz!$H$8)+(2*L333*P333*Markiwitz!$B$11)+(2*L333*Q333*Markiwitz!$E$11)+(2*L333*R333*Markiwitz!$H$11)+(2*L333*S333*Markiwitz!$K$8)+(2*L333*T333*Markiwitz!$K$11)</f>
        <v>1.0475091994982946E-2</v>
      </c>
      <c r="V333" s="5">
        <f t="shared" ca="1" si="89"/>
        <v>0.10234789687620818</v>
      </c>
      <c r="W333" s="42">
        <f ca="1">SUMPRODUCT(L333:T333,Markiwitz!$B$3:$J$3)</f>
        <v>0.29816689425703952</v>
      </c>
    </row>
    <row r="334" spans="1:23" x14ac:dyDescent="0.25">
      <c r="A334">
        <v>333</v>
      </c>
      <c r="B334" s="25">
        <f t="shared" ca="1" si="87"/>
        <v>0.99999999999999978</v>
      </c>
      <c r="C334" s="46">
        <v>0</v>
      </c>
      <c r="D334">
        <f t="shared" ca="1" si="99"/>
        <v>0.11432579146272548</v>
      </c>
      <c r="E334">
        <f t="shared" ca="1" si="99"/>
        <v>5.1491766140853934E-2</v>
      </c>
      <c r="F334">
        <f t="shared" ca="1" si="99"/>
        <v>0.38867143301100326</v>
      </c>
      <c r="G334">
        <f t="shared" ca="1" si="99"/>
        <v>0.80032930247940426</v>
      </c>
      <c r="H334">
        <f t="shared" ca="1" si="99"/>
        <v>0.90034624946311859</v>
      </c>
      <c r="I334">
        <f t="shared" ca="1" si="99"/>
        <v>0.36630868543948902</v>
      </c>
      <c r="J334">
        <f t="shared" ca="1" si="99"/>
        <v>0.95579290531194938</v>
      </c>
      <c r="K334">
        <f t="shared" ca="1" si="99"/>
        <v>0.83351881338844569</v>
      </c>
      <c r="L334" s="42">
        <f t="shared" ca="1" si="90"/>
        <v>0</v>
      </c>
      <c r="M334" s="42">
        <f t="shared" ca="1" si="91"/>
        <v>2.5919602257720175E-2</v>
      </c>
      <c r="N334" s="42">
        <f t="shared" ca="1" si="92"/>
        <v>1.1674059552464344E-2</v>
      </c>
      <c r="O334" s="42">
        <f t="shared" ca="1" si="93"/>
        <v>8.8118427379248965E-2</v>
      </c>
      <c r="P334" s="42">
        <f t="shared" ca="1" si="94"/>
        <v>0.18144827103364666</v>
      </c>
      <c r="Q334" s="42">
        <f t="shared" ca="1" si="95"/>
        <v>0.20412381477300123</v>
      </c>
      <c r="R334" s="42">
        <f t="shared" ca="1" si="96"/>
        <v>8.3048411987031626E-2</v>
      </c>
      <c r="S334" s="42">
        <f t="shared" ca="1" si="97"/>
        <v>0.21669451511747209</v>
      </c>
      <c r="T334" s="42">
        <f t="shared" ca="1" si="98"/>
        <v>0.18897289789941468</v>
      </c>
      <c r="U334">
        <f ca="1">+(L334^2*Markiwitz!$B$4^2)+(M334^2*Markiwitz!$C$4^2)+(N334^2*Markiwitz!$D$4^2)+(O334^2*Markiwitz!$E$4^2)+(P334^2*Markiwitz!$F$4^2)+(Q334^2*Markiwitz!$G$4^2)+(R334^2*Markiwitz!$H$4^2)+(S334^2*Markiwitz!$I$4^2)+(T334^2*Markiwitz!$J$4^2)+(2*L334*M334*Markiwitz!$B$8)+(2*L334*N334*Markiwitz!$E$8)+(2*L334*O334*Markiwitz!$H$8)+(2*L334*P334*Markiwitz!$B$11)+(2*L334*Q334*Markiwitz!$E$11)+(2*L334*R334*Markiwitz!$H$11)+(2*L334*S334*Markiwitz!$K$8)+(2*L334*T334*Markiwitz!$K$11)</f>
        <v>2.2553338674181612E-2</v>
      </c>
      <c r="V334" s="5">
        <f t="shared" ca="1" si="89"/>
        <v>0.15017769033442221</v>
      </c>
      <c r="W334" s="42">
        <f ca="1">SUMPRODUCT(L334:T334,Markiwitz!$B$3:$J$3)</f>
        <v>0.65701513968657754</v>
      </c>
    </row>
    <row r="335" spans="1:23" x14ac:dyDescent="0.25">
      <c r="A335">
        <v>334</v>
      </c>
      <c r="B335" s="25">
        <f t="shared" ca="1" si="87"/>
        <v>1</v>
      </c>
      <c r="C335" s="46">
        <v>0</v>
      </c>
      <c r="D335">
        <f t="shared" ca="1" si="99"/>
        <v>1.8076900256413952E-2</v>
      </c>
      <c r="E335">
        <f t="shared" ca="1" si="99"/>
        <v>0.34739860298002745</v>
      </c>
      <c r="F335">
        <f t="shared" ca="1" si="99"/>
        <v>0.63220792298809148</v>
      </c>
      <c r="G335">
        <f t="shared" ca="1" si="99"/>
        <v>0.89870912888035159</v>
      </c>
      <c r="H335">
        <f t="shared" ca="1" si="99"/>
        <v>0.38737723227438248</v>
      </c>
      <c r="I335">
        <f t="shared" ca="1" si="99"/>
        <v>0.88983070910927975</v>
      </c>
      <c r="J335">
        <f t="shared" ca="1" si="99"/>
        <v>0.17938598722970511</v>
      </c>
      <c r="K335">
        <f t="shared" ca="1" si="99"/>
        <v>0.49844242379300607</v>
      </c>
      <c r="L335" s="42">
        <f t="shared" ca="1" si="90"/>
        <v>0</v>
      </c>
      <c r="M335" s="42">
        <f t="shared" ca="1" si="91"/>
        <v>4.6935567786697135E-3</v>
      </c>
      <c r="N335" s="42">
        <f t="shared" ca="1" si="92"/>
        <v>9.0199926137157188E-2</v>
      </c>
      <c r="O335" s="42">
        <f t="shared" ca="1" si="93"/>
        <v>0.16414892710472381</v>
      </c>
      <c r="P335" s="42">
        <f t="shared" ca="1" si="94"/>
        <v>0.23334433802676252</v>
      </c>
      <c r="Q335" s="42">
        <f t="shared" ca="1" si="95"/>
        <v>0.10058013313419838</v>
      </c>
      <c r="R335" s="42">
        <f t="shared" ca="1" si="96"/>
        <v>0.23103911054255358</v>
      </c>
      <c r="S335" s="42">
        <f t="shared" ca="1" si="97"/>
        <v>4.6576476299447514E-2</v>
      </c>
      <c r="T335" s="42">
        <f t="shared" ca="1" si="98"/>
        <v>0.12941753197648739</v>
      </c>
      <c r="U335">
        <f ca="1">+(L335^2*Markiwitz!$B$4^2)+(M335^2*Markiwitz!$C$4^2)+(N335^2*Markiwitz!$D$4^2)+(O335^2*Markiwitz!$E$4^2)+(P335^2*Markiwitz!$F$4^2)+(Q335^2*Markiwitz!$G$4^2)+(R335^2*Markiwitz!$H$4^2)+(S335^2*Markiwitz!$I$4^2)+(T335^2*Markiwitz!$J$4^2)+(2*L335*M335*Markiwitz!$B$8)+(2*L335*N335*Markiwitz!$E$8)+(2*L335*O335*Markiwitz!$H$8)+(2*L335*P335*Markiwitz!$B$11)+(2*L335*Q335*Markiwitz!$E$11)+(2*L335*R335*Markiwitz!$H$11)+(2*L335*S335*Markiwitz!$K$8)+(2*L335*T335*Markiwitz!$K$11)</f>
        <v>1.7490020142419207E-2</v>
      </c>
      <c r="V335" s="5">
        <f t="shared" ca="1" si="89"/>
        <v>0.13224983985782066</v>
      </c>
      <c r="W335" s="42">
        <f ca="1">SUMPRODUCT(L335:T335,Markiwitz!$B$3:$J$3)</f>
        <v>0.44104887018177241</v>
      </c>
    </row>
    <row r="336" spans="1:23" x14ac:dyDescent="0.25">
      <c r="A336">
        <v>335</v>
      </c>
      <c r="B336" s="25">
        <f t="shared" ca="1" si="87"/>
        <v>0.99999999999999978</v>
      </c>
      <c r="C336" s="46">
        <v>0</v>
      </c>
      <c r="D336">
        <f t="shared" ca="1" si="99"/>
        <v>0.52867640841156327</v>
      </c>
      <c r="E336">
        <f t="shared" ca="1" si="99"/>
        <v>0.69059835419560922</v>
      </c>
      <c r="F336">
        <f t="shared" ca="1" si="99"/>
        <v>0.48087501548210498</v>
      </c>
      <c r="G336">
        <f t="shared" ca="1" si="99"/>
        <v>0.30417963967738459</v>
      </c>
      <c r="H336">
        <f t="shared" ca="1" si="99"/>
        <v>0.45551373071707724</v>
      </c>
      <c r="I336">
        <f t="shared" ca="1" si="99"/>
        <v>8.2634798107471652E-2</v>
      </c>
      <c r="J336">
        <f t="shared" ca="1" si="99"/>
        <v>0.2910929871682757</v>
      </c>
      <c r="K336">
        <f t="shared" ca="1" si="99"/>
        <v>0.87549681101769983</v>
      </c>
      <c r="L336" s="42">
        <f t="shared" ca="1" si="90"/>
        <v>0</v>
      </c>
      <c r="M336" s="42">
        <f t="shared" ca="1" si="91"/>
        <v>0.14253619636794262</v>
      </c>
      <c r="N336" s="42">
        <f t="shared" ca="1" si="92"/>
        <v>0.18619189556946072</v>
      </c>
      <c r="O336" s="42">
        <f t="shared" ca="1" si="93"/>
        <v>0.12964848543390312</v>
      </c>
      <c r="P336" s="42">
        <f t="shared" ca="1" si="94"/>
        <v>8.2009728753459965E-2</v>
      </c>
      <c r="Q336" s="42">
        <f t="shared" ca="1" si="95"/>
        <v>0.12281084144620849</v>
      </c>
      <c r="R336" s="42">
        <f t="shared" ca="1" si="96"/>
        <v>2.2279128825250325E-2</v>
      </c>
      <c r="S336" s="42">
        <f t="shared" ca="1" si="97"/>
        <v>7.8481442561454853E-2</v>
      </c>
      <c r="T336" s="42">
        <f t="shared" ca="1" si="98"/>
        <v>0.23604228104231972</v>
      </c>
      <c r="U336">
        <f ca="1">+(L336^2*Markiwitz!$B$4^2)+(M336^2*Markiwitz!$C$4^2)+(N336^2*Markiwitz!$D$4^2)+(O336^2*Markiwitz!$E$4^2)+(P336^2*Markiwitz!$F$4^2)+(Q336^2*Markiwitz!$G$4^2)+(R336^2*Markiwitz!$H$4^2)+(S336^2*Markiwitz!$I$4^2)+(T336^2*Markiwitz!$J$4^2)+(2*L336*M336*Markiwitz!$B$8)+(2*L336*N336*Markiwitz!$E$8)+(2*L336*O336*Markiwitz!$H$8)+(2*L336*P336*Markiwitz!$B$11)+(2*L336*Q336*Markiwitz!$E$11)+(2*L336*R336*Markiwitz!$H$11)+(2*L336*S336*Markiwitz!$K$8)+(2*L336*T336*Markiwitz!$K$11)</f>
        <v>1.1325835020741621E-2</v>
      </c>
      <c r="V336" s="5">
        <f t="shared" ca="1" si="89"/>
        <v>0.10642290646633187</v>
      </c>
      <c r="W336" s="42">
        <f ca="1">SUMPRODUCT(L336:T336,Markiwitz!$B$3:$J$3)</f>
        <v>0.47225003829924966</v>
      </c>
    </row>
    <row r="337" spans="1:23" x14ac:dyDescent="0.25">
      <c r="A337">
        <v>336</v>
      </c>
      <c r="B337" s="25">
        <f t="shared" ca="1" si="87"/>
        <v>1</v>
      </c>
      <c r="C337" s="46">
        <v>0</v>
      </c>
      <c r="D337">
        <f t="shared" ca="1" si="99"/>
        <v>0.92609320359708158</v>
      </c>
      <c r="E337">
        <f t="shared" ca="1" si="99"/>
        <v>0.73279375388258094</v>
      </c>
      <c r="F337">
        <f t="shared" ca="1" si="99"/>
        <v>0.2841073903295791</v>
      </c>
      <c r="G337">
        <f t="shared" ca="1" si="99"/>
        <v>0.35491464498145664</v>
      </c>
      <c r="H337">
        <f t="shared" ca="1" si="99"/>
        <v>4.9952619089146388E-3</v>
      </c>
      <c r="I337">
        <f t="shared" ca="1" si="99"/>
        <v>0.98886017259023451</v>
      </c>
      <c r="J337">
        <f t="shared" ca="1" si="99"/>
        <v>0.96610947309165585</v>
      </c>
      <c r="K337">
        <f t="shared" ca="1" si="99"/>
        <v>0.79753590085836812</v>
      </c>
      <c r="L337" s="42">
        <f t="shared" ca="1" si="90"/>
        <v>0</v>
      </c>
      <c r="M337" s="42">
        <f t="shared" ca="1" si="91"/>
        <v>0.18318855246313592</v>
      </c>
      <c r="N337" s="42">
        <f t="shared" ca="1" si="92"/>
        <v>0.14495239410717181</v>
      </c>
      <c r="O337" s="42">
        <f t="shared" ca="1" si="93"/>
        <v>5.6198686456615243E-2</v>
      </c>
      <c r="P337" s="42">
        <f t="shared" ca="1" si="94"/>
        <v>7.0204920854173208E-2</v>
      </c>
      <c r="Q337" s="42">
        <f t="shared" ca="1" si="95"/>
        <v>9.8810227168715761E-4</v>
      </c>
      <c r="R337" s="42">
        <f t="shared" ca="1" si="96"/>
        <v>0.19560435483345195</v>
      </c>
      <c r="S337" s="42">
        <f t="shared" ca="1" si="97"/>
        <v>0.19110408672600815</v>
      </c>
      <c r="T337" s="42">
        <f t="shared" ca="1" si="98"/>
        <v>0.15775890228775666</v>
      </c>
      <c r="U337">
        <f ca="1">+(L337^2*Markiwitz!$B$4^2)+(M337^2*Markiwitz!$C$4^2)+(N337^2*Markiwitz!$D$4^2)+(O337^2*Markiwitz!$E$4^2)+(P337^2*Markiwitz!$F$4^2)+(Q337^2*Markiwitz!$G$4^2)+(R337^2*Markiwitz!$H$4^2)+(S337^2*Markiwitz!$I$4^2)+(T337^2*Markiwitz!$J$4^2)+(2*L337*M337*Markiwitz!$B$8)+(2*L337*N337*Markiwitz!$E$8)+(2*L337*O337*Markiwitz!$H$8)+(2*L337*P337*Markiwitz!$B$11)+(2*L337*Q337*Markiwitz!$E$11)+(2*L337*R337*Markiwitz!$H$11)+(2*L337*S337*Markiwitz!$K$8)+(2*L337*T337*Markiwitz!$K$11)</f>
        <v>1.1409687280804687E-2</v>
      </c>
      <c r="V337" s="5">
        <f t="shared" ca="1" si="89"/>
        <v>0.10681613773585284</v>
      </c>
      <c r="W337" s="42">
        <f ca="1">SUMPRODUCT(L337:T337,Markiwitz!$B$3:$J$3)</f>
        <v>0.10588235027339753</v>
      </c>
    </row>
    <row r="338" spans="1:23" x14ac:dyDescent="0.25">
      <c r="A338">
        <v>337</v>
      </c>
      <c r="B338" s="25">
        <f t="shared" ca="1" si="87"/>
        <v>1</v>
      </c>
      <c r="C338" s="46">
        <v>0</v>
      </c>
      <c r="D338">
        <f t="shared" ca="1" si="99"/>
        <v>0.10689517353751943</v>
      </c>
      <c r="E338">
        <f t="shared" ca="1" si="99"/>
        <v>0.27578537029713102</v>
      </c>
      <c r="F338">
        <f t="shared" ca="1" si="99"/>
        <v>0.59775855980498227</v>
      </c>
      <c r="G338">
        <f t="shared" ca="1" si="99"/>
        <v>0.496548629071908</v>
      </c>
      <c r="H338">
        <f t="shared" ca="1" si="99"/>
        <v>0.70450333065238968</v>
      </c>
      <c r="I338">
        <f t="shared" ca="1" si="99"/>
        <v>0.87894774335706916</v>
      </c>
      <c r="J338">
        <f t="shared" ca="1" si="99"/>
        <v>0.13170597910021253</v>
      </c>
      <c r="K338">
        <f t="shared" ca="1" si="99"/>
        <v>0.30607927284380276</v>
      </c>
      <c r="L338" s="42">
        <f t="shared" ca="1" si="90"/>
        <v>0</v>
      </c>
      <c r="M338" s="42">
        <f t="shared" ca="1" si="91"/>
        <v>3.055698312769381E-2</v>
      </c>
      <c r="N338" s="42">
        <f t="shared" ca="1" si="92"/>
        <v>7.8835822312186499E-2</v>
      </c>
      <c r="O338" s="42">
        <f t="shared" ca="1" si="93"/>
        <v>0.1708748638682388</v>
      </c>
      <c r="P338" s="42">
        <f t="shared" ca="1" si="94"/>
        <v>0.14194306046291383</v>
      </c>
      <c r="Q338" s="42">
        <f t="shared" ca="1" si="95"/>
        <v>0.20138885298308787</v>
      </c>
      <c r="R338" s="42">
        <f t="shared" ca="1" si="96"/>
        <v>0.25125541663917644</v>
      </c>
      <c r="S338" s="42">
        <f t="shared" ca="1" si="97"/>
        <v>3.7649383484737078E-2</v>
      </c>
      <c r="T338" s="42">
        <f t="shared" ca="1" si="98"/>
        <v>8.7495617121965616E-2</v>
      </c>
      <c r="U338">
        <f ca="1">+(L338^2*Markiwitz!$B$4^2)+(M338^2*Markiwitz!$C$4^2)+(N338^2*Markiwitz!$D$4^2)+(O338^2*Markiwitz!$E$4^2)+(P338^2*Markiwitz!$F$4^2)+(Q338^2*Markiwitz!$G$4^2)+(R338^2*Markiwitz!$H$4^2)+(S338^2*Markiwitz!$I$4^2)+(T338^2*Markiwitz!$J$4^2)+(2*L338*M338*Markiwitz!$B$8)+(2*L338*N338*Markiwitz!$E$8)+(2*L338*O338*Markiwitz!$H$8)+(2*L338*P338*Markiwitz!$B$11)+(2*L338*Q338*Markiwitz!$E$11)+(2*L338*R338*Markiwitz!$H$11)+(2*L338*S338*Markiwitz!$K$8)+(2*L338*T338*Markiwitz!$K$11)</f>
        <v>2.2515802628960139E-2</v>
      </c>
      <c r="V338" s="5">
        <f t="shared" ca="1" si="89"/>
        <v>0.15005266618411064</v>
      </c>
      <c r="W338" s="42">
        <f ca="1">SUMPRODUCT(L338:T338,Markiwitz!$B$3:$J$3)</f>
        <v>0.69144215341281501</v>
      </c>
    </row>
    <row r="339" spans="1:23" x14ac:dyDescent="0.25">
      <c r="A339">
        <v>338</v>
      </c>
      <c r="B339" s="25">
        <f t="shared" ca="1" si="87"/>
        <v>0.99999999999999978</v>
      </c>
      <c r="C339" s="46">
        <v>0</v>
      </c>
      <c r="D339">
        <f t="shared" ca="1" si="99"/>
        <v>0.73760783664891794</v>
      </c>
      <c r="E339">
        <f t="shared" ca="1" si="99"/>
        <v>0.28411311867204225</v>
      </c>
      <c r="F339">
        <f t="shared" ca="1" si="99"/>
        <v>0.8055706433630978</v>
      </c>
      <c r="G339">
        <f t="shared" ca="1" si="99"/>
        <v>0.77134097385520772</v>
      </c>
      <c r="H339">
        <f t="shared" ca="1" si="99"/>
        <v>0.94810223303797292</v>
      </c>
      <c r="I339">
        <f t="shared" ca="1" si="99"/>
        <v>0.80203477403428036</v>
      </c>
      <c r="J339">
        <f t="shared" ca="1" si="99"/>
        <v>0.25264649580187049</v>
      </c>
      <c r="K339">
        <f t="shared" ca="1" si="99"/>
        <v>0.25844051243276467</v>
      </c>
      <c r="L339" s="42">
        <f t="shared" ca="1" si="90"/>
        <v>0</v>
      </c>
      <c r="M339" s="42">
        <f t="shared" ca="1" si="91"/>
        <v>0.15177563850208575</v>
      </c>
      <c r="N339" s="42">
        <f t="shared" ca="1" si="92"/>
        <v>5.8461214551592082E-2</v>
      </c>
      <c r="O339" s="42">
        <f t="shared" ca="1" si="93"/>
        <v>0.16576016777485189</v>
      </c>
      <c r="P339" s="42">
        <f t="shared" ca="1" si="94"/>
        <v>0.15871681806089247</v>
      </c>
      <c r="Q339" s="42">
        <f t="shared" ca="1" si="95"/>
        <v>0.19508852080307237</v>
      </c>
      <c r="R339" s="42">
        <f t="shared" ca="1" si="96"/>
        <v>0.16503260117594026</v>
      </c>
      <c r="S339" s="42">
        <f t="shared" ca="1" si="97"/>
        <v>5.198640972939516E-2</v>
      </c>
      <c r="T339" s="42">
        <f t="shared" ca="1" si="98"/>
        <v>5.3178629402169914E-2</v>
      </c>
      <c r="U339">
        <f ca="1">+(L339^2*Markiwitz!$B$4^2)+(M339^2*Markiwitz!$C$4^2)+(N339^2*Markiwitz!$D$4^2)+(O339^2*Markiwitz!$E$4^2)+(P339^2*Markiwitz!$F$4^2)+(Q339^2*Markiwitz!$G$4^2)+(R339^2*Markiwitz!$H$4^2)+(S339^2*Markiwitz!$I$4^2)+(T339^2*Markiwitz!$J$4^2)+(2*L339*M339*Markiwitz!$B$8)+(2*L339*N339*Markiwitz!$E$8)+(2*L339*O339*Markiwitz!$H$8)+(2*L339*P339*Markiwitz!$B$11)+(2*L339*Q339*Markiwitz!$E$11)+(2*L339*R339*Markiwitz!$H$11)+(2*L339*S339*Markiwitz!$K$8)+(2*L339*T339*Markiwitz!$K$11)</f>
        <v>1.947255224020419E-2</v>
      </c>
      <c r="V339" s="5">
        <f t="shared" ca="1" si="89"/>
        <v>0.13954408708434832</v>
      </c>
      <c r="W339" s="42">
        <f ca="1">SUMPRODUCT(L339:T339,Markiwitz!$B$3:$J$3)</f>
        <v>0.68202829135696663</v>
      </c>
    </row>
    <row r="340" spans="1:23" x14ac:dyDescent="0.25">
      <c r="A340">
        <v>339</v>
      </c>
      <c r="B340" s="25">
        <f t="shared" ca="1" si="87"/>
        <v>1</v>
      </c>
      <c r="C340" s="46">
        <v>0</v>
      </c>
      <c r="D340">
        <f t="shared" ca="1" si="99"/>
        <v>0.85337384663055638</v>
      </c>
      <c r="E340">
        <f t="shared" ca="1" si="99"/>
        <v>0.83268965759566949</v>
      </c>
      <c r="F340">
        <f t="shared" ca="1" si="99"/>
        <v>0.37683304878035362</v>
      </c>
      <c r="G340">
        <f t="shared" ca="1" si="99"/>
        <v>0.52233647377316894</v>
      </c>
      <c r="H340">
        <f t="shared" ca="1" si="99"/>
        <v>0.78405550816881808</v>
      </c>
      <c r="I340">
        <f t="shared" ca="1" si="99"/>
        <v>0.59780051094863862</v>
      </c>
      <c r="J340">
        <f t="shared" ca="1" si="99"/>
        <v>0.18438373515106365</v>
      </c>
      <c r="K340">
        <f t="shared" ca="1" si="99"/>
        <v>5.7964066501750899E-2</v>
      </c>
      <c r="L340" s="42">
        <f t="shared" ca="1" si="90"/>
        <v>0</v>
      </c>
      <c r="M340" s="42">
        <f t="shared" ca="1" si="91"/>
        <v>0.20272874437520966</v>
      </c>
      <c r="N340" s="42">
        <f t="shared" ca="1" si="92"/>
        <v>0.19781497804874121</v>
      </c>
      <c r="O340" s="42">
        <f t="shared" ca="1" si="93"/>
        <v>8.9521012531564248E-2</v>
      </c>
      <c r="P340" s="42">
        <f t="shared" ca="1" si="94"/>
        <v>0.12408701987706021</v>
      </c>
      <c r="Q340" s="42">
        <f t="shared" ca="1" si="95"/>
        <v>0.18626137808081258</v>
      </c>
      <c r="R340" s="42">
        <f t="shared" ca="1" si="96"/>
        <v>0.14201436738421935</v>
      </c>
      <c r="S340" s="42">
        <f t="shared" ca="1" si="97"/>
        <v>4.3802470931088765E-2</v>
      </c>
      <c r="T340" s="42">
        <f t="shared" ca="1" si="98"/>
        <v>1.3770028771303981E-2</v>
      </c>
      <c r="U340">
        <f ca="1">+(L340^2*Markiwitz!$B$4^2)+(M340^2*Markiwitz!$C$4^2)+(N340^2*Markiwitz!$D$4^2)+(O340^2*Markiwitz!$E$4^2)+(P340^2*Markiwitz!$F$4^2)+(Q340^2*Markiwitz!$G$4^2)+(R340^2*Markiwitz!$H$4^2)+(S340^2*Markiwitz!$I$4^2)+(T340^2*Markiwitz!$J$4^2)+(2*L340*M340*Markiwitz!$B$8)+(2*L340*N340*Markiwitz!$E$8)+(2*L340*O340*Markiwitz!$H$8)+(2*L340*P340*Markiwitz!$B$11)+(2*L340*Q340*Markiwitz!$E$11)+(2*L340*R340*Markiwitz!$H$11)+(2*L340*S340*Markiwitz!$K$8)+(2*L340*T340*Markiwitz!$K$11)</f>
        <v>1.7972391905802295E-2</v>
      </c>
      <c r="V340" s="5">
        <f t="shared" ca="1" si="89"/>
        <v>0.13406114987498166</v>
      </c>
      <c r="W340" s="42">
        <f ca="1">SUMPRODUCT(L340:T340,Markiwitz!$B$3:$J$3)</f>
        <v>0.6556900439544282</v>
      </c>
    </row>
    <row r="341" spans="1:23" x14ac:dyDescent="0.25">
      <c r="A341">
        <v>340</v>
      </c>
      <c r="B341" s="25">
        <f t="shared" ca="1" si="87"/>
        <v>1</v>
      </c>
      <c r="C341" s="46">
        <v>0</v>
      </c>
      <c r="D341">
        <f t="shared" ca="1" si="99"/>
        <v>1.4854180986478172E-2</v>
      </c>
      <c r="E341">
        <f t="shared" ca="1" si="99"/>
        <v>0.16546488487628308</v>
      </c>
      <c r="F341">
        <f t="shared" ca="1" si="99"/>
        <v>0.18961741633547569</v>
      </c>
      <c r="G341">
        <f t="shared" ca="1" si="99"/>
        <v>0.56675976763602387</v>
      </c>
      <c r="H341">
        <f t="shared" ca="1" si="99"/>
        <v>0.22300185548119777</v>
      </c>
      <c r="I341">
        <f t="shared" ca="1" si="99"/>
        <v>4.9301946590342927E-2</v>
      </c>
      <c r="J341">
        <f t="shared" ca="1" si="99"/>
        <v>0.2931588442959876</v>
      </c>
      <c r="K341">
        <f t="shared" ca="1" si="99"/>
        <v>0.48367786660150403</v>
      </c>
      <c r="L341" s="42">
        <f t="shared" ca="1" si="90"/>
        <v>0</v>
      </c>
      <c r="M341" s="42">
        <f t="shared" ca="1" si="91"/>
        <v>7.4800614354169608E-3</v>
      </c>
      <c r="N341" s="42">
        <f t="shared" ca="1" si="92"/>
        <v>8.3322500608109237E-2</v>
      </c>
      <c r="O341" s="42">
        <f t="shared" ca="1" si="93"/>
        <v>9.5484895781566423E-2</v>
      </c>
      <c r="P341" s="42">
        <f t="shared" ca="1" si="94"/>
        <v>0.28540098473953179</v>
      </c>
      <c r="Q341" s="42">
        <f t="shared" ca="1" si="95"/>
        <v>0.11229616636082349</v>
      </c>
      <c r="R341" s="42">
        <f t="shared" ca="1" si="96"/>
        <v>2.4826787132667522E-2</v>
      </c>
      <c r="S341" s="42">
        <f t="shared" ca="1" si="97"/>
        <v>0.14762484499589579</v>
      </c>
      <c r="T341" s="42">
        <f t="shared" ca="1" si="98"/>
        <v>0.24356375894598881</v>
      </c>
      <c r="U341">
        <f ca="1">+(L341^2*Markiwitz!$B$4^2)+(M341^2*Markiwitz!$C$4^2)+(N341^2*Markiwitz!$D$4^2)+(O341^2*Markiwitz!$E$4^2)+(P341^2*Markiwitz!$F$4^2)+(Q341^2*Markiwitz!$G$4^2)+(R341^2*Markiwitz!$H$4^2)+(S341^2*Markiwitz!$I$4^2)+(T341^2*Markiwitz!$J$4^2)+(2*L341*M341*Markiwitz!$B$8)+(2*L341*N341*Markiwitz!$E$8)+(2*L341*O341*Markiwitz!$H$8)+(2*L341*P341*Markiwitz!$B$11)+(2*L341*Q341*Markiwitz!$E$11)+(2*L341*R341*Markiwitz!$H$11)+(2*L341*S341*Markiwitz!$K$8)+(2*L341*T341*Markiwitz!$K$11)</f>
        <v>1.7877267320162635E-2</v>
      </c>
      <c r="V341" s="5">
        <f t="shared" ca="1" si="89"/>
        <v>0.13370589859898716</v>
      </c>
      <c r="W341" s="42">
        <f ca="1">SUMPRODUCT(L341:T341,Markiwitz!$B$3:$J$3)</f>
        <v>0.45676997362147903</v>
      </c>
    </row>
    <row r="342" spans="1:23" x14ac:dyDescent="0.25">
      <c r="A342">
        <v>341</v>
      </c>
      <c r="B342" s="25">
        <f t="shared" ca="1" si="87"/>
        <v>0.99999999999999989</v>
      </c>
      <c r="C342" s="46">
        <v>0</v>
      </c>
      <c r="D342">
        <f t="shared" ref="D342:K351" ca="1" si="100">RAND()</f>
        <v>1.3157190458528811E-2</v>
      </c>
      <c r="E342">
        <f t="shared" ca="1" si="100"/>
        <v>0.16084277025479177</v>
      </c>
      <c r="F342">
        <f t="shared" ca="1" si="100"/>
        <v>0.95789362558587821</v>
      </c>
      <c r="G342">
        <f t="shared" ca="1" si="100"/>
        <v>0.28038180724884554</v>
      </c>
      <c r="H342">
        <f t="shared" ca="1" si="100"/>
        <v>0.34168250605173334</v>
      </c>
      <c r="I342">
        <f t="shared" ca="1" si="100"/>
        <v>0.41838095765611683</v>
      </c>
      <c r="J342">
        <f t="shared" ca="1" si="100"/>
        <v>0.40668986742436475</v>
      </c>
      <c r="K342">
        <f t="shared" ca="1" si="100"/>
        <v>0.20793070455812179</v>
      </c>
      <c r="L342" s="42">
        <f t="shared" ca="1" si="90"/>
        <v>0</v>
      </c>
      <c r="M342" s="42">
        <f t="shared" ca="1" si="91"/>
        <v>4.7209838508931578E-3</v>
      </c>
      <c r="N342" s="42">
        <f t="shared" ca="1" si="92"/>
        <v>5.7712634266350551E-2</v>
      </c>
      <c r="O342" s="42">
        <f t="shared" ca="1" si="93"/>
        <v>0.34370562252772041</v>
      </c>
      <c r="P342" s="42">
        <f t="shared" ca="1" si="94"/>
        <v>0.10060491168522971</v>
      </c>
      <c r="Q342" s="42">
        <f t="shared" ca="1" si="95"/>
        <v>0.12260045929161881</v>
      </c>
      <c r="R342" s="42">
        <f t="shared" ca="1" si="96"/>
        <v>0.15012093583667693</v>
      </c>
      <c r="S342" s="42">
        <f t="shared" ca="1" si="97"/>
        <v>0.14592600924065291</v>
      </c>
      <c r="T342" s="42">
        <f t="shared" ca="1" si="98"/>
        <v>7.4608443300857447E-2</v>
      </c>
      <c r="U342">
        <f ca="1">+(L342^2*Markiwitz!$B$4^2)+(M342^2*Markiwitz!$C$4^2)+(N342^2*Markiwitz!$D$4^2)+(O342^2*Markiwitz!$E$4^2)+(P342^2*Markiwitz!$F$4^2)+(Q342^2*Markiwitz!$G$4^2)+(R342^2*Markiwitz!$H$4^2)+(S342^2*Markiwitz!$I$4^2)+(T342^2*Markiwitz!$J$4^2)+(2*L342*M342*Markiwitz!$B$8)+(2*L342*N342*Markiwitz!$E$8)+(2*L342*O342*Markiwitz!$H$8)+(2*L342*P342*Markiwitz!$B$11)+(2*L342*Q342*Markiwitz!$E$11)+(2*L342*R342*Markiwitz!$H$11)+(2*L342*S342*Markiwitz!$K$8)+(2*L342*T342*Markiwitz!$K$11)</f>
        <v>2.0862245916062221E-2</v>
      </c>
      <c r="V342" s="5">
        <f t="shared" ca="1" si="89"/>
        <v>0.14443768869676024</v>
      </c>
      <c r="W342" s="42">
        <f ca="1">SUMPRODUCT(L342:T342,Markiwitz!$B$3:$J$3)</f>
        <v>0.48876386024559237</v>
      </c>
    </row>
    <row r="343" spans="1:23" x14ac:dyDescent="0.25">
      <c r="A343">
        <v>342</v>
      </c>
      <c r="B343" s="25">
        <f t="shared" ca="1" si="87"/>
        <v>1</v>
      </c>
      <c r="C343" s="46">
        <v>0</v>
      </c>
      <c r="D343">
        <f t="shared" ca="1" si="100"/>
        <v>0.22121996556266854</v>
      </c>
      <c r="E343">
        <f t="shared" ca="1" si="100"/>
        <v>0.4670852230610647</v>
      </c>
      <c r="F343">
        <f t="shared" ca="1" si="100"/>
        <v>0.59170562921473502</v>
      </c>
      <c r="G343">
        <f t="shared" ca="1" si="100"/>
        <v>0.68209478444574656</v>
      </c>
      <c r="H343">
        <f t="shared" ca="1" si="100"/>
        <v>0.53549431112264834</v>
      </c>
      <c r="I343">
        <f t="shared" ca="1" si="100"/>
        <v>0.65960669056977239</v>
      </c>
      <c r="J343">
        <f t="shared" ca="1" si="100"/>
        <v>0.61049195883500917</v>
      </c>
      <c r="K343">
        <f t="shared" ca="1" si="100"/>
        <v>0.5448679646194019</v>
      </c>
      <c r="L343" s="42">
        <f t="shared" ca="1" si="90"/>
        <v>0</v>
      </c>
      <c r="M343" s="42">
        <f t="shared" ca="1" si="91"/>
        <v>5.1296591984274172E-2</v>
      </c>
      <c r="N343" s="42">
        <f t="shared" ca="1" si="92"/>
        <v>0.10830794611284589</v>
      </c>
      <c r="O343" s="42">
        <f t="shared" ca="1" si="93"/>
        <v>0.13720498581321786</v>
      </c>
      <c r="P343" s="42">
        <f t="shared" ca="1" si="94"/>
        <v>0.15816446659016845</v>
      </c>
      <c r="Q343" s="42">
        <f t="shared" ca="1" si="95"/>
        <v>0.12417067834583342</v>
      </c>
      <c r="R343" s="42">
        <f t="shared" ca="1" si="96"/>
        <v>0.15294991656921605</v>
      </c>
      <c r="S343" s="42">
        <f t="shared" ca="1" si="97"/>
        <v>0.14156116895863244</v>
      </c>
      <c r="T343" s="42">
        <f t="shared" ca="1" si="98"/>
        <v>0.12634424562581167</v>
      </c>
      <c r="U343">
        <f ca="1">+(L343^2*Markiwitz!$B$4^2)+(M343^2*Markiwitz!$C$4^2)+(N343^2*Markiwitz!$D$4^2)+(O343^2*Markiwitz!$E$4^2)+(P343^2*Markiwitz!$F$4^2)+(Q343^2*Markiwitz!$G$4^2)+(R343^2*Markiwitz!$H$4^2)+(S343^2*Markiwitz!$I$4^2)+(T343^2*Markiwitz!$J$4^2)+(2*L343*M343*Markiwitz!$B$8)+(2*L343*N343*Markiwitz!$E$8)+(2*L343*O343*Markiwitz!$H$8)+(2*L343*P343*Markiwitz!$B$11)+(2*L343*Q343*Markiwitz!$E$11)+(2*L343*R343*Markiwitz!$H$11)+(2*L343*S343*Markiwitz!$K$8)+(2*L343*T343*Markiwitz!$K$11)</f>
        <v>1.4442474199909074E-2</v>
      </c>
      <c r="V343" s="5">
        <f t="shared" ca="1" si="89"/>
        <v>0.12017684552320831</v>
      </c>
      <c r="W343" s="42">
        <f ca="1">SUMPRODUCT(L343:T343,Markiwitz!$B$3:$J$3)</f>
        <v>0.47181635278948492</v>
      </c>
    </row>
    <row r="344" spans="1:23" x14ac:dyDescent="0.25">
      <c r="A344">
        <v>343</v>
      </c>
      <c r="B344" s="25">
        <f t="shared" ca="1" si="87"/>
        <v>0.99999999999999989</v>
      </c>
      <c r="C344" s="46">
        <v>0</v>
      </c>
      <c r="D344">
        <f t="shared" ca="1" si="100"/>
        <v>0.35449087964724924</v>
      </c>
      <c r="E344">
        <f t="shared" ca="1" si="100"/>
        <v>0.57624080862725624</v>
      </c>
      <c r="F344">
        <f t="shared" ca="1" si="100"/>
        <v>0.14009321870500235</v>
      </c>
      <c r="G344">
        <f t="shared" ca="1" si="100"/>
        <v>0.18961282080175168</v>
      </c>
      <c r="H344">
        <f t="shared" ca="1" si="100"/>
        <v>0.6669061621020782</v>
      </c>
      <c r="I344">
        <f t="shared" ca="1" si="100"/>
        <v>0.47280261132896262</v>
      </c>
      <c r="J344">
        <f t="shared" ca="1" si="100"/>
        <v>1.7867988663486378E-2</v>
      </c>
      <c r="K344">
        <f t="shared" ca="1" si="100"/>
        <v>0.74239982887031652</v>
      </c>
      <c r="L344" s="42">
        <f t="shared" ca="1" si="90"/>
        <v>0</v>
      </c>
      <c r="M344" s="42">
        <f t="shared" ca="1" si="91"/>
        <v>0.11216595164266112</v>
      </c>
      <c r="N344" s="42">
        <f t="shared" ca="1" si="92"/>
        <v>0.18233078024272467</v>
      </c>
      <c r="O344" s="42">
        <f t="shared" ca="1" si="93"/>
        <v>4.4327485125616198E-2</v>
      </c>
      <c r="P344" s="42">
        <f t="shared" ca="1" si="94"/>
        <v>5.9996190903533399E-2</v>
      </c>
      <c r="Q344" s="42">
        <f t="shared" ca="1" si="95"/>
        <v>0.21101858643858873</v>
      </c>
      <c r="R344" s="42">
        <f t="shared" ca="1" si="96"/>
        <v>0.14960146475875585</v>
      </c>
      <c r="S344" s="42">
        <f t="shared" ca="1" si="97"/>
        <v>5.6536855175923625E-3</v>
      </c>
      <c r="T344" s="42">
        <f t="shared" ca="1" si="98"/>
        <v>0.23490585537052755</v>
      </c>
      <c r="U344">
        <f ca="1">+(L344^2*Markiwitz!$B$4^2)+(M344^2*Markiwitz!$C$4^2)+(N344^2*Markiwitz!$D$4^2)+(O344^2*Markiwitz!$E$4^2)+(P344^2*Markiwitz!$F$4^2)+(Q344^2*Markiwitz!$G$4^2)+(R344^2*Markiwitz!$H$4^2)+(S344^2*Markiwitz!$I$4^2)+(T344^2*Markiwitz!$J$4^2)+(2*L344*M344*Markiwitz!$B$8)+(2*L344*N344*Markiwitz!$E$8)+(2*L344*O344*Markiwitz!$H$8)+(2*L344*P344*Markiwitz!$B$11)+(2*L344*Q344*Markiwitz!$E$11)+(2*L344*R344*Markiwitz!$H$11)+(2*L344*S344*Markiwitz!$K$8)+(2*L344*T344*Markiwitz!$K$11)</f>
        <v>1.8571552813356141E-2</v>
      </c>
      <c r="V344" s="5">
        <f t="shared" ca="1" si="89"/>
        <v>0.13627748461633762</v>
      </c>
      <c r="W344" s="42">
        <f ca="1">SUMPRODUCT(L344:T344,Markiwitz!$B$3:$J$3)</f>
        <v>0.69123937925787493</v>
      </c>
    </row>
    <row r="345" spans="1:23" x14ac:dyDescent="0.25">
      <c r="A345">
        <v>344</v>
      </c>
      <c r="B345" s="25">
        <f t="shared" ca="1" si="87"/>
        <v>1</v>
      </c>
      <c r="C345" s="46">
        <v>0</v>
      </c>
      <c r="D345">
        <f t="shared" ca="1" si="100"/>
        <v>0.34213364074044084</v>
      </c>
      <c r="E345">
        <f t="shared" ca="1" si="100"/>
        <v>0.91343844098080296</v>
      </c>
      <c r="F345">
        <f t="shared" ca="1" si="100"/>
        <v>0.78786069764582278</v>
      </c>
      <c r="G345">
        <f t="shared" ca="1" si="100"/>
        <v>8.9405462412793013E-2</v>
      </c>
      <c r="H345">
        <f t="shared" ca="1" si="100"/>
        <v>4.096324871574919E-2</v>
      </c>
      <c r="I345">
        <f t="shared" ca="1" si="100"/>
        <v>0.25023438749387528</v>
      </c>
      <c r="J345">
        <f t="shared" ca="1" si="100"/>
        <v>0.88266566107114841</v>
      </c>
      <c r="K345">
        <f t="shared" ca="1" si="100"/>
        <v>3.3493914607537145E-2</v>
      </c>
      <c r="L345" s="42">
        <f t="shared" ca="1" si="90"/>
        <v>0</v>
      </c>
      <c r="M345" s="42">
        <f t="shared" ca="1" si="91"/>
        <v>0.10242922771621436</v>
      </c>
      <c r="N345" s="42">
        <f t="shared" ca="1" si="92"/>
        <v>0.27346856004419562</v>
      </c>
      <c r="O345" s="42">
        <f t="shared" ca="1" si="93"/>
        <v>0.23587263337557149</v>
      </c>
      <c r="P345" s="42">
        <f t="shared" ca="1" si="94"/>
        <v>2.6766536166202139E-2</v>
      </c>
      <c r="Q345" s="42">
        <f t="shared" ca="1" si="95"/>
        <v>1.2263728061411424E-2</v>
      </c>
      <c r="R345" s="42">
        <f t="shared" ca="1" si="96"/>
        <v>7.4916091278152713E-2</v>
      </c>
      <c r="S345" s="42">
        <f t="shared" ca="1" si="97"/>
        <v>0.26425569201401489</v>
      </c>
      <c r="T345" s="42">
        <f t="shared" ca="1" si="98"/>
        <v>1.0027531344237494E-2</v>
      </c>
      <c r="U345">
        <f ca="1">+(L345^2*Markiwitz!$B$4^2)+(M345^2*Markiwitz!$C$4^2)+(N345^2*Markiwitz!$D$4^2)+(O345^2*Markiwitz!$E$4^2)+(P345^2*Markiwitz!$F$4^2)+(Q345^2*Markiwitz!$G$4^2)+(R345^2*Markiwitz!$H$4^2)+(S345^2*Markiwitz!$I$4^2)+(T345^2*Markiwitz!$J$4^2)+(2*L345*M345*Markiwitz!$B$8)+(2*L345*N345*Markiwitz!$E$8)+(2*L345*O345*Markiwitz!$H$8)+(2*L345*P345*Markiwitz!$B$11)+(2*L345*Q345*Markiwitz!$E$11)+(2*L345*R345*Markiwitz!$H$11)+(2*L345*S345*Markiwitz!$K$8)+(2*L345*T345*Markiwitz!$K$11)</f>
        <v>1.9441820325289298E-2</v>
      </c>
      <c r="V345" s="5">
        <f t="shared" ca="1" si="89"/>
        <v>0.13943392817133604</v>
      </c>
      <c r="W345" s="42">
        <f ca="1">SUMPRODUCT(L345:T345,Markiwitz!$B$3:$J$3)</f>
        <v>0.16840469544893513</v>
      </c>
    </row>
    <row r="346" spans="1:23" x14ac:dyDescent="0.25">
      <c r="A346">
        <v>345</v>
      </c>
      <c r="B346" s="25">
        <f t="shared" ca="1" si="87"/>
        <v>1</v>
      </c>
      <c r="C346" s="46">
        <v>0</v>
      </c>
      <c r="D346">
        <f t="shared" ca="1" si="100"/>
        <v>0.8941921793204497</v>
      </c>
      <c r="E346">
        <f t="shared" ca="1" si="100"/>
        <v>0.71387084072352447</v>
      </c>
      <c r="F346">
        <f t="shared" ca="1" si="100"/>
        <v>0.83191403648316231</v>
      </c>
      <c r="G346">
        <f t="shared" ca="1" si="100"/>
        <v>0.85464641939760444</v>
      </c>
      <c r="H346">
        <f t="shared" ca="1" si="100"/>
        <v>0.85556439288551489</v>
      </c>
      <c r="I346">
        <f t="shared" ca="1" si="100"/>
        <v>0.28170967751078091</v>
      </c>
      <c r="J346">
        <f t="shared" ca="1" si="100"/>
        <v>0.90935507000994342</v>
      </c>
      <c r="K346">
        <f t="shared" ca="1" si="100"/>
        <v>0.16377384504480685</v>
      </c>
      <c r="L346" s="42">
        <f t="shared" ca="1" si="90"/>
        <v>0</v>
      </c>
      <c r="M346" s="42">
        <f t="shared" ca="1" si="91"/>
        <v>0.16243194934561278</v>
      </c>
      <c r="N346" s="42">
        <f t="shared" ca="1" si="92"/>
        <v>0.12967618697787653</v>
      </c>
      <c r="O346" s="42">
        <f t="shared" ca="1" si="93"/>
        <v>0.15111898958524803</v>
      </c>
      <c r="P346" s="42">
        <f t="shared" ca="1" si="94"/>
        <v>0.15524837626012353</v>
      </c>
      <c r="Q346" s="42">
        <f t="shared" ca="1" si="95"/>
        <v>0.15541512813576863</v>
      </c>
      <c r="R346" s="42">
        <f t="shared" ca="1" si="96"/>
        <v>5.1173174095947495E-2</v>
      </c>
      <c r="S346" s="42">
        <f t="shared" ca="1" si="97"/>
        <v>0.16518632133562575</v>
      </c>
      <c r="T346" s="42">
        <f t="shared" ca="1" si="98"/>
        <v>2.9749874263797341E-2</v>
      </c>
      <c r="U346">
        <f ca="1">+(L346^2*Markiwitz!$B$4^2)+(M346^2*Markiwitz!$C$4^2)+(N346^2*Markiwitz!$D$4^2)+(O346^2*Markiwitz!$E$4^2)+(P346^2*Markiwitz!$F$4^2)+(Q346^2*Markiwitz!$G$4^2)+(R346^2*Markiwitz!$H$4^2)+(S346^2*Markiwitz!$I$4^2)+(T346^2*Markiwitz!$J$4^2)+(2*L346*M346*Markiwitz!$B$8)+(2*L346*N346*Markiwitz!$E$8)+(2*L346*O346*Markiwitz!$H$8)+(2*L346*P346*Markiwitz!$B$11)+(2*L346*Q346*Markiwitz!$E$11)+(2*L346*R346*Markiwitz!$H$11)+(2*L346*S346*Markiwitz!$K$8)+(2*L346*T346*Markiwitz!$K$11)</f>
        <v>1.6759347781582102E-2</v>
      </c>
      <c r="V346" s="5">
        <f t="shared" ca="1" si="89"/>
        <v>0.1294578996491991</v>
      </c>
      <c r="W346" s="42">
        <f ca="1">SUMPRODUCT(L346:T346,Markiwitz!$B$3:$J$3)</f>
        <v>0.56656909772215647</v>
      </c>
    </row>
    <row r="347" spans="1:23" x14ac:dyDescent="0.25">
      <c r="A347">
        <v>346</v>
      </c>
      <c r="B347" s="25">
        <f t="shared" ca="1" si="87"/>
        <v>1</v>
      </c>
      <c r="C347" s="46">
        <v>0</v>
      </c>
      <c r="D347">
        <f t="shared" ca="1" si="100"/>
        <v>0.69843151028733619</v>
      </c>
      <c r="E347">
        <f t="shared" ca="1" si="100"/>
        <v>0.53923219028132974</v>
      </c>
      <c r="F347">
        <f t="shared" ca="1" si="100"/>
        <v>0.99496216568547702</v>
      </c>
      <c r="G347">
        <f t="shared" ca="1" si="100"/>
        <v>0.26771553032335482</v>
      </c>
      <c r="H347">
        <f t="shared" ca="1" si="100"/>
        <v>0.39842369723323479</v>
      </c>
      <c r="I347">
        <f t="shared" ca="1" si="100"/>
        <v>0.96430351104752376</v>
      </c>
      <c r="J347">
        <f t="shared" ca="1" si="100"/>
        <v>0.70017188278948872</v>
      </c>
      <c r="K347">
        <f t="shared" ca="1" si="100"/>
        <v>0.22727720269888596</v>
      </c>
      <c r="L347" s="42">
        <f t="shared" ca="1" si="90"/>
        <v>0</v>
      </c>
      <c r="M347" s="42">
        <f t="shared" ca="1" si="91"/>
        <v>0.14579457909001048</v>
      </c>
      <c r="N347" s="42">
        <f t="shared" ca="1" si="92"/>
        <v>0.11256240455346531</v>
      </c>
      <c r="O347" s="42">
        <f t="shared" ca="1" si="93"/>
        <v>0.20769408026410688</v>
      </c>
      <c r="P347" s="42">
        <f t="shared" ca="1" si="94"/>
        <v>5.5884467531103835E-2</v>
      </c>
      <c r="Q347" s="42">
        <f t="shared" ca="1" si="95"/>
        <v>8.3169236184243323E-2</v>
      </c>
      <c r="R347" s="42">
        <f t="shared" ca="1" si="96"/>
        <v>0.20129421773990963</v>
      </c>
      <c r="S347" s="42">
        <f t="shared" ca="1" si="97"/>
        <v>0.14615787437762826</v>
      </c>
      <c r="T347" s="42">
        <f t="shared" ca="1" si="98"/>
        <v>4.7443140259532307E-2</v>
      </c>
      <c r="U347">
        <f ca="1">+(L347^2*Markiwitz!$B$4^2)+(M347^2*Markiwitz!$C$4^2)+(N347^2*Markiwitz!$D$4^2)+(O347^2*Markiwitz!$E$4^2)+(P347^2*Markiwitz!$F$4^2)+(Q347^2*Markiwitz!$G$4^2)+(R347^2*Markiwitz!$H$4^2)+(S347^2*Markiwitz!$I$4^2)+(T347^2*Markiwitz!$J$4^2)+(2*L347*M347*Markiwitz!$B$8)+(2*L347*N347*Markiwitz!$E$8)+(2*L347*O347*Markiwitz!$H$8)+(2*L347*P347*Markiwitz!$B$11)+(2*L347*Q347*Markiwitz!$E$11)+(2*L347*R347*Markiwitz!$H$11)+(2*L347*S347*Markiwitz!$K$8)+(2*L347*T347*Markiwitz!$K$11)</f>
        <v>1.3824747030063549E-2</v>
      </c>
      <c r="V347" s="5">
        <f t="shared" ca="1" si="89"/>
        <v>0.1175786844205341</v>
      </c>
      <c r="W347" s="42">
        <f ca="1">SUMPRODUCT(L347:T347,Markiwitz!$B$3:$J$3)</f>
        <v>0.35715436191019417</v>
      </c>
    </row>
    <row r="348" spans="1:23" x14ac:dyDescent="0.25">
      <c r="A348">
        <v>347</v>
      </c>
      <c r="B348" s="25">
        <f t="shared" ca="1" si="87"/>
        <v>1</v>
      </c>
      <c r="C348" s="46">
        <v>0</v>
      </c>
      <c r="D348">
        <f t="shared" ca="1" si="100"/>
        <v>0.33380952849610412</v>
      </c>
      <c r="E348">
        <f t="shared" ca="1" si="100"/>
        <v>0.5729807718823462</v>
      </c>
      <c r="F348">
        <f t="shared" ca="1" si="100"/>
        <v>0.75802021701621214</v>
      </c>
      <c r="G348">
        <f t="shared" ca="1" si="100"/>
        <v>0.97635230060117606</v>
      </c>
      <c r="H348">
        <f t="shared" ca="1" si="100"/>
        <v>0.65913641587398875</v>
      </c>
      <c r="I348">
        <f t="shared" ca="1" si="100"/>
        <v>0.18425755818772593</v>
      </c>
      <c r="J348">
        <f t="shared" ca="1" si="100"/>
        <v>0.49874405897454865</v>
      </c>
      <c r="K348">
        <f t="shared" ca="1" si="100"/>
        <v>0.59087077529794785</v>
      </c>
      <c r="L348" s="42">
        <f t="shared" ca="1" si="90"/>
        <v>0</v>
      </c>
      <c r="M348" s="42">
        <f t="shared" ca="1" si="91"/>
        <v>7.297704497457308E-2</v>
      </c>
      <c r="N348" s="42">
        <f t="shared" ca="1" si="92"/>
        <v>0.12526437980248245</v>
      </c>
      <c r="O348" s="42">
        <f t="shared" ca="1" si="93"/>
        <v>0.16571748481252049</v>
      </c>
      <c r="P348" s="42">
        <f t="shared" ca="1" si="94"/>
        <v>0.21344898713049015</v>
      </c>
      <c r="Q348" s="42">
        <f t="shared" ca="1" si="95"/>
        <v>0.14409962496375048</v>
      </c>
      <c r="R348" s="42">
        <f t="shared" ca="1" si="96"/>
        <v>4.0282169809085083E-2</v>
      </c>
      <c r="S348" s="42">
        <f t="shared" ca="1" si="97"/>
        <v>0.10903483728149944</v>
      </c>
      <c r="T348" s="42">
        <f t="shared" ca="1" si="98"/>
        <v>0.1291754712255988</v>
      </c>
      <c r="U348">
        <f ca="1">+(L348^2*Markiwitz!$B$4^2)+(M348^2*Markiwitz!$C$4^2)+(N348^2*Markiwitz!$D$4^2)+(O348^2*Markiwitz!$E$4^2)+(P348^2*Markiwitz!$F$4^2)+(Q348^2*Markiwitz!$G$4^2)+(R348^2*Markiwitz!$H$4^2)+(S348^2*Markiwitz!$I$4^2)+(T348^2*Markiwitz!$J$4^2)+(2*L348*M348*Markiwitz!$B$8)+(2*L348*N348*Markiwitz!$E$8)+(2*L348*O348*Markiwitz!$H$8)+(2*L348*P348*Markiwitz!$B$11)+(2*L348*Q348*Markiwitz!$E$11)+(2*L348*R348*Markiwitz!$H$11)+(2*L348*S348*Markiwitz!$K$8)+(2*L348*T348*Markiwitz!$K$11)</f>
        <v>1.6542220613303665E-2</v>
      </c>
      <c r="V348" s="5">
        <f t="shared" ca="1" si="89"/>
        <v>0.1286165643037617</v>
      </c>
      <c r="W348" s="42">
        <f ca="1">SUMPRODUCT(L348:T348,Markiwitz!$B$3:$J$3)</f>
        <v>0.55524176265184733</v>
      </c>
    </row>
    <row r="349" spans="1:23" x14ac:dyDescent="0.25">
      <c r="A349">
        <v>348</v>
      </c>
      <c r="B349" s="25">
        <f t="shared" ca="1" si="87"/>
        <v>1.0000000000000002</v>
      </c>
      <c r="C349" s="46">
        <v>0</v>
      </c>
      <c r="D349">
        <f t="shared" ca="1" si="100"/>
        <v>0.5570903896141296</v>
      </c>
      <c r="E349">
        <f t="shared" ca="1" si="100"/>
        <v>0.81113783993776378</v>
      </c>
      <c r="F349">
        <f t="shared" ca="1" si="100"/>
        <v>0.82974578335799976</v>
      </c>
      <c r="G349">
        <f t="shared" ca="1" si="100"/>
        <v>3.1800453148920771E-2</v>
      </c>
      <c r="H349">
        <f t="shared" ca="1" si="100"/>
        <v>0.80999685412362621</v>
      </c>
      <c r="I349">
        <f t="shared" ca="1" si="100"/>
        <v>0.72122932358591407</v>
      </c>
      <c r="J349">
        <f t="shared" ca="1" si="100"/>
        <v>0.5698486176675136</v>
      </c>
      <c r="K349">
        <f t="shared" ca="1" si="100"/>
        <v>0.20512055262035411</v>
      </c>
      <c r="L349" s="42">
        <f t="shared" ca="1" si="90"/>
        <v>0</v>
      </c>
      <c r="M349" s="42">
        <f t="shared" ca="1" si="91"/>
        <v>0.12281615893646348</v>
      </c>
      <c r="N349" s="42">
        <f t="shared" ca="1" si="92"/>
        <v>0.17882346514392172</v>
      </c>
      <c r="O349" s="42">
        <f t="shared" ca="1" si="93"/>
        <v>0.18292577273921767</v>
      </c>
      <c r="P349" s="42">
        <f t="shared" ca="1" si="94"/>
        <v>7.0107285657802264E-3</v>
      </c>
      <c r="Q349" s="42">
        <f t="shared" ca="1" si="95"/>
        <v>0.1785719233874925</v>
      </c>
      <c r="R349" s="42">
        <f t="shared" ca="1" si="96"/>
        <v>0.15900223175007547</v>
      </c>
      <c r="S349" s="42">
        <f t="shared" ca="1" si="97"/>
        <v>0.1256288381597353</v>
      </c>
      <c r="T349" s="42">
        <f t="shared" ca="1" si="98"/>
        <v>4.5220881317313756E-2</v>
      </c>
      <c r="U349">
        <f ca="1">+(L349^2*Markiwitz!$B$4^2)+(M349^2*Markiwitz!$C$4^2)+(N349^2*Markiwitz!$D$4^2)+(O349^2*Markiwitz!$E$4^2)+(P349^2*Markiwitz!$F$4^2)+(Q349^2*Markiwitz!$G$4^2)+(R349^2*Markiwitz!$H$4^2)+(S349^2*Markiwitz!$I$4^2)+(T349^2*Markiwitz!$J$4^2)+(2*L349*M349*Markiwitz!$B$8)+(2*L349*N349*Markiwitz!$E$8)+(2*L349*O349*Markiwitz!$H$8)+(2*L349*P349*Markiwitz!$B$11)+(2*L349*Q349*Markiwitz!$E$11)+(2*L349*R349*Markiwitz!$H$11)+(2*L349*S349*Markiwitz!$K$8)+(2*L349*T349*Markiwitz!$K$11)</f>
        <v>1.8608830942355454E-2</v>
      </c>
      <c r="V349" s="5">
        <f t="shared" ca="1" si="89"/>
        <v>0.13641418893339305</v>
      </c>
      <c r="W349" s="42">
        <f ca="1">SUMPRODUCT(L349:T349,Markiwitz!$B$3:$J$3)</f>
        <v>0.60588024010322583</v>
      </c>
    </row>
    <row r="350" spans="1:23" x14ac:dyDescent="0.25">
      <c r="A350">
        <v>349</v>
      </c>
      <c r="B350" s="25">
        <f t="shared" ca="1" si="87"/>
        <v>1</v>
      </c>
      <c r="C350" s="46">
        <v>0</v>
      </c>
      <c r="D350">
        <f t="shared" ca="1" si="100"/>
        <v>0.14327751939015576</v>
      </c>
      <c r="E350">
        <f t="shared" ca="1" si="100"/>
        <v>0.54705485818789512</v>
      </c>
      <c r="F350">
        <f t="shared" ca="1" si="100"/>
        <v>0.25703840579650694</v>
      </c>
      <c r="G350">
        <f t="shared" ca="1" si="100"/>
        <v>9.2126630323404402E-2</v>
      </c>
      <c r="H350">
        <f t="shared" ca="1" si="100"/>
        <v>0.91821061873036813</v>
      </c>
      <c r="I350">
        <f t="shared" ca="1" si="100"/>
        <v>0.45433282007124243</v>
      </c>
      <c r="J350">
        <f t="shared" ca="1" si="100"/>
        <v>0.86896905552872628</v>
      </c>
      <c r="K350">
        <f t="shared" ca="1" si="100"/>
        <v>0.35092877680497725</v>
      </c>
      <c r="L350" s="42">
        <f t="shared" ca="1" si="90"/>
        <v>0</v>
      </c>
      <c r="M350" s="42">
        <f t="shared" ca="1" si="91"/>
        <v>3.9449322200419495E-2</v>
      </c>
      <c r="N350" s="42">
        <f t="shared" ca="1" si="92"/>
        <v>0.15062337381199692</v>
      </c>
      <c r="O350" s="42">
        <f t="shared" ca="1" si="93"/>
        <v>7.0771680939956796E-2</v>
      </c>
      <c r="P350" s="42">
        <f t="shared" ca="1" si="94"/>
        <v>2.5365689874699372E-2</v>
      </c>
      <c r="Q350" s="42">
        <f t="shared" ca="1" si="95"/>
        <v>0.25281556171769964</v>
      </c>
      <c r="R350" s="42">
        <f t="shared" ca="1" si="96"/>
        <v>0.12509374730595113</v>
      </c>
      <c r="S350" s="42">
        <f t="shared" ca="1" si="97"/>
        <v>0.23925763371432471</v>
      </c>
      <c r="T350" s="42">
        <f t="shared" ca="1" si="98"/>
        <v>9.6622990434951844E-2</v>
      </c>
      <c r="U350">
        <f ca="1">+(L350^2*Markiwitz!$B$4^2)+(M350^2*Markiwitz!$C$4^2)+(N350^2*Markiwitz!$D$4^2)+(O350^2*Markiwitz!$E$4^2)+(P350^2*Markiwitz!$F$4^2)+(Q350^2*Markiwitz!$G$4^2)+(R350^2*Markiwitz!$H$4^2)+(S350^2*Markiwitz!$I$4^2)+(T350^2*Markiwitz!$J$4^2)+(2*L350*M350*Markiwitz!$B$8)+(2*L350*N350*Markiwitz!$E$8)+(2*L350*O350*Markiwitz!$H$8)+(2*L350*P350*Markiwitz!$B$11)+(2*L350*Q350*Markiwitz!$E$11)+(2*L350*R350*Markiwitz!$H$11)+(2*L350*S350*Markiwitz!$K$8)+(2*L350*T350*Markiwitz!$K$11)</f>
        <v>2.7753355044086388E-2</v>
      </c>
      <c r="V350" s="5">
        <f t="shared" ca="1" si="89"/>
        <v>0.16659338235382096</v>
      </c>
      <c r="W350" s="42">
        <f ca="1">SUMPRODUCT(L350:T350,Markiwitz!$B$3:$J$3)</f>
        <v>0.75993462797903988</v>
      </c>
    </row>
    <row r="351" spans="1:23" x14ac:dyDescent="0.25">
      <c r="A351">
        <v>350</v>
      </c>
      <c r="B351" s="25">
        <f t="shared" ca="1" si="87"/>
        <v>1</v>
      </c>
      <c r="C351" s="46">
        <v>0</v>
      </c>
      <c r="D351">
        <f t="shared" ca="1" si="100"/>
        <v>0.14373818482127199</v>
      </c>
      <c r="E351">
        <f t="shared" ca="1" si="100"/>
        <v>0.38929315951571952</v>
      </c>
      <c r="F351">
        <f t="shared" ca="1" si="100"/>
        <v>0.3171828521871991</v>
      </c>
      <c r="G351">
        <f t="shared" ca="1" si="100"/>
        <v>0.69065070954506425</v>
      </c>
      <c r="H351">
        <f t="shared" ca="1" si="100"/>
        <v>0.25582783230951789</v>
      </c>
      <c r="I351">
        <f t="shared" ca="1" si="100"/>
        <v>0.4623778762405355</v>
      </c>
      <c r="J351">
        <f t="shared" ca="1" si="100"/>
        <v>9.9536010078780657E-2</v>
      </c>
      <c r="K351">
        <f t="shared" ca="1" si="100"/>
        <v>0.65404620321662876</v>
      </c>
      <c r="L351" s="42">
        <f t="shared" ca="1" si="90"/>
        <v>0</v>
      </c>
      <c r="M351" s="42">
        <f t="shared" ca="1" si="91"/>
        <v>4.7711499808215187E-2</v>
      </c>
      <c r="N351" s="42">
        <f t="shared" ca="1" si="92"/>
        <v>0.12921938960526641</v>
      </c>
      <c r="O351" s="42">
        <f t="shared" ca="1" si="93"/>
        <v>0.10528357242103635</v>
      </c>
      <c r="P351" s="42">
        <f t="shared" ca="1" si="94"/>
        <v>0.22925001618029625</v>
      </c>
      <c r="Q351" s="42">
        <f t="shared" ca="1" si="95"/>
        <v>8.4917794024940971E-2</v>
      </c>
      <c r="R351" s="42">
        <f t="shared" ca="1" si="96"/>
        <v>0.15347864578228945</v>
      </c>
      <c r="S351" s="42">
        <f t="shared" ca="1" si="97"/>
        <v>3.3039323069853022E-2</v>
      </c>
      <c r="T351" s="42">
        <f t="shared" ca="1" si="98"/>
        <v>0.21709975910810245</v>
      </c>
      <c r="U351">
        <f ca="1">+(L351^2*Markiwitz!$B$4^2)+(M351^2*Markiwitz!$C$4^2)+(N351^2*Markiwitz!$D$4^2)+(O351^2*Markiwitz!$E$4^2)+(P351^2*Markiwitz!$F$4^2)+(Q351^2*Markiwitz!$G$4^2)+(R351^2*Markiwitz!$H$4^2)+(S351^2*Markiwitz!$I$4^2)+(T351^2*Markiwitz!$J$4^2)+(2*L351*M351*Markiwitz!$B$8)+(2*L351*N351*Markiwitz!$E$8)+(2*L351*O351*Markiwitz!$H$8)+(2*L351*P351*Markiwitz!$B$11)+(2*L351*Q351*Markiwitz!$E$11)+(2*L351*R351*Markiwitz!$H$11)+(2*L351*S351*Markiwitz!$K$8)+(2*L351*T351*Markiwitz!$K$11)</f>
        <v>1.3491649106012403E-2</v>
      </c>
      <c r="V351" s="5">
        <f t="shared" ca="1" si="89"/>
        <v>0.1161535583011231</v>
      </c>
      <c r="W351" s="42">
        <f ca="1">SUMPRODUCT(L351:T351,Markiwitz!$B$3:$J$3)</f>
        <v>0.39469418532069794</v>
      </c>
    </row>
    <row r="352" spans="1:23" x14ac:dyDescent="0.25">
      <c r="A352">
        <v>351</v>
      </c>
      <c r="B352" s="25">
        <f t="shared" ca="1" si="87"/>
        <v>1</v>
      </c>
      <c r="C352" s="46">
        <v>0</v>
      </c>
      <c r="D352">
        <f t="shared" ref="D352:K361" ca="1" si="101">RAND()</f>
        <v>8.8015926585515047E-2</v>
      </c>
      <c r="E352">
        <f t="shared" ca="1" si="101"/>
        <v>0.94796133941932659</v>
      </c>
      <c r="F352">
        <f t="shared" ca="1" si="101"/>
        <v>0.64824045913072281</v>
      </c>
      <c r="G352">
        <f t="shared" ca="1" si="101"/>
        <v>0.90600898283065578</v>
      </c>
      <c r="H352">
        <f t="shared" ca="1" si="101"/>
        <v>0.85985243841238124</v>
      </c>
      <c r="I352">
        <f t="shared" ca="1" si="101"/>
        <v>0.47169570270064487</v>
      </c>
      <c r="J352">
        <f t="shared" ca="1" si="101"/>
        <v>0.719871125423026</v>
      </c>
      <c r="K352">
        <f t="shared" ca="1" si="101"/>
        <v>0.51210995688353578</v>
      </c>
      <c r="L352" s="42">
        <f t="shared" ca="1" si="90"/>
        <v>0</v>
      </c>
      <c r="M352" s="42">
        <f t="shared" ca="1" si="91"/>
        <v>1.7078016063878328E-2</v>
      </c>
      <c r="N352" s="42">
        <f t="shared" ca="1" si="92"/>
        <v>0.18393601715718552</v>
      </c>
      <c r="O352" s="42">
        <f t="shared" ca="1" si="93"/>
        <v>0.12578020142223065</v>
      </c>
      <c r="P352" s="42">
        <f t="shared" ca="1" si="94"/>
        <v>0.17579586516954762</v>
      </c>
      <c r="Q352" s="42">
        <f t="shared" ca="1" si="95"/>
        <v>0.16683996096438605</v>
      </c>
      <c r="R352" s="42">
        <f t="shared" ca="1" si="96"/>
        <v>9.1524649009486425E-2</v>
      </c>
      <c r="S352" s="42">
        <f t="shared" ca="1" si="97"/>
        <v>0.1396789322208857</v>
      </c>
      <c r="T352" s="42">
        <f t="shared" ca="1" si="98"/>
        <v>9.9366357992399748E-2</v>
      </c>
      <c r="U352">
        <f ca="1">+(L352^2*Markiwitz!$B$4^2)+(M352^2*Markiwitz!$C$4^2)+(N352^2*Markiwitz!$D$4^2)+(O352^2*Markiwitz!$E$4^2)+(P352^2*Markiwitz!$F$4^2)+(Q352^2*Markiwitz!$G$4^2)+(R352^2*Markiwitz!$H$4^2)+(S352^2*Markiwitz!$I$4^2)+(T352^2*Markiwitz!$J$4^2)+(2*L352*M352*Markiwitz!$B$8)+(2*L352*N352*Markiwitz!$E$8)+(2*L352*O352*Markiwitz!$H$8)+(2*L352*P352*Markiwitz!$B$11)+(2*L352*Q352*Markiwitz!$E$11)+(2*L352*R352*Markiwitz!$H$11)+(2*L352*S352*Markiwitz!$K$8)+(2*L352*T352*Markiwitz!$K$11)</f>
        <v>1.8247691774379526E-2</v>
      </c>
      <c r="V352" s="5">
        <f t="shared" ca="1" si="89"/>
        <v>0.13508401746461174</v>
      </c>
      <c r="W352" s="42">
        <f ca="1">SUMPRODUCT(L352:T352,Markiwitz!$B$3:$J$3)</f>
        <v>0.59720793748246004</v>
      </c>
    </row>
    <row r="353" spans="1:23" x14ac:dyDescent="0.25">
      <c r="A353">
        <v>352</v>
      </c>
      <c r="B353" s="25">
        <f t="shared" ca="1" si="87"/>
        <v>1</v>
      </c>
      <c r="C353" s="46">
        <v>0</v>
      </c>
      <c r="D353">
        <f t="shared" ca="1" si="101"/>
        <v>0.15647244059104148</v>
      </c>
      <c r="E353">
        <f t="shared" ca="1" si="101"/>
        <v>0.59627752734394412</v>
      </c>
      <c r="F353">
        <f t="shared" ca="1" si="101"/>
        <v>0.96150218993814041</v>
      </c>
      <c r="G353">
        <f t="shared" ca="1" si="101"/>
        <v>0.62752363491733243</v>
      </c>
      <c r="H353">
        <f t="shared" ca="1" si="101"/>
        <v>0.18019295789962164</v>
      </c>
      <c r="I353">
        <f t="shared" ca="1" si="101"/>
        <v>0.96600559503910399</v>
      </c>
      <c r="J353">
        <f t="shared" ca="1" si="101"/>
        <v>0.2749960733836444</v>
      </c>
      <c r="K353">
        <f t="shared" ca="1" si="101"/>
        <v>0.71848041716847277</v>
      </c>
      <c r="L353" s="42">
        <f t="shared" ca="1" si="90"/>
        <v>0</v>
      </c>
      <c r="M353" s="42">
        <f t="shared" ca="1" si="91"/>
        <v>3.4915576742303833E-2</v>
      </c>
      <c r="N353" s="42">
        <f t="shared" ca="1" si="92"/>
        <v>0.13305457297814161</v>
      </c>
      <c r="O353" s="42">
        <f t="shared" ca="1" si="93"/>
        <v>0.21455154258391751</v>
      </c>
      <c r="P353" s="42">
        <f t="shared" ca="1" si="94"/>
        <v>0.14002689259401765</v>
      </c>
      <c r="Q353" s="42">
        <f t="shared" ca="1" si="95"/>
        <v>4.0208620931596648E-2</v>
      </c>
      <c r="R353" s="42">
        <f t="shared" ca="1" si="96"/>
        <v>0.21555644150292483</v>
      </c>
      <c r="S353" s="42">
        <f t="shared" ca="1" si="97"/>
        <v>6.136317978930135E-2</v>
      </c>
      <c r="T353" s="42">
        <f t="shared" ca="1" si="98"/>
        <v>0.16032317287779649</v>
      </c>
      <c r="U353">
        <f ca="1">+(L353^2*Markiwitz!$B$4^2)+(M353^2*Markiwitz!$C$4^2)+(N353^2*Markiwitz!$D$4^2)+(O353^2*Markiwitz!$E$4^2)+(P353^2*Markiwitz!$F$4^2)+(Q353^2*Markiwitz!$G$4^2)+(R353^2*Markiwitz!$H$4^2)+(S353^2*Markiwitz!$I$4^2)+(T353^2*Markiwitz!$J$4^2)+(2*L353*M353*Markiwitz!$B$8)+(2*L353*N353*Markiwitz!$E$8)+(2*L353*O353*Markiwitz!$H$8)+(2*L353*P353*Markiwitz!$B$11)+(2*L353*Q353*Markiwitz!$E$11)+(2*L353*R353*Markiwitz!$H$11)+(2*L353*S353*Markiwitz!$K$8)+(2*L353*T353*Markiwitz!$K$11)</f>
        <v>1.3355593082864157E-2</v>
      </c>
      <c r="V353" s="5">
        <f t="shared" ca="1" si="89"/>
        <v>0.115566401185051</v>
      </c>
      <c r="W353" s="42">
        <f ca="1">SUMPRODUCT(L353:T353,Markiwitz!$B$3:$J$3)</f>
        <v>0.27132740270967864</v>
      </c>
    </row>
    <row r="354" spans="1:23" x14ac:dyDescent="0.25">
      <c r="A354">
        <v>353</v>
      </c>
      <c r="B354" s="25">
        <f t="shared" ca="1" si="87"/>
        <v>0.99999999999999989</v>
      </c>
      <c r="C354" s="46">
        <v>0</v>
      </c>
      <c r="D354">
        <f t="shared" ca="1" si="101"/>
        <v>0.64331725101826542</v>
      </c>
      <c r="E354">
        <f t="shared" ca="1" si="101"/>
        <v>0.95884667972064985</v>
      </c>
      <c r="F354">
        <f t="shared" ca="1" si="101"/>
        <v>0.29829458173657197</v>
      </c>
      <c r="G354">
        <f t="shared" ca="1" si="101"/>
        <v>0.4307144399894981</v>
      </c>
      <c r="H354">
        <f t="shared" ca="1" si="101"/>
        <v>0.72478292668041733</v>
      </c>
      <c r="I354">
        <f t="shared" ca="1" si="101"/>
        <v>0.29803807665922077</v>
      </c>
      <c r="J354">
        <f t="shared" ca="1" si="101"/>
        <v>4.4873733962875528E-2</v>
      </c>
      <c r="K354">
        <f t="shared" ca="1" si="101"/>
        <v>0.60853387184265373</v>
      </c>
      <c r="L354" s="42">
        <f t="shared" ca="1" si="90"/>
        <v>0</v>
      </c>
      <c r="M354" s="42">
        <f t="shared" ca="1" si="91"/>
        <v>0.1605322653913884</v>
      </c>
      <c r="N354" s="42">
        <f t="shared" ca="1" si="92"/>
        <v>0.23926892900031468</v>
      </c>
      <c r="O354" s="42">
        <f t="shared" ca="1" si="93"/>
        <v>7.4435909940784362E-2</v>
      </c>
      <c r="P354" s="42">
        <f t="shared" ca="1" si="94"/>
        <v>0.1074797305355242</v>
      </c>
      <c r="Q354" s="42">
        <f t="shared" ca="1" si="95"/>
        <v>0.18086106808552607</v>
      </c>
      <c r="R354" s="42">
        <f t="shared" ca="1" si="96"/>
        <v>7.4371902110920637E-2</v>
      </c>
      <c r="S354" s="42">
        <f t="shared" ca="1" si="97"/>
        <v>1.1197713349406765E-2</v>
      </c>
      <c r="T354" s="42">
        <f t="shared" ca="1" si="98"/>
        <v>0.15185248158613485</v>
      </c>
      <c r="U354">
        <f ca="1">+(L354^2*Markiwitz!$B$4^2)+(M354^2*Markiwitz!$C$4^2)+(N354^2*Markiwitz!$D$4^2)+(O354^2*Markiwitz!$E$4^2)+(P354^2*Markiwitz!$F$4^2)+(Q354^2*Markiwitz!$G$4^2)+(R354^2*Markiwitz!$H$4^2)+(S354^2*Markiwitz!$I$4^2)+(T354^2*Markiwitz!$J$4^2)+(2*L354*M354*Markiwitz!$B$8)+(2*L354*N354*Markiwitz!$E$8)+(2*L354*O354*Markiwitz!$H$8)+(2*L354*P354*Markiwitz!$B$11)+(2*L354*Q354*Markiwitz!$E$11)+(2*L354*R354*Markiwitz!$H$11)+(2*L354*S354*Markiwitz!$K$8)+(2*L354*T354*Markiwitz!$K$11)</f>
        <v>1.6586993930912244E-2</v>
      </c>
      <c r="V354" s="5">
        <f t="shared" ca="1" si="89"/>
        <v>0.12879050404013584</v>
      </c>
      <c r="W354" s="42">
        <f ca="1">SUMPRODUCT(L354:T354,Markiwitz!$B$3:$J$3)</f>
        <v>0.64034961388154921</v>
      </c>
    </row>
    <row r="355" spans="1:23" x14ac:dyDescent="0.25">
      <c r="A355">
        <v>354</v>
      </c>
      <c r="B355" s="25">
        <f t="shared" ca="1" si="87"/>
        <v>1</v>
      </c>
      <c r="C355" s="46">
        <v>0</v>
      </c>
      <c r="D355">
        <f t="shared" ca="1" si="101"/>
        <v>0.46676003367981811</v>
      </c>
      <c r="E355">
        <f t="shared" ca="1" si="101"/>
        <v>0.68441116463762441</v>
      </c>
      <c r="F355">
        <f t="shared" ca="1" si="101"/>
        <v>3.9135547967024342E-2</v>
      </c>
      <c r="G355">
        <f t="shared" ca="1" si="101"/>
        <v>0.45903436059680658</v>
      </c>
      <c r="H355">
        <f t="shared" ca="1" si="101"/>
        <v>0.22365051368997058</v>
      </c>
      <c r="I355">
        <f t="shared" ca="1" si="101"/>
        <v>0.76557987130746341</v>
      </c>
      <c r="J355">
        <f t="shared" ca="1" si="101"/>
        <v>0.94323403142861062</v>
      </c>
      <c r="K355">
        <f t="shared" ca="1" si="101"/>
        <v>0.27738813534352302</v>
      </c>
      <c r="L355" s="42">
        <f t="shared" ca="1" si="90"/>
        <v>0</v>
      </c>
      <c r="M355" s="42">
        <f t="shared" ca="1" si="91"/>
        <v>0.120947554065736</v>
      </c>
      <c r="N355" s="42">
        <f t="shared" ca="1" si="92"/>
        <v>0.17734563879774096</v>
      </c>
      <c r="O355" s="42">
        <f t="shared" ca="1" si="93"/>
        <v>1.0140861389346804E-2</v>
      </c>
      <c r="P355" s="42">
        <f t="shared" ca="1" si="94"/>
        <v>0.1189456661672903</v>
      </c>
      <c r="Q355" s="42">
        <f t="shared" ca="1" si="95"/>
        <v>5.7952653707499593E-2</v>
      </c>
      <c r="R355" s="42">
        <f t="shared" ca="1" si="96"/>
        <v>0.19837819477945223</v>
      </c>
      <c r="S355" s="42">
        <f t="shared" ca="1" si="97"/>
        <v>0.24441220494707216</v>
      </c>
      <c r="T355" s="42">
        <f t="shared" ca="1" si="98"/>
        <v>7.1877226145861992E-2</v>
      </c>
      <c r="U355">
        <f ca="1">+(L355^2*Markiwitz!$B$4^2)+(M355^2*Markiwitz!$C$4^2)+(N355^2*Markiwitz!$D$4^2)+(O355^2*Markiwitz!$E$4^2)+(P355^2*Markiwitz!$F$4^2)+(Q355^2*Markiwitz!$G$4^2)+(R355^2*Markiwitz!$H$4^2)+(S355^2*Markiwitz!$I$4^2)+(T355^2*Markiwitz!$J$4^2)+(2*L355*M355*Markiwitz!$B$8)+(2*L355*N355*Markiwitz!$E$8)+(2*L355*O355*Markiwitz!$H$8)+(2*L355*P355*Markiwitz!$B$11)+(2*L355*Q355*Markiwitz!$E$11)+(2*L355*R355*Markiwitz!$H$11)+(2*L355*S355*Markiwitz!$K$8)+(2*L355*T355*Markiwitz!$K$11)</f>
        <v>1.5729370622013246E-2</v>
      </c>
      <c r="V355" s="5">
        <f t="shared" ca="1" si="89"/>
        <v>0.12541678764030453</v>
      </c>
      <c r="W355" s="42">
        <f ca="1">SUMPRODUCT(L355:T355,Markiwitz!$B$3:$J$3)</f>
        <v>0.25460512265978441</v>
      </c>
    </row>
    <row r="356" spans="1:23" x14ac:dyDescent="0.25">
      <c r="A356">
        <v>355</v>
      </c>
      <c r="B356" s="25">
        <f t="shared" ca="1" si="87"/>
        <v>1</v>
      </c>
      <c r="C356" s="46">
        <v>0</v>
      </c>
      <c r="D356">
        <f t="shared" ca="1" si="101"/>
        <v>0.79516943848899491</v>
      </c>
      <c r="E356">
        <f t="shared" ca="1" si="101"/>
        <v>0.92357593663697601</v>
      </c>
      <c r="F356">
        <f t="shared" ca="1" si="101"/>
        <v>0.75830597780750308</v>
      </c>
      <c r="G356">
        <f t="shared" ca="1" si="101"/>
        <v>0.80933079511899908</v>
      </c>
      <c r="H356">
        <f t="shared" ca="1" si="101"/>
        <v>0.57847493365872293</v>
      </c>
      <c r="I356">
        <f t="shared" ca="1" si="101"/>
        <v>0.81369661675086935</v>
      </c>
      <c r="J356">
        <f t="shared" ca="1" si="101"/>
        <v>0.2987068557828676</v>
      </c>
      <c r="K356">
        <f t="shared" ca="1" si="101"/>
        <v>0.4957663748080362</v>
      </c>
      <c r="L356" s="42">
        <f t="shared" ca="1" si="90"/>
        <v>0</v>
      </c>
      <c r="M356" s="42">
        <f t="shared" ca="1" si="91"/>
        <v>0.14528878604048601</v>
      </c>
      <c r="N356" s="42">
        <f t="shared" ca="1" si="92"/>
        <v>0.16875048279669036</v>
      </c>
      <c r="O356" s="42">
        <f t="shared" ca="1" si="93"/>
        <v>0.13855330654086831</v>
      </c>
      <c r="P356" s="42">
        <f t="shared" ca="1" si="94"/>
        <v>0.1478762676687656</v>
      </c>
      <c r="Q356" s="42">
        <f t="shared" ca="1" si="95"/>
        <v>0.10569561252986928</v>
      </c>
      <c r="R356" s="42">
        <f t="shared" ca="1" si="96"/>
        <v>0.14867396548543355</v>
      </c>
      <c r="S356" s="42">
        <f t="shared" ca="1" si="97"/>
        <v>5.4577998547241692E-2</v>
      </c>
      <c r="T356" s="42">
        <f t="shared" ca="1" si="98"/>
        <v>9.0583580390645305E-2</v>
      </c>
      <c r="U356">
        <f ca="1">+(L356^2*Markiwitz!$B$4^2)+(M356^2*Markiwitz!$C$4^2)+(N356^2*Markiwitz!$D$4^2)+(O356^2*Markiwitz!$E$4^2)+(P356^2*Markiwitz!$F$4^2)+(Q356^2*Markiwitz!$G$4^2)+(R356^2*Markiwitz!$H$4^2)+(S356^2*Markiwitz!$I$4^2)+(T356^2*Markiwitz!$J$4^2)+(2*L356*M356*Markiwitz!$B$8)+(2*L356*N356*Markiwitz!$E$8)+(2*L356*O356*Markiwitz!$H$8)+(2*L356*P356*Markiwitz!$B$11)+(2*L356*Q356*Markiwitz!$E$11)+(2*L356*R356*Markiwitz!$H$11)+(2*L356*S356*Markiwitz!$K$8)+(2*L356*T356*Markiwitz!$K$11)</f>
        <v>1.2469436988461887E-2</v>
      </c>
      <c r="V356" s="5">
        <f t="shared" ca="1" si="89"/>
        <v>0.11166663328166515</v>
      </c>
      <c r="W356" s="42">
        <f ca="1">SUMPRODUCT(L356:T356,Markiwitz!$B$3:$J$3)</f>
        <v>0.44647677046419876</v>
      </c>
    </row>
    <row r="357" spans="1:23" x14ac:dyDescent="0.25">
      <c r="A357">
        <v>356</v>
      </c>
      <c r="B357" s="25">
        <f t="shared" ca="1" si="87"/>
        <v>1</v>
      </c>
      <c r="C357" s="46">
        <v>0</v>
      </c>
      <c r="D357">
        <f t="shared" ca="1" si="101"/>
        <v>0.53920696790640488</v>
      </c>
      <c r="E357">
        <f t="shared" ca="1" si="101"/>
        <v>0.21331118711283881</v>
      </c>
      <c r="F357">
        <f t="shared" ca="1" si="101"/>
        <v>0.21079922651887417</v>
      </c>
      <c r="G357">
        <f t="shared" ca="1" si="101"/>
        <v>1.4732254481854445E-2</v>
      </c>
      <c r="H357">
        <f t="shared" ca="1" si="101"/>
        <v>0.96420414182798109</v>
      </c>
      <c r="I357">
        <f t="shared" ca="1" si="101"/>
        <v>3.7363133145900229E-2</v>
      </c>
      <c r="J357">
        <f t="shared" ca="1" si="101"/>
        <v>7.3685785919158531E-2</v>
      </c>
      <c r="K357">
        <f t="shared" ca="1" si="101"/>
        <v>0.57774842926411274</v>
      </c>
      <c r="L357" s="42">
        <f t="shared" ca="1" si="90"/>
        <v>0</v>
      </c>
      <c r="M357" s="42">
        <f t="shared" ca="1" si="91"/>
        <v>0.20493975299136963</v>
      </c>
      <c r="N357" s="42">
        <f t="shared" ca="1" si="92"/>
        <v>8.1074512384248704E-2</v>
      </c>
      <c r="O357" s="42">
        <f t="shared" ca="1" si="93"/>
        <v>8.0119775865078707E-2</v>
      </c>
      <c r="P357" s="42">
        <f t="shared" ca="1" si="94"/>
        <v>5.5993797822014102E-3</v>
      </c>
      <c r="Q357" s="42">
        <f t="shared" ca="1" si="95"/>
        <v>0.36647107775094978</v>
      </c>
      <c r="R357" s="42">
        <f t="shared" ca="1" si="96"/>
        <v>1.4200838886847578E-2</v>
      </c>
      <c r="S357" s="42">
        <f t="shared" ca="1" si="97"/>
        <v>2.800621591349416E-2</v>
      </c>
      <c r="T357" s="42">
        <f t="shared" ca="1" si="98"/>
        <v>0.21958844642581002</v>
      </c>
      <c r="U357">
        <f ca="1">+(L357^2*Markiwitz!$B$4^2)+(M357^2*Markiwitz!$C$4^2)+(N357^2*Markiwitz!$D$4^2)+(O357^2*Markiwitz!$E$4^2)+(P357^2*Markiwitz!$F$4^2)+(Q357^2*Markiwitz!$G$4^2)+(R357^2*Markiwitz!$H$4^2)+(S357^2*Markiwitz!$I$4^2)+(T357^2*Markiwitz!$J$4^2)+(2*L357*M357*Markiwitz!$B$8)+(2*L357*N357*Markiwitz!$E$8)+(2*L357*O357*Markiwitz!$H$8)+(2*L357*P357*Markiwitz!$B$11)+(2*L357*Q357*Markiwitz!$E$11)+(2*L357*R357*Markiwitz!$H$11)+(2*L357*S357*Markiwitz!$K$8)+(2*L357*T357*Markiwitz!$K$11)</f>
        <v>3.9789916759995062E-2</v>
      </c>
      <c r="V357" s="5">
        <f t="shared" ca="1" si="89"/>
        <v>0.19947410047420958</v>
      </c>
      <c r="W357" s="42">
        <f ca="1">SUMPRODUCT(L357:T357,Markiwitz!$B$3:$J$3)</f>
        <v>1.0939272688136861</v>
      </c>
    </row>
    <row r="358" spans="1:23" x14ac:dyDescent="0.25">
      <c r="A358">
        <v>357</v>
      </c>
      <c r="B358" s="25">
        <f t="shared" ca="1" si="87"/>
        <v>1</v>
      </c>
      <c r="C358" s="46">
        <v>0</v>
      </c>
      <c r="D358">
        <f t="shared" ca="1" si="101"/>
        <v>0.22834106270110421</v>
      </c>
      <c r="E358">
        <f t="shared" ca="1" si="101"/>
        <v>0.43106552001477993</v>
      </c>
      <c r="F358">
        <f t="shared" ca="1" si="101"/>
        <v>0.57639360444135623</v>
      </c>
      <c r="G358">
        <f t="shared" ca="1" si="101"/>
        <v>0.59492884926797074</v>
      </c>
      <c r="H358">
        <f t="shared" ca="1" si="101"/>
        <v>0.94406464721990635</v>
      </c>
      <c r="I358">
        <f t="shared" ca="1" si="101"/>
        <v>0.42825264333811419</v>
      </c>
      <c r="J358">
        <f t="shared" ca="1" si="101"/>
        <v>0.71809667969602664</v>
      </c>
      <c r="K358">
        <f t="shared" ca="1" si="101"/>
        <v>0.7350333294168514</v>
      </c>
      <c r="L358" s="42">
        <f t="shared" ca="1" si="90"/>
        <v>0</v>
      </c>
      <c r="M358" s="42">
        <f t="shared" ca="1" si="91"/>
        <v>4.9040467159917063E-2</v>
      </c>
      <c r="N358" s="42">
        <f t="shared" ca="1" si="92"/>
        <v>9.2579294446610103E-2</v>
      </c>
      <c r="O358" s="42">
        <f t="shared" ca="1" si="93"/>
        <v>0.12379118891459844</v>
      </c>
      <c r="P358" s="42">
        <f t="shared" ca="1" si="94"/>
        <v>0.12777197561353068</v>
      </c>
      <c r="Q358" s="42">
        <f t="shared" ca="1" si="95"/>
        <v>0.20275534667818038</v>
      </c>
      <c r="R358" s="42">
        <f t="shared" ca="1" si="96"/>
        <v>9.1975177146571566E-2</v>
      </c>
      <c r="S358" s="42">
        <f t="shared" ca="1" si="97"/>
        <v>0.15422454560604171</v>
      </c>
      <c r="T358" s="42">
        <f t="shared" ca="1" si="98"/>
        <v>0.15786200443455012</v>
      </c>
      <c r="U358">
        <f ca="1">+(L358^2*Markiwitz!$B$4^2)+(M358^2*Markiwitz!$C$4^2)+(N358^2*Markiwitz!$D$4^2)+(O358^2*Markiwitz!$E$4^2)+(P358^2*Markiwitz!$F$4^2)+(Q358^2*Markiwitz!$G$4^2)+(R358^2*Markiwitz!$H$4^2)+(S358^2*Markiwitz!$I$4^2)+(T358^2*Markiwitz!$J$4^2)+(2*L358*M358*Markiwitz!$B$8)+(2*L358*N358*Markiwitz!$E$8)+(2*L358*O358*Markiwitz!$H$8)+(2*L358*P358*Markiwitz!$B$11)+(2*L358*Q358*Markiwitz!$E$11)+(2*L358*R358*Markiwitz!$H$11)+(2*L358*S358*Markiwitz!$K$8)+(2*L358*T358*Markiwitz!$K$11)</f>
        <v>1.9124069348801214E-2</v>
      </c>
      <c r="V358" s="5">
        <f t="shared" ca="1" si="89"/>
        <v>0.13828980204194818</v>
      </c>
      <c r="W358" s="42">
        <f ca="1">SUMPRODUCT(L358:T358,Markiwitz!$B$3:$J$3)</f>
        <v>0.66848921851601528</v>
      </c>
    </row>
    <row r="359" spans="1:23" x14ac:dyDescent="0.25">
      <c r="A359">
        <v>358</v>
      </c>
      <c r="B359" s="25">
        <f t="shared" ca="1" si="87"/>
        <v>1</v>
      </c>
      <c r="C359" s="46">
        <v>0</v>
      </c>
      <c r="D359">
        <f t="shared" ca="1" si="101"/>
        <v>9.7920055213849277E-2</v>
      </c>
      <c r="E359">
        <f t="shared" ca="1" si="101"/>
        <v>0.36726043899671357</v>
      </c>
      <c r="F359">
        <f t="shared" ca="1" si="101"/>
        <v>0.99162942985582558</v>
      </c>
      <c r="G359">
        <f t="shared" ca="1" si="101"/>
        <v>0.2761207709155703</v>
      </c>
      <c r="H359">
        <f t="shared" ca="1" si="101"/>
        <v>0.21426126635215104</v>
      </c>
      <c r="I359">
        <f t="shared" ca="1" si="101"/>
        <v>0.5226923484832674</v>
      </c>
      <c r="J359">
        <f t="shared" ca="1" si="101"/>
        <v>0.43216144671960144</v>
      </c>
      <c r="K359">
        <f t="shared" ca="1" si="101"/>
        <v>0.37108048449912401</v>
      </c>
      <c r="L359" s="42">
        <f t="shared" ca="1" si="90"/>
        <v>0</v>
      </c>
      <c r="M359" s="42">
        <f t="shared" ca="1" si="91"/>
        <v>2.9916369856499286E-2</v>
      </c>
      <c r="N359" s="42">
        <f t="shared" ca="1" si="92"/>
        <v>0.11220478892389373</v>
      </c>
      <c r="O359" s="42">
        <f t="shared" ca="1" si="93"/>
        <v>0.30296094828958597</v>
      </c>
      <c r="P359" s="42">
        <f t="shared" ca="1" si="94"/>
        <v>8.435995149034177E-2</v>
      </c>
      <c r="Q359" s="42">
        <f t="shared" ca="1" si="95"/>
        <v>6.5460740152914781E-2</v>
      </c>
      <c r="R359" s="42">
        <f t="shared" ca="1" si="96"/>
        <v>0.15969208334531271</v>
      </c>
      <c r="S359" s="42">
        <f t="shared" ca="1" si="97"/>
        <v>0.13203323516871182</v>
      </c>
      <c r="T359" s="42">
        <f t="shared" ca="1" si="98"/>
        <v>0.11337188277273995</v>
      </c>
      <c r="U359">
        <f ca="1">+(L359^2*Markiwitz!$B$4^2)+(M359^2*Markiwitz!$C$4^2)+(N359^2*Markiwitz!$D$4^2)+(O359^2*Markiwitz!$E$4^2)+(P359^2*Markiwitz!$F$4^2)+(Q359^2*Markiwitz!$G$4^2)+(R359^2*Markiwitz!$H$4^2)+(S359^2*Markiwitz!$I$4^2)+(T359^2*Markiwitz!$J$4^2)+(2*L359*M359*Markiwitz!$B$8)+(2*L359*N359*Markiwitz!$E$8)+(2*L359*O359*Markiwitz!$H$8)+(2*L359*P359*Markiwitz!$B$11)+(2*L359*Q359*Markiwitz!$E$11)+(2*L359*R359*Markiwitz!$H$11)+(2*L359*S359*Markiwitz!$K$8)+(2*L359*T359*Markiwitz!$K$11)</f>
        <v>1.5853566534405245E-2</v>
      </c>
      <c r="V359" s="5">
        <f t="shared" ca="1" si="89"/>
        <v>0.12591094684103224</v>
      </c>
      <c r="W359" s="42">
        <f ca="1">SUMPRODUCT(L359:T359,Markiwitz!$B$3:$J$3)</f>
        <v>0.33231970535301419</v>
      </c>
    </row>
    <row r="360" spans="1:23" x14ac:dyDescent="0.25">
      <c r="A360">
        <v>359</v>
      </c>
      <c r="B360" s="25">
        <f t="shared" ca="1" si="87"/>
        <v>1.0000000000000002</v>
      </c>
      <c r="C360" s="46">
        <v>0</v>
      </c>
      <c r="D360">
        <f t="shared" ca="1" si="101"/>
        <v>0.76672778713092193</v>
      </c>
      <c r="E360">
        <f t="shared" ca="1" si="101"/>
        <v>0.71263267011016396</v>
      </c>
      <c r="F360">
        <f t="shared" ca="1" si="101"/>
        <v>0.24889813490162338</v>
      </c>
      <c r="G360">
        <f t="shared" ca="1" si="101"/>
        <v>0.33668758264123988</v>
      </c>
      <c r="H360">
        <f t="shared" ca="1" si="101"/>
        <v>0.74407480852589913</v>
      </c>
      <c r="I360">
        <f t="shared" ca="1" si="101"/>
        <v>0.82806445229459813</v>
      </c>
      <c r="J360">
        <f t="shared" ca="1" si="101"/>
        <v>0.65172714196282999</v>
      </c>
      <c r="K360">
        <f t="shared" ca="1" si="101"/>
        <v>0.65462919967308375</v>
      </c>
      <c r="L360" s="42">
        <f t="shared" ca="1" si="90"/>
        <v>0</v>
      </c>
      <c r="M360" s="42">
        <f t="shared" ca="1" si="91"/>
        <v>0.15509999342177794</v>
      </c>
      <c r="N360" s="42">
        <f t="shared" ca="1" si="92"/>
        <v>0.14415718890250306</v>
      </c>
      <c r="O360" s="42">
        <f t="shared" ca="1" si="93"/>
        <v>5.0349158767794569E-2</v>
      </c>
      <c r="P360" s="42">
        <f t="shared" ca="1" si="94"/>
        <v>6.8107929214692456E-2</v>
      </c>
      <c r="Q360" s="42">
        <f t="shared" ca="1" si="95"/>
        <v>0.15051756287524712</v>
      </c>
      <c r="R360" s="42">
        <f t="shared" ca="1" si="96"/>
        <v>0.1675076777695679</v>
      </c>
      <c r="S360" s="42">
        <f t="shared" ca="1" si="97"/>
        <v>0.13183671849102913</v>
      </c>
      <c r="T360" s="42">
        <f t="shared" ca="1" si="98"/>
        <v>0.13242377055738802</v>
      </c>
      <c r="U360">
        <f ca="1">+(L360^2*Markiwitz!$B$4^2)+(M360^2*Markiwitz!$C$4^2)+(N360^2*Markiwitz!$D$4^2)+(O360^2*Markiwitz!$E$4^2)+(P360^2*Markiwitz!$F$4^2)+(Q360^2*Markiwitz!$G$4^2)+(R360^2*Markiwitz!$H$4^2)+(S360^2*Markiwitz!$I$4^2)+(T360^2*Markiwitz!$J$4^2)+(2*L360*M360*Markiwitz!$B$8)+(2*L360*N360*Markiwitz!$E$8)+(2*L360*O360*Markiwitz!$H$8)+(2*L360*P360*Markiwitz!$B$11)+(2*L360*Q360*Markiwitz!$E$11)+(2*L360*R360*Markiwitz!$H$11)+(2*L360*S360*Markiwitz!$K$8)+(2*L360*T360*Markiwitz!$K$11)</f>
        <v>1.3960223653802437E-2</v>
      </c>
      <c r="V360" s="5">
        <f t="shared" ca="1" si="89"/>
        <v>0.11815339036101519</v>
      </c>
      <c r="W360" s="42">
        <f ca="1">SUMPRODUCT(L360:T360,Markiwitz!$B$3:$J$3)</f>
        <v>0.51274013477797331</v>
      </c>
    </row>
    <row r="361" spans="1:23" x14ac:dyDescent="0.25">
      <c r="A361">
        <v>360</v>
      </c>
      <c r="B361" s="25">
        <f t="shared" ca="1" si="87"/>
        <v>1</v>
      </c>
      <c r="C361" s="46">
        <v>0</v>
      </c>
      <c r="D361">
        <f t="shared" ca="1" si="101"/>
        <v>0.75184073440189803</v>
      </c>
      <c r="E361">
        <f t="shared" ca="1" si="101"/>
        <v>0.66858069309336998</v>
      </c>
      <c r="F361">
        <f t="shared" ca="1" si="101"/>
        <v>0.30233473643882891</v>
      </c>
      <c r="G361">
        <f t="shared" ca="1" si="101"/>
        <v>0.7787405009747187</v>
      </c>
      <c r="H361">
        <f t="shared" ca="1" si="101"/>
        <v>0.94787054361360201</v>
      </c>
      <c r="I361">
        <f t="shared" ca="1" si="101"/>
        <v>0.52213630355511254</v>
      </c>
      <c r="J361">
        <f t="shared" ca="1" si="101"/>
        <v>0.75614596553727953</v>
      </c>
      <c r="K361">
        <f t="shared" ca="1" si="101"/>
        <v>8.4667544925831617E-4</v>
      </c>
      <c r="L361" s="42">
        <f t="shared" ca="1" si="90"/>
        <v>0</v>
      </c>
      <c r="M361" s="42">
        <f t="shared" ca="1" si="91"/>
        <v>0.15900208228248316</v>
      </c>
      <c r="N361" s="42">
        <f t="shared" ca="1" si="92"/>
        <v>0.14139393825246729</v>
      </c>
      <c r="O361" s="42">
        <f t="shared" ca="1" si="93"/>
        <v>6.393887753147813E-2</v>
      </c>
      <c r="P361" s="42">
        <f t="shared" ca="1" si="94"/>
        <v>0.16469094523215261</v>
      </c>
      <c r="Q361" s="42">
        <f t="shared" ca="1" si="95"/>
        <v>0.20045919737068654</v>
      </c>
      <c r="R361" s="42">
        <f t="shared" ca="1" si="96"/>
        <v>0.11042333263119353</v>
      </c>
      <c r="S361" s="42">
        <f t="shared" ca="1" si="97"/>
        <v>0.15991256861809997</v>
      </c>
      <c r="T361" s="42">
        <f t="shared" ca="1" si="98"/>
        <v>1.7905808143878262E-4</v>
      </c>
      <c r="U361">
        <f ca="1">+(L361^2*Markiwitz!$B$4^2)+(M361^2*Markiwitz!$C$4^2)+(N361^2*Markiwitz!$D$4^2)+(O361^2*Markiwitz!$E$4^2)+(P361^2*Markiwitz!$F$4^2)+(Q361^2*Markiwitz!$G$4^2)+(R361^2*Markiwitz!$H$4^2)+(S361^2*Markiwitz!$I$4^2)+(T361^2*Markiwitz!$J$4^2)+(2*L361*M361*Markiwitz!$B$8)+(2*L361*N361*Markiwitz!$E$8)+(2*L361*O361*Markiwitz!$H$8)+(2*L361*P361*Markiwitz!$B$11)+(2*L361*Q361*Markiwitz!$E$11)+(2*L361*R361*Markiwitz!$H$11)+(2*L361*S361*Markiwitz!$K$8)+(2*L361*T361*Markiwitz!$K$11)</f>
        <v>2.0611843634728618E-2</v>
      </c>
      <c r="V361" s="5">
        <f t="shared" ca="1" si="89"/>
        <v>0.14356825427206607</v>
      </c>
      <c r="W361" s="42">
        <f ca="1">SUMPRODUCT(L361:T361,Markiwitz!$B$3:$J$3)</f>
        <v>0.67241061535657409</v>
      </c>
    </row>
    <row r="362" spans="1:23" x14ac:dyDescent="0.25">
      <c r="A362">
        <v>361</v>
      </c>
      <c r="B362" s="25">
        <f t="shared" ca="1" si="87"/>
        <v>1</v>
      </c>
      <c r="C362" s="46">
        <v>0</v>
      </c>
      <c r="D362">
        <f t="shared" ref="D362:K371" ca="1" si="102">RAND()</f>
        <v>0.32777023157810881</v>
      </c>
      <c r="E362">
        <f t="shared" ca="1" si="102"/>
        <v>0.31788719868142379</v>
      </c>
      <c r="F362">
        <f t="shared" ca="1" si="102"/>
        <v>0.79021078539961076</v>
      </c>
      <c r="G362">
        <f t="shared" ca="1" si="102"/>
        <v>0.49310641433109093</v>
      </c>
      <c r="H362">
        <f t="shared" ca="1" si="102"/>
        <v>0.22768904757465414</v>
      </c>
      <c r="I362">
        <f t="shared" ca="1" si="102"/>
        <v>0.72418362912191148</v>
      </c>
      <c r="J362">
        <f t="shared" ca="1" si="102"/>
        <v>0.12828903239566614</v>
      </c>
      <c r="K362">
        <f t="shared" ca="1" si="102"/>
        <v>0.20259272949266349</v>
      </c>
      <c r="L362" s="42">
        <f t="shared" ca="1" si="90"/>
        <v>0</v>
      </c>
      <c r="M362" s="42">
        <f t="shared" ca="1" si="91"/>
        <v>0.10205413488489636</v>
      </c>
      <c r="N362" s="42">
        <f t="shared" ca="1" si="92"/>
        <v>9.8976965956363544E-2</v>
      </c>
      <c r="O362" s="42">
        <f t="shared" ca="1" si="93"/>
        <v>0.24603905514053354</v>
      </c>
      <c r="P362" s="42">
        <f t="shared" ca="1" si="94"/>
        <v>0.15353300474683426</v>
      </c>
      <c r="Q362" s="42">
        <f t="shared" ca="1" si="95"/>
        <v>7.0892980918738399E-2</v>
      </c>
      <c r="R362" s="42">
        <f t="shared" ca="1" si="96"/>
        <v>0.2254809212295085</v>
      </c>
      <c r="S362" s="42">
        <f t="shared" ca="1" si="97"/>
        <v>3.9943914837306325E-2</v>
      </c>
      <c r="T362" s="42">
        <f t="shared" ca="1" si="98"/>
        <v>6.3079022285819061E-2</v>
      </c>
      <c r="U362">
        <f ca="1">+(L362^2*Markiwitz!$B$4^2)+(M362^2*Markiwitz!$C$4^2)+(N362^2*Markiwitz!$D$4^2)+(O362^2*Markiwitz!$E$4^2)+(P362^2*Markiwitz!$F$4^2)+(Q362^2*Markiwitz!$G$4^2)+(R362^2*Markiwitz!$H$4^2)+(S362^2*Markiwitz!$I$4^2)+(T362^2*Markiwitz!$J$4^2)+(2*L362*M362*Markiwitz!$B$8)+(2*L362*N362*Markiwitz!$E$8)+(2*L362*O362*Markiwitz!$H$8)+(2*L362*P362*Markiwitz!$B$11)+(2*L362*Q362*Markiwitz!$E$11)+(2*L362*R362*Markiwitz!$H$11)+(2*L362*S362*Markiwitz!$K$8)+(2*L362*T362*Markiwitz!$K$11)</f>
        <v>1.5465311030184462E-2</v>
      </c>
      <c r="V362" s="5">
        <f t="shared" ca="1" si="89"/>
        <v>0.12435960369100756</v>
      </c>
      <c r="W362" s="42">
        <f ca="1">SUMPRODUCT(L362:T362,Markiwitz!$B$3:$J$3)</f>
        <v>0.36789533800277696</v>
      </c>
    </row>
    <row r="363" spans="1:23" x14ac:dyDescent="0.25">
      <c r="A363">
        <v>362</v>
      </c>
      <c r="B363" s="25">
        <f t="shared" ca="1" si="87"/>
        <v>1</v>
      </c>
      <c r="C363" s="46">
        <v>0</v>
      </c>
      <c r="D363">
        <f t="shared" ca="1" si="102"/>
        <v>0.90216485798070212</v>
      </c>
      <c r="E363">
        <f t="shared" ca="1" si="102"/>
        <v>2.9860467442252681E-2</v>
      </c>
      <c r="F363">
        <f t="shared" ca="1" si="102"/>
        <v>0.59163831561674884</v>
      </c>
      <c r="G363">
        <f t="shared" ca="1" si="102"/>
        <v>0.76092958121462395</v>
      </c>
      <c r="H363">
        <f t="shared" ca="1" si="102"/>
        <v>0.66187817927419657</v>
      </c>
      <c r="I363">
        <f t="shared" ca="1" si="102"/>
        <v>0.29534922556601695</v>
      </c>
      <c r="J363">
        <f t="shared" ca="1" si="102"/>
        <v>0.55007905183483152</v>
      </c>
      <c r="K363">
        <f t="shared" ca="1" si="102"/>
        <v>0.67248855667692375</v>
      </c>
      <c r="L363" s="42">
        <f t="shared" ca="1" si="90"/>
        <v>0</v>
      </c>
      <c r="M363" s="42">
        <f t="shared" ca="1" si="91"/>
        <v>0.20208028745918011</v>
      </c>
      <c r="N363" s="42">
        <f t="shared" ca="1" si="92"/>
        <v>6.6885911050693862E-3</v>
      </c>
      <c r="O363" s="42">
        <f t="shared" ca="1" si="93"/>
        <v>0.13252393931559586</v>
      </c>
      <c r="P363" s="42">
        <f t="shared" ca="1" si="94"/>
        <v>0.1704443119766631</v>
      </c>
      <c r="Q363" s="42">
        <f t="shared" ca="1" si="95"/>
        <v>0.14825730746159194</v>
      </c>
      <c r="R363" s="42">
        <f t="shared" ca="1" si="96"/>
        <v>6.6156707252837385E-2</v>
      </c>
      <c r="S363" s="42">
        <f t="shared" ca="1" si="97"/>
        <v>0.1232148780089523</v>
      </c>
      <c r="T363" s="42">
        <f t="shared" ca="1" si="98"/>
        <v>0.15063397742011006</v>
      </c>
      <c r="U363">
        <f ca="1">+(L363^2*Markiwitz!$B$4^2)+(M363^2*Markiwitz!$C$4^2)+(N363^2*Markiwitz!$D$4^2)+(O363^2*Markiwitz!$E$4^2)+(P363^2*Markiwitz!$F$4^2)+(Q363^2*Markiwitz!$G$4^2)+(R363^2*Markiwitz!$H$4^2)+(S363^2*Markiwitz!$I$4^2)+(T363^2*Markiwitz!$J$4^2)+(2*L363*M363*Markiwitz!$B$8)+(2*L363*N363*Markiwitz!$E$8)+(2*L363*O363*Markiwitz!$H$8)+(2*L363*P363*Markiwitz!$B$11)+(2*L363*Q363*Markiwitz!$E$11)+(2*L363*R363*Markiwitz!$H$11)+(2*L363*S363*Markiwitz!$K$8)+(2*L363*T363*Markiwitz!$K$11)</f>
        <v>1.4620917839416339E-2</v>
      </c>
      <c r="V363" s="5">
        <f t="shared" ca="1" si="89"/>
        <v>0.12091698738976397</v>
      </c>
      <c r="W363" s="42">
        <f ca="1">SUMPRODUCT(L363:T363,Markiwitz!$B$3:$J$3)</f>
        <v>0.53844617647388282</v>
      </c>
    </row>
    <row r="364" spans="1:23" x14ac:dyDescent="0.25">
      <c r="A364">
        <v>363</v>
      </c>
      <c r="B364" s="25">
        <f t="shared" ca="1" si="87"/>
        <v>1</v>
      </c>
      <c r="C364" s="46">
        <v>0</v>
      </c>
      <c r="D364">
        <f t="shared" ca="1" si="102"/>
        <v>0.44851028296604656</v>
      </c>
      <c r="E364">
        <f t="shared" ca="1" si="102"/>
        <v>0.61321410555080935</v>
      </c>
      <c r="F364">
        <f t="shared" ca="1" si="102"/>
        <v>0.63504788571705151</v>
      </c>
      <c r="G364">
        <f t="shared" ca="1" si="102"/>
        <v>0.41987903647713654</v>
      </c>
      <c r="H364">
        <f t="shared" ca="1" si="102"/>
        <v>5.6526334122078081E-2</v>
      </c>
      <c r="I364">
        <f t="shared" ca="1" si="102"/>
        <v>0.14509264602713101</v>
      </c>
      <c r="J364">
        <f t="shared" ca="1" si="102"/>
        <v>0.70067811977286942</v>
      </c>
      <c r="K364">
        <f t="shared" ca="1" si="102"/>
        <v>0.37407115283424675</v>
      </c>
      <c r="L364" s="42">
        <f t="shared" ca="1" si="90"/>
        <v>0</v>
      </c>
      <c r="M364" s="42">
        <f t="shared" ca="1" si="91"/>
        <v>0.13218617652404818</v>
      </c>
      <c r="N364" s="42">
        <f t="shared" ca="1" si="92"/>
        <v>0.18072813730674697</v>
      </c>
      <c r="O364" s="42">
        <f t="shared" ca="1" si="93"/>
        <v>0.18716304867635014</v>
      </c>
      <c r="P364" s="42">
        <f t="shared" ca="1" si="94"/>
        <v>0.1237478973000842</v>
      </c>
      <c r="Q364" s="42">
        <f t="shared" ca="1" si="95"/>
        <v>1.6659595697795834E-2</v>
      </c>
      <c r="R364" s="42">
        <f t="shared" ca="1" si="96"/>
        <v>4.2762101223742729E-2</v>
      </c>
      <c r="S364" s="42">
        <f t="shared" ca="1" si="97"/>
        <v>0.20650577064661477</v>
      </c>
      <c r="T364" s="42">
        <f t="shared" ca="1" si="98"/>
        <v>0.11024727262461723</v>
      </c>
      <c r="U364">
        <f ca="1">+(L364^2*Markiwitz!$B$4^2)+(M364^2*Markiwitz!$C$4^2)+(N364^2*Markiwitz!$D$4^2)+(O364^2*Markiwitz!$E$4^2)+(P364^2*Markiwitz!$F$4^2)+(Q364^2*Markiwitz!$G$4^2)+(R364^2*Markiwitz!$H$4^2)+(S364^2*Markiwitz!$I$4^2)+(T364^2*Markiwitz!$J$4^2)+(2*L364*M364*Markiwitz!$B$8)+(2*L364*N364*Markiwitz!$E$8)+(2*L364*O364*Markiwitz!$H$8)+(2*L364*P364*Markiwitz!$B$11)+(2*L364*Q364*Markiwitz!$E$11)+(2*L364*R364*Markiwitz!$H$11)+(2*L364*S364*Markiwitz!$K$8)+(2*L364*T364*Markiwitz!$K$11)</f>
        <v>1.3177229441601707E-2</v>
      </c>
      <c r="V364" s="5">
        <f t="shared" ca="1" si="89"/>
        <v>0.11479211402183387</v>
      </c>
      <c r="W364" s="42">
        <f ca="1">SUMPRODUCT(L364:T364,Markiwitz!$B$3:$J$3)</f>
        <v>0.19189899529827339</v>
      </c>
    </row>
    <row r="365" spans="1:23" x14ac:dyDescent="0.25">
      <c r="A365">
        <v>364</v>
      </c>
      <c r="B365" s="25">
        <f t="shared" ca="1" si="87"/>
        <v>1</v>
      </c>
      <c r="C365" s="46">
        <v>0</v>
      </c>
      <c r="D365">
        <f t="shared" ca="1" si="102"/>
        <v>0.87068623087511077</v>
      </c>
      <c r="E365">
        <f t="shared" ca="1" si="102"/>
        <v>4.557248808681047E-2</v>
      </c>
      <c r="F365">
        <f t="shared" ca="1" si="102"/>
        <v>0.31058571698527671</v>
      </c>
      <c r="G365">
        <f t="shared" ca="1" si="102"/>
        <v>8.1061931592185443E-2</v>
      </c>
      <c r="H365">
        <f t="shared" ca="1" si="102"/>
        <v>0.40944888148260872</v>
      </c>
      <c r="I365">
        <f t="shared" ca="1" si="102"/>
        <v>0.69039185952872384</v>
      </c>
      <c r="J365">
        <f t="shared" ca="1" si="102"/>
        <v>0.3585660580773754</v>
      </c>
      <c r="K365">
        <f t="shared" ca="1" si="102"/>
        <v>0.71148925678235897</v>
      </c>
      <c r="L365" s="42">
        <f t="shared" ca="1" si="90"/>
        <v>0</v>
      </c>
      <c r="M365" s="42">
        <f t="shared" ca="1" si="91"/>
        <v>0.25035528902222298</v>
      </c>
      <c r="N365" s="42">
        <f t="shared" ca="1" si="92"/>
        <v>1.3103817450940917E-2</v>
      </c>
      <c r="O365" s="42">
        <f t="shared" ca="1" si="93"/>
        <v>8.9305164345910681E-2</v>
      </c>
      <c r="P365" s="42">
        <f t="shared" ca="1" si="94"/>
        <v>2.3308377453108271E-2</v>
      </c>
      <c r="Q365" s="42">
        <f t="shared" ca="1" si="95"/>
        <v>0.11773207089811887</v>
      </c>
      <c r="R365" s="42">
        <f t="shared" ca="1" si="96"/>
        <v>0.19851382438560219</v>
      </c>
      <c r="S365" s="42">
        <f t="shared" ca="1" si="97"/>
        <v>0.10310133078973285</v>
      </c>
      <c r="T365" s="42">
        <f t="shared" ca="1" si="98"/>
        <v>0.20458012565436326</v>
      </c>
      <c r="U365">
        <f ca="1">+(L365^2*Markiwitz!$B$4^2)+(M365^2*Markiwitz!$C$4^2)+(N365^2*Markiwitz!$D$4^2)+(O365^2*Markiwitz!$E$4^2)+(P365^2*Markiwitz!$F$4^2)+(Q365^2*Markiwitz!$G$4^2)+(R365^2*Markiwitz!$H$4^2)+(S365^2*Markiwitz!$I$4^2)+(T365^2*Markiwitz!$J$4^2)+(2*L365*M365*Markiwitz!$B$8)+(2*L365*N365*Markiwitz!$E$8)+(2*L365*O365*Markiwitz!$H$8)+(2*L365*P365*Markiwitz!$B$11)+(2*L365*Q365*Markiwitz!$E$11)+(2*L365*R365*Markiwitz!$H$11)+(2*L365*S365*Markiwitz!$K$8)+(2*L365*T365*Markiwitz!$K$11)</f>
        <v>1.1853855822262272E-2</v>
      </c>
      <c r="V365" s="5">
        <f t="shared" ca="1" si="89"/>
        <v>0.10887541422314899</v>
      </c>
      <c r="W365" s="42">
        <f ca="1">SUMPRODUCT(L365:T365,Markiwitz!$B$3:$J$3)</f>
        <v>0.41399749339934788</v>
      </c>
    </row>
    <row r="366" spans="1:23" x14ac:dyDescent="0.25">
      <c r="A366">
        <v>365</v>
      </c>
      <c r="B366" s="25">
        <f t="shared" ca="1" si="87"/>
        <v>1</v>
      </c>
      <c r="C366" s="46">
        <v>0</v>
      </c>
      <c r="D366">
        <f t="shared" ca="1" si="102"/>
        <v>0.20630934094475595</v>
      </c>
      <c r="E366">
        <f t="shared" ca="1" si="102"/>
        <v>0.82454766494773979</v>
      </c>
      <c r="F366">
        <f t="shared" ca="1" si="102"/>
        <v>8.1715778877577971E-4</v>
      </c>
      <c r="G366">
        <f t="shared" ca="1" si="102"/>
        <v>4.6412527520539482E-2</v>
      </c>
      <c r="H366">
        <f t="shared" ca="1" si="102"/>
        <v>0.56708878440850174</v>
      </c>
      <c r="I366">
        <f t="shared" ca="1" si="102"/>
        <v>0.99456200441573306</v>
      </c>
      <c r="J366">
        <f t="shared" ca="1" si="102"/>
        <v>0.33730971366281237</v>
      </c>
      <c r="K366">
        <f t="shared" ca="1" si="102"/>
        <v>0.75643040190980548</v>
      </c>
      <c r="L366" s="42">
        <f t="shared" ca="1" si="90"/>
        <v>0</v>
      </c>
      <c r="M366" s="42">
        <f t="shared" ca="1" si="91"/>
        <v>5.525929529829527E-2</v>
      </c>
      <c r="N366" s="42">
        <f t="shared" ca="1" si="92"/>
        <v>0.22085244757321854</v>
      </c>
      <c r="O366" s="42">
        <f t="shared" ca="1" si="93"/>
        <v>2.1887309294131398E-4</v>
      </c>
      <c r="P366" s="42">
        <f t="shared" ca="1" si="94"/>
        <v>1.2431446642469333E-2</v>
      </c>
      <c r="Q366" s="42">
        <f t="shared" ca="1" si="95"/>
        <v>0.15189291214095768</v>
      </c>
      <c r="R366" s="42">
        <f t="shared" ca="1" si="96"/>
        <v>0.26639024313101711</v>
      </c>
      <c r="S366" s="42">
        <f t="shared" ca="1" si="97"/>
        <v>9.0347324987422276E-2</v>
      </c>
      <c r="T366" s="42">
        <f t="shared" ca="1" si="98"/>
        <v>0.20260745713367856</v>
      </c>
      <c r="U366">
        <f ca="1">+(L366^2*Markiwitz!$B$4^2)+(M366^2*Markiwitz!$C$4^2)+(N366^2*Markiwitz!$D$4^2)+(O366^2*Markiwitz!$E$4^2)+(P366^2*Markiwitz!$F$4^2)+(Q366^2*Markiwitz!$G$4^2)+(R366^2*Markiwitz!$H$4^2)+(S366^2*Markiwitz!$I$4^2)+(T366^2*Markiwitz!$J$4^2)+(2*L366*M366*Markiwitz!$B$8)+(2*L366*N366*Markiwitz!$E$8)+(2*L366*O366*Markiwitz!$H$8)+(2*L366*P366*Markiwitz!$B$11)+(2*L366*Q366*Markiwitz!$E$11)+(2*L366*R366*Markiwitz!$H$11)+(2*L366*S366*Markiwitz!$K$8)+(2*L366*T366*Markiwitz!$K$11)</f>
        <v>1.8072886260986989E-2</v>
      </c>
      <c r="V366" s="5">
        <f t="shared" ca="1" si="89"/>
        <v>0.13443543528767626</v>
      </c>
      <c r="W366" s="42">
        <f ca="1">SUMPRODUCT(L366:T366,Markiwitz!$B$3:$J$3)</f>
        <v>0.49880348036846894</v>
      </c>
    </row>
    <row r="367" spans="1:23" x14ac:dyDescent="0.25">
      <c r="A367">
        <v>366</v>
      </c>
      <c r="B367" s="25">
        <f t="shared" ca="1" si="87"/>
        <v>0.99999999999999989</v>
      </c>
      <c r="C367" s="46">
        <v>0</v>
      </c>
      <c r="D367">
        <f t="shared" ca="1" si="102"/>
        <v>0.86644926172937109</v>
      </c>
      <c r="E367">
        <f t="shared" ca="1" si="102"/>
        <v>0.9906441604556705</v>
      </c>
      <c r="F367">
        <f t="shared" ca="1" si="102"/>
        <v>0.37264715157902784</v>
      </c>
      <c r="G367">
        <f t="shared" ca="1" si="102"/>
        <v>0.64212837123324629</v>
      </c>
      <c r="H367">
        <f t="shared" ca="1" si="102"/>
        <v>0.27442207557419485</v>
      </c>
      <c r="I367">
        <f t="shared" ca="1" si="102"/>
        <v>0.14144600449652223</v>
      </c>
      <c r="J367">
        <f t="shared" ca="1" si="102"/>
        <v>0.70584761703060939</v>
      </c>
      <c r="K367">
        <f t="shared" ca="1" si="102"/>
        <v>0.37360326178958614</v>
      </c>
      <c r="L367" s="42">
        <f t="shared" ca="1" si="90"/>
        <v>0</v>
      </c>
      <c r="M367" s="42">
        <f t="shared" ca="1" si="91"/>
        <v>0.19839981260205164</v>
      </c>
      <c r="N367" s="42">
        <f t="shared" ca="1" si="92"/>
        <v>0.22683799787356818</v>
      </c>
      <c r="O367" s="42">
        <f t="shared" ca="1" si="93"/>
        <v>8.5328856870859573E-2</v>
      </c>
      <c r="P367" s="42">
        <f t="shared" ca="1" si="94"/>
        <v>0.14703474761448704</v>
      </c>
      <c r="Q367" s="42">
        <f t="shared" ca="1" si="95"/>
        <v>6.2837249418526114E-2</v>
      </c>
      <c r="R367" s="42">
        <f t="shared" ca="1" si="96"/>
        <v>3.2388348660379131E-2</v>
      </c>
      <c r="S367" s="42">
        <f t="shared" ca="1" si="97"/>
        <v>0.16162519968563152</v>
      </c>
      <c r="T367" s="42">
        <f t="shared" ca="1" si="98"/>
        <v>8.5547787274496898E-2</v>
      </c>
      <c r="U367">
        <f ca="1">+(L367^2*Markiwitz!$B$4^2)+(M367^2*Markiwitz!$C$4^2)+(N367^2*Markiwitz!$D$4^2)+(O367^2*Markiwitz!$E$4^2)+(P367^2*Markiwitz!$F$4^2)+(Q367^2*Markiwitz!$G$4^2)+(R367^2*Markiwitz!$H$4^2)+(S367^2*Markiwitz!$I$4^2)+(T367^2*Markiwitz!$J$4^2)+(2*L367*M367*Markiwitz!$B$8)+(2*L367*N367*Markiwitz!$E$8)+(2*L367*O367*Markiwitz!$H$8)+(2*L367*P367*Markiwitz!$B$11)+(2*L367*Q367*Markiwitz!$E$11)+(2*L367*R367*Markiwitz!$H$11)+(2*L367*S367*Markiwitz!$K$8)+(2*L367*T367*Markiwitz!$K$11)</f>
        <v>1.2290284357801709E-2</v>
      </c>
      <c r="V367" s="5">
        <f t="shared" ca="1" si="89"/>
        <v>0.11086155491333193</v>
      </c>
      <c r="W367" s="42">
        <f ca="1">SUMPRODUCT(L367:T367,Markiwitz!$B$3:$J$3)</f>
        <v>0.31636990738179971</v>
      </c>
    </row>
    <row r="368" spans="1:23" x14ac:dyDescent="0.25">
      <c r="A368">
        <v>367</v>
      </c>
      <c r="B368" s="25">
        <f t="shared" ca="1" si="87"/>
        <v>1</v>
      </c>
      <c r="C368" s="46">
        <v>0</v>
      </c>
      <c r="D368">
        <f t="shared" ca="1" si="102"/>
        <v>0.19630824344583997</v>
      </c>
      <c r="E368">
        <f t="shared" ca="1" si="102"/>
        <v>0.22305596213560785</v>
      </c>
      <c r="F368">
        <f t="shared" ca="1" si="102"/>
        <v>0.8901441850188444</v>
      </c>
      <c r="G368">
        <f t="shared" ca="1" si="102"/>
        <v>0.15936258736680176</v>
      </c>
      <c r="H368">
        <f t="shared" ca="1" si="102"/>
        <v>0.45130167372196717</v>
      </c>
      <c r="I368">
        <f t="shared" ca="1" si="102"/>
        <v>3.150835326564283E-2</v>
      </c>
      <c r="J368">
        <f t="shared" ca="1" si="102"/>
        <v>0.83314244284632677</v>
      </c>
      <c r="K368">
        <f t="shared" ca="1" si="102"/>
        <v>4.3768860076566551E-2</v>
      </c>
      <c r="L368" s="42">
        <f t="shared" ca="1" si="90"/>
        <v>0</v>
      </c>
      <c r="M368" s="42">
        <f t="shared" ca="1" si="91"/>
        <v>6.9401391957096034E-2</v>
      </c>
      <c r="N368" s="42">
        <f t="shared" ca="1" si="92"/>
        <v>7.885758633875925E-2</v>
      </c>
      <c r="O368" s="42">
        <f t="shared" ca="1" si="93"/>
        <v>0.31469511620313861</v>
      </c>
      <c r="P368" s="42">
        <f t="shared" ca="1" si="94"/>
        <v>5.6339892788005823E-2</v>
      </c>
      <c r="Q368" s="42">
        <f t="shared" ca="1" si="95"/>
        <v>0.1595499190410358</v>
      </c>
      <c r="R368" s="42">
        <f t="shared" ca="1" si="96"/>
        <v>1.1139234586013839E-2</v>
      </c>
      <c r="S368" s="42">
        <f t="shared" ca="1" si="97"/>
        <v>0.29454313388537284</v>
      </c>
      <c r="T368" s="42">
        <f t="shared" ca="1" si="98"/>
        <v>1.5473725200577965E-2</v>
      </c>
      <c r="U368">
        <f ca="1">+(L368^2*Markiwitz!$B$4^2)+(M368^2*Markiwitz!$C$4^2)+(N368^2*Markiwitz!$D$4^2)+(O368^2*Markiwitz!$E$4^2)+(P368^2*Markiwitz!$F$4^2)+(Q368^2*Markiwitz!$G$4^2)+(R368^2*Markiwitz!$H$4^2)+(S368^2*Markiwitz!$I$4^2)+(T368^2*Markiwitz!$J$4^2)+(2*L368*M368*Markiwitz!$B$8)+(2*L368*N368*Markiwitz!$E$8)+(2*L368*O368*Markiwitz!$H$8)+(2*L368*P368*Markiwitz!$B$11)+(2*L368*Q368*Markiwitz!$E$11)+(2*L368*R368*Markiwitz!$H$11)+(2*L368*S368*Markiwitz!$K$8)+(2*L368*T368*Markiwitz!$K$11)</f>
        <v>2.6844035097912475E-2</v>
      </c>
      <c r="V368" s="5">
        <f t="shared" ca="1" si="89"/>
        <v>0.16384149382226859</v>
      </c>
      <c r="W368" s="42">
        <f ca="1">SUMPRODUCT(L368:T368,Markiwitz!$B$3:$J$3)</f>
        <v>0.55797787171146529</v>
      </c>
    </row>
    <row r="369" spans="1:23" x14ac:dyDescent="0.25">
      <c r="A369">
        <v>368</v>
      </c>
      <c r="B369" s="25">
        <f t="shared" ca="1" si="87"/>
        <v>1</v>
      </c>
      <c r="C369" s="46">
        <v>0</v>
      </c>
      <c r="D369">
        <f t="shared" ca="1" si="102"/>
        <v>0.68423131983218266</v>
      </c>
      <c r="E369">
        <f t="shared" ca="1" si="102"/>
        <v>0.80916110553833942</v>
      </c>
      <c r="F369">
        <f t="shared" ca="1" si="102"/>
        <v>2.2120592669186867E-2</v>
      </c>
      <c r="G369">
        <f t="shared" ca="1" si="102"/>
        <v>0.75903901618745218</v>
      </c>
      <c r="H369">
        <f t="shared" ca="1" si="102"/>
        <v>6.9670202632400202E-2</v>
      </c>
      <c r="I369">
        <f t="shared" ca="1" si="102"/>
        <v>0.30563615657338927</v>
      </c>
      <c r="J369">
        <f t="shared" ca="1" si="102"/>
        <v>0.36570893908046742</v>
      </c>
      <c r="K369">
        <f t="shared" ca="1" si="102"/>
        <v>0.22576330927287713</v>
      </c>
      <c r="L369" s="42">
        <f t="shared" ca="1" si="90"/>
        <v>0</v>
      </c>
      <c r="M369" s="42">
        <f t="shared" ca="1" si="91"/>
        <v>0.21109581077945919</v>
      </c>
      <c r="N369" s="42">
        <f t="shared" ca="1" si="92"/>
        <v>0.24963855742048313</v>
      </c>
      <c r="O369" s="42">
        <f t="shared" ca="1" si="93"/>
        <v>6.8245406327927796E-3</v>
      </c>
      <c r="P369" s="42">
        <f t="shared" ca="1" si="94"/>
        <v>0.23417512746220373</v>
      </c>
      <c r="Q369" s="42">
        <f t="shared" ca="1" si="95"/>
        <v>2.1494321416714528E-2</v>
      </c>
      <c r="R369" s="42">
        <f t="shared" ca="1" si="96"/>
        <v>9.4293421545218664E-2</v>
      </c>
      <c r="S369" s="42">
        <f t="shared" ca="1" si="97"/>
        <v>0.11282679229506976</v>
      </c>
      <c r="T369" s="42">
        <f t="shared" ca="1" si="98"/>
        <v>6.9651428448058342E-2</v>
      </c>
      <c r="U369">
        <f ca="1">+(L369^2*Markiwitz!$B$4^2)+(M369^2*Markiwitz!$C$4^2)+(N369^2*Markiwitz!$D$4^2)+(O369^2*Markiwitz!$E$4^2)+(P369^2*Markiwitz!$F$4^2)+(Q369^2*Markiwitz!$G$4^2)+(R369^2*Markiwitz!$H$4^2)+(S369^2*Markiwitz!$I$4^2)+(T369^2*Markiwitz!$J$4^2)+(2*L369*M369*Markiwitz!$B$8)+(2*L369*N369*Markiwitz!$E$8)+(2*L369*O369*Markiwitz!$H$8)+(2*L369*P369*Markiwitz!$B$11)+(2*L369*Q369*Markiwitz!$E$11)+(2*L369*R369*Markiwitz!$H$11)+(2*L369*S369*Markiwitz!$K$8)+(2*L369*T369*Markiwitz!$K$11)</f>
        <v>1.4587801837240956E-2</v>
      </c>
      <c r="V369" s="5">
        <f t="shared" ca="1" si="89"/>
        <v>0.12077997283176113</v>
      </c>
      <c r="W369" s="42">
        <f ca="1">SUMPRODUCT(L369:T369,Markiwitz!$B$3:$J$3)</f>
        <v>0.22057797554966949</v>
      </c>
    </row>
    <row r="370" spans="1:23" x14ac:dyDescent="0.25">
      <c r="A370">
        <v>369</v>
      </c>
      <c r="B370" s="25">
        <f t="shared" ca="1" si="87"/>
        <v>1.0000000000000002</v>
      </c>
      <c r="C370" s="46">
        <v>0</v>
      </c>
      <c r="D370">
        <f t="shared" ca="1" si="102"/>
        <v>0.789378185126833</v>
      </c>
      <c r="E370">
        <f t="shared" ca="1" si="102"/>
        <v>3.0514250138396926E-2</v>
      </c>
      <c r="F370">
        <f t="shared" ca="1" si="102"/>
        <v>0.72247246571245394</v>
      </c>
      <c r="G370">
        <f t="shared" ca="1" si="102"/>
        <v>0.62485536922326312</v>
      </c>
      <c r="H370">
        <f t="shared" ca="1" si="102"/>
        <v>0.13028638942757154</v>
      </c>
      <c r="I370">
        <f t="shared" ca="1" si="102"/>
        <v>0.88336453880755728</v>
      </c>
      <c r="J370">
        <f t="shared" ca="1" si="102"/>
        <v>0.62106591239259645</v>
      </c>
      <c r="K370">
        <f t="shared" ca="1" si="102"/>
        <v>0.19965087975685947</v>
      </c>
      <c r="L370" s="42">
        <f t="shared" ca="1" si="90"/>
        <v>0</v>
      </c>
      <c r="M370" s="42">
        <f t="shared" ca="1" si="91"/>
        <v>0.19726623205187288</v>
      </c>
      <c r="N370" s="42">
        <f t="shared" ca="1" si="92"/>
        <v>7.6255352150664413E-3</v>
      </c>
      <c r="O370" s="42">
        <f t="shared" ca="1" si="93"/>
        <v>0.1805464399164039</v>
      </c>
      <c r="P370" s="42">
        <f t="shared" ca="1" si="94"/>
        <v>0.15615185038873317</v>
      </c>
      <c r="Q370" s="42">
        <f t="shared" ca="1" si="95"/>
        <v>3.2558671640882109E-2</v>
      </c>
      <c r="R370" s="42">
        <f t="shared" ca="1" si="96"/>
        <v>0.22075349608351341</v>
      </c>
      <c r="S370" s="42">
        <f t="shared" ca="1" si="97"/>
        <v>0.15520486213317508</v>
      </c>
      <c r="T370" s="42">
        <f t="shared" ca="1" si="98"/>
        <v>4.9892912570353262E-2</v>
      </c>
      <c r="U370">
        <f ca="1">+(L370^2*Markiwitz!$B$4^2)+(M370^2*Markiwitz!$C$4^2)+(N370^2*Markiwitz!$D$4^2)+(O370^2*Markiwitz!$E$4^2)+(P370^2*Markiwitz!$F$4^2)+(Q370^2*Markiwitz!$G$4^2)+(R370^2*Markiwitz!$H$4^2)+(S370^2*Markiwitz!$I$4^2)+(T370^2*Markiwitz!$J$4^2)+(2*L370*M370*Markiwitz!$B$8)+(2*L370*N370*Markiwitz!$E$8)+(2*L370*O370*Markiwitz!$H$8)+(2*L370*P370*Markiwitz!$B$11)+(2*L370*Q370*Markiwitz!$E$11)+(2*L370*R370*Markiwitz!$H$11)+(2*L370*S370*Markiwitz!$K$8)+(2*L370*T370*Markiwitz!$K$11)</f>
        <v>1.4340648999916446E-2</v>
      </c>
      <c r="V370" s="5">
        <f t="shared" ca="1" si="89"/>
        <v>0.11975244882638704</v>
      </c>
      <c r="W370" s="42">
        <f ca="1">SUMPRODUCT(L370:T370,Markiwitz!$B$3:$J$3)</f>
        <v>0.2291612919402615</v>
      </c>
    </row>
    <row r="371" spans="1:23" x14ac:dyDescent="0.25">
      <c r="A371">
        <v>370</v>
      </c>
      <c r="B371" s="25">
        <f t="shared" ca="1" si="87"/>
        <v>1</v>
      </c>
      <c r="C371" s="46">
        <v>0</v>
      </c>
      <c r="D371">
        <f t="shared" ca="1" si="102"/>
        <v>0.45761391199019064</v>
      </c>
      <c r="E371">
        <f t="shared" ca="1" si="102"/>
        <v>0.50137357306007801</v>
      </c>
      <c r="F371">
        <f t="shared" ca="1" si="102"/>
        <v>0.56085374832085333</v>
      </c>
      <c r="G371">
        <f t="shared" ca="1" si="102"/>
        <v>0.40470703593517754</v>
      </c>
      <c r="H371">
        <f t="shared" ca="1" si="102"/>
        <v>0.40010995834689744</v>
      </c>
      <c r="I371">
        <f t="shared" ca="1" si="102"/>
        <v>0.24704226019987807</v>
      </c>
      <c r="J371">
        <f t="shared" ca="1" si="102"/>
        <v>0.66296708836569751</v>
      </c>
      <c r="K371">
        <f t="shared" ca="1" si="102"/>
        <v>0.69328851183047535</v>
      </c>
      <c r="L371" s="42">
        <f t="shared" ca="1" si="90"/>
        <v>0</v>
      </c>
      <c r="M371" s="42">
        <f t="shared" ca="1" si="91"/>
        <v>0.11650178915759131</v>
      </c>
      <c r="N371" s="42">
        <f t="shared" ca="1" si="92"/>
        <v>0.12764235694627549</v>
      </c>
      <c r="O371" s="42">
        <f t="shared" ca="1" si="93"/>
        <v>0.14278513704041731</v>
      </c>
      <c r="P371" s="42">
        <f t="shared" ca="1" si="94"/>
        <v>0.10303247461612239</v>
      </c>
      <c r="Q371" s="42">
        <f t="shared" ca="1" si="95"/>
        <v>0.10186212609764821</v>
      </c>
      <c r="R371" s="42">
        <f t="shared" ca="1" si="96"/>
        <v>6.2893335531805136E-2</v>
      </c>
      <c r="S371" s="42">
        <f t="shared" ca="1" si="97"/>
        <v>0.16878169549368582</v>
      </c>
      <c r="T371" s="42">
        <f t="shared" ca="1" si="98"/>
        <v>0.17650108511645435</v>
      </c>
      <c r="U371">
        <f ca="1">+(L371^2*Markiwitz!$B$4^2)+(M371^2*Markiwitz!$C$4^2)+(N371^2*Markiwitz!$D$4^2)+(O371^2*Markiwitz!$E$4^2)+(P371^2*Markiwitz!$F$4^2)+(Q371^2*Markiwitz!$G$4^2)+(R371^2*Markiwitz!$H$4^2)+(S371^2*Markiwitz!$I$4^2)+(T371^2*Markiwitz!$J$4^2)+(2*L371*M371*Markiwitz!$B$8)+(2*L371*N371*Markiwitz!$E$8)+(2*L371*O371*Markiwitz!$H$8)+(2*L371*P371*Markiwitz!$B$11)+(2*L371*Q371*Markiwitz!$E$11)+(2*L371*R371*Markiwitz!$H$11)+(2*L371*S371*Markiwitz!$K$8)+(2*L371*T371*Markiwitz!$K$11)</f>
        <v>1.1682912389169351E-2</v>
      </c>
      <c r="V371" s="5">
        <f t="shared" ca="1" si="89"/>
        <v>0.10808752189392332</v>
      </c>
      <c r="W371" s="42">
        <f ca="1">SUMPRODUCT(L371:T371,Markiwitz!$B$3:$J$3)</f>
        <v>0.40227987785916119</v>
      </c>
    </row>
    <row r="372" spans="1:23" x14ac:dyDescent="0.25">
      <c r="A372">
        <v>371</v>
      </c>
      <c r="B372" s="25">
        <f t="shared" ca="1" si="87"/>
        <v>0.99999999999999978</v>
      </c>
      <c r="C372" s="46">
        <v>0</v>
      </c>
      <c r="D372">
        <f t="shared" ref="D372:K381" ca="1" si="103">RAND()</f>
        <v>0.87518937531273344</v>
      </c>
      <c r="E372">
        <f t="shared" ca="1" si="103"/>
        <v>0.19057356967416506</v>
      </c>
      <c r="F372">
        <f t="shared" ca="1" si="103"/>
        <v>0.81365367516910037</v>
      </c>
      <c r="G372">
        <f t="shared" ca="1" si="103"/>
        <v>0.17555919604498127</v>
      </c>
      <c r="H372">
        <f t="shared" ca="1" si="103"/>
        <v>0.72861117001135101</v>
      </c>
      <c r="I372">
        <f t="shared" ca="1" si="103"/>
        <v>0.8753000539899265</v>
      </c>
      <c r="J372">
        <f t="shared" ca="1" si="103"/>
        <v>0.89482399314125594</v>
      </c>
      <c r="K372">
        <f t="shared" ca="1" si="103"/>
        <v>0.67556773748448651</v>
      </c>
      <c r="L372" s="42">
        <f t="shared" ca="1" si="90"/>
        <v>0</v>
      </c>
      <c r="M372" s="42">
        <f t="shared" ca="1" si="91"/>
        <v>0.16736330451439224</v>
      </c>
      <c r="N372" s="42">
        <f t="shared" ca="1" si="92"/>
        <v>3.644356669934997E-2</v>
      </c>
      <c r="O372" s="42">
        <f t="shared" ca="1" si="93"/>
        <v>0.155595773495217</v>
      </c>
      <c r="P372" s="42">
        <f t="shared" ca="1" si="94"/>
        <v>3.3572353614872083E-2</v>
      </c>
      <c r="Q372" s="42">
        <f t="shared" ca="1" si="95"/>
        <v>0.13933301358420086</v>
      </c>
      <c r="R372" s="42">
        <f t="shared" ca="1" si="96"/>
        <v>0.16738446970409498</v>
      </c>
      <c r="S372" s="42">
        <f t="shared" ca="1" si="97"/>
        <v>0.17111805133302735</v>
      </c>
      <c r="T372" s="42">
        <f t="shared" ca="1" si="98"/>
        <v>0.12918946705484541</v>
      </c>
      <c r="U372">
        <f ca="1">+(L372^2*Markiwitz!$B$4^2)+(M372^2*Markiwitz!$C$4^2)+(N372^2*Markiwitz!$D$4^2)+(O372^2*Markiwitz!$E$4^2)+(P372^2*Markiwitz!$F$4^2)+(Q372^2*Markiwitz!$G$4^2)+(R372^2*Markiwitz!$H$4^2)+(S372^2*Markiwitz!$I$4^2)+(T372^2*Markiwitz!$J$4^2)+(2*L372*M372*Markiwitz!$B$8)+(2*L372*N372*Markiwitz!$E$8)+(2*L372*O372*Markiwitz!$H$8)+(2*L372*P372*Markiwitz!$B$11)+(2*L372*Q372*Markiwitz!$E$11)+(2*L372*R372*Markiwitz!$H$11)+(2*L372*S372*Markiwitz!$K$8)+(2*L372*T372*Markiwitz!$K$11)</f>
        <v>1.4674599332208934E-2</v>
      </c>
      <c r="V372" s="5">
        <f t="shared" ca="1" si="89"/>
        <v>0.12113876065161362</v>
      </c>
      <c r="W372" s="42">
        <f ca="1">SUMPRODUCT(L372:T372,Markiwitz!$B$3:$J$3)</f>
        <v>0.47833548542515991</v>
      </c>
    </row>
    <row r="373" spans="1:23" x14ac:dyDescent="0.25">
      <c r="A373">
        <v>372</v>
      </c>
      <c r="B373" s="25">
        <f t="shared" ca="1" si="87"/>
        <v>0.99999999999999978</v>
      </c>
      <c r="C373" s="46">
        <v>0</v>
      </c>
      <c r="D373">
        <f t="shared" ca="1" si="103"/>
        <v>0.24983607052617074</v>
      </c>
      <c r="E373">
        <f t="shared" ca="1" si="103"/>
        <v>0.43571876756943761</v>
      </c>
      <c r="F373">
        <f t="shared" ca="1" si="103"/>
        <v>0.77953034080683326</v>
      </c>
      <c r="G373">
        <f t="shared" ca="1" si="103"/>
        <v>0.32530955230680791</v>
      </c>
      <c r="H373">
        <f t="shared" ca="1" si="103"/>
        <v>0.33367220327725422</v>
      </c>
      <c r="I373">
        <f t="shared" ca="1" si="103"/>
        <v>1.573657131916173E-2</v>
      </c>
      <c r="J373">
        <f t="shared" ca="1" si="103"/>
        <v>0.61121202955703868</v>
      </c>
      <c r="K373">
        <f t="shared" ca="1" si="103"/>
        <v>0.25443106559222972</v>
      </c>
      <c r="L373" s="42">
        <f t="shared" ca="1" si="90"/>
        <v>0</v>
      </c>
      <c r="M373" s="42">
        <f t="shared" ca="1" si="91"/>
        <v>8.312776891354158E-2</v>
      </c>
      <c r="N373" s="42">
        <f t="shared" ca="1" si="92"/>
        <v>0.14497637969378485</v>
      </c>
      <c r="O373" s="42">
        <f t="shared" ca="1" si="93"/>
        <v>0.25937254734758874</v>
      </c>
      <c r="P373" s="42">
        <f t="shared" ca="1" si="94"/>
        <v>0.10824000406576709</v>
      </c>
      <c r="Q373" s="42">
        <f t="shared" ca="1" si="95"/>
        <v>0.11102250266939864</v>
      </c>
      <c r="R373" s="42">
        <f t="shared" ca="1" si="96"/>
        <v>5.2360176068880007E-3</v>
      </c>
      <c r="S373" s="42">
        <f t="shared" ca="1" si="97"/>
        <v>0.20336812151739297</v>
      </c>
      <c r="T373" s="42">
        <f t="shared" ca="1" si="98"/>
        <v>8.4656658185638098E-2</v>
      </c>
      <c r="U373">
        <f ca="1">+(L373^2*Markiwitz!$B$4^2)+(M373^2*Markiwitz!$C$4^2)+(N373^2*Markiwitz!$D$4^2)+(O373^2*Markiwitz!$E$4^2)+(P373^2*Markiwitz!$F$4^2)+(Q373^2*Markiwitz!$G$4^2)+(R373^2*Markiwitz!$H$4^2)+(S373^2*Markiwitz!$I$4^2)+(T373^2*Markiwitz!$J$4^2)+(2*L373*M373*Markiwitz!$B$8)+(2*L373*N373*Markiwitz!$E$8)+(2*L373*O373*Markiwitz!$H$8)+(2*L373*P373*Markiwitz!$B$11)+(2*L373*Q373*Markiwitz!$E$11)+(2*L373*R373*Markiwitz!$H$11)+(2*L373*S373*Markiwitz!$K$8)+(2*L373*T373*Markiwitz!$K$11)</f>
        <v>1.7439210903628453E-2</v>
      </c>
      <c r="V373" s="5">
        <f t="shared" ca="1" si="89"/>
        <v>0.13205760448996662</v>
      </c>
      <c r="W373" s="42">
        <f ca="1">SUMPRODUCT(L373:T373,Markiwitz!$B$3:$J$3)</f>
        <v>0.45061499632116947</v>
      </c>
    </row>
    <row r="374" spans="1:23" x14ac:dyDescent="0.25">
      <c r="A374">
        <v>373</v>
      </c>
      <c r="B374" s="25">
        <f t="shared" ca="1" si="87"/>
        <v>1</v>
      </c>
      <c r="C374" s="46">
        <v>0</v>
      </c>
      <c r="D374">
        <f t="shared" ca="1" si="103"/>
        <v>0.52037534950248254</v>
      </c>
      <c r="E374">
        <f t="shared" ca="1" si="103"/>
        <v>0.4853656842416495</v>
      </c>
      <c r="F374">
        <f t="shared" ca="1" si="103"/>
        <v>0.17674580763805803</v>
      </c>
      <c r="G374">
        <f t="shared" ca="1" si="103"/>
        <v>0.41201528197018311</v>
      </c>
      <c r="H374">
        <f t="shared" ca="1" si="103"/>
        <v>0.71268925995049892</v>
      </c>
      <c r="I374">
        <f t="shared" ca="1" si="103"/>
        <v>0.98418798031083921</v>
      </c>
      <c r="J374">
        <f t="shared" ca="1" si="103"/>
        <v>0.65133431819503207</v>
      </c>
      <c r="K374">
        <f t="shared" ca="1" si="103"/>
        <v>0.95744545884339771</v>
      </c>
      <c r="L374" s="42">
        <f t="shared" ca="1" si="90"/>
        <v>0</v>
      </c>
      <c r="M374" s="42">
        <f t="shared" ca="1" si="91"/>
        <v>0.10619560193166054</v>
      </c>
      <c r="N374" s="42">
        <f t="shared" ca="1" si="92"/>
        <v>9.905100432657668E-2</v>
      </c>
      <c r="O374" s="42">
        <f t="shared" ca="1" si="93"/>
        <v>3.606940153672962E-2</v>
      </c>
      <c r="P374" s="42">
        <f t="shared" ca="1" si="94"/>
        <v>8.4082020633180862E-2</v>
      </c>
      <c r="Q374" s="42">
        <f t="shared" ca="1" si="95"/>
        <v>0.14544206412358482</v>
      </c>
      <c r="R374" s="42">
        <f t="shared" ca="1" si="96"/>
        <v>0.20084816677604023</v>
      </c>
      <c r="S374" s="42">
        <f t="shared" ca="1" si="97"/>
        <v>0.1329210540922042</v>
      </c>
      <c r="T374" s="42">
        <f t="shared" ca="1" si="98"/>
        <v>0.19539068658002309</v>
      </c>
      <c r="U374">
        <f ca="1">+(L374^2*Markiwitz!$B$4^2)+(M374^2*Markiwitz!$C$4^2)+(N374^2*Markiwitz!$D$4^2)+(O374^2*Markiwitz!$E$4^2)+(P374^2*Markiwitz!$F$4^2)+(Q374^2*Markiwitz!$G$4^2)+(R374^2*Markiwitz!$H$4^2)+(S374^2*Markiwitz!$I$4^2)+(T374^2*Markiwitz!$J$4^2)+(2*L374*M374*Markiwitz!$B$8)+(2*L374*N374*Markiwitz!$E$8)+(2*L374*O374*Markiwitz!$H$8)+(2*L374*P374*Markiwitz!$B$11)+(2*L374*Q374*Markiwitz!$E$11)+(2*L374*R374*Markiwitz!$H$11)+(2*L374*S374*Markiwitz!$K$8)+(2*L374*T374*Markiwitz!$K$11)</f>
        <v>1.4109262844286969E-2</v>
      </c>
      <c r="V374" s="5">
        <f t="shared" ca="1" si="89"/>
        <v>0.11878241807728519</v>
      </c>
      <c r="W374" s="42">
        <f ca="1">SUMPRODUCT(L374:T374,Markiwitz!$B$3:$J$3)</f>
        <v>0.48998347277689297</v>
      </c>
    </row>
    <row r="375" spans="1:23" x14ac:dyDescent="0.25">
      <c r="A375">
        <v>374</v>
      </c>
      <c r="B375" s="25">
        <f t="shared" ca="1" si="87"/>
        <v>1</v>
      </c>
      <c r="C375" s="46">
        <v>0</v>
      </c>
      <c r="D375">
        <f t="shared" ca="1" si="103"/>
        <v>0.90756569083946192</v>
      </c>
      <c r="E375">
        <f t="shared" ca="1" si="103"/>
        <v>0.3870557057087376</v>
      </c>
      <c r="F375">
        <f t="shared" ca="1" si="103"/>
        <v>0.64707539349568921</v>
      </c>
      <c r="G375">
        <f t="shared" ca="1" si="103"/>
        <v>0.75036993207869396</v>
      </c>
      <c r="H375">
        <f t="shared" ca="1" si="103"/>
        <v>0.96763655098265466</v>
      </c>
      <c r="I375">
        <f t="shared" ca="1" si="103"/>
        <v>0.83150329650579646</v>
      </c>
      <c r="J375">
        <f t="shared" ca="1" si="103"/>
        <v>0.57970781548149675</v>
      </c>
      <c r="K375">
        <f t="shared" ca="1" si="103"/>
        <v>0.54602415911455882</v>
      </c>
      <c r="L375" s="42">
        <f t="shared" ca="1" si="90"/>
        <v>0</v>
      </c>
      <c r="M375" s="42">
        <f t="shared" ca="1" si="91"/>
        <v>0.16157657480078014</v>
      </c>
      <c r="N375" s="42">
        <f t="shared" ca="1" si="92"/>
        <v>6.8908659523775506E-2</v>
      </c>
      <c r="O375" s="42">
        <f t="shared" ca="1" si="93"/>
        <v>0.11520072516425103</v>
      </c>
      <c r="P375" s="42">
        <f t="shared" ca="1" si="94"/>
        <v>0.13359055403099826</v>
      </c>
      <c r="Q375" s="42">
        <f t="shared" ca="1" si="95"/>
        <v>0.17227116575462734</v>
      </c>
      <c r="R375" s="42">
        <f t="shared" ca="1" si="96"/>
        <v>0.14803496423569557</v>
      </c>
      <c r="S375" s="42">
        <f t="shared" ca="1" si="97"/>
        <v>0.1032070781830729</v>
      </c>
      <c r="T375" s="42">
        <f t="shared" ca="1" si="98"/>
        <v>9.7210278306799222E-2</v>
      </c>
      <c r="U375">
        <f ca="1">+(L375^2*Markiwitz!$B$4^2)+(M375^2*Markiwitz!$C$4^2)+(N375^2*Markiwitz!$D$4^2)+(O375^2*Markiwitz!$E$4^2)+(P375^2*Markiwitz!$F$4^2)+(Q375^2*Markiwitz!$G$4^2)+(R375^2*Markiwitz!$H$4^2)+(S375^2*Markiwitz!$I$4^2)+(T375^2*Markiwitz!$J$4^2)+(2*L375*M375*Markiwitz!$B$8)+(2*L375*N375*Markiwitz!$E$8)+(2*L375*O375*Markiwitz!$H$8)+(2*L375*P375*Markiwitz!$B$11)+(2*L375*Q375*Markiwitz!$E$11)+(2*L375*R375*Markiwitz!$H$11)+(2*L375*S375*Markiwitz!$K$8)+(2*L375*T375*Markiwitz!$K$11)</f>
        <v>1.5781939490463599E-2</v>
      </c>
      <c r="V375" s="5">
        <f t="shared" ca="1" si="89"/>
        <v>0.12562618950865143</v>
      </c>
      <c r="W375" s="42">
        <f ca="1">SUMPRODUCT(L375:T375,Markiwitz!$B$3:$J$3)</f>
        <v>0.59758510166688228</v>
      </c>
    </row>
    <row r="376" spans="1:23" x14ac:dyDescent="0.25">
      <c r="A376">
        <v>375</v>
      </c>
      <c r="B376" s="25">
        <f t="shared" ca="1" si="87"/>
        <v>1.0000000000000002</v>
      </c>
      <c r="C376" s="46">
        <v>0</v>
      </c>
      <c r="D376">
        <f t="shared" ca="1" si="103"/>
        <v>0.76351378648141577</v>
      </c>
      <c r="E376">
        <f t="shared" ca="1" si="103"/>
        <v>0.77796699113124601</v>
      </c>
      <c r="F376">
        <f t="shared" ca="1" si="103"/>
        <v>0.10690879779143125</v>
      </c>
      <c r="G376">
        <f t="shared" ca="1" si="103"/>
        <v>0.15212985923318068</v>
      </c>
      <c r="H376">
        <f t="shared" ca="1" si="103"/>
        <v>0.40540028843876652</v>
      </c>
      <c r="I376">
        <f t="shared" ca="1" si="103"/>
        <v>2.1562797755937613E-2</v>
      </c>
      <c r="J376">
        <f t="shared" ca="1" si="103"/>
        <v>0.68295565990097462</v>
      </c>
      <c r="K376">
        <f t="shared" ca="1" si="103"/>
        <v>0.90482485334643759</v>
      </c>
      <c r="L376" s="42">
        <f t="shared" ca="1" si="90"/>
        <v>0</v>
      </c>
      <c r="M376" s="42">
        <f t="shared" ca="1" si="91"/>
        <v>0.20012087755455349</v>
      </c>
      <c r="N376" s="42">
        <f t="shared" ca="1" si="92"/>
        <v>0.20390913658695273</v>
      </c>
      <c r="O376" s="42">
        <f t="shared" ca="1" si="93"/>
        <v>2.8021343964093944E-2</v>
      </c>
      <c r="P376" s="42">
        <f t="shared" ca="1" si="94"/>
        <v>3.9874015991636369E-2</v>
      </c>
      <c r="Q376" s="42">
        <f t="shared" ca="1" si="95"/>
        <v>0.10625749386544937</v>
      </c>
      <c r="R376" s="42">
        <f t="shared" ca="1" si="96"/>
        <v>5.6517198325070775E-3</v>
      </c>
      <c r="S376" s="42">
        <f t="shared" ca="1" si="97"/>
        <v>0.17900617960034557</v>
      </c>
      <c r="T376" s="42">
        <f t="shared" ca="1" si="98"/>
        <v>0.23715923260446151</v>
      </c>
      <c r="U376">
        <f ca="1">+(L376^2*Markiwitz!$B$4^2)+(M376^2*Markiwitz!$C$4^2)+(N376^2*Markiwitz!$D$4^2)+(O376^2*Markiwitz!$E$4^2)+(P376^2*Markiwitz!$F$4^2)+(Q376^2*Markiwitz!$G$4^2)+(R376^2*Markiwitz!$H$4^2)+(S376^2*Markiwitz!$I$4^2)+(T376^2*Markiwitz!$J$4^2)+(2*L376*M376*Markiwitz!$B$8)+(2*L376*N376*Markiwitz!$E$8)+(2*L376*O376*Markiwitz!$H$8)+(2*L376*P376*Markiwitz!$B$11)+(2*L376*Q376*Markiwitz!$E$11)+(2*L376*R376*Markiwitz!$H$11)+(2*L376*S376*Markiwitz!$K$8)+(2*L376*T376*Markiwitz!$K$11)</f>
        <v>1.2203223951281988E-2</v>
      </c>
      <c r="V376" s="5">
        <f t="shared" ca="1" si="89"/>
        <v>0.11046820334957018</v>
      </c>
      <c r="W376" s="42">
        <f ca="1">SUMPRODUCT(L376:T376,Markiwitz!$B$3:$J$3)</f>
        <v>0.38635772182619454</v>
      </c>
    </row>
    <row r="377" spans="1:23" x14ac:dyDescent="0.25">
      <c r="A377">
        <v>376</v>
      </c>
      <c r="B377" s="25">
        <f t="shared" ca="1" si="87"/>
        <v>0.99999999999999989</v>
      </c>
      <c r="C377" s="46">
        <v>0</v>
      </c>
      <c r="D377">
        <f t="shared" ca="1" si="103"/>
        <v>0.82649536759666065</v>
      </c>
      <c r="E377">
        <f t="shared" ca="1" si="103"/>
        <v>0.66136030932193468</v>
      </c>
      <c r="F377">
        <f t="shared" ca="1" si="103"/>
        <v>1.3202974132056622E-2</v>
      </c>
      <c r="G377">
        <f t="shared" ca="1" si="103"/>
        <v>0.97317096036240447</v>
      </c>
      <c r="H377">
        <f t="shared" ca="1" si="103"/>
        <v>0.29255768608664734</v>
      </c>
      <c r="I377">
        <f t="shared" ca="1" si="103"/>
        <v>0.33551652559998124</v>
      </c>
      <c r="J377">
        <f t="shared" ca="1" si="103"/>
        <v>0.31330318358233411</v>
      </c>
      <c r="K377">
        <f t="shared" ca="1" si="103"/>
        <v>0.8659971706954378</v>
      </c>
      <c r="L377" s="42">
        <f t="shared" ca="1" si="90"/>
        <v>0</v>
      </c>
      <c r="M377" s="42">
        <f t="shared" ca="1" si="91"/>
        <v>0.19303404363336096</v>
      </c>
      <c r="N377" s="42">
        <f t="shared" ca="1" si="92"/>
        <v>0.15446554186777423</v>
      </c>
      <c r="O377" s="42">
        <f t="shared" ca="1" si="93"/>
        <v>3.0836512636587599E-3</v>
      </c>
      <c r="P377" s="42">
        <f t="shared" ca="1" si="94"/>
        <v>0.22729120209297005</v>
      </c>
      <c r="Q377" s="42">
        <f t="shared" ca="1" si="95"/>
        <v>6.83289893148981E-2</v>
      </c>
      <c r="R377" s="42">
        <f t="shared" ca="1" si="96"/>
        <v>7.8362340772352712E-2</v>
      </c>
      <c r="S377" s="42">
        <f t="shared" ca="1" si="97"/>
        <v>7.3174252126743E-2</v>
      </c>
      <c r="T377" s="42">
        <f t="shared" ca="1" si="98"/>
        <v>0.20225997892824207</v>
      </c>
      <c r="U377">
        <f ca="1">+(L377^2*Markiwitz!$B$4^2)+(M377^2*Markiwitz!$C$4^2)+(N377^2*Markiwitz!$D$4^2)+(O377^2*Markiwitz!$E$4^2)+(P377^2*Markiwitz!$F$4^2)+(Q377^2*Markiwitz!$G$4^2)+(R377^2*Markiwitz!$H$4^2)+(S377^2*Markiwitz!$I$4^2)+(T377^2*Markiwitz!$J$4^2)+(2*L377*M377*Markiwitz!$B$8)+(2*L377*N377*Markiwitz!$E$8)+(2*L377*O377*Markiwitz!$H$8)+(2*L377*P377*Markiwitz!$B$11)+(2*L377*Q377*Markiwitz!$E$11)+(2*L377*R377*Markiwitz!$H$11)+(2*L377*S377*Markiwitz!$K$8)+(2*L377*T377*Markiwitz!$K$11)</f>
        <v>1.1954958712009784E-2</v>
      </c>
      <c r="V377" s="5">
        <f t="shared" ca="1" si="89"/>
        <v>0.10933873381382182</v>
      </c>
      <c r="W377" s="42">
        <f ca="1">SUMPRODUCT(L377:T377,Markiwitz!$B$3:$J$3)</f>
        <v>0.33487747672480223</v>
      </c>
    </row>
    <row r="378" spans="1:23" x14ac:dyDescent="0.25">
      <c r="A378">
        <v>377</v>
      </c>
      <c r="B378" s="25">
        <f t="shared" ca="1" si="87"/>
        <v>1</v>
      </c>
      <c r="C378" s="46">
        <v>0</v>
      </c>
      <c r="D378">
        <f t="shared" ca="1" si="103"/>
        <v>0.18111598317076516</v>
      </c>
      <c r="E378">
        <f t="shared" ca="1" si="103"/>
        <v>0.10117035718663026</v>
      </c>
      <c r="F378">
        <f t="shared" ca="1" si="103"/>
        <v>0.16573198690969182</v>
      </c>
      <c r="G378">
        <f t="shared" ca="1" si="103"/>
        <v>0.64195568020728344</v>
      </c>
      <c r="H378">
        <f t="shared" ca="1" si="103"/>
        <v>0.93899330406333814</v>
      </c>
      <c r="I378">
        <f t="shared" ca="1" si="103"/>
        <v>1.7557757212036895E-2</v>
      </c>
      <c r="J378">
        <f t="shared" ca="1" si="103"/>
        <v>0.24771377636609981</v>
      </c>
      <c r="K378">
        <f t="shared" ca="1" si="103"/>
        <v>0.47118440309019494</v>
      </c>
      <c r="L378" s="42">
        <f t="shared" ca="1" si="90"/>
        <v>0</v>
      </c>
      <c r="M378" s="42">
        <f t="shared" ca="1" si="91"/>
        <v>6.5493042805746651E-2</v>
      </c>
      <c r="N378" s="42">
        <f t="shared" ca="1" si="92"/>
        <v>3.6584040888591123E-2</v>
      </c>
      <c r="O378" s="42">
        <f t="shared" ca="1" si="93"/>
        <v>5.9930062068149582E-2</v>
      </c>
      <c r="P378" s="42">
        <f t="shared" ca="1" si="94"/>
        <v>0.23213650229624957</v>
      </c>
      <c r="Q378" s="42">
        <f t="shared" ca="1" si="95"/>
        <v>0.33954777254167989</v>
      </c>
      <c r="R378" s="42">
        <f t="shared" ca="1" si="96"/>
        <v>6.349030740023901E-3</v>
      </c>
      <c r="S378" s="42">
        <f t="shared" ca="1" si="97"/>
        <v>8.9575357597356714E-2</v>
      </c>
      <c r="T378" s="42">
        <f t="shared" ca="1" si="98"/>
        <v>0.17038419106220262</v>
      </c>
      <c r="U378">
        <f ca="1">+(L378^2*Markiwitz!$B$4^2)+(M378^2*Markiwitz!$C$4^2)+(N378^2*Markiwitz!$D$4^2)+(O378^2*Markiwitz!$E$4^2)+(P378^2*Markiwitz!$F$4^2)+(Q378^2*Markiwitz!$G$4^2)+(R378^2*Markiwitz!$H$4^2)+(S378^2*Markiwitz!$I$4^2)+(T378^2*Markiwitz!$J$4^2)+(2*L378*M378*Markiwitz!$B$8)+(2*L378*N378*Markiwitz!$E$8)+(2*L378*O378*Markiwitz!$H$8)+(2*L378*P378*Markiwitz!$B$11)+(2*L378*Q378*Markiwitz!$E$11)+(2*L378*R378*Markiwitz!$H$11)+(2*L378*S378*Markiwitz!$K$8)+(2*L378*T378*Markiwitz!$K$11)</f>
        <v>3.9620910428457577E-2</v>
      </c>
      <c r="V378" s="5">
        <f t="shared" ca="1" si="89"/>
        <v>0.19905001991574273</v>
      </c>
      <c r="W378" s="42">
        <f ca="1">SUMPRODUCT(L378:T378,Markiwitz!$B$3:$J$3)</f>
        <v>1.05240589640475</v>
      </c>
    </row>
    <row r="379" spans="1:23" x14ac:dyDescent="0.25">
      <c r="A379">
        <v>378</v>
      </c>
      <c r="B379" s="25">
        <f t="shared" ca="1" si="87"/>
        <v>0.99999999999999989</v>
      </c>
      <c r="C379" s="46">
        <v>0</v>
      </c>
      <c r="D379">
        <f t="shared" ca="1" si="103"/>
        <v>0.60098288018969048</v>
      </c>
      <c r="E379">
        <f t="shared" ca="1" si="103"/>
        <v>0.4438075870390672</v>
      </c>
      <c r="F379">
        <f t="shared" ca="1" si="103"/>
        <v>0.86481896848592077</v>
      </c>
      <c r="G379">
        <f t="shared" ca="1" si="103"/>
        <v>0.82454451224238279</v>
      </c>
      <c r="H379">
        <f t="shared" ca="1" si="103"/>
        <v>0.73587322674575539</v>
      </c>
      <c r="I379">
        <f t="shared" ca="1" si="103"/>
        <v>0.70529504762607953</v>
      </c>
      <c r="J379">
        <f t="shared" ca="1" si="103"/>
        <v>0.87440866238474479</v>
      </c>
      <c r="K379">
        <f t="shared" ca="1" si="103"/>
        <v>3.699022626102455E-2</v>
      </c>
      <c r="L379" s="42">
        <f t="shared" ca="1" si="90"/>
        <v>0</v>
      </c>
      <c r="M379" s="42">
        <f t="shared" ca="1" si="91"/>
        <v>0.11814740125875237</v>
      </c>
      <c r="N379" s="42">
        <f t="shared" ca="1" si="92"/>
        <v>8.7248264128644018E-2</v>
      </c>
      <c r="O379" s="42">
        <f t="shared" ca="1" si="93"/>
        <v>0.17001501549201564</v>
      </c>
      <c r="P379" s="42">
        <f t="shared" ca="1" si="94"/>
        <v>0.16209744828813544</v>
      </c>
      <c r="Q379" s="42">
        <f t="shared" ca="1" si="95"/>
        <v>0.14466553418037792</v>
      </c>
      <c r="R379" s="42">
        <f t="shared" ca="1" si="96"/>
        <v>0.13865416094945651</v>
      </c>
      <c r="S379" s="42">
        <f t="shared" ca="1" si="97"/>
        <v>0.17190025623740152</v>
      </c>
      <c r="T379" s="42">
        <f t="shared" ca="1" si="98"/>
        <v>7.2719194652165354E-3</v>
      </c>
      <c r="U379">
        <f ca="1">+(L379^2*Markiwitz!$B$4^2)+(M379^2*Markiwitz!$C$4^2)+(N379^2*Markiwitz!$D$4^2)+(O379^2*Markiwitz!$E$4^2)+(P379^2*Markiwitz!$F$4^2)+(Q379^2*Markiwitz!$G$4^2)+(R379^2*Markiwitz!$H$4^2)+(S379^2*Markiwitz!$I$4^2)+(T379^2*Markiwitz!$J$4^2)+(2*L379*M379*Markiwitz!$B$8)+(2*L379*N379*Markiwitz!$E$8)+(2*L379*O379*Markiwitz!$H$8)+(2*L379*P379*Markiwitz!$B$11)+(2*L379*Q379*Markiwitz!$E$11)+(2*L379*R379*Markiwitz!$H$11)+(2*L379*S379*Markiwitz!$K$8)+(2*L379*T379*Markiwitz!$K$11)</f>
        <v>1.7417102628303226E-2</v>
      </c>
      <c r="V379" s="5">
        <f t="shared" ca="1" si="89"/>
        <v>0.13197387100598068</v>
      </c>
      <c r="W379" s="42">
        <f ca="1">SUMPRODUCT(L379:T379,Markiwitz!$B$3:$J$3)</f>
        <v>0.53360616509625669</v>
      </c>
    </row>
    <row r="380" spans="1:23" x14ac:dyDescent="0.25">
      <c r="A380">
        <v>379</v>
      </c>
      <c r="B380" s="25">
        <f t="shared" ca="1" si="87"/>
        <v>1.0000000000000002</v>
      </c>
      <c r="C380" s="46">
        <v>0</v>
      </c>
      <c r="D380">
        <f t="shared" ca="1" si="103"/>
        <v>0.22307109051343454</v>
      </c>
      <c r="E380">
        <f t="shared" ca="1" si="103"/>
        <v>0.36783240887165658</v>
      </c>
      <c r="F380">
        <f t="shared" ca="1" si="103"/>
        <v>0.26995752548324514</v>
      </c>
      <c r="G380">
        <f t="shared" ca="1" si="103"/>
        <v>0.32025458695584741</v>
      </c>
      <c r="H380">
        <f t="shared" ca="1" si="103"/>
        <v>0.5187584188068477</v>
      </c>
      <c r="I380">
        <f t="shared" ca="1" si="103"/>
        <v>0.12015387448473391</v>
      </c>
      <c r="J380">
        <f t="shared" ca="1" si="103"/>
        <v>0.23564021023325754</v>
      </c>
      <c r="K380">
        <f t="shared" ca="1" si="103"/>
        <v>0.83248461494560011</v>
      </c>
      <c r="L380" s="42">
        <f t="shared" ca="1" si="90"/>
        <v>0</v>
      </c>
      <c r="M380" s="42">
        <f t="shared" ca="1" si="91"/>
        <v>7.7236597695676187E-2</v>
      </c>
      <c r="N380" s="42">
        <f t="shared" ca="1" si="92"/>
        <v>0.12735905723175994</v>
      </c>
      <c r="O380" s="42">
        <f t="shared" ca="1" si="93"/>
        <v>9.347065432225482E-2</v>
      </c>
      <c r="P380" s="42">
        <f t="shared" ca="1" si="94"/>
        <v>0.11088561335299535</v>
      </c>
      <c r="Q380" s="42">
        <f t="shared" ca="1" si="95"/>
        <v>0.17961599238345291</v>
      </c>
      <c r="R380" s="42">
        <f t="shared" ca="1" si="96"/>
        <v>4.1602327059925573E-2</v>
      </c>
      <c r="S380" s="42">
        <f t="shared" ca="1" si="97"/>
        <v>8.1588555813396926E-2</v>
      </c>
      <c r="T380" s="42">
        <f t="shared" ca="1" si="98"/>
        <v>0.28824120214053833</v>
      </c>
      <c r="U380">
        <f ca="1">+(L380^2*Markiwitz!$B$4^2)+(M380^2*Markiwitz!$C$4^2)+(N380^2*Markiwitz!$D$4^2)+(O380^2*Markiwitz!$E$4^2)+(P380^2*Markiwitz!$F$4^2)+(Q380^2*Markiwitz!$G$4^2)+(R380^2*Markiwitz!$H$4^2)+(S380^2*Markiwitz!$I$4^2)+(T380^2*Markiwitz!$J$4^2)+(2*L380*M380*Markiwitz!$B$8)+(2*L380*N380*Markiwitz!$E$8)+(2*L380*O380*Markiwitz!$H$8)+(2*L380*P380*Markiwitz!$B$11)+(2*L380*Q380*Markiwitz!$E$11)+(2*L380*R380*Markiwitz!$H$11)+(2*L380*S380*Markiwitz!$K$8)+(2*L380*T380*Markiwitz!$K$11)</f>
        <v>1.4863671927727503E-2</v>
      </c>
      <c r="V380" s="5">
        <f t="shared" ca="1" si="89"/>
        <v>0.1219166597628376</v>
      </c>
      <c r="W380" s="42">
        <f ca="1">SUMPRODUCT(L380:T380,Markiwitz!$B$3:$J$3)</f>
        <v>0.6113047512349904</v>
      </c>
    </row>
    <row r="381" spans="1:23" x14ac:dyDescent="0.25">
      <c r="A381">
        <v>380</v>
      </c>
      <c r="B381" s="25">
        <f t="shared" ca="1" si="87"/>
        <v>1.0000000000000002</v>
      </c>
      <c r="C381" s="46">
        <v>0</v>
      </c>
      <c r="D381">
        <f t="shared" ca="1" si="103"/>
        <v>0.26513417684625173</v>
      </c>
      <c r="E381">
        <f t="shared" ca="1" si="103"/>
        <v>0.20775728485692979</v>
      </c>
      <c r="F381">
        <f t="shared" ca="1" si="103"/>
        <v>0.78143513391958819</v>
      </c>
      <c r="G381">
        <f t="shared" ca="1" si="103"/>
        <v>0.6756465183003737</v>
      </c>
      <c r="H381">
        <f t="shared" ca="1" si="103"/>
        <v>0.606609261451869</v>
      </c>
      <c r="I381">
        <f t="shared" ca="1" si="103"/>
        <v>0.37334972567540436</v>
      </c>
      <c r="J381">
        <f t="shared" ca="1" si="103"/>
        <v>0.33307177360447815</v>
      </c>
      <c r="K381">
        <f t="shared" ca="1" si="103"/>
        <v>0.56527379364681629</v>
      </c>
      <c r="L381" s="42">
        <f t="shared" ca="1" si="90"/>
        <v>0</v>
      </c>
      <c r="M381" s="42">
        <f t="shared" ca="1" si="91"/>
        <v>6.9620495126472087E-2</v>
      </c>
      <c r="N381" s="42">
        <f t="shared" ca="1" si="92"/>
        <v>5.4554132590226408E-2</v>
      </c>
      <c r="O381" s="42">
        <f t="shared" ca="1" si="93"/>
        <v>0.20519384403713048</v>
      </c>
      <c r="P381" s="42">
        <f t="shared" ca="1" si="94"/>
        <v>0.17741524572226797</v>
      </c>
      <c r="Q381" s="42">
        <f t="shared" ca="1" si="95"/>
        <v>0.15928703584326204</v>
      </c>
      <c r="R381" s="42">
        <f t="shared" ca="1" si="96"/>
        <v>9.8036371870409991E-2</v>
      </c>
      <c r="S381" s="42">
        <f t="shared" ca="1" si="97"/>
        <v>8.7459949776459031E-2</v>
      </c>
      <c r="T381" s="42">
        <f t="shared" ca="1" si="98"/>
        <v>0.14843292503377212</v>
      </c>
      <c r="U381">
        <f ca="1">+(L381^2*Markiwitz!$B$4^2)+(M381^2*Markiwitz!$C$4^2)+(N381^2*Markiwitz!$D$4^2)+(O381^2*Markiwitz!$E$4^2)+(P381^2*Markiwitz!$F$4^2)+(Q381^2*Markiwitz!$G$4^2)+(R381^2*Markiwitz!$H$4^2)+(S381^2*Markiwitz!$I$4^2)+(T381^2*Markiwitz!$J$4^2)+(2*L381*M381*Markiwitz!$B$8)+(2*L381*N381*Markiwitz!$E$8)+(2*L381*O381*Markiwitz!$H$8)+(2*L381*P381*Markiwitz!$B$11)+(2*L381*Q381*Markiwitz!$E$11)+(2*L381*R381*Markiwitz!$H$11)+(2*L381*S381*Markiwitz!$K$8)+(2*L381*T381*Markiwitz!$K$11)</f>
        <v>1.6901211407026138E-2</v>
      </c>
      <c r="V381" s="5">
        <f t="shared" ca="1" si="89"/>
        <v>0.1300046591743009</v>
      </c>
      <c r="W381" s="42">
        <f ca="1">SUMPRODUCT(L381:T381,Markiwitz!$B$3:$J$3)</f>
        <v>0.58839384333019773</v>
      </c>
    </row>
    <row r="382" spans="1:23" x14ac:dyDescent="0.25">
      <c r="A382">
        <v>381</v>
      </c>
      <c r="B382" s="25">
        <f t="shared" ca="1" si="87"/>
        <v>1.0000000000000002</v>
      </c>
      <c r="C382" s="46">
        <v>0</v>
      </c>
      <c r="D382">
        <f t="shared" ref="D382:K391" ca="1" si="104">RAND()</f>
        <v>0.13778610896135957</v>
      </c>
      <c r="E382">
        <f t="shared" ca="1" si="104"/>
        <v>0.16706239696477121</v>
      </c>
      <c r="F382">
        <f t="shared" ca="1" si="104"/>
        <v>0.69018972320462335</v>
      </c>
      <c r="G382">
        <f t="shared" ca="1" si="104"/>
        <v>0.94793708670552179</v>
      </c>
      <c r="H382">
        <f t="shared" ca="1" si="104"/>
        <v>0.208021221080392</v>
      </c>
      <c r="I382">
        <f t="shared" ca="1" si="104"/>
        <v>0.44067741529586635</v>
      </c>
      <c r="J382">
        <f t="shared" ca="1" si="104"/>
        <v>0.17335936897736426</v>
      </c>
      <c r="K382">
        <f t="shared" ca="1" si="104"/>
        <v>0.95729244903359367</v>
      </c>
      <c r="L382" s="42">
        <f t="shared" ca="1" si="90"/>
        <v>0</v>
      </c>
      <c r="M382" s="42">
        <f t="shared" ca="1" si="91"/>
        <v>3.7016133854691276E-2</v>
      </c>
      <c r="N382" s="42">
        <f t="shared" ca="1" si="92"/>
        <v>4.4881186461748254E-2</v>
      </c>
      <c r="O382" s="42">
        <f t="shared" ca="1" si="93"/>
        <v>0.18541894659670902</v>
      </c>
      <c r="P382" s="42">
        <f t="shared" ca="1" si="94"/>
        <v>0.25466258066085568</v>
      </c>
      <c r="Q382" s="42">
        <f t="shared" ca="1" si="95"/>
        <v>5.588474355050934E-2</v>
      </c>
      <c r="R382" s="42">
        <f t="shared" ca="1" si="96"/>
        <v>0.11838765398263562</v>
      </c>
      <c r="S382" s="42">
        <f t="shared" ca="1" si="97"/>
        <v>4.6572863225497751E-2</v>
      </c>
      <c r="T382" s="42">
        <f t="shared" ca="1" si="98"/>
        <v>0.25717589166735316</v>
      </c>
      <c r="U382">
        <f ca="1">+(L382^2*Markiwitz!$B$4^2)+(M382^2*Markiwitz!$C$4^2)+(N382^2*Markiwitz!$D$4^2)+(O382^2*Markiwitz!$E$4^2)+(P382^2*Markiwitz!$F$4^2)+(Q382^2*Markiwitz!$G$4^2)+(R382^2*Markiwitz!$H$4^2)+(S382^2*Markiwitz!$I$4^2)+(T382^2*Markiwitz!$J$4^2)+(2*L382*M382*Markiwitz!$B$8)+(2*L382*N382*Markiwitz!$E$8)+(2*L382*O382*Markiwitz!$H$8)+(2*L382*P382*Markiwitz!$B$11)+(2*L382*Q382*Markiwitz!$E$11)+(2*L382*R382*Markiwitz!$H$11)+(2*L382*S382*Markiwitz!$K$8)+(2*L382*T382*Markiwitz!$K$11)</f>
        <v>1.4457871703278495E-2</v>
      </c>
      <c r="V382" s="5">
        <f t="shared" ca="1" si="89"/>
        <v>0.12024089031306485</v>
      </c>
      <c r="W382" s="42">
        <f ca="1">SUMPRODUCT(L382:T382,Markiwitz!$B$3:$J$3)</f>
        <v>0.32740347918070467</v>
      </c>
    </row>
    <row r="383" spans="1:23" x14ac:dyDescent="0.25">
      <c r="A383">
        <v>382</v>
      </c>
      <c r="B383" s="25">
        <f t="shared" ca="1" si="87"/>
        <v>1</v>
      </c>
      <c r="C383" s="46">
        <v>0</v>
      </c>
      <c r="D383">
        <f t="shared" ca="1" si="104"/>
        <v>0.58001838871317701</v>
      </c>
      <c r="E383">
        <f t="shared" ca="1" si="104"/>
        <v>0.20152280256893906</v>
      </c>
      <c r="F383">
        <f t="shared" ca="1" si="104"/>
        <v>0.28242983120090914</v>
      </c>
      <c r="G383">
        <f t="shared" ca="1" si="104"/>
        <v>0.12795386447125223</v>
      </c>
      <c r="H383">
        <f t="shared" ca="1" si="104"/>
        <v>0.83228601860745921</v>
      </c>
      <c r="I383">
        <f t="shared" ca="1" si="104"/>
        <v>0.42417227776054955</v>
      </c>
      <c r="J383">
        <f t="shared" ca="1" si="104"/>
        <v>2.4159958465007958E-2</v>
      </c>
      <c r="K383">
        <f t="shared" ca="1" si="104"/>
        <v>8.9093723572637562E-2</v>
      </c>
      <c r="L383" s="42">
        <f t="shared" ca="1" si="90"/>
        <v>0</v>
      </c>
      <c r="M383" s="42">
        <f t="shared" ca="1" si="91"/>
        <v>0.22642490688534009</v>
      </c>
      <c r="N383" s="42">
        <f t="shared" ca="1" si="92"/>
        <v>7.8669543405647149E-2</v>
      </c>
      <c r="O383" s="42">
        <f t="shared" ca="1" si="93"/>
        <v>0.11025365656627734</v>
      </c>
      <c r="P383" s="42">
        <f t="shared" ca="1" si="94"/>
        <v>4.9950040226827246E-2</v>
      </c>
      <c r="Q383" s="42">
        <f t="shared" ca="1" si="95"/>
        <v>0.32490398223969813</v>
      </c>
      <c r="R383" s="42">
        <f t="shared" ca="1" si="96"/>
        <v>0.16558641995533185</v>
      </c>
      <c r="S383" s="42">
        <f t="shared" ca="1" si="97"/>
        <v>9.4314532991440526E-3</v>
      </c>
      <c r="T383" s="42">
        <f t="shared" ca="1" si="98"/>
        <v>3.4779997421734148E-2</v>
      </c>
      <c r="U383">
        <f ca="1">+(L383^2*Markiwitz!$B$4^2)+(M383^2*Markiwitz!$C$4^2)+(N383^2*Markiwitz!$D$4^2)+(O383^2*Markiwitz!$E$4^2)+(P383^2*Markiwitz!$F$4^2)+(Q383^2*Markiwitz!$G$4^2)+(R383^2*Markiwitz!$H$4^2)+(S383^2*Markiwitz!$I$4^2)+(T383^2*Markiwitz!$J$4^2)+(2*L383*M383*Markiwitz!$B$8)+(2*L383*N383*Markiwitz!$E$8)+(2*L383*O383*Markiwitz!$H$8)+(2*L383*P383*Markiwitz!$B$11)+(2*L383*Q383*Markiwitz!$E$11)+(2*L383*R383*Markiwitz!$H$11)+(2*L383*S383*Markiwitz!$K$8)+(2*L383*T383*Markiwitz!$K$11)</f>
        <v>3.4472977929158474E-2</v>
      </c>
      <c r="V383" s="5">
        <f t="shared" ca="1" si="89"/>
        <v>0.18566900099143765</v>
      </c>
      <c r="W383" s="42">
        <f ca="1">SUMPRODUCT(L383:T383,Markiwitz!$B$3:$J$3)</f>
        <v>1.0041280450893719</v>
      </c>
    </row>
    <row r="384" spans="1:23" x14ac:dyDescent="0.25">
      <c r="A384">
        <v>383</v>
      </c>
      <c r="B384" s="25">
        <f t="shared" ca="1" si="87"/>
        <v>1.0000000000000002</v>
      </c>
      <c r="C384" s="46">
        <v>0</v>
      </c>
      <c r="D384">
        <f t="shared" ca="1" si="104"/>
        <v>0.31725640265339605</v>
      </c>
      <c r="E384">
        <f t="shared" ca="1" si="104"/>
        <v>0.31271982726535874</v>
      </c>
      <c r="F384">
        <f t="shared" ca="1" si="104"/>
        <v>0.97107840024102221</v>
      </c>
      <c r="G384">
        <f t="shared" ca="1" si="104"/>
        <v>0.89206504555828614</v>
      </c>
      <c r="H384">
        <f t="shared" ca="1" si="104"/>
        <v>0.48986286339623153</v>
      </c>
      <c r="I384">
        <f t="shared" ca="1" si="104"/>
        <v>0.38463856397126939</v>
      </c>
      <c r="J384">
        <f t="shared" ca="1" si="104"/>
        <v>0.96307548850842317</v>
      </c>
      <c r="K384">
        <f t="shared" ca="1" si="104"/>
        <v>0.45543142097285627</v>
      </c>
      <c r="L384" s="42">
        <f t="shared" ca="1" si="90"/>
        <v>0</v>
      </c>
      <c r="M384" s="42">
        <f t="shared" ca="1" si="91"/>
        <v>6.6286652137256277E-2</v>
      </c>
      <c r="N384" s="42">
        <f t="shared" ca="1" si="92"/>
        <v>6.5338792954191025E-2</v>
      </c>
      <c r="O384" s="42">
        <f t="shared" ca="1" si="93"/>
        <v>0.20289436423164622</v>
      </c>
      <c r="P384" s="42">
        <f t="shared" ca="1" si="94"/>
        <v>0.18638553820875836</v>
      </c>
      <c r="Q384" s="42">
        <f t="shared" ca="1" si="95"/>
        <v>0.10235055604655958</v>
      </c>
      <c r="R384" s="42">
        <f t="shared" ca="1" si="96"/>
        <v>8.0365289637329251E-2</v>
      </c>
      <c r="S384" s="42">
        <f t="shared" ca="1" si="97"/>
        <v>0.20122225857304582</v>
      </c>
      <c r="T384" s="42">
        <f t="shared" ca="1" si="98"/>
        <v>9.5156548211213499E-2</v>
      </c>
      <c r="U384">
        <f ca="1">+(L384^2*Markiwitz!$B$4^2)+(M384^2*Markiwitz!$C$4^2)+(N384^2*Markiwitz!$D$4^2)+(O384^2*Markiwitz!$E$4^2)+(P384^2*Markiwitz!$F$4^2)+(Q384^2*Markiwitz!$G$4^2)+(R384^2*Markiwitz!$H$4^2)+(S384^2*Markiwitz!$I$4^2)+(T384^2*Markiwitz!$J$4^2)+(2*L384*M384*Markiwitz!$B$8)+(2*L384*N384*Markiwitz!$E$8)+(2*L384*O384*Markiwitz!$H$8)+(2*L384*P384*Markiwitz!$B$11)+(2*L384*Q384*Markiwitz!$E$11)+(2*L384*R384*Markiwitz!$H$11)+(2*L384*S384*Markiwitz!$K$8)+(2*L384*T384*Markiwitz!$K$11)</f>
        <v>1.6437749289649143E-2</v>
      </c>
      <c r="V384" s="5">
        <f t="shared" ca="1" si="89"/>
        <v>0.12820978624757606</v>
      </c>
      <c r="W384" s="42">
        <f ca="1">SUMPRODUCT(L384:T384,Markiwitz!$B$3:$J$3)</f>
        <v>0.42292591265049184</v>
      </c>
    </row>
    <row r="385" spans="1:23" x14ac:dyDescent="0.25">
      <c r="A385">
        <v>384</v>
      </c>
      <c r="B385" s="25">
        <f t="shared" ca="1" si="87"/>
        <v>1.0000000000000002</v>
      </c>
      <c r="C385" s="46">
        <v>0</v>
      </c>
      <c r="D385">
        <f t="shared" ca="1" si="104"/>
        <v>0.8554548491362961</v>
      </c>
      <c r="E385">
        <f t="shared" ca="1" si="104"/>
        <v>0.89939445767472526</v>
      </c>
      <c r="F385">
        <f t="shared" ca="1" si="104"/>
        <v>0.81288311551026327</v>
      </c>
      <c r="G385">
        <f t="shared" ca="1" si="104"/>
        <v>0.74814961859052109</v>
      </c>
      <c r="H385">
        <f t="shared" ca="1" si="104"/>
        <v>0.74859690938550494</v>
      </c>
      <c r="I385">
        <f t="shared" ca="1" si="104"/>
        <v>0.71116202894147762</v>
      </c>
      <c r="J385">
        <f t="shared" ca="1" si="104"/>
        <v>0.86836224423762431</v>
      </c>
      <c r="K385">
        <f t="shared" ca="1" si="104"/>
        <v>0.59863358090455165</v>
      </c>
      <c r="L385" s="42">
        <f t="shared" ca="1" si="90"/>
        <v>0</v>
      </c>
      <c r="M385" s="42">
        <f t="shared" ca="1" si="91"/>
        <v>0.13703421742170779</v>
      </c>
      <c r="N385" s="42">
        <f t="shared" ca="1" si="92"/>
        <v>0.14407284707698315</v>
      </c>
      <c r="O385" s="42">
        <f t="shared" ca="1" si="93"/>
        <v>0.13021470589796244</v>
      </c>
      <c r="P385" s="42">
        <f t="shared" ca="1" si="94"/>
        <v>0.11984512987612606</v>
      </c>
      <c r="Q385" s="42">
        <f t="shared" ca="1" si="95"/>
        <v>0.11991678081610545</v>
      </c>
      <c r="R385" s="42">
        <f t="shared" ca="1" si="96"/>
        <v>0.1139201352291387</v>
      </c>
      <c r="S385" s="42">
        <f t="shared" ca="1" si="97"/>
        <v>0.13910183652334607</v>
      </c>
      <c r="T385" s="42">
        <f t="shared" ca="1" si="98"/>
        <v>9.5894347158630475E-2</v>
      </c>
      <c r="U385">
        <f ca="1">+(L385^2*Markiwitz!$B$4^2)+(M385^2*Markiwitz!$C$4^2)+(N385^2*Markiwitz!$D$4^2)+(O385^2*Markiwitz!$E$4^2)+(P385^2*Markiwitz!$F$4^2)+(Q385^2*Markiwitz!$G$4^2)+(R385^2*Markiwitz!$H$4^2)+(S385^2*Markiwitz!$I$4^2)+(T385^2*Markiwitz!$J$4^2)+(2*L385*M385*Markiwitz!$B$8)+(2*L385*N385*Markiwitz!$E$8)+(2*L385*O385*Markiwitz!$H$8)+(2*L385*P385*Markiwitz!$B$11)+(2*L385*Q385*Markiwitz!$E$11)+(2*L385*R385*Markiwitz!$H$11)+(2*L385*S385*Markiwitz!$K$8)+(2*L385*T385*Markiwitz!$K$11)</f>
        <v>1.2707430288691649E-2</v>
      </c>
      <c r="V385" s="5">
        <f t="shared" ca="1" si="89"/>
        <v>0.11272723845056992</v>
      </c>
      <c r="W385" s="42">
        <f ca="1">SUMPRODUCT(L385:T385,Markiwitz!$B$3:$J$3)</f>
        <v>0.46018586633165182</v>
      </c>
    </row>
    <row r="386" spans="1:23" x14ac:dyDescent="0.25">
      <c r="A386">
        <v>385</v>
      </c>
      <c r="B386" s="25">
        <f t="shared" ref="B386:B449" ca="1" si="105">SUM(L386:T386)</f>
        <v>1</v>
      </c>
      <c r="C386" s="46">
        <v>0</v>
      </c>
      <c r="D386">
        <f t="shared" ca="1" si="104"/>
        <v>0.30618680223365646</v>
      </c>
      <c r="E386">
        <f t="shared" ca="1" si="104"/>
        <v>0.31539006167242023</v>
      </c>
      <c r="F386">
        <f t="shared" ca="1" si="104"/>
        <v>0.87262327569440357</v>
      </c>
      <c r="G386">
        <f t="shared" ca="1" si="104"/>
        <v>0.96202707193138559</v>
      </c>
      <c r="H386">
        <f t="shared" ca="1" si="104"/>
        <v>0.55760493966232816</v>
      </c>
      <c r="I386">
        <f t="shared" ca="1" si="104"/>
        <v>6.2898386417868712E-2</v>
      </c>
      <c r="J386">
        <f t="shared" ca="1" si="104"/>
        <v>0.81179546941800584</v>
      </c>
      <c r="K386">
        <f t="shared" ca="1" si="104"/>
        <v>0.6341045614284192</v>
      </c>
      <c r="L386" s="42">
        <f t="shared" ca="1" si="90"/>
        <v>0</v>
      </c>
      <c r="M386" s="42">
        <f t="shared" ca="1" si="91"/>
        <v>6.770104203713867E-2</v>
      </c>
      <c r="N386" s="42">
        <f t="shared" ca="1" si="92"/>
        <v>6.9735977082010278E-2</v>
      </c>
      <c r="O386" s="42">
        <f t="shared" ca="1" si="93"/>
        <v>0.19294595534293929</v>
      </c>
      <c r="P386" s="42">
        <f t="shared" ca="1" si="94"/>
        <v>0.21271405156121051</v>
      </c>
      <c r="Q386" s="42">
        <f t="shared" ca="1" si="95"/>
        <v>0.12329217061219849</v>
      </c>
      <c r="R386" s="42">
        <f t="shared" ca="1" si="96"/>
        <v>1.3907478284105629E-2</v>
      </c>
      <c r="S386" s="42">
        <f t="shared" ca="1" si="97"/>
        <v>0.17949630356270765</v>
      </c>
      <c r="T386" s="42">
        <f t="shared" ca="1" si="98"/>
        <v>0.14020702151768943</v>
      </c>
      <c r="U386">
        <f ca="1">+(L386^2*Markiwitz!$B$4^2)+(M386^2*Markiwitz!$C$4^2)+(N386^2*Markiwitz!$D$4^2)+(O386^2*Markiwitz!$E$4^2)+(P386^2*Markiwitz!$F$4^2)+(Q386^2*Markiwitz!$G$4^2)+(R386^2*Markiwitz!$H$4^2)+(S386^2*Markiwitz!$I$4^2)+(T386^2*Markiwitz!$J$4^2)+(2*L386*M386*Markiwitz!$B$8)+(2*L386*N386*Markiwitz!$E$8)+(2*L386*O386*Markiwitz!$H$8)+(2*L386*P386*Markiwitz!$B$11)+(2*L386*Q386*Markiwitz!$E$11)+(2*L386*R386*Markiwitz!$H$11)+(2*L386*S386*Markiwitz!$K$8)+(2*L386*T386*Markiwitz!$K$11)</f>
        <v>1.7321694416528165E-2</v>
      </c>
      <c r="V386" s="5">
        <f t="shared" ref="V386:V449" ca="1" si="106">SQRT(U386)</f>
        <v>0.13161190833860045</v>
      </c>
      <c r="W386" s="42">
        <f ca="1">SUMPRODUCT(L386:T386,Markiwitz!$B$3:$J$3)</f>
        <v>0.48778902025700793</v>
      </c>
    </row>
    <row r="387" spans="1:23" x14ac:dyDescent="0.25">
      <c r="A387">
        <v>386</v>
      </c>
      <c r="B387" s="25">
        <f t="shared" ca="1" si="105"/>
        <v>1</v>
      </c>
      <c r="C387" s="46">
        <v>0</v>
      </c>
      <c r="D387">
        <f t="shared" ca="1" si="104"/>
        <v>0.31515330201180769</v>
      </c>
      <c r="E387">
        <f t="shared" ca="1" si="104"/>
        <v>0.31808680217170382</v>
      </c>
      <c r="F387">
        <f t="shared" ca="1" si="104"/>
        <v>0.2433011704919319</v>
      </c>
      <c r="G387">
        <f t="shared" ca="1" si="104"/>
        <v>0.44065032582177976</v>
      </c>
      <c r="H387">
        <f t="shared" ca="1" si="104"/>
        <v>0.51971224445410558</v>
      </c>
      <c r="I387">
        <f t="shared" ca="1" si="104"/>
        <v>0.26645769516474638</v>
      </c>
      <c r="J387">
        <f t="shared" ca="1" si="104"/>
        <v>0.21025772358427308</v>
      </c>
      <c r="K387">
        <f t="shared" ca="1" si="104"/>
        <v>0.74896784258078486</v>
      </c>
      <c r="L387" s="42">
        <f t="shared" ref="L387:L450" ca="1" si="107">C387/SUM($C387:$K387)</f>
        <v>0</v>
      </c>
      <c r="M387" s="42">
        <f t="shared" ref="M387:M450" ca="1" si="108">D387/SUM($C387:$K387)</f>
        <v>0.10290427376431262</v>
      </c>
      <c r="N387" s="42">
        <f t="shared" ref="N387:N450" ca="1" si="109">E387/SUM($C387:$K387)</f>
        <v>0.10386212412353334</v>
      </c>
      <c r="O387" s="42">
        <f t="shared" ref="O387:O450" ca="1" si="110">F387/SUM($C387:$K387)</f>
        <v>7.9443020573338047E-2</v>
      </c>
      <c r="P387" s="42">
        <f t="shared" ref="P387:P450" ca="1" si="111">G387/SUM($C387:$K387)</f>
        <v>0.14388172826759424</v>
      </c>
      <c r="Q387" s="42">
        <f t="shared" ref="Q387:Q450" ca="1" si="112">H387/SUM($C387:$K387)</f>
        <v>0.169697130699798</v>
      </c>
      <c r="R387" s="42">
        <f t="shared" ref="R387:R450" ca="1" si="113">I387/SUM($C387:$K387)</f>
        <v>8.7004119692877288E-2</v>
      </c>
      <c r="S387" s="42">
        <f t="shared" ref="S387:S450" ca="1" si="114">J387/SUM($C387:$K387)</f>
        <v>6.8653630505088492E-2</v>
      </c>
      <c r="T387" s="42">
        <f t="shared" ref="T387:T450" ca="1" si="115">K387/SUM($C387:$K387)</f>
        <v>0.244553972373458</v>
      </c>
      <c r="U387">
        <f ca="1">+(L387^2*Markiwitz!$B$4^2)+(M387^2*Markiwitz!$C$4^2)+(N387^2*Markiwitz!$D$4^2)+(O387^2*Markiwitz!$E$4^2)+(P387^2*Markiwitz!$F$4^2)+(Q387^2*Markiwitz!$G$4^2)+(R387^2*Markiwitz!$H$4^2)+(S387^2*Markiwitz!$I$4^2)+(T387^2*Markiwitz!$J$4^2)+(2*L387*M387*Markiwitz!$B$8)+(2*L387*N387*Markiwitz!$E$8)+(2*L387*O387*Markiwitz!$H$8)+(2*L387*P387*Markiwitz!$B$11)+(2*L387*Q387*Markiwitz!$E$11)+(2*L387*R387*Markiwitz!$H$11)+(2*L387*S387*Markiwitz!$K$8)+(2*L387*T387*Markiwitz!$K$11)</f>
        <v>1.4255658345052187E-2</v>
      </c>
      <c r="V387" s="5">
        <f t="shared" ca="1" si="106"/>
        <v>0.11939706171029582</v>
      </c>
      <c r="W387" s="42">
        <f ca="1">SUMPRODUCT(L387:T387,Markiwitz!$B$3:$J$3)</f>
        <v>0.59040166984129561</v>
      </c>
    </row>
    <row r="388" spans="1:23" x14ac:dyDescent="0.25">
      <c r="A388">
        <v>387</v>
      </c>
      <c r="B388" s="25">
        <f t="shared" ca="1" si="105"/>
        <v>0.99999999999999989</v>
      </c>
      <c r="C388" s="46">
        <v>0</v>
      </c>
      <c r="D388">
        <f t="shared" ca="1" si="104"/>
        <v>0.34612412007024329</v>
      </c>
      <c r="E388">
        <f t="shared" ca="1" si="104"/>
        <v>0.60641652048170192</v>
      </c>
      <c r="F388">
        <f t="shared" ca="1" si="104"/>
        <v>0.41281781500577908</v>
      </c>
      <c r="G388">
        <f t="shared" ca="1" si="104"/>
        <v>0.70881585203657327</v>
      </c>
      <c r="H388">
        <f t="shared" ca="1" si="104"/>
        <v>0.61034355305168297</v>
      </c>
      <c r="I388">
        <f t="shared" ca="1" si="104"/>
        <v>0.12360274966513662</v>
      </c>
      <c r="J388">
        <f t="shared" ca="1" si="104"/>
        <v>0.21506684543015286</v>
      </c>
      <c r="K388">
        <f t="shared" ca="1" si="104"/>
        <v>0.96355849644082192</v>
      </c>
      <c r="L388" s="42">
        <f t="shared" ca="1" si="107"/>
        <v>0</v>
      </c>
      <c r="M388" s="42">
        <f t="shared" ca="1" si="108"/>
        <v>8.6818704833900154E-2</v>
      </c>
      <c r="N388" s="42">
        <f t="shared" ca="1" si="109"/>
        <v>0.15210814226820446</v>
      </c>
      <c r="O388" s="42">
        <f t="shared" ca="1" si="110"/>
        <v>0.10354755982879439</v>
      </c>
      <c r="P388" s="42">
        <f t="shared" ca="1" si="111"/>
        <v>0.17779308251347503</v>
      </c>
      <c r="Q388" s="42">
        <f t="shared" ca="1" si="112"/>
        <v>0.15309316429295414</v>
      </c>
      <c r="R388" s="42">
        <f t="shared" ca="1" si="113"/>
        <v>3.1003417611168402E-2</v>
      </c>
      <c r="S388" s="42">
        <f t="shared" ca="1" si="114"/>
        <v>5.3945460285082597E-2</v>
      </c>
      <c r="T388" s="42">
        <f t="shared" ca="1" si="115"/>
        <v>0.24169046836642075</v>
      </c>
      <c r="U388">
        <f ca="1">+(L388^2*Markiwitz!$B$4^2)+(M388^2*Markiwitz!$C$4^2)+(N388^2*Markiwitz!$D$4^2)+(O388^2*Markiwitz!$E$4^2)+(P388^2*Markiwitz!$F$4^2)+(Q388^2*Markiwitz!$G$4^2)+(R388^2*Markiwitz!$H$4^2)+(S388^2*Markiwitz!$I$4^2)+(T388^2*Markiwitz!$J$4^2)+(2*L388*M388*Markiwitz!$B$8)+(2*L388*N388*Markiwitz!$E$8)+(2*L388*O388*Markiwitz!$H$8)+(2*L388*P388*Markiwitz!$B$11)+(2*L388*Q388*Markiwitz!$E$11)+(2*L388*R388*Markiwitz!$H$11)+(2*L388*S388*Markiwitz!$K$8)+(2*L388*T388*Markiwitz!$K$11)</f>
        <v>1.4452536996650668E-2</v>
      </c>
      <c r="V388" s="5">
        <f t="shared" ca="1" si="106"/>
        <v>0.12021870485349054</v>
      </c>
      <c r="W388" s="42">
        <f ca="1">SUMPRODUCT(L388:T388,Markiwitz!$B$3:$J$3)</f>
        <v>0.56778271910497258</v>
      </c>
    </row>
    <row r="389" spans="1:23" x14ac:dyDescent="0.25">
      <c r="A389">
        <v>388</v>
      </c>
      <c r="B389" s="25">
        <f t="shared" ca="1" si="105"/>
        <v>0.99999999999999989</v>
      </c>
      <c r="C389" s="46">
        <v>0</v>
      </c>
      <c r="D389">
        <f t="shared" ca="1" si="104"/>
        <v>0.98159323062428061</v>
      </c>
      <c r="E389">
        <f t="shared" ca="1" si="104"/>
        <v>0.4577756359478734</v>
      </c>
      <c r="F389">
        <f t="shared" ca="1" si="104"/>
        <v>0.91716746531603333</v>
      </c>
      <c r="G389">
        <f t="shared" ca="1" si="104"/>
        <v>0.19704153708386196</v>
      </c>
      <c r="H389">
        <f t="shared" ca="1" si="104"/>
        <v>0.3328793463928148</v>
      </c>
      <c r="I389">
        <f t="shared" ca="1" si="104"/>
        <v>0.3417128765552373</v>
      </c>
      <c r="J389">
        <f t="shared" ca="1" si="104"/>
        <v>0.45001090763854845</v>
      </c>
      <c r="K389">
        <f t="shared" ca="1" si="104"/>
        <v>0.10498367053303159</v>
      </c>
      <c r="L389" s="42">
        <f t="shared" ca="1" si="107"/>
        <v>0</v>
      </c>
      <c r="M389" s="42">
        <f t="shared" ca="1" si="108"/>
        <v>0.25946352226864411</v>
      </c>
      <c r="N389" s="42">
        <f t="shared" ca="1" si="109"/>
        <v>0.12100335985025458</v>
      </c>
      <c r="O389" s="42">
        <f t="shared" ca="1" si="110"/>
        <v>0.24243392643381992</v>
      </c>
      <c r="P389" s="42">
        <f t="shared" ca="1" si="111"/>
        <v>5.2083785472411603E-2</v>
      </c>
      <c r="Q389" s="42">
        <f t="shared" ca="1" si="112"/>
        <v>8.7989652954955241E-2</v>
      </c>
      <c r="R389" s="42">
        <f t="shared" ca="1" si="113"/>
        <v>9.0324610836185523E-2</v>
      </c>
      <c r="S389" s="42">
        <f t="shared" ca="1" si="114"/>
        <v>0.11895091725617189</v>
      </c>
      <c r="T389" s="42">
        <f t="shared" ca="1" si="115"/>
        <v>2.7750224927557122E-2</v>
      </c>
      <c r="U389">
        <f ca="1">+(L389^2*Markiwitz!$B$4^2)+(M389^2*Markiwitz!$C$4^2)+(N389^2*Markiwitz!$D$4^2)+(O389^2*Markiwitz!$E$4^2)+(P389^2*Markiwitz!$F$4^2)+(Q389^2*Markiwitz!$G$4^2)+(R389^2*Markiwitz!$H$4^2)+(S389^2*Markiwitz!$I$4^2)+(T389^2*Markiwitz!$J$4^2)+(2*L389*M389*Markiwitz!$B$8)+(2*L389*N389*Markiwitz!$E$8)+(2*L389*O389*Markiwitz!$H$8)+(2*L389*P389*Markiwitz!$B$11)+(2*L389*Q389*Markiwitz!$E$11)+(2*L389*R389*Markiwitz!$H$11)+(2*L389*S389*Markiwitz!$K$8)+(2*L389*T389*Markiwitz!$K$11)</f>
        <v>1.3052562789005226E-2</v>
      </c>
      <c r="V389" s="5">
        <f t="shared" ca="1" si="106"/>
        <v>0.11424781306005478</v>
      </c>
      <c r="W389" s="42">
        <f ca="1">SUMPRODUCT(L389:T389,Markiwitz!$B$3:$J$3)</f>
        <v>0.39042516523581633</v>
      </c>
    </row>
    <row r="390" spans="1:23" x14ac:dyDescent="0.25">
      <c r="A390">
        <v>389</v>
      </c>
      <c r="B390" s="25">
        <f t="shared" ca="1" si="105"/>
        <v>1</v>
      </c>
      <c r="C390" s="46">
        <v>0</v>
      </c>
      <c r="D390">
        <f t="shared" ca="1" si="104"/>
        <v>0.54841628934351649</v>
      </c>
      <c r="E390">
        <f t="shared" ca="1" si="104"/>
        <v>0.33566668604404581</v>
      </c>
      <c r="F390">
        <f t="shared" ca="1" si="104"/>
        <v>9.6545048390988208E-2</v>
      </c>
      <c r="G390">
        <f t="shared" ca="1" si="104"/>
        <v>6.5753724783172096E-2</v>
      </c>
      <c r="H390">
        <f t="shared" ca="1" si="104"/>
        <v>0.69795478565444402</v>
      </c>
      <c r="I390">
        <f t="shared" ca="1" si="104"/>
        <v>0.83970937500320264</v>
      </c>
      <c r="J390">
        <f t="shared" ca="1" si="104"/>
        <v>9.4909516555600981E-2</v>
      </c>
      <c r="K390">
        <f t="shared" ca="1" si="104"/>
        <v>0.25105623007205857</v>
      </c>
      <c r="L390" s="42">
        <f t="shared" ca="1" si="107"/>
        <v>0</v>
      </c>
      <c r="M390" s="42">
        <f t="shared" ca="1" si="108"/>
        <v>0.18717205040775731</v>
      </c>
      <c r="N390" s="42">
        <f t="shared" ca="1" si="109"/>
        <v>0.11456155315088974</v>
      </c>
      <c r="O390" s="42">
        <f t="shared" ca="1" si="110"/>
        <v>3.2950397380954538E-2</v>
      </c>
      <c r="P390" s="42">
        <f t="shared" ca="1" si="111"/>
        <v>2.2441455020138321E-2</v>
      </c>
      <c r="Q390" s="42">
        <f t="shared" ca="1" si="112"/>
        <v>0.23820887683556818</v>
      </c>
      <c r="R390" s="42">
        <f t="shared" ca="1" si="113"/>
        <v>0.28658909029508739</v>
      </c>
      <c r="S390" s="42">
        <f t="shared" ca="1" si="114"/>
        <v>3.2392197609931984E-2</v>
      </c>
      <c r="T390" s="42">
        <f t="shared" ca="1" si="115"/>
        <v>8.5684379299672597E-2</v>
      </c>
      <c r="U390">
        <f ca="1">+(L390^2*Markiwitz!$B$4^2)+(M390^2*Markiwitz!$C$4^2)+(N390^2*Markiwitz!$D$4^2)+(O390^2*Markiwitz!$E$4^2)+(P390^2*Markiwitz!$F$4^2)+(Q390^2*Markiwitz!$G$4^2)+(R390^2*Markiwitz!$H$4^2)+(S390^2*Markiwitz!$I$4^2)+(T390^2*Markiwitz!$J$4^2)+(2*L390*M390*Markiwitz!$B$8)+(2*L390*N390*Markiwitz!$E$8)+(2*L390*O390*Markiwitz!$H$8)+(2*L390*P390*Markiwitz!$B$11)+(2*L390*Q390*Markiwitz!$E$11)+(2*L390*R390*Markiwitz!$H$11)+(2*L390*S390*Markiwitz!$K$8)+(2*L390*T390*Markiwitz!$K$11)</f>
        <v>2.5180402576522563E-2</v>
      </c>
      <c r="V390" s="5">
        <f t="shared" ca="1" si="106"/>
        <v>0.15868334057651598</v>
      </c>
      <c r="W390" s="42">
        <f ca="1">SUMPRODUCT(L390:T390,Markiwitz!$B$3:$J$3)</f>
        <v>0.7442370719049991</v>
      </c>
    </row>
    <row r="391" spans="1:23" x14ac:dyDescent="0.25">
      <c r="A391">
        <v>390</v>
      </c>
      <c r="B391" s="25">
        <f t="shared" ca="1" si="105"/>
        <v>1</v>
      </c>
      <c r="C391" s="46">
        <v>0</v>
      </c>
      <c r="D391">
        <f t="shared" ca="1" si="104"/>
        <v>0.99028628451018275</v>
      </c>
      <c r="E391">
        <f t="shared" ca="1" si="104"/>
        <v>0.39338102858155621</v>
      </c>
      <c r="F391">
        <f t="shared" ca="1" si="104"/>
        <v>0.67627495987670483</v>
      </c>
      <c r="G391">
        <f t="shared" ca="1" si="104"/>
        <v>0.74775114653625108</v>
      </c>
      <c r="H391">
        <f t="shared" ca="1" si="104"/>
        <v>0.75060383859884094</v>
      </c>
      <c r="I391">
        <f t="shared" ca="1" si="104"/>
        <v>0.67863485849366034</v>
      </c>
      <c r="J391">
        <f t="shared" ca="1" si="104"/>
        <v>0.34065285575487536</v>
      </c>
      <c r="K391">
        <f t="shared" ca="1" si="104"/>
        <v>0.92564018413197957</v>
      </c>
      <c r="L391" s="42">
        <f t="shared" ca="1" si="107"/>
        <v>0</v>
      </c>
      <c r="M391" s="42">
        <f t="shared" ca="1" si="108"/>
        <v>0.1799465325061978</v>
      </c>
      <c r="N391" s="42">
        <f t="shared" ca="1" si="109"/>
        <v>7.1481906953791252E-2</v>
      </c>
      <c r="O391" s="42">
        <f t="shared" ca="1" si="110"/>
        <v>0.12288702363556743</v>
      </c>
      <c r="P391" s="42">
        <f t="shared" ca="1" si="111"/>
        <v>0.13587507784507602</v>
      </c>
      <c r="Q391" s="42">
        <f t="shared" ca="1" si="112"/>
        <v>0.13639344516268953</v>
      </c>
      <c r="R391" s="42">
        <f t="shared" ca="1" si="113"/>
        <v>0.12331584465412507</v>
      </c>
      <c r="S391" s="42">
        <f t="shared" ca="1" si="114"/>
        <v>6.1900584851322826E-2</v>
      </c>
      <c r="T391" s="42">
        <f t="shared" ca="1" si="115"/>
        <v>0.16819958439123009</v>
      </c>
      <c r="U391">
        <f ca="1">+(L391^2*Markiwitz!$B$4^2)+(M391^2*Markiwitz!$C$4^2)+(N391^2*Markiwitz!$D$4^2)+(O391^2*Markiwitz!$E$4^2)+(P391^2*Markiwitz!$F$4^2)+(Q391^2*Markiwitz!$G$4^2)+(R391^2*Markiwitz!$H$4^2)+(S391^2*Markiwitz!$I$4^2)+(T391^2*Markiwitz!$J$4^2)+(2*L391*M391*Markiwitz!$B$8)+(2*L391*N391*Markiwitz!$E$8)+(2*L391*O391*Markiwitz!$H$8)+(2*L391*P391*Markiwitz!$B$11)+(2*L391*Q391*Markiwitz!$E$11)+(2*L391*R391*Markiwitz!$H$11)+(2*L391*S391*Markiwitz!$K$8)+(2*L391*T391*Markiwitz!$K$11)</f>
        <v>1.2183021626932118E-2</v>
      </c>
      <c r="V391" s="5">
        <f t="shared" ca="1" si="106"/>
        <v>0.11037672592957321</v>
      </c>
      <c r="W391" s="42">
        <f ca="1">SUMPRODUCT(L391:T391,Markiwitz!$B$3:$J$3)</f>
        <v>0.51051206109510072</v>
      </c>
    </row>
    <row r="392" spans="1:23" x14ac:dyDescent="0.25">
      <c r="A392">
        <v>391</v>
      </c>
      <c r="B392" s="25">
        <f t="shared" ca="1" si="105"/>
        <v>1</v>
      </c>
      <c r="C392" s="46">
        <v>0</v>
      </c>
      <c r="D392">
        <f t="shared" ref="D392:K401" ca="1" si="116">RAND()</f>
        <v>0.9091574568112154</v>
      </c>
      <c r="E392">
        <f t="shared" ca="1" si="116"/>
        <v>0.57515837948976112</v>
      </c>
      <c r="F392">
        <f t="shared" ca="1" si="116"/>
        <v>0.22190323556237146</v>
      </c>
      <c r="G392">
        <f t="shared" ca="1" si="116"/>
        <v>0.61186068379330949</v>
      </c>
      <c r="H392">
        <f t="shared" ca="1" si="116"/>
        <v>0.65355669143782602</v>
      </c>
      <c r="I392">
        <f t="shared" ca="1" si="116"/>
        <v>0.9787814480757272</v>
      </c>
      <c r="J392">
        <f t="shared" ca="1" si="116"/>
        <v>0.62850015912912904</v>
      </c>
      <c r="K392">
        <f t="shared" ca="1" si="116"/>
        <v>0.85894061251830711</v>
      </c>
      <c r="L392" s="42">
        <f t="shared" ca="1" si="107"/>
        <v>0</v>
      </c>
      <c r="M392" s="42">
        <f t="shared" ca="1" si="108"/>
        <v>0.16719034320604623</v>
      </c>
      <c r="N392" s="42">
        <f t="shared" ca="1" si="109"/>
        <v>0.10576927697651184</v>
      </c>
      <c r="O392" s="42">
        <f t="shared" ca="1" si="110"/>
        <v>4.0807098742092547E-2</v>
      </c>
      <c r="P392" s="42">
        <f t="shared" ca="1" si="111"/>
        <v>0.11251868084158644</v>
      </c>
      <c r="Q392" s="42">
        <f t="shared" ca="1" si="112"/>
        <v>0.12018640635621772</v>
      </c>
      <c r="R392" s="42">
        <f t="shared" ca="1" si="113"/>
        <v>0.17999391084736144</v>
      </c>
      <c r="S392" s="42">
        <f t="shared" ca="1" si="114"/>
        <v>0.11557861239835072</v>
      </c>
      <c r="T392" s="42">
        <f t="shared" ca="1" si="115"/>
        <v>0.15795567063183308</v>
      </c>
      <c r="U392">
        <f ca="1">+(L392^2*Markiwitz!$B$4^2)+(M392^2*Markiwitz!$C$4^2)+(N392^2*Markiwitz!$D$4^2)+(O392^2*Markiwitz!$E$4^2)+(P392^2*Markiwitz!$F$4^2)+(Q392^2*Markiwitz!$G$4^2)+(R392^2*Markiwitz!$H$4^2)+(S392^2*Markiwitz!$I$4^2)+(T392^2*Markiwitz!$J$4^2)+(2*L392*M392*Markiwitz!$B$8)+(2*L392*N392*Markiwitz!$E$8)+(2*L392*O392*Markiwitz!$H$8)+(2*L392*P392*Markiwitz!$B$11)+(2*L392*Q392*Markiwitz!$E$11)+(2*L392*R392*Markiwitz!$H$11)+(2*L392*S392*Markiwitz!$K$8)+(2*L392*T392*Markiwitz!$K$11)</f>
        <v>1.2053231102338762E-2</v>
      </c>
      <c r="V392" s="5">
        <f t="shared" ca="1" si="106"/>
        <v>0.10978720828192491</v>
      </c>
      <c r="W392" s="42">
        <f ca="1">SUMPRODUCT(L392:T392,Markiwitz!$B$3:$J$3)</f>
        <v>0.43832176828047226</v>
      </c>
    </row>
    <row r="393" spans="1:23" x14ac:dyDescent="0.25">
      <c r="A393">
        <v>392</v>
      </c>
      <c r="B393" s="25">
        <f t="shared" ca="1" si="105"/>
        <v>1</v>
      </c>
      <c r="C393" s="46">
        <v>0</v>
      </c>
      <c r="D393">
        <f t="shared" ca="1" si="116"/>
        <v>0.96197173910465394</v>
      </c>
      <c r="E393">
        <f t="shared" ca="1" si="116"/>
        <v>0.53668613041012736</v>
      </c>
      <c r="F393">
        <f t="shared" ca="1" si="116"/>
        <v>7.8369436989876196E-2</v>
      </c>
      <c r="G393">
        <f t="shared" ca="1" si="116"/>
        <v>0.86044667642353156</v>
      </c>
      <c r="H393">
        <f t="shared" ca="1" si="116"/>
        <v>1.3298629547594309E-2</v>
      </c>
      <c r="I393">
        <f t="shared" ca="1" si="116"/>
        <v>0.98726560464242841</v>
      </c>
      <c r="J393">
        <f t="shared" ca="1" si="116"/>
        <v>0.86275342421748236</v>
      </c>
      <c r="K393">
        <f t="shared" ca="1" si="116"/>
        <v>0.67125559336730667</v>
      </c>
      <c r="L393" s="42">
        <f t="shared" ca="1" si="107"/>
        <v>0</v>
      </c>
      <c r="M393" s="42">
        <f t="shared" ca="1" si="108"/>
        <v>0.19347598558405815</v>
      </c>
      <c r="N393" s="42">
        <f t="shared" ca="1" si="109"/>
        <v>0.10794067414811791</v>
      </c>
      <c r="O393" s="42">
        <f t="shared" ca="1" si="110"/>
        <v>1.5762005727316366E-2</v>
      </c>
      <c r="P393" s="42">
        <f t="shared" ca="1" si="111"/>
        <v>0.17305681861144454</v>
      </c>
      <c r="Q393" s="42">
        <f t="shared" ca="1" si="112"/>
        <v>2.6746788435103607E-3</v>
      </c>
      <c r="R393" s="42">
        <f t="shared" ca="1" si="113"/>
        <v>0.19856319902829755</v>
      </c>
      <c r="S393" s="42">
        <f t="shared" ca="1" si="114"/>
        <v>0.17352076186963616</v>
      </c>
      <c r="T393" s="42">
        <f t="shared" ca="1" si="115"/>
        <v>0.13500587618761897</v>
      </c>
      <c r="U393">
        <f ca="1">+(L393^2*Markiwitz!$B$4^2)+(M393^2*Markiwitz!$C$4^2)+(N393^2*Markiwitz!$D$4^2)+(O393^2*Markiwitz!$E$4^2)+(P393^2*Markiwitz!$F$4^2)+(Q393^2*Markiwitz!$G$4^2)+(R393^2*Markiwitz!$H$4^2)+(S393^2*Markiwitz!$I$4^2)+(T393^2*Markiwitz!$J$4^2)+(2*L393*M393*Markiwitz!$B$8)+(2*L393*N393*Markiwitz!$E$8)+(2*L393*O393*Markiwitz!$H$8)+(2*L393*P393*Markiwitz!$B$11)+(2*L393*Q393*Markiwitz!$E$11)+(2*L393*R393*Markiwitz!$H$11)+(2*L393*S393*Markiwitz!$K$8)+(2*L393*T393*Markiwitz!$K$11)</f>
        <v>1.2703284486835798E-2</v>
      </c>
      <c r="V393" s="5">
        <f t="shared" ca="1" si="106"/>
        <v>0.1127088483076453</v>
      </c>
      <c r="W393" s="42">
        <f ca="1">SUMPRODUCT(L393:T393,Markiwitz!$B$3:$J$3)</f>
        <v>0.12644632808645906</v>
      </c>
    </row>
    <row r="394" spans="1:23" x14ac:dyDescent="0.25">
      <c r="A394">
        <v>393</v>
      </c>
      <c r="B394" s="25">
        <f t="shared" ca="1" si="105"/>
        <v>1.0000000000000002</v>
      </c>
      <c r="C394" s="46">
        <v>0</v>
      </c>
      <c r="D394">
        <f t="shared" ca="1" si="116"/>
        <v>0.10040698739811016</v>
      </c>
      <c r="E394">
        <f t="shared" ca="1" si="116"/>
        <v>0.84542294722801681</v>
      </c>
      <c r="F394">
        <f t="shared" ca="1" si="116"/>
        <v>0.50733928014381136</v>
      </c>
      <c r="G394">
        <f t="shared" ca="1" si="116"/>
        <v>2.8576713093184658E-2</v>
      </c>
      <c r="H394">
        <f t="shared" ca="1" si="116"/>
        <v>0.27646296211590982</v>
      </c>
      <c r="I394">
        <f t="shared" ca="1" si="116"/>
        <v>0.71170456097581014</v>
      </c>
      <c r="J394">
        <f t="shared" ca="1" si="116"/>
        <v>0.5942068672926305</v>
      </c>
      <c r="K394">
        <f t="shared" ca="1" si="116"/>
        <v>0.86322751429098876</v>
      </c>
      <c r="L394" s="42">
        <f t="shared" ca="1" si="107"/>
        <v>0</v>
      </c>
      <c r="M394" s="42">
        <f t="shared" ca="1" si="108"/>
        <v>2.5566105086549357E-2</v>
      </c>
      <c r="N394" s="42">
        <f t="shared" ca="1" si="109"/>
        <v>0.21526561518783868</v>
      </c>
      <c r="O394" s="42">
        <f t="shared" ca="1" si="110"/>
        <v>0.12918114253605339</v>
      </c>
      <c r="P394" s="42">
        <f t="shared" ca="1" si="111"/>
        <v>7.2763387180589884E-3</v>
      </c>
      <c r="Q394" s="42">
        <f t="shared" ca="1" si="112"/>
        <v>7.0394315427166163E-2</v>
      </c>
      <c r="R394" s="42">
        <f t="shared" ca="1" si="113"/>
        <v>0.18121760315683477</v>
      </c>
      <c r="S394" s="42">
        <f t="shared" ca="1" si="114"/>
        <v>0.15129978108115821</v>
      </c>
      <c r="T394" s="42">
        <f t="shared" ca="1" si="115"/>
        <v>0.21979909880634055</v>
      </c>
      <c r="U394">
        <f ca="1">+(L394^2*Markiwitz!$B$4^2)+(M394^2*Markiwitz!$C$4^2)+(N394^2*Markiwitz!$D$4^2)+(O394^2*Markiwitz!$E$4^2)+(P394^2*Markiwitz!$F$4^2)+(Q394^2*Markiwitz!$G$4^2)+(R394^2*Markiwitz!$H$4^2)+(S394^2*Markiwitz!$I$4^2)+(T394^2*Markiwitz!$J$4^2)+(2*L394*M394*Markiwitz!$B$8)+(2*L394*N394*Markiwitz!$E$8)+(2*L394*O394*Markiwitz!$H$8)+(2*L394*P394*Markiwitz!$B$11)+(2*L394*Q394*Markiwitz!$E$11)+(2*L394*R394*Markiwitz!$H$11)+(2*L394*S394*Markiwitz!$K$8)+(2*L394*T394*Markiwitz!$K$11)</f>
        <v>1.2794244808082205E-2</v>
      </c>
      <c r="V394" s="5">
        <f t="shared" ca="1" si="106"/>
        <v>0.1131116475350006</v>
      </c>
      <c r="W394" s="42">
        <f ca="1">SUMPRODUCT(L394:T394,Markiwitz!$B$3:$J$3)</f>
        <v>0.29651056661611991</v>
      </c>
    </row>
    <row r="395" spans="1:23" x14ac:dyDescent="0.25">
      <c r="A395">
        <v>394</v>
      </c>
      <c r="B395" s="25">
        <f t="shared" ca="1" si="105"/>
        <v>1</v>
      </c>
      <c r="C395" s="46">
        <v>0</v>
      </c>
      <c r="D395">
        <f t="shared" ca="1" si="116"/>
        <v>0.39318019354481837</v>
      </c>
      <c r="E395">
        <f t="shared" ca="1" si="116"/>
        <v>3.8058669398971068E-2</v>
      </c>
      <c r="F395">
        <f t="shared" ca="1" si="116"/>
        <v>0.34327943455334553</v>
      </c>
      <c r="G395">
        <f t="shared" ca="1" si="116"/>
        <v>0.7521290547968652</v>
      </c>
      <c r="H395">
        <f t="shared" ca="1" si="116"/>
        <v>0.32287350025709516</v>
      </c>
      <c r="I395">
        <f t="shared" ca="1" si="116"/>
        <v>0.82135658379371346</v>
      </c>
      <c r="J395">
        <f t="shared" ca="1" si="116"/>
        <v>0.22964471428832334</v>
      </c>
      <c r="K395">
        <f t="shared" ca="1" si="116"/>
        <v>0.4228268974936148</v>
      </c>
      <c r="L395" s="42">
        <f t="shared" ca="1" si="107"/>
        <v>0</v>
      </c>
      <c r="M395" s="42">
        <f t="shared" ca="1" si="108"/>
        <v>0.11830842558245273</v>
      </c>
      <c r="N395" s="42">
        <f t="shared" ca="1" si="109"/>
        <v>1.1451902538020609E-2</v>
      </c>
      <c r="O395" s="42">
        <f t="shared" ca="1" si="110"/>
        <v>0.10329322306570232</v>
      </c>
      <c r="P395" s="42">
        <f t="shared" ca="1" si="111"/>
        <v>0.22631659928132239</v>
      </c>
      <c r="Q395" s="42">
        <f t="shared" ca="1" si="112"/>
        <v>9.7153051208715924E-2</v>
      </c>
      <c r="R395" s="42">
        <f t="shared" ca="1" si="113"/>
        <v>0.24714725173291166</v>
      </c>
      <c r="S395" s="42">
        <f t="shared" ca="1" si="114"/>
        <v>6.9100389686050534E-2</v>
      </c>
      <c r="T395" s="42">
        <f t="shared" ca="1" si="115"/>
        <v>0.12722915690482384</v>
      </c>
      <c r="U395">
        <f ca="1">+(L395^2*Markiwitz!$B$4^2)+(M395^2*Markiwitz!$C$4^2)+(N395^2*Markiwitz!$D$4^2)+(O395^2*Markiwitz!$E$4^2)+(P395^2*Markiwitz!$F$4^2)+(Q395^2*Markiwitz!$G$4^2)+(R395^2*Markiwitz!$H$4^2)+(S395^2*Markiwitz!$I$4^2)+(T395^2*Markiwitz!$J$4^2)+(2*L395*M395*Markiwitz!$B$8)+(2*L395*N395*Markiwitz!$E$8)+(2*L395*O395*Markiwitz!$H$8)+(2*L395*P395*Markiwitz!$B$11)+(2*L395*Q395*Markiwitz!$E$11)+(2*L395*R395*Markiwitz!$H$11)+(2*L395*S395*Markiwitz!$K$8)+(2*L395*T395*Markiwitz!$K$11)</f>
        <v>1.6222031520246351E-2</v>
      </c>
      <c r="V395" s="5">
        <f t="shared" ca="1" si="106"/>
        <v>0.12736573919326324</v>
      </c>
      <c r="W395" s="42">
        <f ca="1">SUMPRODUCT(L395:T395,Markiwitz!$B$3:$J$3)</f>
        <v>0.41031633891588565</v>
      </c>
    </row>
    <row r="396" spans="1:23" x14ac:dyDescent="0.25">
      <c r="A396">
        <v>395</v>
      </c>
      <c r="B396" s="25">
        <f t="shared" ca="1" si="105"/>
        <v>0.99999999999999989</v>
      </c>
      <c r="C396" s="46">
        <v>0</v>
      </c>
      <c r="D396">
        <f t="shared" ca="1" si="116"/>
        <v>0.38982373398904957</v>
      </c>
      <c r="E396">
        <f t="shared" ca="1" si="116"/>
        <v>0.39527148388804056</v>
      </c>
      <c r="F396">
        <f t="shared" ca="1" si="116"/>
        <v>2.6252533334621853E-2</v>
      </c>
      <c r="G396">
        <f t="shared" ca="1" si="116"/>
        <v>0.49933084833438113</v>
      </c>
      <c r="H396">
        <f t="shared" ca="1" si="116"/>
        <v>0.70931100544281622</v>
      </c>
      <c r="I396">
        <f t="shared" ca="1" si="116"/>
        <v>0.24145695776216181</v>
      </c>
      <c r="J396">
        <f t="shared" ca="1" si="116"/>
        <v>0.55208784814811351</v>
      </c>
      <c r="K396">
        <f t="shared" ca="1" si="116"/>
        <v>0.79789058744463803</v>
      </c>
      <c r="L396" s="42">
        <f t="shared" ca="1" si="107"/>
        <v>0</v>
      </c>
      <c r="M396" s="42">
        <f t="shared" ca="1" si="108"/>
        <v>0.107941805289552</v>
      </c>
      <c r="N396" s="42">
        <f t="shared" ca="1" si="109"/>
        <v>0.10945028183315716</v>
      </c>
      <c r="O396" s="42">
        <f t="shared" ca="1" si="110"/>
        <v>7.2693004414216278E-3</v>
      </c>
      <c r="P396" s="42">
        <f t="shared" ca="1" si="111"/>
        <v>0.1382642166356414</v>
      </c>
      <c r="Q396" s="42">
        <f t="shared" ca="1" si="112"/>
        <v>0.19640751386726898</v>
      </c>
      <c r="R396" s="42">
        <f t="shared" ca="1" si="113"/>
        <v>6.6859192111948185E-2</v>
      </c>
      <c r="S396" s="42">
        <f t="shared" ca="1" si="114"/>
        <v>0.1528725775563102</v>
      </c>
      <c r="T396" s="42">
        <f t="shared" ca="1" si="115"/>
        <v>0.22093511226470042</v>
      </c>
      <c r="U396">
        <f ca="1">+(L396^2*Markiwitz!$B$4^2)+(M396^2*Markiwitz!$C$4^2)+(N396^2*Markiwitz!$D$4^2)+(O396^2*Markiwitz!$E$4^2)+(P396^2*Markiwitz!$F$4^2)+(Q396^2*Markiwitz!$G$4^2)+(R396^2*Markiwitz!$H$4^2)+(S396^2*Markiwitz!$I$4^2)+(T396^2*Markiwitz!$J$4^2)+(2*L396*M396*Markiwitz!$B$8)+(2*L396*N396*Markiwitz!$E$8)+(2*L396*O396*Markiwitz!$H$8)+(2*L396*P396*Markiwitz!$B$11)+(2*L396*Q396*Markiwitz!$E$11)+(2*L396*R396*Markiwitz!$H$11)+(2*L396*S396*Markiwitz!$K$8)+(2*L396*T396*Markiwitz!$K$11)</f>
        <v>1.7916738260509994E-2</v>
      </c>
      <c r="V396" s="5">
        <f t="shared" ca="1" si="106"/>
        <v>0.13385342080242102</v>
      </c>
      <c r="W396" s="42">
        <f ca="1">SUMPRODUCT(L396:T396,Markiwitz!$B$3:$J$3)</f>
        <v>0.63424251597190662</v>
      </c>
    </row>
    <row r="397" spans="1:23" x14ac:dyDescent="0.25">
      <c r="A397">
        <v>396</v>
      </c>
      <c r="B397" s="25">
        <f t="shared" ca="1" si="105"/>
        <v>1</v>
      </c>
      <c r="C397" s="46">
        <v>0</v>
      </c>
      <c r="D397">
        <f t="shared" ca="1" si="116"/>
        <v>0.950873294595597</v>
      </c>
      <c r="E397">
        <f t="shared" ca="1" si="116"/>
        <v>0.1696642700256662</v>
      </c>
      <c r="F397">
        <f t="shared" ca="1" si="116"/>
        <v>0.27458946234878912</v>
      </c>
      <c r="G397">
        <f t="shared" ca="1" si="116"/>
        <v>0.15409002556882245</v>
      </c>
      <c r="H397">
        <f t="shared" ca="1" si="116"/>
        <v>0.65074320793364926</v>
      </c>
      <c r="I397">
        <f t="shared" ca="1" si="116"/>
        <v>0.98550595424661369</v>
      </c>
      <c r="J397">
        <f t="shared" ca="1" si="116"/>
        <v>0.18508530701521697</v>
      </c>
      <c r="K397">
        <f t="shared" ca="1" si="116"/>
        <v>0.67036430074875453</v>
      </c>
      <c r="L397" s="42">
        <f t="shared" ca="1" si="107"/>
        <v>0</v>
      </c>
      <c r="M397" s="42">
        <f t="shared" ca="1" si="108"/>
        <v>0.23531133445172664</v>
      </c>
      <c r="N397" s="42">
        <f t="shared" ca="1" si="109"/>
        <v>4.1986588555415372E-2</v>
      </c>
      <c r="O397" s="42">
        <f t="shared" ca="1" si="110"/>
        <v>6.7952284682846018E-2</v>
      </c>
      <c r="P397" s="42">
        <f t="shared" ca="1" si="111"/>
        <v>3.8132451240752499E-2</v>
      </c>
      <c r="Q397" s="42">
        <f t="shared" ca="1" si="112"/>
        <v>0.16103854584473204</v>
      </c>
      <c r="R397" s="42">
        <f t="shared" ca="1" si="113"/>
        <v>0.24388183212414172</v>
      </c>
      <c r="S397" s="42">
        <f t="shared" ca="1" si="114"/>
        <v>4.5802811824346194E-2</v>
      </c>
      <c r="T397" s="42">
        <f t="shared" ca="1" si="115"/>
        <v>0.16589415127603951</v>
      </c>
      <c r="U397">
        <f ca="1">+(L397^2*Markiwitz!$B$4^2)+(M397^2*Markiwitz!$C$4^2)+(N397^2*Markiwitz!$D$4^2)+(O397^2*Markiwitz!$E$4^2)+(P397^2*Markiwitz!$F$4^2)+(Q397^2*Markiwitz!$G$4^2)+(R397^2*Markiwitz!$H$4^2)+(S397^2*Markiwitz!$I$4^2)+(T397^2*Markiwitz!$J$4^2)+(2*L397*M397*Markiwitz!$B$8)+(2*L397*N397*Markiwitz!$E$8)+(2*L397*O397*Markiwitz!$H$8)+(2*L397*P397*Markiwitz!$B$11)+(2*L397*Q397*Markiwitz!$E$11)+(2*L397*R397*Markiwitz!$H$11)+(2*L397*S397*Markiwitz!$K$8)+(2*L397*T397*Markiwitz!$K$11)</f>
        <v>1.5415644629370995E-2</v>
      </c>
      <c r="V397" s="5">
        <f t="shared" ca="1" si="106"/>
        <v>0.12415975446726284</v>
      </c>
      <c r="W397" s="42">
        <f ca="1">SUMPRODUCT(L397:T397,Markiwitz!$B$3:$J$3)</f>
        <v>0.54021668617993479</v>
      </c>
    </row>
    <row r="398" spans="1:23" x14ac:dyDescent="0.25">
      <c r="A398">
        <v>397</v>
      </c>
      <c r="B398" s="25">
        <f t="shared" ca="1" si="105"/>
        <v>1</v>
      </c>
      <c r="C398" s="46">
        <v>0</v>
      </c>
      <c r="D398">
        <f t="shared" ca="1" si="116"/>
        <v>0.2127329559325748</v>
      </c>
      <c r="E398">
        <f t="shared" ca="1" si="116"/>
        <v>0.40367694277064581</v>
      </c>
      <c r="F398">
        <f t="shared" ca="1" si="116"/>
        <v>0.10946007086203613</v>
      </c>
      <c r="G398">
        <f t="shared" ca="1" si="116"/>
        <v>0.56147914229690821</v>
      </c>
      <c r="H398">
        <f t="shared" ca="1" si="116"/>
        <v>0.18366534395560075</v>
      </c>
      <c r="I398">
        <f t="shared" ca="1" si="116"/>
        <v>0.92452849214443311</v>
      </c>
      <c r="J398">
        <f t="shared" ca="1" si="116"/>
        <v>0.71782303096290068</v>
      </c>
      <c r="K398">
        <f t="shared" ca="1" si="116"/>
        <v>0.33616374483235667</v>
      </c>
      <c r="L398" s="42">
        <f t="shared" ca="1" si="107"/>
        <v>0</v>
      </c>
      <c r="M398" s="42">
        <f t="shared" ca="1" si="108"/>
        <v>6.1670132733586645E-2</v>
      </c>
      <c r="N398" s="42">
        <f t="shared" ca="1" si="109"/>
        <v>0.11702376123633866</v>
      </c>
      <c r="O398" s="42">
        <f t="shared" ca="1" si="110"/>
        <v>3.1731882206483777E-2</v>
      </c>
      <c r="P398" s="42">
        <f t="shared" ca="1" si="111"/>
        <v>0.16276976494213477</v>
      </c>
      <c r="Q398" s="42">
        <f t="shared" ca="1" si="112"/>
        <v>5.3243589319050801E-2</v>
      </c>
      <c r="R398" s="42">
        <f t="shared" ca="1" si="113"/>
        <v>0.2680158068437733</v>
      </c>
      <c r="S398" s="42">
        <f t="shared" ca="1" si="114"/>
        <v>0.20809301222109786</v>
      </c>
      <c r="T398" s="42">
        <f t="shared" ca="1" si="115"/>
        <v>9.7452050497534151E-2</v>
      </c>
      <c r="U398">
        <f ca="1">+(L398^2*Markiwitz!$B$4^2)+(M398^2*Markiwitz!$C$4^2)+(N398^2*Markiwitz!$D$4^2)+(O398^2*Markiwitz!$E$4^2)+(P398^2*Markiwitz!$F$4^2)+(Q398^2*Markiwitz!$G$4^2)+(R398^2*Markiwitz!$H$4^2)+(S398^2*Markiwitz!$I$4^2)+(T398^2*Markiwitz!$J$4^2)+(2*L398*M398*Markiwitz!$B$8)+(2*L398*N398*Markiwitz!$E$8)+(2*L398*O398*Markiwitz!$H$8)+(2*L398*P398*Markiwitz!$B$11)+(2*L398*Q398*Markiwitz!$E$11)+(2*L398*R398*Markiwitz!$H$11)+(2*L398*S398*Markiwitz!$K$8)+(2*L398*T398*Markiwitz!$K$11)</f>
        <v>1.6641028278572084E-2</v>
      </c>
      <c r="V398" s="5">
        <f t="shared" ca="1" si="106"/>
        <v>0.12900010960682198</v>
      </c>
      <c r="W398" s="42">
        <f ca="1">SUMPRODUCT(L398:T398,Markiwitz!$B$3:$J$3)</f>
        <v>0.25055633216000189</v>
      </c>
    </row>
    <row r="399" spans="1:23" x14ac:dyDescent="0.25">
      <c r="A399">
        <v>398</v>
      </c>
      <c r="B399" s="25">
        <f t="shared" ca="1" si="105"/>
        <v>1.0000000000000002</v>
      </c>
      <c r="C399" s="46">
        <v>0</v>
      </c>
      <c r="D399">
        <f t="shared" ca="1" si="116"/>
        <v>0.35192866709689263</v>
      </c>
      <c r="E399">
        <f t="shared" ca="1" si="116"/>
        <v>0.13904397026877258</v>
      </c>
      <c r="F399">
        <f t="shared" ca="1" si="116"/>
        <v>0.76667449408415111</v>
      </c>
      <c r="G399">
        <f t="shared" ca="1" si="116"/>
        <v>0.68654274992020781</v>
      </c>
      <c r="H399">
        <f t="shared" ca="1" si="116"/>
        <v>0.25332402799286202</v>
      </c>
      <c r="I399">
        <f t="shared" ca="1" si="116"/>
        <v>0.85880552148068678</v>
      </c>
      <c r="J399">
        <f t="shared" ca="1" si="116"/>
        <v>0.64410522191068997</v>
      </c>
      <c r="K399">
        <f t="shared" ca="1" si="116"/>
        <v>0.42202857033903685</v>
      </c>
      <c r="L399" s="42">
        <f t="shared" ca="1" si="107"/>
        <v>0</v>
      </c>
      <c r="M399" s="42">
        <f t="shared" ca="1" si="108"/>
        <v>8.5368747212326526E-2</v>
      </c>
      <c r="N399" s="42">
        <f t="shared" ca="1" si="109"/>
        <v>3.3728453118611827E-2</v>
      </c>
      <c r="O399" s="42">
        <f t="shared" ca="1" si="110"/>
        <v>0.18597530465339612</v>
      </c>
      <c r="P399" s="42">
        <f t="shared" ca="1" si="111"/>
        <v>0.16653742632525437</v>
      </c>
      <c r="Q399" s="42">
        <f t="shared" ca="1" si="112"/>
        <v>6.1449824724215868E-2</v>
      </c>
      <c r="R399" s="42">
        <f t="shared" ca="1" si="113"/>
        <v>0.20832389720514005</v>
      </c>
      <c r="S399" s="42">
        <f t="shared" ca="1" si="114"/>
        <v>0.15624318507788501</v>
      </c>
      <c r="T399" s="42">
        <f t="shared" ca="1" si="115"/>
        <v>0.10237316168317029</v>
      </c>
      <c r="U399">
        <f ca="1">+(L399^2*Markiwitz!$B$4^2)+(M399^2*Markiwitz!$C$4^2)+(N399^2*Markiwitz!$D$4^2)+(O399^2*Markiwitz!$E$4^2)+(P399^2*Markiwitz!$F$4^2)+(Q399^2*Markiwitz!$G$4^2)+(R399^2*Markiwitz!$H$4^2)+(S399^2*Markiwitz!$I$4^2)+(T399^2*Markiwitz!$J$4^2)+(2*L399*M399*Markiwitz!$B$8)+(2*L399*N399*Markiwitz!$E$8)+(2*L399*O399*Markiwitz!$H$8)+(2*L399*P399*Markiwitz!$B$11)+(2*L399*Q399*Markiwitz!$E$11)+(2*L399*R399*Markiwitz!$H$11)+(2*L399*S399*Markiwitz!$K$8)+(2*L399*T399*Markiwitz!$K$11)</f>
        <v>1.4578475053921014E-2</v>
      </c>
      <c r="V399" s="5">
        <f t="shared" ca="1" si="106"/>
        <v>0.12074135602154307</v>
      </c>
      <c r="W399" s="42">
        <f ca="1">SUMPRODUCT(L399:T399,Markiwitz!$B$3:$J$3)</f>
        <v>0.30633489552087217</v>
      </c>
    </row>
    <row r="400" spans="1:23" x14ac:dyDescent="0.25">
      <c r="A400">
        <v>399</v>
      </c>
      <c r="B400" s="25">
        <f t="shared" ca="1" si="105"/>
        <v>1</v>
      </c>
      <c r="C400" s="46">
        <v>0</v>
      </c>
      <c r="D400">
        <f t="shared" ca="1" si="116"/>
        <v>0.58534954549046792</v>
      </c>
      <c r="E400">
        <f t="shared" ca="1" si="116"/>
        <v>0.95198531734997938</v>
      </c>
      <c r="F400">
        <f t="shared" ca="1" si="116"/>
        <v>0.19489262225092896</v>
      </c>
      <c r="G400">
        <f t="shared" ca="1" si="116"/>
        <v>0.33242209803871126</v>
      </c>
      <c r="H400">
        <f t="shared" ca="1" si="116"/>
        <v>0.92927711751931408</v>
      </c>
      <c r="I400">
        <f t="shared" ca="1" si="116"/>
        <v>0.54917137791826165</v>
      </c>
      <c r="J400">
        <f t="shared" ca="1" si="116"/>
        <v>0.57571723916765594</v>
      </c>
      <c r="K400">
        <f t="shared" ca="1" si="116"/>
        <v>0.49947744430523555</v>
      </c>
      <c r="L400" s="42">
        <f t="shared" ca="1" si="107"/>
        <v>0</v>
      </c>
      <c r="M400" s="42">
        <f t="shared" ca="1" si="108"/>
        <v>0.12674587247947358</v>
      </c>
      <c r="N400" s="42">
        <f t="shared" ca="1" si="109"/>
        <v>0.2061336009649922</v>
      </c>
      <c r="O400" s="42">
        <f t="shared" ca="1" si="110"/>
        <v>4.2200144575680228E-2</v>
      </c>
      <c r="P400" s="42">
        <f t="shared" ca="1" si="111"/>
        <v>7.1979433779298413E-2</v>
      </c>
      <c r="Q400" s="42">
        <f t="shared" ca="1" si="112"/>
        <v>0.20121658920313243</v>
      </c>
      <c r="R400" s="42">
        <f t="shared" ca="1" si="113"/>
        <v>0.11891220548686368</v>
      </c>
      <c r="S400" s="42">
        <f t="shared" ca="1" si="114"/>
        <v>0.12466018696339208</v>
      </c>
      <c r="T400" s="42">
        <f t="shared" ca="1" si="115"/>
        <v>0.10815196654716744</v>
      </c>
      <c r="U400">
        <f ca="1">+(L400^2*Markiwitz!$B$4^2)+(M400^2*Markiwitz!$C$4^2)+(N400^2*Markiwitz!$D$4^2)+(O400^2*Markiwitz!$E$4^2)+(P400^2*Markiwitz!$F$4^2)+(Q400^2*Markiwitz!$G$4^2)+(R400^2*Markiwitz!$H$4^2)+(S400^2*Markiwitz!$I$4^2)+(T400^2*Markiwitz!$J$4^2)+(2*L400*M400*Markiwitz!$B$8)+(2*L400*N400*Markiwitz!$E$8)+(2*L400*O400*Markiwitz!$H$8)+(2*L400*P400*Markiwitz!$B$11)+(2*L400*Q400*Markiwitz!$E$11)+(2*L400*R400*Markiwitz!$H$11)+(2*L400*S400*Markiwitz!$K$8)+(2*L400*T400*Markiwitz!$K$11)</f>
        <v>1.8598312239878338E-2</v>
      </c>
      <c r="V400" s="5">
        <f t="shared" ca="1" si="106"/>
        <v>0.1363756292006689</v>
      </c>
      <c r="W400" s="42">
        <f ca="1">SUMPRODUCT(L400:T400,Markiwitz!$B$3:$J$3)</f>
        <v>0.65608610628787023</v>
      </c>
    </row>
    <row r="401" spans="1:23" x14ac:dyDescent="0.25">
      <c r="A401">
        <v>400</v>
      </c>
      <c r="B401" s="25">
        <f t="shared" ca="1" si="105"/>
        <v>1</v>
      </c>
      <c r="C401" s="46">
        <v>0</v>
      </c>
      <c r="D401">
        <f t="shared" ca="1" si="116"/>
        <v>0.19794880790442648</v>
      </c>
      <c r="E401">
        <f t="shared" ca="1" si="116"/>
        <v>0.81888379474813711</v>
      </c>
      <c r="F401">
        <f t="shared" ca="1" si="116"/>
        <v>0.91799405711216664</v>
      </c>
      <c r="G401">
        <f t="shared" ca="1" si="116"/>
        <v>3.0024883030363214E-2</v>
      </c>
      <c r="H401">
        <f t="shared" ca="1" si="116"/>
        <v>0.23076347336871939</v>
      </c>
      <c r="I401">
        <f t="shared" ca="1" si="116"/>
        <v>0.59085017801981266</v>
      </c>
      <c r="J401">
        <f t="shared" ca="1" si="116"/>
        <v>0.16407082883386725</v>
      </c>
      <c r="K401">
        <f t="shared" ca="1" si="116"/>
        <v>0.2674695444067029</v>
      </c>
      <c r="L401" s="42">
        <f t="shared" ca="1" si="107"/>
        <v>0</v>
      </c>
      <c r="M401" s="42">
        <f t="shared" ca="1" si="108"/>
        <v>6.1512885468023491E-2</v>
      </c>
      <c r="N401" s="42">
        <f t="shared" ca="1" si="109"/>
        <v>0.25446935301718587</v>
      </c>
      <c r="O401" s="42">
        <f t="shared" ca="1" si="110"/>
        <v>0.28526801395404711</v>
      </c>
      <c r="P401" s="42">
        <f t="shared" ca="1" si="111"/>
        <v>9.3302769063871391E-3</v>
      </c>
      <c r="Q401" s="42">
        <f t="shared" ca="1" si="112"/>
        <v>7.1710091400938925E-2</v>
      </c>
      <c r="R401" s="42">
        <f t="shared" ca="1" si="113"/>
        <v>0.18360756861360866</v>
      </c>
      <c r="S401" s="42">
        <f t="shared" ca="1" si="114"/>
        <v>5.098525325585291E-2</v>
      </c>
      <c r="T401" s="42">
        <f t="shared" ca="1" si="115"/>
        <v>8.3116557383955958E-2</v>
      </c>
      <c r="U401">
        <f ca="1">+(L401^2*Markiwitz!$B$4^2)+(M401^2*Markiwitz!$C$4^2)+(N401^2*Markiwitz!$D$4^2)+(O401^2*Markiwitz!$E$4^2)+(P401^2*Markiwitz!$F$4^2)+(Q401^2*Markiwitz!$G$4^2)+(R401^2*Markiwitz!$H$4^2)+(S401^2*Markiwitz!$I$4^2)+(T401^2*Markiwitz!$J$4^2)+(2*L401*M401*Markiwitz!$B$8)+(2*L401*N401*Markiwitz!$E$8)+(2*L401*O401*Markiwitz!$H$8)+(2*L401*P401*Markiwitz!$B$11)+(2*L401*Q401*Markiwitz!$E$11)+(2*L401*R401*Markiwitz!$H$11)+(2*L401*S401*Markiwitz!$K$8)+(2*L401*T401*Markiwitz!$K$11)</f>
        <v>1.7150415090057981E-2</v>
      </c>
      <c r="V401" s="5">
        <f t="shared" ca="1" si="106"/>
        <v>0.13095959334870425</v>
      </c>
      <c r="W401" s="42">
        <f ca="1">SUMPRODUCT(L401:T401,Markiwitz!$B$3:$J$3)</f>
        <v>0.35795682362439879</v>
      </c>
    </row>
    <row r="402" spans="1:23" x14ac:dyDescent="0.25">
      <c r="A402">
        <v>401</v>
      </c>
      <c r="B402" s="25">
        <f t="shared" ca="1" si="105"/>
        <v>0.99999999999999978</v>
      </c>
      <c r="C402" s="46">
        <v>0</v>
      </c>
      <c r="D402">
        <f t="shared" ref="D402:K411" ca="1" si="117">RAND()</f>
        <v>0.27696204840892114</v>
      </c>
      <c r="E402">
        <f t="shared" ca="1" si="117"/>
        <v>0.15680446261874714</v>
      </c>
      <c r="F402">
        <f t="shared" ca="1" si="117"/>
        <v>5.4064548273342061E-2</v>
      </c>
      <c r="G402">
        <f t="shared" ca="1" si="117"/>
        <v>0.19291352155303154</v>
      </c>
      <c r="H402">
        <f t="shared" ca="1" si="117"/>
        <v>0.26151706856863344</v>
      </c>
      <c r="I402">
        <f t="shared" ca="1" si="117"/>
        <v>4.2287212168572341E-2</v>
      </c>
      <c r="J402">
        <f t="shared" ca="1" si="117"/>
        <v>5.2129425029091014E-2</v>
      </c>
      <c r="K402">
        <f t="shared" ca="1" si="117"/>
        <v>0.17920659378457537</v>
      </c>
      <c r="L402" s="42">
        <f t="shared" ca="1" si="107"/>
        <v>0</v>
      </c>
      <c r="M402" s="42">
        <f t="shared" ca="1" si="108"/>
        <v>0.22778640714463624</v>
      </c>
      <c r="N402" s="42">
        <f t="shared" ca="1" si="109"/>
        <v>0.12896324738122253</v>
      </c>
      <c r="O402" s="42">
        <f t="shared" ca="1" si="110"/>
        <v>4.4465186749700736E-2</v>
      </c>
      <c r="P402" s="42">
        <f t="shared" ca="1" si="111"/>
        <v>0.15866100867113953</v>
      </c>
      <c r="Q402" s="42">
        <f t="shared" ca="1" si="112"/>
        <v>0.21508374088963336</v>
      </c>
      <c r="R402" s="42">
        <f t="shared" ca="1" si="113"/>
        <v>3.477896045100079E-2</v>
      </c>
      <c r="S402" s="42">
        <f t="shared" ca="1" si="114"/>
        <v>4.2873651831027669E-2</v>
      </c>
      <c r="T402" s="42">
        <f t="shared" ca="1" si="115"/>
        <v>0.14738779688163894</v>
      </c>
      <c r="U402">
        <f ca="1">+(L402^2*Markiwitz!$B$4^2)+(M402^2*Markiwitz!$C$4^2)+(N402^2*Markiwitz!$D$4^2)+(O402^2*Markiwitz!$E$4^2)+(P402^2*Markiwitz!$F$4^2)+(Q402^2*Markiwitz!$G$4^2)+(R402^2*Markiwitz!$H$4^2)+(S402^2*Markiwitz!$I$4^2)+(T402^2*Markiwitz!$J$4^2)+(2*L402*M402*Markiwitz!$B$8)+(2*L402*N402*Markiwitz!$E$8)+(2*L402*O402*Markiwitz!$H$8)+(2*L402*P402*Markiwitz!$B$11)+(2*L402*Q402*Markiwitz!$E$11)+(2*L402*R402*Markiwitz!$H$11)+(2*L402*S402*Markiwitz!$K$8)+(2*L402*T402*Markiwitz!$K$11)</f>
        <v>1.9041214080529171E-2</v>
      </c>
      <c r="V402" s="5">
        <f t="shared" ca="1" si="106"/>
        <v>0.13798990571969086</v>
      </c>
      <c r="W402" s="42">
        <f ca="1">SUMPRODUCT(L402:T402,Markiwitz!$B$3:$J$3)</f>
        <v>0.724763216212437</v>
      </c>
    </row>
    <row r="403" spans="1:23" x14ac:dyDescent="0.25">
      <c r="A403">
        <v>402</v>
      </c>
      <c r="B403" s="25">
        <f t="shared" ca="1" si="105"/>
        <v>0.99999999999999989</v>
      </c>
      <c r="C403" s="46">
        <v>0</v>
      </c>
      <c r="D403">
        <f t="shared" ca="1" si="117"/>
        <v>0.59527748533844083</v>
      </c>
      <c r="E403">
        <f t="shared" ca="1" si="117"/>
        <v>0.25123609700309457</v>
      </c>
      <c r="F403">
        <f t="shared" ca="1" si="117"/>
        <v>0.96469246120002083</v>
      </c>
      <c r="G403">
        <f t="shared" ca="1" si="117"/>
        <v>0.28120499893245943</v>
      </c>
      <c r="H403">
        <f t="shared" ca="1" si="117"/>
        <v>0.71991844366497615</v>
      </c>
      <c r="I403">
        <f t="shared" ca="1" si="117"/>
        <v>0.6070309858276578</v>
      </c>
      <c r="J403">
        <f t="shared" ca="1" si="117"/>
        <v>0.37150056126050368</v>
      </c>
      <c r="K403">
        <f t="shared" ca="1" si="117"/>
        <v>4.404634353035719E-2</v>
      </c>
      <c r="L403" s="42">
        <f t="shared" ca="1" si="107"/>
        <v>0</v>
      </c>
      <c r="M403" s="42">
        <f t="shared" ca="1" si="108"/>
        <v>0.15522603986377362</v>
      </c>
      <c r="N403" s="42">
        <f t="shared" ca="1" si="109"/>
        <v>6.5512950462840031E-2</v>
      </c>
      <c r="O403" s="42">
        <f t="shared" ca="1" si="110"/>
        <v>0.25155560915155328</v>
      </c>
      <c r="P403" s="42">
        <f t="shared" ca="1" si="111"/>
        <v>7.3327715979994226E-2</v>
      </c>
      <c r="Q403" s="42">
        <f t="shared" ca="1" si="112"/>
        <v>0.1877277266273068</v>
      </c>
      <c r="R403" s="42">
        <f t="shared" ca="1" si="113"/>
        <v>0.15829091192833827</v>
      </c>
      <c r="S403" s="42">
        <f t="shared" ca="1" si="114"/>
        <v>9.6873411731423539E-2</v>
      </c>
      <c r="T403" s="42">
        <f t="shared" ca="1" si="115"/>
        <v>1.1485634254770252E-2</v>
      </c>
      <c r="U403">
        <f ca="1">+(L403^2*Markiwitz!$B$4^2)+(M403^2*Markiwitz!$C$4^2)+(N403^2*Markiwitz!$D$4^2)+(O403^2*Markiwitz!$E$4^2)+(P403^2*Markiwitz!$F$4^2)+(Q403^2*Markiwitz!$G$4^2)+(R403^2*Markiwitz!$H$4^2)+(S403^2*Markiwitz!$I$4^2)+(T403^2*Markiwitz!$J$4^2)+(2*L403*M403*Markiwitz!$B$8)+(2*L403*N403*Markiwitz!$E$8)+(2*L403*O403*Markiwitz!$H$8)+(2*L403*P403*Markiwitz!$B$11)+(2*L403*Q403*Markiwitz!$E$11)+(2*L403*R403*Markiwitz!$H$11)+(2*L403*S403*Markiwitz!$K$8)+(2*L403*T403*Markiwitz!$K$11)</f>
        <v>2.0291320857839246E-2</v>
      </c>
      <c r="V403" s="5">
        <f t="shared" ca="1" si="106"/>
        <v>0.14244760741353027</v>
      </c>
      <c r="W403" s="42">
        <f ca="1">SUMPRODUCT(L403:T403,Markiwitz!$B$3:$J$3)</f>
        <v>0.65447132955395693</v>
      </c>
    </row>
    <row r="404" spans="1:23" x14ac:dyDescent="0.25">
      <c r="A404">
        <v>403</v>
      </c>
      <c r="B404" s="25">
        <f t="shared" ca="1" si="105"/>
        <v>1</v>
      </c>
      <c r="C404" s="46">
        <v>0</v>
      </c>
      <c r="D404">
        <f t="shared" ca="1" si="117"/>
        <v>0.91220866057723193</v>
      </c>
      <c r="E404">
        <f t="shared" ca="1" si="117"/>
        <v>0.97060225628496433</v>
      </c>
      <c r="F404">
        <f t="shared" ca="1" si="117"/>
        <v>0.15513170918022035</v>
      </c>
      <c r="G404">
        <f t="shared" ca="1" si="117"/>
        <v>0.81621148900379414</v>
      </c>
      <c r="H404">
        <f t="shared" ca="1" si="117"/>
        <v>0.6711056822465834</v>
      </c>
      <c r="I404">
        <f t="shared" ca="1" si="117"/>
        <v>0.99016762268091618</v>
      </c>
      <c r="J404">
        <f t="shared" ca="1" si="117"/>
        <v>0.50603067017122716</v>
      </c>
      <c r="K404">
        <f t="shared" ca="1" si="117"/>
        <v>0.86177215064102441</v>
      </c>
      <c r="L404" s="42">
        <f t="shared" ca="1" si="107"/>
        <v>0</v>
      </c>
      <c r="M404" s="42">
        <f t="shared" ca="1" si="108"/>
        <v>0.15505234764624248</v>
      </c>
      <c r="N404" s="42">
        <f t="shared" ca="1" si="109"/>
        <v>0.16497777862851379</v>
      </c>
      <c r="O404" s="42">
        <f t="shared" ca="1" si="110"/>
        <v>2.6368457944201711E-2</v>
      </c>
      <c r="P404" s="42">
        <f t="shared" ca="1" si="111"/>
        <v>0.1387352620241416</v>
      </c>
      <c r="Q404" s="42">
        <f t="shared" ca="1" si="112"/>
        <v>0.11407095333344085</v>
      </c>
      <c r="R404" s="42">
        <f t="shared" ca="1" si="113"/>
        <v>0.16830339493030552</v>
      </c>
      <c r="S404" s="42">
        <f t="shared" ca="1" si="114"/>
        <v>8.6012385961563978E-2</v>
      </c>
      <c r="T404" s="42">
        <f t="shared" ca="1" si="115"/>
        <v>0.14647941953159005</v>
      </c>
      <c r="U404">
        <f ca="1">+(L404^2*Markiwitz!$B$4^2)+(M404^2*Markiwitz!$C$4^2)+(N404^2*Markiwitz!$D$4^2)+(O404^2*Markiwitz!$E$4^2)+(P404^2*Markiwitz!$F$4^2)+(Q404^2*Markiwitz!$G$4^2)+(R404^2*Markiwitz!$H$4^2)+(S404^2*Markiwitz!$I$4^2)+(T404^2*Markiwitz!$J$4^2)+(2*L404*M404*Markiwitz!$B$8)+(2*L404*N404*Markiwitz!$E$8)+(2*L404*O404*Markiwitz!$H$8)+(2*L404*P404*Markiwitz!$B$11)+(2*L404*Q404*Markiwitz!$E$11)+(2*L404*R404*Markiwitz!$H$11)+(2*L404*S404*Markiwitz!$K$8)+(2*L404*T404*Markiwitz!$K$11)</f>
        <v>1.2287303765787242E-2</v>
      </c>
      <c r="V404" s="5">
        <f t="shared" ca="1" si="106"/>
        <v>0.11084811124140656</v>
      </c>
      <c r="W404" s="42">
        <f ca="1">SUMPRODUCT(L404:T404,Markiwitz!$B$3:$J$3)</f>
        <v>0.43677989808784473</v>
      </c>
    </row>
    <row r="405" spans="1:23" x14ac:dyDescent="0.25">
      <c r="A405">
        <v>404</v>
      </c>
      <c r="B405" s="25">
        <f t="shared" ca="1" si="105"/>
        <v>0.99999999999999989</v>
      </c>
      <c r="C405" s="46">
        <v>0</v>
      </c>
      <c r="D405">
        <f t="shared" ca="1" si="117"/>
        <v>0.38866148624784413</v>
      </c>
      <c r="E405">
        <f t="shared" ca="1" si="117"/>
        <v>0.81175093740770832</v>
      </c>
      <c r="F405">
        <f t="shared" ca="1" si="117"/>
        <v>0.36564206298847735</v>
      </c>
      <c r="G405">
        <f t="shared" ca="1" si="117"/>
        <v>0.29315925755959071</v>
      </c>
      <c r="H405">
        <f t="shared" ca="1" si="117"/>
        <v>0.44001927172790034</v>
      </c>
      <c r="I405">
        <f t="shared" ca="1" si="117"/>
        <v>0.82118832123219576</v>
      </c>
      <c r="J405">
        <f t="shared" ca="1" si="117"/>
        <v>0.86669487467288209</v>
      </c>
      <c r="K405">
        <f t="shared" ca="1" si="117"/>
        <v>0.10393343679095191</v>
      </c>
      <c r="L405" s="42">
        <f t="shared" ca="1" si="107"/>
        <v>0</v>
      </c>
      <c r="M405" s="42">
        <f t="shared" ca="1" si="108"/>
        <v>9.500287692138637E-2</v>
      </c>
      <c r="N405" s="42">
        <f t="shared" ca="1" si="109"/>
        <v>0.19842118945685036</v>
      </c>
      <c r="O405" s="42">
        <f t="shared" ca="1" si="110"/>
        <v>8.9376100119230167E-2</v>
      </c>
      <c r="P405" s="42">
        <f t="shared" ca="1" si="111"/>
        <v>7.1658689758981209E-2</v>
      </c>
      <c r="Q405" s="42">
        <f t="shared" ca="1" si="112"/>
        <v>0.10755657093418954</v>
      </c>
      <c r="R405" s="42">
        <f t="shared" ca="1" si="113"/>
        <v>0.20072802624326125</v>
      </c>
      <c r="S405" s="42">
        <f t="shared" ca="1" si="114"/>
        <v>0.21185146823227566</v>
      </c>
      <c r="T405" s="42">
        <f t="shared" ca="1" si="115"/>
        <v>2.5405078333825423E-2</v>
      </c>
      <c r="U405">
        <f ca="1">+(L405^2*Markiwitz!$B$4^2)+(M405^2*Markiwitz!$C$4^2)+(N405^2*Markiwitz!$D$4^2)+(O405^2*Markiwitz!$E$4^2)+(P405^2*Markiwitz!$F$4^2)+(Q405^2*Markiwitz!$G$4^2)+(R405^2*Markiwitz!$H$4^2)+(S405^2*Markiwitz!$I$4^2)+(T405^2*Markiwitz!$J$4^2)+(2*L405*M405*Markiwitz!$B$8)+(2*L405*N405*Markiwitz!$E$8)+(2*L405*O405*Markiwitz!$H$8)+(2*L405*P405*Markiwitz!$B$11)+(2*L405*Q405*Markiwitz!$E$11)+(2*L405*R405*Markiwitz!$H$11)+(2*L405*S405*Markiwitz!$K$8)+(2*L405*T405*Markiwitz!$K$11)</f>
        <v>1.6369128056230409E-2</v>
      </c>
      <c r="V405" s="5">
        <f t="shared" ca="1" si="106"/>
        <v>0.12794189328062333</v>
      </c>
      <c r="W405" s="42">
        <f ca="1">SUMPRODUCT(L405:T405,Markiwitz!$B$3:$J$3)</f>
        <v>0.39929770690530231</v>
      </c>
    </row>
    <row r="406" spans="1:23" x14ac:dyDescent="0.25">
      <c r="A406">
        <v>405</v>
      </c>
      <c r="B406" s="25">
        <f t="shared" ca="1" si="105"/>
        <v>0.99999999999999989</v>
      </c>
      <c r="C406" s="46">
        <v>0</v>
      </c>
      <c r="D406">
        <f t="shared" ca="1" si="117"/>
        <v>0.60449662480375965</v>
      </c>
      <c r="E406">
        <f t="shared" ca="1" si="117"/>
        <v>0.94981232183398068</v>
      </c>
      <c r="F406">
        <f t="shared" ca="1" si="117"/>
        <v>0.44437497818446436</v>
      </c>
      <c r="G406">
        <f t="shared" ca="1" si="117"/>
        <v>0.27214009625490521</v>
      </c>
      <c r="H406">
        <f t="shared" ca="1" si="117"/>
        <v>0.97839406928246087</v>
      </c>
      <c r="I406">
        <f t="shared" ca="1" si="117"/>
        <v>0.61564693631510148</v>
      </c>
      <c r="J406">
        <f t="shared" ca="1" si="117"/>
        <v>8.9156080764020262E-2</v>
      </c>
      <c r="K406">
        <f t="shared" ca="1" si="117"/>
        <v>0.9975789313689557</v>
      </c>
      <c r="L406" s="42">
        <f t="shared" ca="1" si="107"/>
        <v>0</v>
      </c>
      <c r="M406" s="42">
        <f t="shared" ca="1" si="108"/>
        <v>0.12208106875880129</v>
      </c>
      <c r="N406" s="42">
        <f t="shared" ca="1" si="109"/>
        <v>0.19181927344493208</v>
      </c>
      <c r="O406" s="42">
        <f t="shared" ca="1" si="110"/>
        <v>8.97437140927623E-2</v>
      </c>
      <c r="P406" s="42">
        <f t="shared" ca="1" si="111"/>
        <v>5.4960031933523626E-2</v>
      </c>
      <c r="Q406" s="42">
        <f t="shared" ca="1" si="112"/>
        <v>0.19759149802374978</v>
      </c>
      <c r="R406" s="42">
        <f t="shared" ca="1" si="113"/>
        <v>0.12433292905122241</v>
      </c>
      <c r="S406" s="42">
        <f t="shared" ca="1" si="114"/>
        <v>1.8005509343498826E-2</v>
      </c>
      <c r="T406" s="42">
        <f t="shared" ca="1" si="115"/>
        <v>0.20146597535150959</v>
      </c>
      <c r="U406">
        <f ca="1">+(L406^2*Markiwitz!$B$4^2)+(M406^2*Markiwitz!$C$4^2)+(N406^2*Markiwitz!$D$4^2)+(O406^2*Markiwitz!$E$4^2)+(P406^2*Markiwitz!$F$4^2)+(Q406^2*Markiwitz!$G$4^2)+(R406^2*Markiwitz!$H$4^2)+(S406^2*Markiwitz!$I$4^2)+(T406^2*Markiwitz!$J$4^2)+(2*L406*M406*Markiwitz!$B$8)+(2*L406*N406*Markiwitz!$E$8)+(2*L406*O406*Markiwitz!$H$8)+(2*L406*P406*Markiwitz!$B$11)+(2*L406*Q406*Markiwitz!$E$11)+(2*L406*R406*Markiwitz!$H$11)+(2*L406*S406*Markiwitz!$K$8)+(2*L406*T406*Markiwitz!$K$11)</f>
        <v>1.7018010136156364E-2</v>
      </c>
      <c r="V406" s="5">
        <f t="shared" ca="1" si="106"/>
        <v>0.13045309554072054</v>
      </c>
      <c r="W406" s="42">
        <f ca="1">SUMPRODUCT(L406:T406,Markiwitz!$B$3:$J$3)</f>
        <v>0.66459812078226632</v>
      </c>
    </row>
    <row r="407" spans="1:23" x14ac:dyDescent="0.25">
      <c r="A407">
        <v>406</v>
      </c>
      <c r="B407" s="25">
        <f t="shared" ca="1" si="105"/>
        <v>0.99999999999999978</v>
      </c>
      <c r="C407" s="46">
        <v>0</v>
      </c>
      <c r="D407">
        <f t="shared" ca="1" si="117"/>
        <v>0.98021657554449404</v>
      </c>
      <c r="E407">
        <f t="shared" ca="1" si="117"/>
        <v>0.78478057872661067</v>
      </c>
      <c r="F407">
        <f t="shared" ca="1" si="117"/>
        <v>0.44894080664808755</v>
      </c>
      <c r="G407">
        <f t="shared" ca="1" si="117"/>
        <v>0.14636962787398966</v>
      </c>
      <c r="H407">
        <f t="shared" ca="1" si="117"/>
        <v>0.34634539406061504</v>
      </c>
      <c r="I407">
        <f t="shared" ca="1" si="117"/>
        <v>0.9292348729427431</v>
      </c>
      <c r="J407">
        <f t="shared" ca="1" si="117"/>
        <v>0.71443940379459359</v>
      </c>
      <c r="K407">
        <f t="shared" ca="1" si="117"/>
        <v>0.10319659367729495</v>
      </c>
      <c r="L407" s="42">
        <f t="shared" ca="1" si="107"/>
        <v>0</v>
      </c>
      <c r="M407" s="42">
        <f t="shared" ca="1" si="108"/>
        <v>0.22009909632012317</v>
      </c>
      <c r="N407" s="42">
        <f t="shared" ca="1" si="109"/>
        <v>0.17621564508982304</v>
      </c>
      <c r="O407" s="42">
        <f t="shared" ca="1" si="110"/>
        <v>0.10080574875974026</v>
      </c>
      <c r="P407" s="42">
        <f t="shared" ca="1" si="111"/>
        <v>3.2866025353511782E-2</v>
      </c>
      <c r="Q407" s="42">
        <f t="shared" ca="1" si="112"/>
        <v>7.7768842263286203E-2</v>
      </c>
      <c r="R407" s="42">
        <f t="shared" ca="1" si="113"/>
        <v>0.20865159894917373</v>
      </c>
      <c r="S407" s="42">
        <f t="shared" ca="1" si="114"/>
        <v>0.16042114678924835</v>
      </c>
      <c r="T407" s="42">
        <f t="shared" ca="1" si="115"/>
        <v>2.3171896475093368E-2</v>
      </c>
      <c r="U407">
        <f ca="1">+(L407^2*Markiwitz!$B$4^2)+(M407^2*Markiwitz!$C$4^2)+(N407^2*Markiwitz!$D$4^2)+(O407^2*Markiwitz!$E$4^2)+(P407^2*Markiwitz!$F$4^2)+(Q407^2*Markiwitz!$G$4^2)+(R407^2*Markiwitz!$H$4^2)+(S407^2*Markiwitz!$I$4^2)+(T407^2*Markiwitz!$J$4^2)+(2*L407*M407*Markiwitz!$B$8)+(2*L407*N407*Markiwitz!$E$8)+(2*L407*O407*Markiwitz!$H$8)+(2*L407*P407*Markiwitz!$B$11)+(2*L407*Q407*Markiwitz!$E$11)+(2*L407*R407*Markiwitz!$H$11)+(2*L407*S407*Markiwitz!$K$8)+(2*L407*T407*Markiwitz!$K$11)</f>
        <v>1.3162974502252577E-2</v>
      </c>
      <c r="V407" s="5">
        <f t="shared" ca="1" si="106"/>
        <v>0.11473000698270953</v>
      </c>
      <c r="W407" s="42">
        <f ca="1">SUMPRODUCT(L407:T407,Markiwitz!$B$3:$J$3)</f>
        <v>0.3242569672744014</v>
      </c>
    </row>
    <row r="408" spans="1:23" x14ac:dyDescent="0.25">
      <c r="A408">
        <v>407</v>
      </c>
      <c r="B408" s="25">
        <f t="shared" ca="1" si="105"/>
        <v>1</v>
      </c>
      <c r="C408" s="46">
        <v>0</v>
      </c>
      <c r="D408">
        <f t="shared" ca="1" si="117"/>
        <v>0.69192117587833279</v>
      </c>
      <c r="E408">
        <f t="shared" ca="1" si="117"/>
        <v>0.52799139997050781</v>
      </c>
      <c r="F408">
        <f t="shared" ca="1" si="117"/>
        <v>0.51650743663819265</v>
      </c>
      <c r="G408">
        <f t="shared" ca="1" si="117"/>
        <v>0.84649012273530799</v>
      </c>
      <c r="H408">
        <f t="shared" ca="1" si="117"/>
        <v>0.67115845527183338</v>
      </c>
      <c r="I408">
        <f t="shared" ca="1" si="117"/>
        <v>0.46802089093292765</v>
      </c>
      <c r="J408">
        <f t="shared" ca="1" si="117"/>
        <v>0.94390722615709877</v>
      </c>
      <c r="K408">
        <f t="shared" ca="1" si="117"/>
        <v>0.18553672923306042</v>
      </c>
      <c r="L408" s="42">
        <f t="shared" ca="1" si="107"/>
        <v>0</v>
      </c>
      <c r="M408" s="42">
        <f t="shared" ca="1" si="108"/>
        <v>0.14261906774206468</v>
      </c>
      <c r="N408" s="42">
        <f t="shared" ca="1" si="109"/>
        <v>0.10882979718612114</v>
      </c>
      <c r="O408" s="42">
        <f t="shared" ca="1" si="110"/>
        <v>0.10646271810032823</v>
      </c>
      <c r="P408" s="42">
        <f t="shared" ca="1" si="111"/>
        <v>0.17447888049404617</v>
      </c>
      <c r="Q408" s="42">
        <f t="shared" ca="1" si="112"/>
        <v>0.13833944751953142</v>
      </c>
      <c r="R408" s="42">
        <f t="shared" ca="1" si="113"/>
        <v>9.6468652030967383E-2</v>
      </c>
      <c r="S408" s="42">
        <f t="shared" ca="1" si="114"/>
        <v>0.19455853256497965</v>
      </c>
      <c r="T408" s="42">
        <f t="shared" ca="1" si="115"/>
        <v>3.82429043619614E-2</v>
      </c>
      <c r="U408">
        <f ca="1">+(L408^2*Markiwitz!$B$4^2)+(M408^2*Markiwitz!$C$4^2)+(N408^2*Markiwitz!$D$4^2)+(O408^2*Markiwitz!$E$4^2)+(P408^2*Markiwitz!$F$4^2)+(Q408^2*Markiwitz!$G$4^2)+(R408^2*Markiwitz!$H$4^2)+(S408^2*Markiwitz!$I$4^2)+(T408^2*Markiwitz!$J$4^2)+(2*L408*M408*Markiwitz!$B$8)+(2*L408*N408*Markiwitz!$E$8)+(2*L408*O408*Markiwitz!$H$8)+(2*L408*P408*Markiwitz!$B$11)+(2*L408*Q408*Markiwitz!$E$11)+(2*L408*R408*Markiwitz!$H$11)+(2*L408*S408*Markiwitz!$K$8)+(2*L408*T408*Markiwitz!$K$11)</f>
        <v>1.6370809757744097E-2</v>
      </c>
      <c r="V408" s="5">
        <f t="shared" ca="1" si="106"/>
        <v>0.12794846524184686</v>
      </c>
      <c r="W408" s="42">
        <f ca="1">SUMPRODUCT(L408:T408,Markiwitz!$B$3:$J$3)</f>
        <v>0.50706360919268634</v>
      </c>
    </row>
    <row r="409" spans="1:23" x14ac:dyDescent="0.25">
      <c r="A409">
        <v>408</v>
      </c>
      <c r="B409" s="25">
        <f t="shared" ca="1" si="105"/>
        <v>1.0000000000000002</v>
      </c>
      <c r="C409" s="46">
        <v>0</v>
      </c>
      <c r="D409">
        <f t="shared" ca="1" si="117"/>
        <v>0.51797364778222676</v>
      </c>
      <c r="E409">
        <f t="shared" ca="1" si="117"/>
        <v>8.4158034586423458E-3</v>
      </c>
      <c r="F409">
        <f t="shared" ca="1" si="117"/>
        <v>0.27796031861285486</v>
      </c>
      <c r="G409">
        <f t="shared" ca="1" si="117"/>
        <v>0.3119751364529455</v>
      </c>
      <c r="H409">
        <f t="shared" ca="1" si="117"/>
        <v>0.44585833140854314</v>
      </c>
      <c r="I409">
        <f t="shared" ca="1" si="117"/>
        <v>0.86810527975931406</v>
      </c>
      <c r="J409">
        <f t="shared" ca="1" si="117"/>
        <v>0.46111131036109854</v>
      </c>
      <c r="K409">
        <f t="shared" ca="1" si="117"/>
        <v>0.52189982679631308</v>
      </c>
      <c r="L409" s="42">
        <f t="shared" ca="1" si="107"/>
        <v>0</v>
      </c>
      <c r="M409" s="42">
        <f t="shared" ca="1" si="108"/>
        <v>0.15175158942735156</v>
      </c>
      <c r="N409" s="42">
        <f t="shared" ca="1" si="109"/>
        <v>2.4655917470421556E-3</v>
      </c>
      <c r="O409" s="42">
        <f t="shared" ca="1" si="110"/>
        <v>8.1434490592015671E-2</v>
      </c>
      <c r="P409" s="42">
        <f t="shared" ca="1" si="111"/>
        <v>9.1399867582556665E-2</v>
      </c>
      <c r="Q409" s="42">
        <f t="shared" ca="1" si="112"/>
        <v>0.13062384687013975</v>
      </c>
      <c r="R409" s="42">
        <f t="shared" ca="1" si="113"/>
        <v>0.25433022810677414</v>
      </c>
      <c r="S409" s="42">
        <f t="shared" ca="1" si="114"/>
        <v>0.13509253713935085</v>
      </c>
      <c r="T409" s="42">
        <f t="shared" ca="1" si="115"/>
        <v>0.15290184853476935</v>
      </c>
      <c r="U409">
        <f ca="1">+(L409^2*Markiwitz!$B$4^2)+(M409^2*Markiwitz!$C$4^2)+(N409^2*Markiwitz!$D$4^2)+(O409^2*Markiwitz!$E$4^2)+(P409^2*Markiwitz!$F$4^2)+(Q409^2*Markiwitz!$G$4^2)+(R409^2*Markiwitz!$H$4^2)+(S409^2*Markiwitz!$I$4^2)+(T409^2*Markiwitz!$J$4^2)+(2*L409*M409*Markiwitz!$B$8)+(2*L409*N409*Markiwitz!$E$8)+(2*L409*O409*Markiwitz!$H$8)+(2*L409*P409*Markiwitz!$B$11)+(2*L409*Q409*Markiwitz!$E$11)+(2*L409*R409*Markiwitz!$H$11)+(2*L409*S409*Markiwitz!$K$8)+(2*L409*T409*Markiwitz!$K$11)</f>
        <v>1.5211068115518839E-2</v>
      </c>
      <c r="V409" s="5">
        <f t="shared" ca="1" si="106"/>
        <v>0.123333159026755</v>
      </c>
      <c r="W409" s="42">
        <f ca="1">SUMPRODUCT(L409:T409,Markiwitz!$B$3:$J$3)</f>
        <v>0.45199620574456378</v>
      </c>
    </row>
    <row r="410" spans="1:23" x14ac:dyDescent="0.25">
      <c r="A410">
        <v>409</v>
      </c>
      <c r="B410" s="25">
        <f t="shared" ca="1" si="105"/>
        <v>0.99999999999999989</v>
      </c>
      <c r="C410" s="46">
        <v>0</v>
      </c>
      <c r="D410">
        <f t="shared" ca="1" si="117"/>
        <v>0.68340178362542858</v>
      </c>
      <c r="E410">
        <f t="shared" ca="1" si="117"/>
        <v>0.4472557223608209</v>
      </c>
      <c r="F410">
        <f t="shared" ca="1" si="117"/>
        <v>0.2646724421313692</v>
      </c>
      <c r="G410">
        <f t="shared" ca="1" si="117"/>
        <v>0.50312374115265202</v>
      </c>
      <c r="H410">
        <f t="shared" ca="1" si="117"/>
        <v>0.30617031649397541</v>
      </c>
      <c r="I410">
        <f t="shared" ca="1" si="117"/>
        <v>0.72330992573234032</v>
      </c>
      <c r="J410">
        <f t="shared" ca="1" si="117"/>
        <v>0.53879438142787639</v>
      </c>
      <c r="K410">
        <f t="shared" ca="1" si="117"/>
        <v>0.41674826163524681</v>
      </c>
      <c r="L410" s="42">
        <f t="shared" ca="1" si="107"/>
        <v>0</v>
      </c>
      <c r="M410" s="42">
        <f t="shared" ca="1" si="108"/>
        <v>0.17597680081356212</v>
      </c>
      <c r="N410" s="42">
        <f t="shared" ca="1" si="109"/>
        <v>0.11516889925144679</v>
      </c>
      <c r="O410" s="42">
        <f t="shared" ca="1" si="110"/>
        <v>6.8153479762235084E-2</v>
      </c>
      <c r="P410" s="42">
        <f t="shared" ca="1" si="111"/>
        <v>0.12955498288532713</v>
      </c>
      <c r="Q410" s="42">
        <f t="shared" ca="1" si="112"/>
        <v>7.8839233510424239E-2</v>
      </c>
      <c r="R410" s="42">
        <f t="shared" ca="1" si="113"/>
        <v>0.18625319654833911</v>
      </c>
      <c r="S410" s="42">
        <f t="shared" ca="1" si="114"/>
        <v>0.13874021668045269</v>
      </c>
      <c r="T410" s="42">
        <f t="shared" ca="1" si="115"/>
        <v>0.10731319054821278</v>
      </c>
      <c r="U410">
        <f ca="1">+(L410^2*Markiwitz!$B$4^2)+(M410^2*Markiwitz!$C$4^2)+(N410^2*Markiwitz!$D$4^2)+(O410^2*Markiwitz!$E$4^2)+(P410^2*Markiwitz!$F$4^2)+(Q410^2*Markiwitz!$G$4^2)+(R410^2*Markiwitz!$H$4^2)+(S410^2*Markiwitz!$I$4^2)+(T410^2*Markiwitz!$J$4^2)+(2*L410*M410*Markiwitz!$B$8)+(2*L410*N410*Markiwitz!$E$8)+(2*L410*O410*Markiwitz!$H$8)+(2*L410*P410*Markiwitz!$B$11)+(2*L410*Q410*Markiwitz!$E$11)+(2*L410*R410*Markiwitz!$H$11)+(2*L410*S410*Markiwitz!$K$8)+(2*L410*T410*Markiwitz!$K$11)</f>
        <v>1.1417363308213038E-2</v>
      </c>
      <c r="V410" s="5">
        <f t="shared" ca="1" si="106"/>
        <v>0.10685206272324853</v>
      </c>
      <c r="W410" s="42">
        <f ca="1">SUMPRODUCT(L410:T410,Markiwitz!$B$3:$J$3)</f>
        <v>0.33656731707723136</v>
      </c>
    </row>
    <row r="411" spans="1:23" x14ac:dyDescent="0.25">
      <c r="A411">
        <v>410</v>
      </c>
      <c r="B411" s="25">
        <f t="shared" ca="1" si="105"/>
        <v>0.99999999999999989</v>
      </c>
      <c r="C411" s="46">
        <v>0</v>
      </c>
      <c r="D411">
        <f t="shared" ca="1" si="117"/>
        <v>5.642356723882691E-3</v>
      </c>
      <c r="E411">
        <f t="shared" ca="1" si="117"/>
        <v>6.7912104830567754E-2</v>
      </c>
      <c r="F411">
        <f t="shared" ca="1" si="117"/>
        <v>0.20103547325171023</v>
      </c>
      <c r="G411">
        <f t="shared" ca="1" si="117"/>
        <v>7.6430926826512535E-2</v>
      </c>
      <c r="H411">
        <f t="shared" ca="1" si="117"/>
        <v>0.6566326982926034</v>
      </c>
      <c r="I411">
        <f t="shared" ca="1" si="117"/>
        <v>0.36499805454727308</v>
      </c>
      <c r="J411">
        <f t="shared" ca="1" si="117"/>
        <v>0.21350546661882042</v>
      </c>
      <c r="K411">
        <f t="shared" ca="1" si="117"/>
        <v>0.15679283973085345</v>
      </c>
      <c r="L411" s="42">
        <f t="shared" ca="1" si="107"/>
        <v>0</v>
      </c>
      <c r="M411" s="42">
        <f t="shared" ca="1" si="108"/>
        <v>3.2372454632666387E-3</v>
      </c>
      <c r="N411" s="42">
        <f t="shared" ca="1" si="109"/>
        <v>3.8963887613323235E-2</v>
      </c>
      <c r="O411" s="42">
        <f t="shared" ca="1" si="110"/>
        <v>0.1153420823226368</v>
      </c>
      <c r="P411" s="42">
        <f t="shared" ca="1" si="111"/>
        <v>4.3851476117258044E-2</v>
      </c>
      <c r="Q411" s="42">
        <f t="shared" ca="1" si="112"/>
        <v>0.37673641132663283</v>
      </c>
      <c r="R411" s="42">
        <f t="shared" ca="1" si="113"/>
        <v>0.20941396547703905</v>
      </c>
      <c r="S411" s="42">
        <f t="shared" ca="1" si="114"/>
        <v>0.12249661569054193</v>
      </c>
      <c r="T411" s="42">
        <f t="shared" ca="1" si="115"/>
        <v>8.9958315989301402E-2</v>
      </c>
      <c r="U411">
        <f ca="1">+(L411^2*Markiwitz!$B$4^2)+(M411^2*Markiwitz!$C$4^2)+(N411^2*Markiwitz!$D$4^2)+(O411^2*Markiwitz!$E$4^2)+(P411^2*Markiwitz!$F$4^2)+(Q411^2*Markiwitz!$G$4^2)+(R411^2*Markiwitz!$H$4^2)+(S411^2*Markiwitz!$I$4^2)+(T411^2*Markiwitz!$J$4^2)+(2*L411*M411*Markiwitz!$B$8)+(2*L411*N411*Markiwitz!$E$8)+(2*L411*O411*Markiwitz!$H$8)+(2*L411*P411*Markiwitz!$B$11)+(2*L411*Q411*Markiwitz!$E$11)+(2*L411*R411*Markiwitz!$H$11)+(2*L411*S411*Markiwitz!$K$8)+(2*L411*T411*Markiwitz!$K$11)</f>
        <v>4.5992141679079494E-2</v>
      </c>
      <c r="V411" s="5">
        <f t="shared" ca="1" si="106"/>
        <v>0.21445778530769055</v>
      </c>
      <c r="W411" s="42">
        <f ca="1">SUMPRODUCT(L411:T411,Markiwitz!$B$3:$J$3)</f>
        <v>1.1063591185488417</v>
      </c>
    </row>
    <row r="412" spans="1:23" x14ac:dyDescent="0.25">
      <c r="A412">
        <v>411</v>
      </c>
      <c r="B412" s="25">
        <f t="shared" ca="1" si="105"/>
        <v>1</v>
      </c>
      <c r="C412" s="46">
        <v>0</v>
      </c>
      <c r="D412">
        <f t="shared" ref="D412:K421" ca="1" si="118">RAND()</f>
        <v>0.39612379287232158</v>
      </c>
      <c r="E412">
        <f t="shared" ca="1" si="118"/>
        <v>0.11169868897100454</v>
      </c>
      <c r="F412">
        <f t="shared" ca="1" si="118"/>
        <v>0.5428585051219329</v>
      </c>
      <c r="G412">
        <f t="shared" ca="1" si="118"/>
        <v>0.51137763948206871</v>
      </c>
      <c r="H412">
        <f t="shared" ca="1" si="118"/>
        <v>0.75403130721097655</v>
      </c>
      <c r="I412">
        <f t="shared" ca="1" si="118"/>
        <v>0.26458328184253521</v>
      </c>
      <c r="J412">
        <f t="shared" ca="1" si="118"/>
        <v>0.65139332404161043</v>
      </c>
      <c r="K412">
        <f t="shared" ca="1" si="118"/>
        <v>9.0705369452415696E-2</v>
      </c>
      <c r="L412" s="42">
        <f t="shared" ca="1" si="107"/>
        <v>0</v>
      </c>
      <c r="M412" s="42">
        <f t="shared" ca="1" si="108"/>
        <v>0.11921486148357037</v>
      </c>
      <c r="N412" s="42">
        <f t="shared" ca="1" si="109"/>
        <v>3.3616116913903149E-2</v>
      </c>
      <c r="O412" s="42">
        <f t="shared" ca="1" si="110"/>
        <v>0.163375193961522</v>
      </c>
      <c r="P412" s="42">
        <f t="shared" ca="1" si="111"/>
        <v>0.15390091570768089</v>
      </c>
      <c r="Q412" s="42">
        <f t="shared" ca="1" si="112"/>
        <v>0.22692839829594866</v>
      </c>
      <c r="R412" s="42">
        <f t="shared" ca="1" si="113"/>
        <v>7.9627277793669363E-2</v>
      </c>
      <c r="S412" s="42">
        <f t="shared" ca="1" si="114"/>
        <v>0.19603913295350331</v>
      </c>
      <c r="T412" s="42">
        <f t="shared" ca="1" si="115"/>
        <v>2.7298102890202285E-2</v>
      </c>
      <c r="U412">
        <f ca="1">+(L412^2*Markiwitz!$B$4^2)+(M412^2*Markiwitz!$C$4^2)+(N412^2*Markiwitz!$D$4^2)+(O412^2*Markiwitz!$E$4^2)+(P412^2*Markiwitz!$F$4^2)+(Q412^2*Markiwitz!$G$4^2)+(R412^2*Markiwitz!$H$4^2)+(S412^2*Markiwitz!$I$4^2)+(T412^2*Markiwitz!$J$4^2)+(2*L412*M412*Markiwitz!$B$8)+(2*L412*N412*Markiwitz!$E$8)+(2*L412*O412*Markiwitz!$H$8)+(2*L412*P412*Markiwitz!$B$11)+(2*L412*Q412*Markiwitz!$E$11)+(2*L412*R412*Markiwitz!$H$11)+(2*L412*S412*Markiwitz!$K$8)+(2*L412*T412*Markiwitz!$K$11)</f>
        <v>2.4630539162966567E-2</v>
      </c>
      <c r="V412" s="5">
        <f t="shared" ca="1" si="106"/>
        <v>0.15694119651310987</v>
      </c>
      <c r="W412" s="42">
        <f ca="1">SUMPRODUCT(L412:T412,Markiwitz!$B$3:$J$3)</f>
        <v>0.74110678635379712</v>
      </c>
    </row>
    <row r="413" spans="1:23" x14ac:dyDescent="0.25">
      <c r="A413">
        <v>412</v>
      </c>
      <c r="B413" s="25">
        <f t="shared" ca="1" si="105"/>
        <v>1</v>
      </c>
      <c r="C413" s="46">
        <v>0</v>
      </c>
      <c r="D413">
        <f t="shared" ca="1" si="118"/>
        <v>0.58944317588431905</v>
      </c>
      <c r="E413">
        <f t="shared" ca="1" si="118"/>
        <v>9.8377403727933022E-2</v>
      </c>
      <c r="F413">
        <f t="shared" ca="1" si="118"/>
        <v>0.34344832633368427</v>
      </c>
      <c r="G413">
        <f t="shared" ca="1" si="118"/>
        <v>3.810800187905572E-2</v>
      </c>
      <c r="H413">
        <f t="shared" ca="1" si="118"/>
        <v>2.05556272843187E-2</v>
      </c>
      <c r="I413">
        <f t="shared" ca="1" si="118"/>
        <v>0.73883848497931892</v>
      </c>
      <c r="J413">
        <f t="shared" ca="1" si="118"/>
        <v>0.76309747734185451</v>
      </c>
      <c r="K413">
        <f t="shared" ca="1" si="118"/>
        <v>0.14357575802916644</v>
      </c>
      <c r="L413" s="42">
        <f t="shared" ca="1" si="107"/>
        <v>0</v>
      </c>
      <c r="M413" s="42">
        <f t="shared" ca="1" si="108"/>
        <v>0.21548352692907352</v>
      </c>
      <c r="N413" s="42">
        <f t="shared" ca="1" si="109"/>
        <v>3.5963958516640353E-2</v>
      </c>
      <c r="O413" s="42">
        <f t="shared" ca="1" si="110"/>
        <v>0.12555486212091457</v>
      </c>
      <c r="P413" s="42">
        <f t="shared" ca="1" si="111"/>
        <v>1.3931193005668557E-2</v>
      </c>
      <c r="Q413" s="42">
        <f t="shared" ca="1" si="112"/>
        <v>7.5145480458217685E-3</v>
      </c>
      <c r="R413" s="42">
        <f t="shared" ca="1" si="113"/>
        <v>0.27009816906510792</v>
      </c>
      <c r="S413" s="42">
        <f t="shared" ca="1" si="114"/>
        <v>0.27896656121534724</v>
      </c>
      <c r="T413" s="42">
        <f t="shared" ca="1" si="115"/>
        <v>5.2487181101426132E-2</v>
      </c>
      <c r="U413">
        <f ca="1">+(L413^2*Markiwitz!$B$4^2)+(M413^2*Markiwitz!$C$4^2)+(N413^2*Markiwitz!$D$4^2)+(O413^2*Markiwitz!$E$4^2)+(P413^2*Markiwitz!$F$4^2)+(Q413^2*Markiwitz!$G$4^2)+(R413^2*Markiwitz!$H$4^2)+(S413^2*Markiwitz!$I$4^2)+(T413^2*Markiwitz!$J$4^2)+(2*L413*M413*Markiwitz!$B$8)+(2*L413*N413*Markiwitz!$E$8)+(2*L413*O413*Markiwitz!$H$8)+(2*L413*P413*Markiwitz!$B$11)+(2*L413*Q413*Markiwitz!$E$11)+(2*L413*R413*Markiwitz!$H$11)+(2*L413*S413*Markiwitz!$K$8)+(2*L413*T413*Markiwitz!$K$11)</f>
        <v>1.8356073298589334E-2</v>
      </c>
      <c r="V413" s="5">
        <f t="shared" ca="1" si="106"/>
        <v>0.13548458694105886</v>
      </c>
      <c r="W413" s="42">
        <f ca="1">SUMPRODUCT(L413:T413,Markiwitz!$B$3:$J$3)</f>
        <v>9.9877903073945326E-2</v>
      </c>
    </row>
    <row r="414" spans="1:23" x14ac:dyDescent="0.25">
      <c r="A414">
        <v>413</v>
      </c>
      <c r="B414" s="25">
        <f t="shared" ca="1" si="105"/>
        <v>1</v>
      </c>
      <c r="C414" s="46">
        <v>0</v>
      </c>
      <c r="D414">
        <f t="shared" ca="1" si="118"/>
        <v>4.4342596082608488E-2</v>
      </c>
      <c r="E414">
        <f t="shared" ca="1" si="118"/>
        <v>0.51190544663231974</v>
      </c>
      <c r="F414">
        <f t="shared" ca="1" si="118"/>
        <v>0.55047516602168611</v>
      </c>
      <c r="G414">
        <f t="shared" ca="1" si="118"/>
        <v>0.58824944785612299</v>
      </c>
      <c r="H414">
        <f t="shared" ca="1" si="118"/>
        <v>0.82151830249818847</v>
      </c>
      <c r="I414">
        <f t="shared" ca="1" si="118"/>
        <v>0.898183061062234</v>
      </c>
      <c r="J414">
        <f t="shared" ca="1" si="118"/>
        <v>0.26575575977011823</v>
      </c>
      <c r="K414">
        <f t="shared" ca="1" si="118"/>
        <v>8.142999050479538E-2</v>
      </c>
      <c r="L414" s="42">
        <f t="shared" ca="1" si="107"/>
        <v>0</v>
      </c>
      <c r="M414" s="42">
        <f t="shared" ca="1" si="108"/>
        <v>1.1787413351019889E-2</v>
      </c>
      <c r="N414" s="42">
        <f t="shared" ca="1" si="109"/>
        <v>0.13607775884056106</v>
      </c>
      <c r="O414" s="42">
        <f t="shared" ca="1" si="110"/>
        <v>0.14633059167940379</v>
      </c>
      <c r="P414" s="42">
        <f t="shared" ca="1" si="111"/>
        <v>0.15637197656338589</v>
      </c>
      <c r="Q414" s="42">
        <f t="shared" ca="1" si="112"/>
        <v>0.21838089472556427</v>
      </c>
      <c r="R414" s="42">
        <f t="shared" ca="1" si="113"/>
        <v>0.23876037807757702</v>
      </c>
      <c r="S414" s="42">
        <f t="shared" ca="1" si="114"/>
        <v>7.0644781036023854E-2</v>
      </c>
      <c r="T414" s="42">
        <f t="shared" ca="1" si="115"/>
        <v>2.1646205726464175E-2</v>
      </c>
      <c r="U414">
        <f ca="1">+(L414^2*Markiwitz!$B$4^2)+(M414^2*Markiwitz!$C$4^2)+(N414^2*Markiwitz!$D$4^2)+(O414^2*Markiwitz!$E$4^2)+(P414^2*Markiwitz!$F$4^2)+(Q414^2*Markiwitz!$G$4^2)+(R414^2*Markiwitz!$H$4^2)+(S414^2*Markiwitz!$I$4^2)+(T414^2*Markiwitz!$J$4^2)+(2*L414*M414*Markiwitz!$B$8)+(2*L414*N414*Markiwitz!$E$8)+(2*L414*O414*Markiwitz!$H$8)+(2*L414*P414*Markiwitz!$B$11)+(2*L414*Q414*Markiwitz!$E$11)+(2*L414*R414*Markiwitz!$H$11)+(2*L414*S414*Markiwitz!$K$8)+(2*L414*T414*Markiwitz!$K$11)</f>
        <v>2.4838615538141894E-2</v>
      </c>
      <c r="V414" s="5">
        <f t="shared" ca="1" si="106"/>
        <v>0.15760271424738184</v>
      </c>
      <c r="W414" s="42">
        <f ca="1">SUMPRODUCT(L414:T414,Markiwitz!$B$3:$J$3)</f>
        <v>0.73762227641911526</v>
      </c>
    </row>
    <row r="415" spans="1:23" x14ac:dyDescent="0.25">
      <c r="A415">
        <v>414</v>
      </c>
      <c r="B415" s="25">
        <f t="shared" ca="1" si="105"/>
        <v>1</v>
      </c>
      <c r="C415" s="46">
        <v>0</v>
      </c>
      <c r="D415">
        <f t="shared" ca="1" si="118"/>
        <v>0.57053220237092328</v>
      </c>
      <c r="E415">
        <f t="shared" ca="1" si="118"/>
        <v>0.95748913248047995</v>
      </c>
      <c r="F415">
        <f t="shared" ca="1" si="118"/>
        <v>0.27413913940087853</v>
      </c>
      <c r="G415">
        <f t="shared" ca="1" si="118"/>
        <v>0.64904813484978574</v>
      </c>
      <c r="H415">
        <f t="shared" ca="1" si="118"/>
        <v>0.70808262662981525</v>
      </c>
      <c r="I415">
        <f t="shared" ca="1" si="118"/>
        <v>0.63257565442812869</v>
      </c>
      <c r="J415">
        <f t="shared" ca="1" si="118"/>
        <v>0.51378329400410194</v>
      </c>
      <c r="K415">
        <f t="shared" ca="1" si="118"/>
        <v>0.74638901799375534</v>
      </c>
      <c r="L415" s="42">
        <f t="shared" ca="1" si="107"/>
        <v>0</v>
      </c>
      <c r="M415" s="42">
        <f t="shared" ca="1" si="108"/>
        <v>0.11293107189810261</v>
      </c>
      <c r="N415" s="42">
        <f t="shared" ca="1" si="109"/>
        <v>0.18952527764857985</v>
      </c>
      <c r="O415" s="42">
        <f t="shared" ca="1" si="110"/>
        <v>5.4263066542275827E-2</v>
      </c>
      <c r="P415" s="42">
        <f t="shared" ca="1" si="111"/>
        <v>0.12847250563150003</v>
      </c>
      <c r="Q415" s="42">
        <f t="shared" ca="1" si="112"/>
        <v>0.14015778545965621</v>
      </c>
      <c r="R415" s="42">
        <f t="shared" ca="1" si="113"/>
        <v>0.12521194494253682</v>
      </c>
      <c r="S415" s="42">
        <f t="shared" ca="1" si="114"/>
        <v>0.10169820016136268</v>
      </c>
      <c r="T415" s="42">
        <f t="shared" ca="1" si="115"/>
        <v>0.14774014771598595</v>
      </c>
      <c r="U415">
        <f ca="1">+(L415^2*Markiwitz!$B$4^2)+(M415^2*Markiwitz!$C$4^2)+(N415^2*Markiwitz!$D$4^2)+(O415^2*Markiwitz!$E$4^2)+(P415^2*Markiwitz!$F$4^2)+(Q415^2*Markiwitz!$G$4^2)+(R415^2*Markiwitz!$H$4^2)+(S415^2*Markiwitz!$I$4^2)+(T415^2*Markiwitz!$J$4^2)+(2*L415*M415*Markiwitz!$B$8)+(2*L415*N415*Markiwitz!$E$8)+(2*L415*O415*Markiwitz!$H$8)+(2*L415*P415*Markiwitz!$B$11)+(2*L415*Q415*Markiwitz!$E$11)+(2*L415*R415*Markiwitz!$H$11)+(2*L415*S415*Markiwitz!$K$8)+(2*L415*T415*Markiwitz!$K$11)</f>
        <v>1.3512225967056229E-2</v>
      </c>
      <c r="V415" s="5">
        <f t="shared" ca="1" si="106"/>
        <v>0.11624210066519028</v>
      </c>
      <c r="W415" s="42">
        <f ca="1">SUMPRODUCT(L415:T415,Markiwitz!$B$3:$J$3)</f>
        <v>0.50906603278870366</v>
      </c>
    </row>
    <row r="416" spans="1:23" x14ac:dyDescent="0.25">
      <c r="A416">
        <v>415</v>
      </c>
      <c r="B416" s="25">
        <f t="shared" ca="1" si="105"/>
        <v>1</v>
      </c>
      <c r="C416" s="46">
        <v>0</v>
      </c>
      <c r="D416">
        <f t="shared" ca="1" si="118"/>
        <v>0.54926950923575113</v>
      </c>
      <c r="E416">
        <f t="shared" ca="1" si="118"/>
        <v>0.56000355732758167</v>
      </c>
      <c r="F416">
        <f t="shared" ca="1" si="118"/>
        <v>0.69055723083495935</v>
      </c>
      <c r="G416">
        <f t="shared" ca="1" si="118"/>
        <v>0.12298238954421992</v>
      </c>
      <c r="H416">
        <f t="shared" ca="1" si="118"/>
        <v>8.5843397388309817E-2</v>
      </c>
      <c r="I416">
        <f t="shared" ca="1" si="118"/>
        <v>6.6929968113882077E-2</v>
      </c>
      <c r="J416">
        <f t="shared" ca="1" si="118"/>
        <v>8.601173861814293E-2</v>
      </c>
      <c r="K416">
        <f t="shared" ca="1" si="118"/>
        <v>0.85424864623371877</v>
      </c>
      <c r="L416" s="42">
        <f t="shared" ca="1" si="107"/>
        <v>0</v>
      </c>
      <c r="M416" s="42">
        <f t="shared" ca="1" si="108"/>
        <v>0.1821278107674878</v>
      </c>
      <c r="N416" s="42">
        <f t="shared" ca="1" si="109"/>
        <v>0.18568702650177851</v>
      </c>
      <c r="O416" s="42">
        <f t="shared" ca="1" si="110"/>
        <v>0.22897625764194468</v>
      </c>
      <c r="P416" s="42">
        <f t="shared" ca="1" si="111"/>
        <v>4.0778730648654164E-2</v>
      </c>
      <c r="Q416" s="42">
        <f t="shared" ca="1" si="112"/>
        <v>2.8464114195834417E-2</v>
      </c>
      <c r="R416" s="42">
        <f t="shared" ca="1" si="113"/>
        <v>2.2192763957132631E-2</v>
      </c>
      <c r="S416" s="42">
        <f t="shared" ca="1" si="114"/>
        <v>2.8519933095547366E-2</v>
      </c>
      <c r="T416" s="42">
        <f t="shared" ca="1" si="115"/>
        <v>0.28325336319162048</v>
      </c>
      <c r="U416">
        <f ca="1">+(L416^2*Markiwitz!$B$4^2)+(M416^2*Markiwitz!$C$4^2)+(N416^2*Markiwitz!$D$4^2)+(O416^2*Markiwitz!$E$4^2)+(P416^2*Markiwitz!$F$4^2)+(Q416^2*Markiwitz!$G$4^2)+(R416^2*Markiwitz!$H$4^2)+(S416^2*Markiwitz!$I$4^2)+(T416^2*Markiwitz!$J$4^2)+(2*L416*M416*Markiwitz!$B$8)+(2*L416*N416*Markiwitz!$E$8)+(2*L416*O416*Markiwitz!$H$8)+(2*L416*P416*Markiwitz!$B$11)+(2*L416*Q416*Markiwitz!$E$11)+(2*L416*R416*Markiwitz!$H$11)+(2*L416*S416*Markiwitz!$K$8)+(2*L416*T416*Markiwitz!$K$11)</f>
        <v>1.0306688238348651E-2</v>
      </c>
      <c r="V416" s="5">
        <f t="shared" ca="1" si="106"/>
        <v>0.10152186088891718</v>
      </c>
      <c r="W416" s="42">
        <f ca="1">SUMPRODUCT(L416:T416,Markiwitz!$B$3:$J$3)</f>
        <v>0.2393501375756712</v>
      </c>
    </row>
    <row r="417" spans="1:23" x14ac:dyDescent="0.25">
      <c r="A417">
        <v>416</v>
      </c>
      <c r="B417" s="25">
        <f t="shared" ca="1" si="105"/>
        <v>1.0000000000000002</v>
      </c>
      <c r="C417" s="46">
        <v>0</v>
      </c>
      <c r="D417">
        <f t="shared" ca="1" si="118"/>
        <v>0.391358473375642</v>
      </c>
      <c r="E417">
        <f t="shared" ca="1" si="118"/>
        <v>0.59309672841452554</v>
      </c>
      <c r="F417">
        <f t="shared" ca="1" si="118"/>
        <v>0.37360439799032963</v>
      </c>
      <c r="G417">
        <f t="shared" ca="1" si="118"/>
        <v>0.59710006522580272</v>
      </c>
      <c r="H417">
        <f t="shared" ca="1" si="118"/>
        <v>0.40887389386536876</v>
      </c>
      <c r="I417">
        <f t="shared" ca="1" si="118"/>
        <v>0.84154671576325601</v>
      </c>
      <c r="J417">
        <f t="shared" ca="1" si="118"/>
        <v>0.1112641111098911</v>
      </c>
      <c r="K417">
        <f t="shared" ca="1" si="118"/>
        <v>0.73688811162171597</v>
      </c>
      <c r="L417" s="42">
        <f t="shared" ca="1" si="107"/>
        <v>0</v>
      </c>
      <c r="M417" s="42">
        <f t="shared" ca="1" si="108"/>
        <v>9.6542747610969482E-2</v>
      </c>
      <c r="N417" s="42">
        <f t="shared" ca="1" si="109"/>
        <v>0.14630879783010478</v>
      </c>
      <c r="O417" s="42">
        <f t="shared" ca="1" si="110"/>
        <v>9.216306163098778E-2</v>
      </c>
      <c r="P417" s="42">
        <f t="shared" ca="1" si="111"/>
        <v>0.14729636590813605</v>
      </c>
      <c r="Q417" s="42">
        <f t="shared" ca="1" si="112"/>
        <v>0.10086356071373476</v>
      </c>
      <c r="R417" s="42">
        <f t="shared" ca="1" si="113"/>
        <v>0.20759798933697743</v>
      </c>
      <c r="S417" s="42">
        <f t="shared" ca="1" si="114"/>
        <v>2.7447324455220655E-2</v>
      </c>
      <c r="T417" s="42">
        <f t="shared" ca="1" si="115"/>
        <v>0.18178015251386923</v>
      </c>
      <c r="U417">
        <f ca="1">+(L417^2*Markiwitz!$B$4^2)+(M417^2*Markiwitz!$C$4^2)+(N417^2*Markiwitz!$D$4^2)+(O417^2*Markiwitz!$E$4^2)+(P417^2*Markiwitz!$F$4^2)+(Q417^2*Markiwitz!$G$4^2)+(R417^2*Markiwitz!$H$4^2)+(S417^2*Markiwitz!$I$4^2)+(T417^2*Markiwitz!$J$4^2)+(2*L417*M417*Markiwitz!$B$8)+(2*L417*N417*Markiwitz!$E$8)+(2*L417*O417*Markiwitz!$H$8)+(2*L417*P417*Markiwitz!$B$11)+(2*L417*Q417*Markiwitz!$E$11)+(2*L417*R417*Markiwitz!$H$11)+(2*L417*S417*Markiwitz!$K$8)+(2*L417*T417*Markiwitz!$K$11)</f>
        <v>1.2482499936742567E-2</v>
      </c>
      <c r="V417" s="5">
        <f t="shared" ca="1" si="106"/>
        <v>0.11172510880165912</v>
      </c>
      <c r="W417" s="42">
        <f ca="1">SUMPRODUCT(L417:T417,Markiwitz!$B$3:$J$3)</f>
        <v>0.41946236078420551</v>
      </c>
    </row>
    <row r="418" spans="1:23" x14ac:dyDescent="0.25">
      <c r="A418">
        <v>417</v>
      </c>
      <c r="B418" s="25">
        <f t="shared" ca="1" si="105"/>
        <v>0.99999999999999978</v>
      </c>
      <c r="C418" s="46">
        <v>0</v>
      </c>
      <c r="D418">
        <f t="shared" ca="1" si="118"/>
        <v>0.81031754124017585</v>
      </c>
      <c r="E418">
        <f t="shared" ca="1" si="118"/>
        <v>0.6422317745693541</v>
      </c>
      <c r="F418">
        <f t="shared" ca="1" si="118"/>
        <v>0.91582934029807717</v>
      </c>
      <c r="G418">
        <f t="shared" ca="1" si="118"/>
        <v>0.61328856553288025</v>
      </c>
      <c r="H418">
        <f t="shared" ca="1" si="118"/>
        <v>0.37335871348825855</v>
      </c>
      <c r="I418">
        <f t="shared" ca="1" si="118"/>
        <v>0.13042004155507703</v>
      </c>
      <c r="J418">
        <f t="shared" ca="1" si="118"/>
        <v>0.95861512417678441</v>
      </c>
      <c r="K418">
        <f t="shared" ca="1" si="118"/>
        <v>0.52142187642017757</v>
      </c>
      <c r="L418" s="42">
        <f t="shared" ca="1" si="107"/>
        <v>0</v>
      </c>
      <c r="M418" s="42">
        <f t="shared" ca="1" si="108"/>
        <v>0.16319007535575616</v>
      </c>
      <c r="N418" s="42">
        <f t="shared" ca="1" si="109"/>
        <v>0.12933923598325478</v>
      </c>
      <c r="O418" s="42">
        <f t="shared" ca="1" si="110"/>
        <v>0.18443912595982892</v>
      </c>
      <c r="P418" s="42">
        <f t="shared" ca="1" si="111"/>
        <v>0.12351035505285961</v>
      </c>
      <c r="Q418" s="42">
        <f t="shared" ca="1" si="112"/>
        <v>7.5190815313743858E-2</v>
      </c>
      <c r="R418" s="42">
        <f t="shared" ca="1" si="113"/>
        <v>2.6265328499121766E-2</v>
      </c>
      <c r="S418" s="42">
        <f t="shared" ca="1" si="114"/>
        <v>0.19305576689374623</v>
      </c>
      <c r="T418" s="42">
        <f t="shared" ca="1" si="115"/>
        <v>0.10500929694168851</v>
      </c>
      <c r="U418">
        <f ca="1">+(L418^2*Markiwitz!$B$4^2)+(M418^2*Markiwitz!$C$4^2)+(N418^2*Markiwitz!$D$4^2)+(O418^2*Markiwitz!$E$4^2)+(P418^2*Markiwitz!$F$4^2)+(Q418^2*Markiwitz!$G$4^2)+(R418^2*Markiwitz!$H$4^2)+(S418^2*Markiwitz!$I$4^2)+(T418^2*Markiwitz!$J$4^2)+(2*L418*M418*Markiwitz!$B$8)+(2*L418*N418*Markiwitz!$E$8)+(2*L418*O418*Markiwitz!$H$8)+(2*L418*P418*Markiwitz!$B$11)+(2*L418*Q418*Markiwitz!$E$11)+(2*L418*R418*Markiwitz!$H$11)+(2*L418*S418*Markiwitz!$K$8)+(2*L418*T418*Markiwitz!$K$11)</f>
        <v>1.288574868946795E-2</v>
      </c>
      <c r="V418" s="5">
        <f t="shared" ca="1" si="106"/>
        <v>0.11351541168259026</v>
      </c>
      <c r="W418" s="42">
        <f ca="1">SUMPRODUCT(L418:T418,Markiwitz!$B$3:$J$3)</f>
        <v>0.34591162358662531</v>
      </c>
    </row>
    <row r="419" spans="1:23" x14ac:dyDescent="0.25">
      <c r="A419">
        <v>418</v>
      </c>
      <c r="B419" s="25">
        <f t="shared" ca="1" si="105"/>
        <v>1.0000000000000002</v>
      </c>
      <c r="C419" s="46">
        <v>0</v>
      </c>
      <c r="D419">
        <f t="shared" ca="1" si="118"/>
        <v>0.83855289242661502</v>
      </c>
      <c r="E419">
        <f t="shared" ca="1" si="118"/>
        <v>0.94187540944495607</v>
      </c>
      <c r="F419">
        <f t="shared" ca="1" si="118"/>
        <v>0.3842177448603783</v>
      </c>
      <c r="G419">
        <f t="shared" ca="1" si="118"/>
        <v>0.74398047208992668</v>
      </c>
      <c r="H419">
        <f t="shared" ca="1" si="118"/>
        <v>0.60832306922025159</v>
      </c>
      <c r="I419">
        <f t="shared" ca="1" si="118"/>
        <v>0.56765584759272414</v>
      </c>
      <c r="J419">
        <f t="shared" ca="1" si="118"/>
        <v>4.1406650085586971E-2</v>
      </c>
      <c r="K419">
        <f t="shared" ca="1" si="118"/>
        <v>6.104191337892384E-2</v>
      </c>
      <c r="L419" s="42">
        <f t="shared" ca="1" si="107"/>
        <v>0</v>
      </c>
      <c r="M419" s="42">
        <f t="shared" ca="1" si="108"/>
        <v>0.20027276758479548</v>
      </c>
      <c r="N419" s="42">
        <f t="shared" ca="1" si="109"/>
        <v>0.22494942975360577</v>
      </c>
      <c r="O419" s="42">
        <f t="shared" ca="1" si="110"/>
        <v>9.1763264802179237E-2</v>
      </c>
      <c r="P419" s="42">
        <f t="shared" ca="1" si="111"/>
        <v>0.17768590332246906</v>
      </c>
      <c r="Q419" s="42">
        <f t="shared" ca="1" si="112"/>
        <v>0.1452866548535324</v>
      </c>
      <c r="R419" s="42">
        <f t="shared" ca="1" si="113"/>
        <v>0.13557404507198315</v>
      </c>
      <c r="S419" s="42">
        <f t="shared" ca="1" si="114"/>
        <v>9.8892085209537697E-3</v>
      </c>
      <c r="T419" s="42">
        <f t="shared" ca="1" si="115"/>
        <v>1.4578726090481277E-2</v>
      </c>
      <c r="U419">
        <f ca="1">+(L419^2*Markiwitz!$B$4^2)+(M419^2*Markiwitz!$C$4^2)+(N419^2*Markiwitz!$D$4^2)+(O419^2*Markiwitz!$E$4^2)+(P419^2*Markiwitz!$F$4^2)+(Q419^2*Markiwitz!$G$4^2)+(R419^2*Markiwitz!$H$4^2)+(S419^2*Markiwitz!$I$4^2)+(T419^2*Markiwitz!$J$4^2)+(2*L419*M419*Markiwitz!$B$8)+(2*L419*N419*Markiwitz!$E$8)+(2*L419*O419*Markiwitz!$H$8)+(2*L419*P419*Markiwitz!$B$11)+(2*L419*Q419*Markiwitz!$E$11)+(2*L419*R419*Markiwitz!$H$11)+(2*L419*S419*Markiwitz!$K$8)+(2*L419*T419*Markiwitz!$K$11)</f>
        <v>1.6626462869732635E-2</v>
      </c>
      <c r="V419" s="5">
        <f t="shared" ca="1" si="106"/>
        <v>0.12894364222299848</v>
      </c>
      <c r="W419" s="42">
        <f ca="1">SUMPRODUCT(L419:T419,Markiwitz!$B$3:$J$3)</f>
        <v>0.56815233933010312</v>
      </c>
    </row>
    <row r="420" spans="1:23" x14ac:dyDescent="0.25">
      <c r="A420">
        <v>419</v>
      </c>
      <c r="B420" s="25">
        <f t="shared" ca="1" si="105"/>
        <v>1</v>
      </c>
      <c r="C420" s="46">
        <v>0</v>
      </c>
      <c r="D420">
        <f t="shared" ca="1" si="118"/>
        <v>7.4991533465444515E-2</v>
      </c>
      <c r="E420">
        <f t="shared" ca="1" si="118"/>
        <v>0.46545653258107877</v>
      </c>
      <c r="F420">
        <f t="shared" ca="1" si="118"/>
        <v>0.13347690890439301</v>
      </c>
      <c r="G420">
        <f t="shared" ca="1" si="118"/>
        <v>0.58448264477985545</v>
      </c>
      <c r="H420">
        <f t="shared" ca="1" si="118"/>
        <v>0.29373526325712851</v>
      </c>
      <c r="I420">
        <f t="shared" ca="1" si="118"/>
        <v>0.20259708740803517</v>
      </c>
      <c r="J420">
        <f t="shared" ca="1" si="118"/>
        <v>0.56085795429800822</v>
      </c>
      <c r="K420">
        <f t="shared" ca="1" si="118"/>
        <v>0.83369867244586882</v>
      </c>
      <c r="L420" s="42">
        <f t="shared" ca="1" si="107"/>
        <v>0</v>
      </c>
      <c r="M420" s="42">
        <f t="shared" ca="1" si="108"/>
        <v>2.3812153334033938E-2</v>
      </c>
      <c r="N420" s="42">
        <f t="shared" ca="1" si="109"/>
        <v>0.14779698203205308</v>
      </c>
      <c r="O420" s="42">
        <f t="shared" ca="1" si="110"/>
        <v>4.2383086123300232E-2</v>
      </c>
      <c r="P420" s="42">
        <f t="shared" ca="1" si="111"/>
        <v>0.18559148900445957</v>
      </c>
      <c r="Q420" s="42">
        <f t="shared" ca="1" si="112"/>
        <v>9.3270117372844005E-2</v>
      </c>
      <c r="R420" s="42">
        <f t="shared" ca="1" si="113"/>
        <v>6.4330900935794244E-2</v>
      </c>
      <c r="S420" s="42">
        <f t="shared" ca="1" si="114"/>
        <v>0.17808991214335887</v>
      </c>
      <c r="T420" s="42">
        <f t="shared" ca="1" si="115"/>
        <v>0.26472535905415612</v>
      </c>
      <c r="U420">
        <f ca="1">+(L420^2*Markiwitz!$B$4^2)+(M420^2*Markiwitz!$C$4^2)+(N420^2*Markiwitz!$D$4^2)+(O420^2*Markiwitz!$E$4^2)+(P420^2*Markiwitz!$F$4^2)+(Q420^2*Markiwitz!$G$4^2)+(R420^2*Markiwitz!$H$4^2)+(S420^2*Markiwitz!$I$4^2)+(T420^2*Markiwitz!$J$4^2)+(2*L420*M420*Markiwitz!$B$8)+(2*L420*N420*Markiwitz!$E$8)+(2*L420*O420*Markiwitz!$H$8)+(2*L420*P420*Markiwitz!$B$11)+(2*L420*Q420*Markiwitz!$E$11)+(2*L420*R420*Markiwitz!$H$11)+(2*L420*S420*Markiwitz!$K$8)+(2*L420*T420*Markiwitz!$K$11)</f>
        <v>1.3472532900248009E-2</v>
      </c>
      <c r="V420" s="5">
        <f t="shared" ca="1" si="106"/>
        <v>0.11607124062509201</v>
      </c>
      <c r="W420" s="42">
        <f ca="1">SUMPRODUCT(L420:T420,Markiwitz!$B$3:$J$3)</f>
        <v>0.37274834873562107</v>
      </c>
    </row>
    <row r="421" spans="1:23" x14ac:dyDescent="0.25">
      <c r="A421">
        <v>420</v>
      </c>
      <c r="B421" s="25">
        <f t="shared" ca="1" si="105"/>
        <v>1</v>
      </c>
      <c r="C421" s="46">
        <v>0</v>
      </c>
      <c r="D421">
        <f t="shared" ca="1" si="118"/>
        <v>0.25902941226570886</v>
      </c>
      <c r="E421">
        <f t="shared" ca="1" si="118"/>
        <v>0.26229002373952581</v>
      </c>
      <c r="F421">
        <f t="shared" ca="1" si="118"/>
        <v>0.12216511617536507</v>
      </c>
      <c r="G421">
        <f t="shared" ca="1" si="118"/>
        <v>0.12149120842200778</v>
      </c>
      <c r="H421">
        <f t="shared" ca="1" si="118"/>
        <v>0.72009161269215094</v>
      </c>
      <c r="I421">
        <f t="shared" ca="1" si="118"/>
        <v>0.72708757916358224</v>
      </c>
      <c r="J421">
        <f t="shared" ca="1" si="118"/>
        <v>8.5076253564044246E-2</v>
      </c>
      <c r="K421">
        <f t="shared" ca="1" si="118"/>
        <v>0.17475400076534087</v>
      </c>
      <c r="L421" s="42">
        <f t="shared" ca="1" si="107"/>
        <v>0</v>
      </c>
      <c r="M421" s="42">
        <f t="shared" ca="1" si="108"/>
        <v>0.10478598802066061</v>
      </c>
      <c r="N421" s="42">
        <f t="shared" ca="1" si="109"/>
        <v>0.10610501350061241</v>
      </c>
      <c r="O421" s="42">
        <f t="shared" ca="1" si="110"/>
        <v>4.9419841121992457E-2</v>
      </c>
      <c r="P421" s="42">
        <f t="shared" ca="1" si="111"/>
        <v>4.9147223085482028E-2</v>
      </c>
      <c r="Q421" s="42">
        <f t="shared" ca="1" si="112"/>
        <v>0.29130093930775963</v>
      </c>
      <c r="R421" s="42">
        <f t="shared" ca="1" si="113"/>
        <v>0.29413103976799759</v>
      </c>
      <c r="S421" s="42">
        <f t="shared" ca="1" si="114"/>
        <v>3.4416166136608244E-2</v>
      </c>
      <c r="T421" s="42">
        <f t="shared" ca="1" si="115"/>
        <v>7.0693789058887097E-2</v>
      </c>
      <c r="U421">
        <f ca="1">+(L421^2*Markiwitz!$B$4^2)+(M421^2*Markiwitz!$C$4^2)+(N421^2*Markiwitz!$D$4^2)+(O421^2*Markiwitz!$E$4^2)+(P421^2*Markiwitz!$F$4^2)+(Q421^2*Markiwitz!$G$4^2)+(R421^2*Markiwitz!$H$4^2)+(S421^2*Markiwitz!$I$4^2)+(T421^2*Markiwitz!$J$4^2)+(2*L421*M421*Markiwitz!$B$8)+(2*L421*N421*Markiwitz!$E$8)+(2*L421*O421*Markiwitz!$H$8)+(2*L421*P421*Markiwitz!$B$11)+(2*L421*Q421*Markiwitz!$E$11)+(2*L421*R421*Markiwitz!$H$11)+(2*L421*S421*Markiwitz!$K$8)+(2*L421*T421*Markiwitz!$K$11)</f>
        <v>3.2750001382921771E-2</v>
      </c>
      <c r="V421" s="5">
        <f t="shared" ca="1" si="106"/>
        <v>0.18096961452940594</v>
      </c>
      <c r="W421" s="42">
        <f ca="1">SUMPRODUCT(L421:T421,Markiwitz!$B$3:$J$3)</f>
        <v>0.89072299793642229</v>
      </c>
    </row>
    <row r="422" spans="1:23" x14ac:dyDescent="0.25">
      <c r="A422">
        <v>421</v>
      </c>
      <c r="B422" s="25">
        <f t="shared" ca="1" si="105"/>
        <v>1</v>
      </c>
      <c r="C422" s="46">
        <v>0</v>
      </c>
      <c r="D422">
        <f t="shared" ref="D422:K431" ca="1" si="119">RAND()</f>
        <v>0.14450282984061991</v>
      </c>
      <c r="E422">
        <f t="shared" ca="1" si="119"/>
        <v>0.61039393756944771</v>
      </c>
      <c r="F422">
        <f t="shared" ca="1" si="119"/>
        <v>8.322943071376121E-2</v>
      </c>
      <c r="G422">
        <f t="shared" ca="1" si="119"/>
        <v>0.21487565727927538</v>
      </c>
      <c r="H422">
        <f t="shared" ca="1" si="119"/>
        <v>0.33792166655841482</v>
      </c>
      <c r="I422">
        <f t="shared" ca="1" si="119"/>
        <v>0.13144463860735978</v>
      </c>
      <c r="J422">
        <f t="shared" ca="1" si="119"/>
        <v>0.27875466454574793</v>
      </c>
      <c r="K422">
        <f t="shared" ca="1" si="119"/>
        <v>0.76210182096882706</v>
      </c>
      <c r="L422" s="42">
        <f t="shared" ca="1" si="107"/>
        <v>0</v>
      </c>
      <c r="M422" s="42">
        <f t="shared" ca="1" si="108"/>
        <v>5.6375405901865364E-2</v>
      </c>
      <c r="N422" s="42">
        <f t="shared" ca="1" si="109"/>
        <v>0.23813517028330511</v>
      </c>
      <c r="O422" s="42">
        <f t="shared" ca="1" si="110"/>
        <v>3.2470595521517709E-2</v>
      </c>
      <c r="P422" s="42">
        <f t="shared" ca="1" si="111"/>
        <v>8.3830208798748973E-2</v>
      </c>
      <c r="Q422" s="42">
        <f t="shared" ca="1" si="112"/>
        <v>0.13183458854250293</v>
      </c>
      <c r="R422" s="42">
        <f t="shared" ca="1" si="113"/>
        <v>5.1280967046023085E-2</v>
      </c>
      <c r="S422" s="42">
        <f t="shared" ca="1" si="114"/>
        <v>0.1087515544030362</v>
      </c>
      <c r="T422" s="42">
        <f t="shared" ca="1" si="115"/>
        <v>0.29732150950300062</v>
      </c>
      <c r="U422">
        <f ca="1">+(L422^2*Markiwitz!$B$4^2)+(M422^2*Markiwitz!$C$4^2)+(N422^2*Markiwitz!$D$4^2)+(O422^2*Markiwitz!$E$4^2)+(P422^2*Markiwitz!$F$4^2)+(Q422^2*Markiwitz!$G$4^2)+(R422^2*Markiwitz!$H$4^2)+(S422^2*Markiwitz!$I$4^2)+(T422^2*Markiwitz!$J$4^2)+(2*L422*M422*Markiwitz!$B$8)+(2*L422*N422*Markiwitz!$E$8)+(2*L422*O422*Markiwitz!$H$8)+(2*L422*P422*Markiwitz!$B$11)+(2*L422*Q422*Markiwitz!$E$11)+(2*L422*R422*Markiwitz!$H$11)+(2*L422*S422*Markiwitz!$K$8)+(2*L422*T422*Markiwitz!$K$11)</f>
        <v>1.3164200630302467E-2</v>
      </c>
      <c r="V422" s="5">
        <f t="shared" ca="1" si="106"/>
        <v>0.11473535039517013</v>
      </c>
      <c r="W422" s="42">
        <f ca="1">SUMPRODUCT(L422:T422,Markiwitz!$B$3:$J$3)</f>
        <v>0.47151114386153786</v>
      </c>
    </row>
    <row r="423" spans="1:23" x14ac:dyDescent="0.25">
      <c r="A423">
        <v>422</v>
      </c>
      <c r="B423" s="25">
        <f t="shared" ca="1" si="105"/>
        <v>0.99999999999999978</v>
      </c>
      <c r="C423" s="46">
        <v>0</v>
      </c>
      <c r="D423">
        <f t="shared" ca="1" si="119"/>
        <v>0.81534996977158758</v>
      </c>
      <c r="E423">
        <f t="shared" ca="1" si="119"/>
        <v>0.8722556306556688</v>
      </c>
      <c r="F423">
        <f t="shared" ca="1" si="119"/>
        <v>0.85379646107693719</v>
      </c>
      <c r="G423">
        <f t="shared" ca="1" si="119"/>
        <v>0.68258156093974875</v>
      </c>
      <c r="H423">
        <f t="shared" ca="1" si="119"/>
        <v>0.75450070473680841</v>
      </c>
      <c r="I423">
        <f t="shared" ca="1" si="119"/>
        <v>0.432612722724525</v>
      </c>
      <c r="J423">
        <f t="shared" ca="1" si="119"/>
        <v>0.10076384198160171</v>
      </c>
      <c r="K423">
        <f t="shared" ca="1" si="119"/>
        <v>0.62249967125945105</v>
      </c>
      <c r="L423" s="42">
        <f t="shared" ca="1" si="107"/>
        <v>0</v>
      </c>
      <c r="M423" s="42">
        <f t="shared" ca="1" si="108"/>
        <v>0.15880263174815723</v>
      </c>
      <c r="N423" s="42">
        <f t="shared" ca="1" si="109"/>
        <v>0.16988593222622289</v>
      </c>
      <c r="O423" s="42">
        <f t="shared" ca="1" si="110"/>
        <v>0.166290709539443</v>
      </c>
      <c r="P423" s="42">
        <f t="shared" ca="1" si="111"/>
        <v>0.13294383059873452</v>
      </c>
      <c r="Q423" s="42">
        <f t="shared" ca="1" si="112"/>
        <v>0.14695125039571655</v>
      </c>
      <c r="R423" s="42">
        <f t="shared" ca="1" si="113"/>
        <v>8.4258344813131034E-2</v>
      </c>
      <c r="S423" s="42">
        <f t="shared" ca="1" si="114"/>
        <v>1.9625392635038038E-2</v>
      </c>
      <c r="T423" s="42">
        <f t="shared" ca="1" si="115"/>
        <v>0.12124190804355667</v>
      </c>
      <c r="U423">
        <f ca="1">+(L423^2*Markiwitz!$B$4^2)+(M423^2*Markiwitz!$C$4^2)+(N423^2*Markiwitz!$D$4^2)+(O423^2*Markiwitz!$E$4^2)+(P423^2*Markiwitz!$F$4^2)+(Q423^2*Markiwitz!$G$4^2)+(R423^2*Markiwitz!$H$4^2)+(S423^2*Markiwitz!$I$4^2)+(T423^2*Markiwitz!$J$4^2)+(2*L423*M423*Markiwitz!$B$8)+(2*L423*N423*Markiwitz!$E$8)+(2*L423*O423*Markiwitz!$H$8)+(2*L423*P423*Markiwitz!$B$11)+(2*L423*Q423*Markiwitz!$E$11)+(2*L423*R423*Markiwitz!$H$11)+(2*L423*S423*Markiwitz!$K$8)+(2*L423*T423*Markiwitz!$K$11)</f>
        <v>1.4207492786869946E-2</v>
      </c>
      <c r="V423" s="5">
        <f t="shared" ca="1" si="106"/>
        <v>0.11919518776724984</v>
      </c>
      <c r="W423" s="42">
        <f ca="1">SUMPRODUCT(L423:T423,Markiwitz!$B$3:$J$3)</f>
        <v>0.56597341176798099</v>
      </c>
    </row>
    <row r="424" spans="1:23" x14ac:dyDescent="0.25">
      <c r="A424">
        <v>423</v>
      </c>
      <c r="B424" s="25">
        <f t="shared" ca="1" si="105"/>
        <v>1.0000000000000002</v>
      </c>
      <c r="C424" s="46">
        <v>0</v>
      </c>
      <c r="D424">
        <f t="shared" ca="1" si="119"/>
        <v>0.7484539799012293</v>
      </c>
      <c r="E424">
        <f t="shared" ca="1" si="119"/>
        <v>0.25258064708019712</v>
      </c>
      <c r="F424">
        <f t="shared" ca="1" si="119"/>
        <v>0.36993116483004307</v>
      </c>
      <c r="G424">
        <f t="shared" ca="1" si="119"/>
        <v>0.88394328508604336</v>
      </c>
      <c r="H424">
        <f t="shared" ca="1" si="119"/>
        <v>0.20084495454187723</v>
      </c>
      <c r="I424">
        <f t="shared" ca="1" si="119"/>
        <v>0.62166635095585265</v>
      </c>
      <c r="J424">
        <f t="shared" ca="1" si="119"/>
        <v>0.78156128544759185</v>
      </c>
      <c r="K424">
        <f t="shared" ca="1" si="119"/>
        <v>0.72870988983868235</v>
      </c>
      <c r="L424" s="42">
        <f t="shared" ca="1" si="107"/>
        <v>0</v>
      </c>
      <c r="M424" s="42">
        <f t="shared" ca="1" si="108"/>
        <v>0.1631439190038913</v>
      </c>
      <c r="N424" s="42">
        <f t="shared" ca="1" si="109"/>
        <v>5.5056152730512661E-2</v>
      </c>
      <c r="O424" s="42">
        <f t="shared" ca="1" si="110"/>
        <v>8.0635578957055115E-2</v>
      </c>
      <c r="P424" s="42">
        <f t="shared" ca="1" si="111"/>
        <v>0.19267713924794938</v>
      </c>
      <c r="Q424" s="42">
        <f t="shared" ca="1" si="112"/>
        <v>4.3779088462385277E-2</v>
      </c>
      <c r="R424" s="42">
        <f t="shared" ca="1" si="113"/>
        <v>0.13550744271701309</v>
      </c>
      <c r="S424" s="42">
        <f t="shared" ca="1" si="114"/>
        <v>0.17036046901168958</v>
      </c>
      <c r="T424" s="42">
        <f t="shared" ca="1" si="115"/>
        <v>0.15884020986950367</v>
      </c>
      <c r="U424">
        <f ca="1">+(L424^2*Markiwitz!$B$4^2)+(M424^2*Markiwitz!$C$4^2)+(N424^2*Markiwitz!$D$4^2)+(O424^2*Markiwitz!$E$4^2)+(P424^2*Markiwitz!$F$4^2)+(Q424^2*Markiwitz!$G$4^2)+(R424^2*Markiwitz!$H$4^2)+(S424^2*Markiwitz!$I$4^2)+(T424^2*Markiwitz!$J$4^2)+(2*L424*M424*Markiwitz!$B$8)+(2*L424*N424*Markiwitz!$E$8)+(2*L424*O424*Markiwitz!$H$8)+(2*L424*P424*Markiwitz!$B$11)+(2*L424*Q424*Markiwitz!$E$11)+(2*L424*R424*Markiwitz!$H$11)+(2*L424*S424*Markiwitz!$K$8)+(2*L424*T424*Markiwitz!$K$11)</f>
        <v>1.180914742099836E-2</v>
      </c>
      <c r="V424" s="5">
        <f t="shared" ca="1" si="106"/>
        <v>0.10866990117322441</v>
      </c>
      <c r="W424" s="42">
        <f ca="1">SUMPRODUCT(L424:T424,Markiwitz!$B$3:$J$3)</f>
        <v>0.2483211759161883</v>
      </c>
    </row>
    <row r="425" spans="1:23" x14ac:dyDescent="0.25">
      <c r="A425">
        <v>424</v>
      </c>
      <c r="B425" s="25">
        <f t="shared" ca="1" si="105"/>
        <v>1</v>
      </c>
      <c r="C425" s="46">
        <v>0</v>
      </c>
      <c r="D425">
        <f t="shared" ca="1" si="119"/>
        <v>0.80007126020960673</v>
      </c>
      <c r="E425">
        <f t="shared" ca="1" si="119"/>
        <v>0.1019210690127581</v>
      </c>
      <c r="F425">
        <f t="shared" ca="1" si="119"/>
        <v>7.7207727483129318E-2</v>
      </c>
      <c r="G425">
        <f t="shared" ca="1" si="119"/>
        <v>0.22718358357267721</v>
      </c>
      <c r="H425">
        <f t="shared" ca="1" si="119"/>
        <v>0.79695111959451004</v>
      </c>
      <c r="I425">
        <f t="shared" ca="1" si="119"/>
        <v>1.3290678343587103E-2</v>
      </c>
      <c r="J425">
        <f t="shared" ca="1" si="119"/>
        <v>0.69360435024518374</v>
      </c>
      <c r="K425">
        <f t="shared" ca="1" si="119"/>
        <v>0.29822161957720794</v>
      </c>
      <c r="L425" s="42">
        <f t="shared" ca="1" si="107"/>
        <v>0</v>
      </c>
      <c r="M425" s="42">
        <f t="shared" ca="1" si="108"/>
        <v>0.26594122746067811</v>
      </c>
      <c r="N425" s="42">
        <f t="shared" ca="1" si="109"/>
        <v>3.3878250032698669E-2</v>
      </c>
      <c r="O425" s="42">
        <f t="shared" ca="1" si="110"/>
        <v>2.5663611277492556E-2</v>
      </c>
      <c r="P425" s="42">
        <f t="shared" ca="1" si="111"/>
        <v>7.5515124813263321E-2</v>
      </c>
      <c r="Q425" s="42">
        <f t="shared" ca="1" si="112"/>
        <v>0.26490410231158662</v>
      </c>
      <c r="R425" s="42">
        <f t="shared" ca="1" si="113"/>
        <v>4.4177806256315349E-3</v>
      </c>
      <c r="S425" s="42">
        <f t="shared" ca="1" si="114"/>
        <v>0.23055195386964036</v>
      </c>
      <c r="T425" s="42">
        <f t="shared" ca="1" si="115"/>
        <v>9.9127949609008822E-2</v>
      </c>
      <c r="U425">
        <f ca="1">+(L425^2*Markiwitz!$B$4^2)+(M425^2*Markiwitz!$C$4^2)+(N425^2*Markiwitz!$D$4^2)+(O425^2*Markiwitz!$E$4^2)+(P425^2*Markiwitz!$F$4^2)+(Q425^2*Markiwitz!$G$4^2)+(R425^2*Markiwitz!$H$4^2)+(S425^2*Markiwitz!$I$4^2)+(T425^2*Markiwitz!$J$4^2)+(2*L425*M425*Markiwitz!$B$8)+(2*L425*N425*Markiwitz!$E$8)+(2*L425*O425*Markiwitz!$H$8)+(2*L425*P425*Markiwitz!$B$11)+(2*L425*Q425*Markiwitz!$E$11)+(2*L425*R425*Markiwitz!$H$11)+(2*L425*S425*Markiwitz!$K$8)+(2*L425*T425*Markiwitz!$K$11)</f>
        <v>2.8079035826517589E-2</v>
      </c>
      <c r="V425" s="5">
        <f t="shared" ca="1" si="106"/>
        <v>0.16756800358814802</v>
      </c>
      <c r="W425" s="42">
        <f ca="1">SUMPRODUCT(L425:T425,Markiwitz!$B$3:$J$3)</f>
        <v>0.79722224960067667</v>
      </c>
    </row>
    <row r="426" spans="1:23" x14ac:dyDescent="0.25">
      <c r="A426">
        <v>425</v>
      </c>
      <c r="B426" s="25">
        <f t="shared" ca="1" si="105"/>
        <v>1</v>
      </c>
      <c r="C426" s="46">
        <v>0</v>
      </c>
      <c r="D426">
        <f t="shared" ca="1" si="119"/>
        <v>0.76802871475206869</v>
      </c>
      <c r="E426">
        <f t="shared" ca="1" si="119"/>
        <v>0.83221419638652649</v>
      </c>
      <c r="F426">
        <f t="shared" ca="1" si="119"/>
        <v>0.53010114504151651</v>
      </c>
      <c r="G426">
        <f t="shared" ca="1" si="119"/>
        <v>0.16227044297837923</v>
      </c>
      <c r="H426">
        <f t="shared" ca="1" si="119"/>
        <v>0.54994262050811948</v>
      </c>
      <c r="I426">
        <f t="shared" ca="1" si="119"/>
        <v>0.58587384927899155</v>
      </c>
      <c r="J426">
        <f t="shared" ca="1" si="119"/>
        <v>0.12176647858128165</v>
      </c>
      <c r="K426">
        <f t="shared" ca="1" si="119"/>
        <v>0.38190550235976062</v>
      </c>
      <c r="L426" s="42">
        <f t="shared" ca="1" si="107"/>
        <v>0</v>
      </c>
      <c r="M426" s="42">
        <f t="shared" ca="1" si="108"/>
        <v>0.19532263639592898</v>
      </c>
      <c r="N426" s="42">
        <f t="shared" ca="1" si="109"/>
        <v>0.21164608531180951</v>
      </c>
      <c r="O426" s="42">
        <f t="shared" ca="1" si="110"/>
        <v>0.1348136485228085</v>
      </c>
      <c r="P426" s="42">
        <f t="shared" ca="1" si="111"/>
        <v>4.1268106416963782E-2</v>
      </c>
      <c r="Q426" s="42">
        <f t="shared" ca="1" si="112"/>
        <v>0.13985966988071191</v>
      </c>
      <c r="R426" s="42">
        <f t="shared" ca="1" si="113"/>
        <v>0.14899758646855402</v>
      </c>
      <c r="S426" s="42">
        <f t="shared" ca="1" si="114"/>
        <v>3.0967266150748157E-2</v>
      </c>
      <c r="T426" s="42">
        <f t="shared" ca="1" si="115"/>
        <v>9.7125000852475218E-2</v>
      </c>
      <c r="U426">
        <f ca="1">+(L426^2*Markiwitz!$B$4^2)+(M426^2*Markiwitz!$C$4^2)+(N426^2*Markiwitz!$D$4^2)+(O426^2*Markiwitz!$E$4^2)+(P426^2*Markiwitz!$F$4^2)+(Q426^2*Markiwitz!$G$4^2)+(R426^2*Markiwitz!$H$4^2)+(S426^2*Markiwitz!$I$4^2)+(T426^2*Markiwitz!$J$4^2)+(2*L426*M426*Markiwitz!$B$8)+(2*L426*N426*Markiwitz!$E$8)+(2*L426*O426*Markiwitz!$H$8)+(2*L426*P426*Markiwitz!$B$11)+(2*L426*Q426*Markiwitz!$E$11)+(2*L426*R426*Markiwitz!$H$11)+(2*L426*S426*Markiwitz!$K$8)+(2*L426*T426*Markiwitz!$K$11)</f>
        <v>1.378575900012779E-2</v>
      </c>
      <c r="V426" s="5">
        <f t="shared" ca="1" si="106"/>
        <v>0.11741277187822366</v>
      </c>
      <c r="W426" s="42">
        <f ca="1">SUMPRODUCT(L426:T426,Markiwitz!$B$3:$J$3)</f>
        <v>0.5220937542929992</v>
      </c>
    </row>
    <row r="427" spans="1:23" x14ac:dyDescent="0.25">
      <c r="A427">
        <v>426</v>
      </c>
      <c r="B427" s="25">
        <f t="shared" ca="1" si="105"/>
        <v>1</v>
      </c>
      <c r="C427" s="46">
        <v>0</v>
      </c>
      <c r="D427">
        <f t="shared" ca="1" si="119"/>
        <v>0.48504278571234094</v>
      </c>
      <c r="E427">
        <f t="shared" ca="1" si="119"/>
        <v>0.54107733875827735</v>
      </c>
      <c r="F427">
        <f t="shared" ca="1" si="119"/>
        <v>0.89536664000954325</v>
      </c>
      <c r="G427">
        <f t="shared" ca="1" si="119"/>
        <v>0.69306740637207065</v>
      </c>
      <c r="H427">
        <f t="shared" ca="1" si="119"/>
        <v>0.49019439061897252</v>
      </c>
      <c r="I427">
        <f t="shared" ca="1" si="119"/>
        <v>0.40012332550621921</v>
      </c>
      <c r="J427">
        <f t="shared" ca="1" si="119"/>
        <v>0.56914186339646788</v>
      </c>
      <c r="K427">
        <f t="shared" ca="1" si="119"/>
        <v>0.40413910471288583</v>
      </c>
      <c r="L427" s="42">
        <f t="shared" ca="1" si="107"/>
        <v>0</v>
      </c>
      <c r="M427" s="42">
        <f t="shared" ca="1" si="108"/>
        <v>0.1083131374493785</v>
      </c>
      <c r="N427" s="42">
        <f t="shared" ca="1" si="109"/>
        <v>0.12082600935420555</v>
      </c>
      <c r="O427" s="42">
        <f t="shared" ca="1" si="110"/>
        <v>0.19994106252815544</v>
      </c>
      <c r="P427" s="42">
        <f t="shared" ca="1" si="111"/>
        <v>0.15476635764784324</v>
      </c>
      <c r="Q427" s="42">
        <f t="shared" ca="1" si="112"/>
        <v>0.1094635235735993</v>
      </c>
      <c r="R427" s="42">
        <f t="shared" ca="1" si="113"/>
        <v>8.9350082155350091E-2</v>
      </c>
      <c r="S427" s="42">
        <f t="shared" ca="1" si="114"/>
        <v>0.12709299611110284</v>
      </c>
      <c r="T427" s="42">
        <f t="shared" ca="1" si="115"/>
        <v>9.0246831180364973E-2</v>
      </c>
      <c r="U427">
        <f ca="1">+(L427^2*Markiwitz!$B$4^2)+(M427^2*Markiwitz!$C$4^2)+(N427^2*Markiwitz!$D$4^2)+(O427^2*Markiwitz!$E$4^2)+(P427^2*Markiwitz!$F$4^2)+(Q427^2*Markiwitz!$G$4^2)+(R427^2*Markiwitz!$H$4^2)+(S427^2*Markiwitz!$I$4^2)+(T427^2*Markiwitz!$J$4^2)+(2*L427*M427*Markiwitz!$B$8)+(2*L427*N427*Markiwitz!$E$8)+(2*L427*O427*Markiwitz!$H$8)+(2*L427*P427*Markiwitz!$B$11)+(2*L427*Q427*Markiwitz!$E$11)+(2*L427*R427*Markiwitz!$H$11)+(2*L427*S427*Markiwitz!$K$8)+(2*L427*T427*Markiwitz!$K$11)</f>
        <v>1.3787589611569485E-2</v>
      </c>
      <c r="V427" s="5">
        <f t="shared" ca="1" si="106"/>
        <v>0.117420567242581</v>
      </c>
      <c r="W427" s="42">
        <f ca="1">SUMPRODUCT(L427:T427,Markiwitz!$B$3:$J$3)</f>
        <v>0.45365110917434831</v>
      </c>
    </row>
    <row r="428" spans="1:23" x14ac:dyDescent="0.25">
      <c r="A428">
        <v>427</v>
      </c>
      <c r="B428" s="25">
        <f t="shared" ca="1" si="105"/>
        <v>1</v>
      </c>
      <c r="C428" s="46">
        <v>0</v>
      </c>
      <c r="D428">
        <f t="shared" ca="1" si="119"/>
        <v>0.21880771843620572</v>
      </c>
      <c r="E428">
        <f t="shared" ca="1" si="119"/>
        <v>0.17411000259716936</v>
      </c>
      <c r="F428">
        <f t="shared" ca="1" si="119"/>
        <v>0.73804681629832558</v>
      </c>
      <c r="G428">
        <f t="shared" ca="1" si="119"/>
        <v>0.36519748013267217</v>
      </c>
      <c r="H428">
        <f t="shared" ca="1" si="119"/>
        <v>3.4780489225537004E-2</v>
      </c>
      <c r="I428">
        <f t="shared" ca="1" si="119"/>
        <v>0.60677501169754799</v>
      </c>
      <c r="J428">
        <f t="shared" ca="1" si="119"/>
        <v>0.94918263427564165</v>
      </c>
      <c r="K428">
        <f t="shared" ca="1" si="119"/>
        <v>0.76289362168752106</v>
      </c>
      <c r="L428" s="42">
        <f t="shared" ca="1" si="107"/>
        <v>0</v>
      </c>
      <c r="M428" s="42">
        <f t="shared" ca="1" si="108"/>
        <v>5.6836218057709859E-2</v>
      </c>
      <c r="N428" s="42">
        <f t="shared" ca="1" si="109"/>
        <v>4.5225799822625062E-2</v>
      </c>
      <c r="O428" s="42">
        <f t="shared" ca="1" si="110"/>
        <v>0.19171074077151537</v>
      </c>
      <c r="P428" s="42">
        <f t="shared" ca="1" si="111"/>
        <v>9.4861569615965549E-2</v>
      </c>
      <c r="Q428" s="42">
        <f t="shared" ca="1" si="112"/>
        <v>9.0343772326879363E-3</v>
      </c>
      <c r="R428" s="42">
        <f t="shared" ca="1" si="113"/>
        <v>0.15761234166365137</v>
      </c>
      <c r="S428" s="42">
        <f t="shared" ca="1" si="114"/>
        <v>0.24655415066635586</v>
      </c>
      <c r="T428" s="42">
        <f t="shared" ca="1" si="115"/>
        <v>0.19816480216948898</v>
      </c>
      <c r="U428">
        <f ca="1">+(L428^2*Markiwitz!$B$4^2)+(M428^2*Markiwitz!$C$4^2)+(N428^2*Markiwitz!$D$4^2)+(O428^2*Markiwitz!$E$4^2)+(P428^2*Markiwitz!$F$4^2)+(Q428^2*Markiwitz!$G$4^2)+(R428^2*Markiwitz!$H$4^2)+(S428^2*Markiwitz!$I$4^2)+(T428^2*Markiwitz!$J$4^2)+(2*L428*M428*Markiwitz!$B$8)+(2*L428*N428*Markiwitz!$E$8)+(2*L428*O428*Markiwitz!$H$8)+(2*L428*P428*Markiwitz!$B$11)+(2*L428*Q428*Markiwitz!$E$11)+(2*L428*R428*Markiwitz!$H$11)+(2*L428*S428*Markiwitz!$K$8)+(2*L428*T428*Markiwitz!$K$11)</f>
        <v>1.4596163735599212E-2</v>
      </c>
      <c r="V428" s="5">
        <f t="shared" ca="1" si="106"/>
        <v>0.12081458411797481</v>
      </c>
      <c r="W428" s="42">
        <f ca="1">SUMPRODUCT(L428:T428,Markiwitz!$B$3:$J$3)</f>
        <v>0.13486472854347156</v>
      </c>
    </row>
    <row r="429" spans="1:23" x14ac:dyDescent="0.25">
      <c r="A429">
        <v>428</v>
      </c>
      <c r="B429" s="25">
        <f t="shared" ca="1" si="105"/>
        <v>1.0000000000000002</v>
      </c>
      <c r="C429" s="46">
        <v>0</v>
      </c>
      <c r="D429">
        <f t="shared" ca="1" si="119"/>
        <v>1.1473706998773703E-2</v>
      </c>
      <c r="E429">
        <f t="shared" ca="1" si="119"/>
        <v>3.1672248956005067E-2</v>
      </c>
      <c r="F429">
        <f t="shared" ca="1" si="119"/>
        <v>0.86806075481135458</v>
      </c>
      <c r="G429">
        <f t="shared" ca="1" si="119"/>
        <v>0.24857578311617279</v>
      </c>
      <c r="H429">
        <f t="shared" ca="1" si="119"/>
        <v>0.92542956183115932</v>
      </c>
      <c r="I429">
        <f t="shared" ca="1" si="119"/>
        <v>0.65671392032716502</v>
      </c>
      <c r="J429">
        <f t="shared" ca="1" si="119"/>
        <v>0.1893181076524717</v>
      </c>
      <c r="K429">
        <f t="shared" ca="1" si="119"/>
        <v>1.607588775633384E-3</v>
      </c>
      <c r="L429" s="42">
        <f t="shared" ca="1" si="107"/>
        <v>0</v>
      </c>
      <c r="M429" s="42">
        <f t="shared" ca="1" si="108"/>
        <v>3.9121334046585731E-3</v>
      </c>
      <c r="N429" s="42">
        <f t="shared" ca="1" si="109"/>
        <v>1.0799130843649134E-2</v>
      </c>
      <c r="O429" s="42">
        <f t="shared" ca="1" si="110"/>
        <v>0.29597840319031965</v>
      </c>
      <c r="P429" s="42">
        <f t="shared" ca="1" si="111"/>
        <v>8.475566134135025E-2</v>
      </c>
      <c r="Q429" s="42">
        <f t="shared" ca="1" si="112"/>
        <v>0.31553916296495715</v>
      </c>
      <c r="R429" s="42">
        <f t="shared" ca="1" si="113"/>
        <v>0.22391651323245218</v>
      </c>
      <c r="S429" s="42">
        <f t="shared" ca="1" si="114"/>
        <v>6.4550863389935001E-2</v>
      </c>
      <c r="T429" s="42">
        <f t="shared" ca="1" si="115"/>
        <v>5.4813163267823639E-4</v>
      </c>
      <c r="U429">
        <f ca="1">+(L429^2*Markiwitz!$B$4^2)+(M429^2*Markiwitz!$C$4^2)+(N429^2*Markiwitz!$D$4^2)+(O429^2*Markiwitz!$E$4^2)+(P429^2*Markiwitz!$F$4^2)+(Q429^2*Markiwitz!$G$4^2)+(R429^2*Markiwitz!$H$4^2)+(S429^2*Markiwitz!$I$4^2)+(T429^2*Markiwitz!$J$4^2)+(2*L429*M429*Markiwitz!$B$8)+(2*L429*N429*Markiwitz!$E$8)+(2*L429*O429*Markiwitz!$H$8)+(2*L429*P429*Markiwitz!$B$11)+(2*L429*Q429*Markiwitz!$E$11)+(2*L429*R429*Markiwitz!$H$11)+(2*L429*S429*Markiwitz!$K$8)+(2*L429*T429*Markiwitz!$K$11)</f>
        <v>4.092770513615146E-2</v>
      </c>
      <c r="V429" s="5">
        <f t="shared" ca="1" si="106"/>
        <v>0.20230596910657742</v>
      </c>
      <c r="W429" s="42">
        <f ca="1">SUMPRODUCT(L429:T429,Markiwitz!$B$3:$J$3)</f>
        <v>0.99771135313699344</v>
      </c>
    </row>
    <row r="430" spans="1:23" x14ac:dyDescent="0.25">
      <c r="A430">
        <v>429</v>
      </c>
      <c r="B430" s="25">
        <f t="shared" ca="1" si="105"/>
        <v>1</v>
      </c>
      <c r="C430" s="46">
        <v>0</v>
      </c>
      <c r="D430">
        <f t="shared" ca="1" si="119"/>
        <v>0.88531507562689027</v>
      </c>
      <c r="E430">
        <f t="shared" ca="1" si="119"/>
        <v>0.41802053038623155</v>
      </c>
      <c r="F430">
        <f t="shared" ca="1" si="119"/>
        <v>0.84860909094799464</v>
      </c>
      <c r="G430">
        <f t="shared" ca="1" si="119"/>
        <v>0.40632845872982082</v>
      </c>
      <c r="H430">
        <f t="shared" ca="1" si="119"/>
        <v>0.78765364190776566</v>
      </c>
      <c r="I430">
        <f t="shared" ca="1" si="119"/>
        <v>0.94454705405513706</v>
      </c>
      <c r="J430">
        <f t="shared" ca="1" si="119"/>
        <v>0.97380957805546398</v>
      </c>
      <c r="K430">
        <f t="shared" ca="1" si="119"/>
        <v>0.74592320147281632</v>
      </c>
      <c r="L430" s="42">
        <f t="shared" ca="1" si="107"/>
        <v>0</v>
      </c>
      <c r="M430" s="42">
        <f t="shared" ca="1" si="108"/>
        <v>0.14730193651474535</v>
      </c>
      <c r="N430" s="42">
        <f t="shared" ca="1" si="109"/>
        <v>6.9551773514318085E-2</v>
      </c>
      <c r="O430" s="42">
        <f t="shared" ca="1" si="110"/>
        <v>0.14119466151883125</v>
      </c>
      <c r="P430" s="42">
        <f t="shared" ca="1" si="111"/>
        <v>6.7606404182796273E-2</v>
      </c>
      <c r="Q430" s="42">
        <f t="shared" ca="1" si="112"/>
        <v>0.13105267260218065</v>
      </c>
      <c r="R430" s="42">
        <f t="shared" ca="1" si="113"/>
        <v>0.15715716813372826</v>
      </c>
      <c r="S430" s="42">
        <f t="shared" ca="1" si="114"/>
        <v>0.16202597311765463</v>
      </c>
      <c r="T430" s="42">
        <f t="shared" ca="1" si="115"/>
        <v>0.12410941041574539</v>
      </c>
      <c r="U430">
        <f ca="1">+(L430^2*Markiwitz!$B$4^2)+(M430^2*Markiwitz!$C$4^2)+(N430^2*Markiwitz!$D$4^2)+(O430^2*Markiwitz!$E$4^2)+(P430^2*Markiwitz!$F$4^2)+(Q430^2*Markiwitz!$G$4^2)+(R430^2*Markiwitz!$H$4^2)+(S430^2*Markiwitz!$I$4^2)+(T430^2*Markiwitz!$J$4^2)+(2*L430*M430*Markiwitz!$B$8)+(2*L430*N430*Markiwitz!$E$8)+(2*L430*O430*Markiwitz!$H$8)+(2*L430*P430*Markiwitz!$B$11)+(2*L430*Q430*Markiwitz!$E$11)+(2*L430*R430*Markiwitz!$H$11)+(2*L430*S430*Markiwitz!$K$8)+(2*L430*T430*Markiwitz!$K$11)</f>
        <v>1.348831720341076E-2</v>
      </c>
      <c r="V430" s="5">
        <f t="shared" ca="1" si="106"/>
        <v>0.11613921475285925</v>
      </c>
      <c r="W430" s="42">
        <f ca="1">SUMPRODUCT(L430:T430,Markiwitz!$B$3:$J$3)</f>
        <v>0.4661133867967146</v>
      </c>
    </row>
    <row r="431" spans="1:23" x14ac:dyDescent="0.25">
      <c r="A431">
        <v>430</v>
      </c>
      <c r="B431" s="25">
        <f t="shared" ca="1" si="105"/>
        <v>1</v>
      </c>
      <c r="C431" s="46">
        <v>0</v>
      </c>
      <c r="D431">
        <f t="shared" ca="1" si="119"/>
        <v>0.95649906024031184</v>
      </c>
      <c r="E431">
        <f t="shared" ca="1" si="119"/>
        <v>9.6747890392160363E-3</v>
      </c>
      <c r="F431">
        <f t="shared" ca="1" si="119"/>
        <v>0.11287035156262126</v>
      </c>
      <c r="G431">
        <f t="shared" ca="1" si="119"/>
        <v>0.70222618300868889</v>
      </c>
      <c r="H431">
        <f t="shared" ca="1" si="119"/>
        <v>0.17402924058782931</v>
      </c>
      <c r="I431">
        <f t="shared" ca="1" si="119"/>
        <v>0.77579809314386283</v>
      </c>
      <c r="J431">
        <f t="shared" ca="1" si="119"/>
        <v>0.72876052254590651</v>
      </c>
      <c r="K431">
        <f t="shared" ca="1" si="119"/>
        <v>0.40731585347378296</v>
      </c>
      <c r="L431" s="42">
        <f t="shared" ca="1" si="107"/>
        <v>0</v>
      </c>
      <c r="M431" s="42">
        <f t="shared" ca="1" si="108"/>
        <v>0.24733798817661867</v>
      </c>
      <c r="N431" s="42">
        <f t="shared" ca="1" si="109"/>
        <v>2.5017723032489864E-3</v>
      </c>
      <c r="O431" s="42">
        <f t="shared" ca="1" si="110"/>
        <v>2.918677794965369E-2</v>
      </c>
      <c r="P431" s="42">
        <f t="shared" ca="1" si="111"/>
        <v>0.18158638996119639</v>
      </c>
      <c r="Q431" s="42">
        <f t="shared" ca="1" si="112"/>
        <v>4.5001656603911373E-2</v>
      </c>
      <c r="R431" s="42">
        <f t="shared" ca="1" si="113"/>
        <v>0.20061111146439686</v>
      </c>
      <c r="S431" s="42">
        <f t="shared" ca="1" si="114"/>
        <v>0.18844781871898508</v>
      </c>
      <c r="T431" s="42">
        <f t="shared" ca="1" si="115"/>
        <v>0.10532648482198892</v>
      </c>
      <c r="U431">
        <f ca="1">+(L431^2*Markiwitz!$B$4^2)+(M431^2*Markiwitz!$C$4^2)+(N431^2*Markiwitz!$D$4^2)+(O431^2*Markiwitz!$E$4^2)+(P431^2*Markiwitz!$F$4^2)+(Q431^2*Markiwitz!$G$4^2)+(R431^2*Markiwitz!$H$4^2)+(S431^2*Markiwitz!$I$4^2)+(T431^2*Markiwitz!$J$4^2)+(2*L431*M431*Markiwitz!$B$8)+(2*L431*N431*Markiwitz!$E$8)+(2*L431*O431*Markiwitz!$H$8)+(2*L431*P431*Markiwitz!$B$11)+(2*L431*Q431*Markiwitz!$E$11)+(2*L431*R431*Markiwitz!$H$11)+(2*L431*S431*Markiwitz!$K$8)+(2*L431*T431*Markiwitz!$K$11)</f>
        <v>1.4003488285179977E-2</v>
      </c>
      <c r="V431" s="5">
        <f t="shared" ca="1" si="106"/>
        <v>0.11833633543920472</v>
      </c>
      <c r="W431" s="42">
        <f ca="1">SUMPRODUCT(L431:T431,Markiwitz!$B$3:$J$3)</f>
        <v>0.23320041221343307</v>
      </c>
    </row>
    <row r="432" spans="1:23" x14ac:dyDescent="0.25">
      <c r="A432">
        <v>431</v>
      </c>
      <c r="B432" s="25">
        <f t="shared" ca="1" si="105"/>
        <v>1.0000000000000002</v>
      </c>
      <c r="C432" s="46">
        <v>0</v>
      </c>
      <c r="D432">
        <f t="shared" ref="D432:K441" ca="1" si="120">RAND()</f>
        <v>0.31403287199007734</v>
      </c>
      <c r="E432">
        <f t="shared" ca="1" si="120"/>
        <v>0.7142397181804272</v>
      </c>
      <c r="F432">
        <f t="shared" ca="1" si="120"/>
        <v>0.64795254718306627</v>
      </c>
      <c r="G432">
        <f t="shared" ca="1" si="120"/>
        <v>0.45967389452088725</v>
      </c>
      <c r="H432">
        <f t="shared" ca="1" si="120"/>
        <v>0.10572163713417959</v>
      </c>
      <c r="I432">
        <f t="shared" ca="1" si="120"/>
        <v>1.9922607477340204E-2</v>
      </c>
      <c r="J432">
        <f t="shared" ca="1" si="120"/>
        <v>0.11859791806730813</v>
      </c>
      <c r="K432">
        <f t="shared" ca="1" si="120"/>
        <v>0.69917299505171382</v>
      </c>
      <c r="L432" s="42">
        <f t="shared" ca="1" si="107"/>
        <v>0</v>
      </c>
      <c r="M432" s="42">
        <f t="shared" ca="1" si="108"/>
        <v>0.10198143244043571</v>
      </c>
      <c r="N432" s="42">
        <f t="shared" ca="1" si="109"/>
        <v>0.23194765918707586</v>
      </c>
      <c r="O432" s="42">
        <f t="shared" ca="1" si="110"/>
        <v>0.21042105718552306</v>
      </c>
      <c r="P432" s="42">
        <f t="shared" ca="1" si="111"/>
        <v>0.14927801004283103</v>
      </c>
      <c r="Q432" s="42">
        <f t="shared" ca="1" si="112"/>
        <v>3.4332851610618234E-2</v>
      </c>
      <c r="R432" s="42">
        <f t="shared" ca="1" si="113"/>
        <v>6.4698196580894474E-3</v>
      </c>
      <c r="S432" s="42">
        <f t="shared" ca="1" si="114"/>
        <v>3.8514393389172584E-2</v>
      </c>
      <c r="T432" s="42">
        <f t="shared" ca="1" si="115"/>
        <v>0.22705477648625408</v>
      </c>
      <c r="U432">
        <f ca="1">+(L432^2*Markiwitz!$B$4^2)+(M432^2*Markiwitz!$C$4^2)+(N432^2*Markiwitz!$D$4^2)+(O432^2*Markiwitz!$E$4^2)+(P432^2*Markiwitz!$F$4^2)+(Q432^2*Markiwitz!$G$4^2)+(R432^2*Markiwitz!$H$4^2)+(S432^2*Markiwitz!$I$4^2)+(T432^2*Markiwitz!$J$4^2)+(2*L432*M432*Markiwitz!$B$8)+(2*L432*N432*Markiwitz!$E$8)+(2*L432*O432*Markiwitz!$H$8)+(2*L432*P432*Markiwitz!$B$11)+(2*L432*Q432*Markiwitz!$E$11)+(2*L432*R432*Markiwitz!$H$11)+(2*L432*S432*Markiwitz!$K$8)+(2*L432*T432*Markiwitz!$K$11)</f>
        <v>1.2324182192446463E-2</v>
      </c>
      <c r="V432" s="5">
        <f t="shared" ca="1" si="106"/>
        <v>0.11101433327479143</v>
      </c>
      <c r="W432" s="42">
        <f ca="1">SUMPRODUCT(L432:T432,Markiwitz!$B$3:$J$3)</f>
        <v>0.27900426864462236</v>
      </c>
    </row>
    <row r="433" spans="1:23" x14ac:dyDescent="0.25">
      <c r="A433">
        <v>432</v>
      </c>
      <c r="B433" s="25">
        <f t="shared" ca="1" si="105"/>
        <v>1</v>
      </c>
      <c r="C433" s="46">
        <v>0</v>
      </c>
      <c r="D433">
        <f t="shared" ca="1" si="120"/>
        <v>0.60685136796026895</v>
      </c>
      <c r="E433">
        <f t="shared" ca="1" si="120"/>
        <v>3.5938531312212141E-2</v>
      </c>
      <c r="F433">
        <f t="shared" ca="1" si="120"/>
        <v>0.65214778803293549</v>
      </c>
      <c r="G433">
        <f t="shared" ca="1" si="120"/>
        <v>0.53726448970652207</v>
      </c>
      <c r="H433">
        <f t="shared" ca="1" si="120"/>
        <v>0.61740878351126049</v>
      </c>
      <c r="I433">
        <f t="shared" ca="1" si="120"/>
        <v>0.94138418105617894</v>
      </c>
      <c r="J433">
        <f t="shared" ca="1" si="120"/>
        <v>0.27911920836295434</v>
      </c>
      <c r="K433">
        <f t="shared" ca="1" si="120"/>
        <v>0.96388322281005201</v>
      </c>
      <c r="L433" s="42">
        <f t="shared" ca="1" si="107"/>
        <v>0</v>
      </c>
      <c r="M433" s="42">
        <f t="shared" ca="1" si="108"/>
        <v>0.13095634135169104</v>
      </c>
      <c r="N433" s="42">
        <f t="shared" ca="1" si="109"/>
        <v>7.7554057264786792E-3</v>
      </c>
      <c r="O433" s="42">
        <f t="shared" ca="1" si="110"/>
        <v>0.14073114579677895</v>
      </c>
      <c r="P433" s="42">
        <f t="shared" ca="1" si="111"/>
        <v>0.11593974344432195</v>
      </c>
      <c r="Q433" s="42">
        <f t="shared" ca="1" si="112"/>
        <v>0.13323459363500437</v>
      </c>
      <c r="R433" s="42">
        <f t="shared" ca="1" si="113"/>
        <v>0.20314731854661708</v>
      </c>
      <c r="S433" s="42">
        <f t="shared" ca="1" si="114"/>
        <v>6.0232920708495369E-2</v>
      </c>
      <c r="T433" s="42">
        <f t="shared" ca="1" si="115"/>
        <v>0.20800253079061265</v>
      </c>
      <c r="U433">
        <f ca="1">+(L433^2*Markiwitz!$B$4^2)+(M433^2*Markiwitz!$C$4^2)+(N433^2*Markiwitz!$D$4^2)+(O433^2*Markiwitz!$E$4^2)+(P433^2*Markiwitz!$F$4^2)+(Q433^2*Markiwitz!$G$4^2)+(R433^2*Markiwitz!$H$4^2)+(S433^2*Markiwitz!$I$4^2)+(T433^2*Markiwitz!$J$4^2)+(2*L433*M433*Markiwitz!$B$8)+(2*L433*N433*Markiwitz!$E$8)+(2*L433*O433*Markiwitz!$H$8)+(2*L433*P433*Markiwitz!$B$11)+(2*L433*Q433*Markiwitz!$E$11)+(2*L433*R433*Markiwitz!$H$11)+(2*L433*S433*Markiwitz!$K$8)+(2*L433*T433*Markiwitz!$K$11)</f>
        <v>1.363445746760949E-2</v>
      </c>
      <c r="V433" s="5">
        <f t="shared" ca="1" si="106"/>
        <v>0.11676667961199158</v>
      </c>
      <c r="W433" s="42">
        <f ca="1">SUMPRODUCT(L433:T433,Markiwitz!$B$3:$J$3)</f>
        <v>0.48846355761986249</v>
      </c>
    </row>
    <row r="434" spans="1:23" x14ac:dyDescent="0.25">
      <c r="A434">
        <v>433</v>
      </c>
      <c r="B434" s="25">
        <f t="shared" ca="1" si="105"/>
        <v>1</v>
      </c>
      <c r="C434" s="46">
        <v>0</v>
      </c>
      <c r="D434">
        <f t="shared" ca="1" si="120"/>
        <v>0.88513007050721393</v>
      </c>
      <c r="E434">
        <f t="shared" ca="1" si="120"/>
        <v>0.14410026245512286</v>
      </c>
      <c r="F434">
        <f t="shared" ca="1" si="120"/>
        <v>0.37991919534215857</v>
      </c>
      <c r="G434">
        <f t="shared" ca="1" si="120"/>
        <v>0.35041197894190124</v>
      </c>
      <c r="H434">
        <f t="shared" ca="1" si="120"/>
        <v>0.81817041430840376</v>
      </c>
      <c r="I434">
        <f t="shared" ca="1" si="120"/>
        <v>0.95802987540371431</v>
      </c>
      <c r="J434">
        <f t="shared" ca="1" si="120"/>
        <v>0.76411090577069751</v>
      </c>
      <c r="K434">
        <f t="shared" ca="1" si="120"/>
        <v>0.7493449648484124</v>
      </c>
      <c r="L434" s="42">
        <f t="shared" ca="1" si="107"/>
        <v>0</v>
      </c>
      <c r="M434" s="42">
        <f t="shared" ca="1" si="108"/>
        <v>0.17530043836114861</v>
      </c>
      <c r="N434" s="42">
        <f t="shared" ca="1" si="109"/>
        <v>2.8539126641425886E-2</v>
      </c>
      <c r="O434" s="42">
        <f t="shared" ca="1" si="110"/>
        <v>7.5243180301320975E-2</v>
      </c>
      <c r="P434" s="42">
        <f t="shared" ca="1" si="111"/>
        <v>6.9399261828617553E-2</v>
      </c>
      <c r="Q434" s="42">
        <f t="shared" ca="1" si="112"/>
        <v>0.16203904608076108</v>
      </c>
      <c r="R434" s="42">
        <f t="shared" ca="1" si="113"/>
        <v>0.18973827996275147</v>
      </c>
      <c r="S434" s="42">
        <f t="shared" ca="1" si="114"/>
        <v>0.15133253428095558</v>
      </c>
      <c r="T434" s="42">
        <f t="shared" ca="1" si="115"/>
        <v>0.14840813254301879</v>
      </c>
      <c r="U434">
        <f ca="1">+(L434^2*Markiwitz!$B$4^2)+(M434^2*Markiwitz!$C$4^2)+(N434^2*Markiwitz!$D$4^2)+(O434^2*Markiwitz!$E$4^2)+(P434^2*Markiwitz!$F$4^2)+(Q434^2*Markiwitz!$G$4^2)+(R434^2*Markiwitz!$H$4^2)+(S434^2*Markiwitz!$I$4^2)+(T434^2*Markiwitz!$J$4^2)+(2*L434*M434*Markiwitz!$B$8)+(2*L434*N434*Markiwitz!$E$8)+(2*L434*O434*Markiwitz!$H$8)+(2*L434*P434*Markiwitz!$B$11)+(2*L434*Q434*Markiwitz!$E$11)+(2*L434*R434*Markiwitz!$H$11)+(2*L434*S434*Markiwitz!$K$8)+(2*L434*T434*Markiwitz!$K$11)</f>
        <v>1.5400358905098195E-2</v>
      </c>
      <c r="V434" s="5">
        <f t="shared" ca="1" si="106"/>
        <v>0.12409818252133346</v>
      </c>
      <c r="W434" s="42">
        <f ca="1">SUMPRODUCT(L434:T434,Markiwitz!$B$3:$J$3)</f>
        <v>0.53266303485471533</v>
      </c>
    </row>
    <row r="435" spans="1:23" x14ac:dyDescent="0.25">
      <c r="A435">
        <v>434</v>
      </c>
      <c r="B435" s="25">
        <f t="shared" ca="1" si="105"/>
        <v>1.0000000000000002</v>
      </c>
      <c r="C435" s="46">
        <v>0</v>
      </c>
      <c r="D435">
        <f t="shared" ca="1" si="120"/>
        <v>0.37612686302401122</v>
      </c>
      <c r="E435">
        <f t="shared" ca="1" si="120"/>
        <v>0.95043808940594598</v>
      </c>
      <c r="F435">
        <f t="shared" ca="1" si="120"/>
        <v>0.58199157704936444</v>
      </c>
      <c r="G435">
        <f t="shared" ca="1" si="120"/>
        <v>0.87655660407017155</v>
      </c>
      <c r="H435">
        <f t="shared" ca="1" si="120"/>
        <v>7.4458449266913362E-2</v>
      </c>
      <c r="I435">
        <f t="shared" ca="1" si="120"/>
        <v>2.2040459894403286E-2</v>
      </c>
      <c r="J435">
        <f t="shared" ca="1" si="120"/>
        <v>0.46131697158504237</v>
      </c>
      <c r="K435">
        <f t="shared" ca="1" si="120"/>
        <v>0.28793787249743852</v>
      </c>
      <c r="L435" s="42">
        <f t="shared" ca="1" si="107"/>
        <v>0</v>
      </c>
      <c r="M435" s="42">
        <f t="shared" ca="1" si="108"/>
        <v>0.10359147684320616</v>
      </c>
      <c r="N435" s="42">
        <f t="shared" ca="1" si="109"/>
        <v>0.26176616192210617</v>
      </c>
      <c r="O435" s="42">
        <f t="shared" ca="1" si="110"/>
        <v>0.16028997900371056</v>
      </c>
      <c r="P435" s="42">
        <f t="shared" ca="1" si="111"/>
        <v>0.2414179950409388</v>
      </c>
      <c r="Q435" s="42">
        <f t="shared" ca="1" si="112"/>
        <v>2.0507072164431119E-2</v>
      </c>
      <c r="R435" s="42">
        <f t="shared" ca="1" si="113"/>
        <v>6.0703023772565182E-3</v>
      </c>
      <c r="S435" s="42">
        <f t="shared" ca="1" si="114"/>
        <v>0.12705422312864473</v>
      </c>
      <c r="T435" s="42">
        <f t="shared" ca="1" si="115"/>
        <v>7.9302789519705999E-2</v>
      </c>
      <c r="U435">
        <f ca="1">+(L435^2*Markiwitz!$B$4^2)+(M435^2*Markiwitz!$C$4^2)+(N435^2*Markiwitz!$D$4^2)+(O435^2*Markiwitz!$E$4^2)+(P435^2*Markiwitz!$F$4^2)+(Q435^2*Markiwitz!$G$4^2)+(R435^2*Markiwitz!$H$4^2)+(S435^2*Markiwitz!$I$4^2)+(T435^2*Markiwitz!$J$4^2)+(2*L435*M435*Markiwitz!$B$8)+(2*L435*N435*Markiwitz!$E$8)+(2*L435*O435*Markiwitz!$H$8)+(2*L435*P435*Markiwitz!$B$11)+(2*L435*Q435*Markiwitz!$E$11)+(2*L435*R435*Markiwitz!$H$11)+(2*L435*S435*Markiwitz!$K$8)+(2*L435*T435*Markiwitz!$K$11)</f>
        <v>1.6469602141462862E-2</v>
      </c>
      <c r="V435" s="5">
        <f t="shared" ca="1" si="106"/>
        <v>0.12833394773583046</v>
      </c>
      <c r="W435" s="42">
        <f ca="1">SUMPRODUCT(L435:T435,Markiwitz!$B$3:$J$3)</f>
        <v>0.24718866742602738</v>
      </c>
    </row>
    <row r="436" spans="1:23" x14ac:dyDescent="0.25">
      <c r="A436">
        <v>435</v>
      </c>
      <c r="B436" s="25">
        <f t="shared" ca="1" si="105"/>
        <v>1</v>
      </c>
      <c r="C436" s="46">
        <v>0</v>
      </c>
      <c r="D436">
        <f t="shared" ca="1" si="120"/>
        <v>7.5893587497372628E-2</v>
      </c>
      <c r="E436">
        <f t="shared" ca="1" si="120"/>
        <v>8.5535605643610402E-2</v>
      </c>
      <c r="F436">
        <f t="shared" ca="1" si="120"/>
        <v>0.68840959753188213</v>
      </c>
      <c r="G436">
        <f t="shared" ca="1" si="120"/>
        <v>0.27910058087763889</v>
      </c>
      <c r="H436">
        <f t="shared" ca="1" si="120"/>
        <v>0.24337372726524265</v>
      </c>
      <c r="I436">
        <f t="shared" ca="1" si="120"/>
        <v>0.98493368340488952</v>
      </c>
      <c r="J436">
        <f t="shared" ca="1" si="120"/>
        <v>0.11457905090393394</v>
      </c>
      <c r="K436">
        <f t="shared" ca="1" si="120"/>
        <v>0.7621470217961771</v>
      </c>
      <c r="L436" s="42">
        <f t="shared" ca="1" si="107"/>
        <v>0</v>
      </c>
      <c r="M436" s="42">
        <f t="shared" ca="1" si="108"/>
        <v>2.3467601894646237E-2</v>
      </c>
      <c r="N436" s="42">
        <f t="shared" ca="1" si="109"/>
        <v>2.6449079655526845E-2</v>
      </c>
      <c r="O436" s="42">
        <f t="shared" ca="1" si="110"/>
        <v>0.2128680815871451</v>
      </c>
      <c r="P436" s="42">
        <f t="shared" ca="1" si="111"/>
        <v>8.6302697455535274E-2</v>
      </c>
      <c r="Q436" s="42">
        <f t="shared" ca="1" si="112"/>
        <v>7.5255340159992426E-2</v>
      </c>
      <c r="R436" s="42">
        <f t="shared" ca="1" si="113"/>
        <v>0.30455842630411523</v>
      </c>
      <c r="S436" s="42">
        <f t="shared" ca="1" si="114"/>
        <v>3.5429812198204694E-2</v>
      </c>
      <c r="T436" s="42">
        <f t="shared" ca="1" si="115"/>
        <v>0.23566896074483426</v>
      </c>
      <c r="U436">
        <f ca="1">+(L436^2*Markiwitz!$B$4^2)+(M436^2*Markiwitz!$C$4^2)+(N436^2*Markiwitz!$D$4^2)+(O436^2*Markiwitz!$E$4^2)+(P436^2*Markiwitz!$F$4^2)+(Q436^2*Markiwitz!$G$4^2)+(R436^2*Markiwitz!$H$4^2)+(S436^2*Markiwitz!$I$4^2)+(T436^2*Markiwitz!$J$4^2)+(2*L436*M436*Markiwitz!$B$8)+(2*L436*N436*Markiwitz!$E$8)+(2*L436*O436*Markiwitz!$H$8)+(2*L436*P436*Markiwitz!$B$11)+(2*L436*Q436*Markiwitz!$E$11)+(2*L436*R436*Markiwitz!$H$11)+(2*L436*S436*Markiwitz!$K$8)+(2*L436*T436*Markiwitz!$K$11)</f>
        <v>1.6188830987713426E-2</v>
      </c>
      <c r="V436" s="5">
        <f t="shared" ca="1" si="106"/>
        <v>0.12723533702440304</v>
      </c>
      <c r="W436" s="42">
        <f ca="1">SUMPRODUCT(L436:T436,Markiwitz!$B$3:$J$3)</f>
        <v>0.3387820333834185</v>
      </c>
    </row>
    <row r="437" spans="1:23" x14ac:dyDescent="0.25">
      <c r="A437">
        <v>436</v>
      </c>
      <c r="B437" s="25">
        <f t="shared" ca="1" si="105"/>
        <v>0.99999999999999989</v>
      </c>
      <c r="C437" s="46">
        <v>0</v>
      </c>
      <c r="D437">
        <f t="shared" ca="1" si="120"/>
        <v>0.61868311357822225</v>
      </c>
      <c r="E437">
        <f t="shared" ca="1" si="120"/>
        <v>2.2882018078079103E-2</v>
      </c>
      <c r="F437">
        <f t="shared" ca="1" si="120"/>
        <v>0.58288245175897235</v>
      </c>
      <c r="G437">
        <f t="shared" ca="1" si="120"/>
        <v>0.68376289120715683</v>
      </c>
      <c r="H437">
        <f t="shared" ca="1" si="120"/>
        <v>2.2095282461993659E-2</v>
      </c>
      <c r="I437">
        <f t="shared" ca="1" si="120"/>
        <v>0.58362501805896361</v>
      </c>
      <c r="J437">
        <f t="shared" ca="1" si="120"/>
        <v>0.21104420767225329</v>
      </c>
      <c r="K437">
        <f t="shared" ca="1" si="120"/>
        <v>0.67606461570592991</v>
      </c>
      <c r="L437" s="42">
        <f t="shared" ca="1" si="107"/>
        <v>0</v>
      </c>
      <c r="M437" s="42">
        <f t="shared" ca="1" si="108"/>
        <v>0.18191000006208785</v>
      </c>
      <c r="N437" s="42">
        <f t="shared" ca="1" si="109"/>
        <v>6.7279481509200578E-3</v>
      </c>
      <c r="O437" s="42">
        <f t="shared" ca="1" si="110"/>
        <v>0.17138361223796125</v>
      </c>
      <c r="P437" s="42">
        <f t="shared" ca="1" si="111"/>
        <v>0.20104526025053865</v>
      </c>
      <c r="Q437" s="42">
        <f t="shared" ca="1" si="112"/>
        <v>6.4966260526923758E-3</v>
      </c>
      <c r="R437" s="42">
        <f t="shared" ca="1" si="113"/>
        <v>0.17160194733182901</v>
      </c>
      <c r="S437" s="42">
        <f t="shared" ca="1" si="114"/>
        <v>6.2052852240824838E-2</v>
      </c>
      <c r="T437" s="42">
        <f t="shared" ca="1" si="115"/>
        <v>0.19878175367314588</v>
      </c>
      <c r="U437">
        <f ca="1">+(L437^2*Markiwitz!$B$4^2)+(M437^2*Markiwitz!$C$4^2)+(N437^2*Markiwitz!$D$4^2)+(O437^2*Markiwitz!$E$4^2)+(P437^2*Markiwitz!$F$4^2)+(Q437^2*Markiwitz!$G$4^2)+(R437^2*Markiwitz!$H$4^2)+(S437^2*Markiwitz!$I$4^2)+(T437^2*Markiwitz!$J$4^2)+(2*L437*M437*Markiwitz!$B$8)+(2*L437*N437*Markiwitz!$E$8)+(2*L437*O437*Markiwitz!$H$8)+(2*L437*P437*Markiwitz!$B$11)+(2*L437*Q437*Markiwitz!$E$11)+(2*L437*R437*Markiwitz!$H$11)+(2*L437*S437*Markiwitz!$K$8)+(2*L437*T437*Markiwitz!$K$11)</f>
        <v>1.2126442822835849E-2</v>
      </c>
      <c r="V437" s="5">
        <f t="shared" ca="1" si="106"/>
        <v>0.11012012905384669</v>
      </c>
      <c r="W437" s="42">
        <f ca="1">SUMPRODUCT(L437:T437,Markiwitz!$B$3:$J$3)</f>
        <v>0.17999114623726317</v>
      </c>
    </row>
    <row r="438" spans="1:23" x14ac:dyDescent="0.25">
      <c r="A438">
        <v>437</v>
      </c>
      <c r="B438" s="25">
        <f t="shared" ca="1" si="105"/>
        <v>1</v>
      </c>
      <c r="C438" s="46">
        <v>0</v>
      </c>
      <c r="D438">
        <f t="shared" ca="1" si="120"/>
        <v>0.81137663024137163</v>
      </c>
      <c r="E438">
        <f t="shared" ca="1" si="120"/>
        <v>0.19561922588955827</v>
      </c>
      <c r="F438">
        <f t="shared" ca="1" si="120"/>
        <v>0.33315191963596702</v>
      </c>
      <c r="G438">
        <f t="shared" ca="1" si="120"/>
        <v>0.64880587579273308</v>
      </c>
      <c r="H438">
        <f t="shared" ca="1" si="120"/>
        <v>0.29082950193680568</v>
      </c>
      <c r="I438">
        <f t="shared" ca="1" si="120"/>
        <v>0.35927886388595931</v>
      </c>
      <c r="J438">
        <f t="shared" ca="1" si="120"/>
        <v>4.5353356923316657E-2</v>
      </c>
      <c r="K438">
        <f t="shared" ca="1" si="120"/>
        <v>3.5305806210195301E-2</v>
      </c>
      <c r="L438" s="42">
        <f t="shared" ca="1" si="107"/>
        <v>0</v>
      </c>
      <c r="M438" s="42">
        <f t="shared" ca="1" si="108"/>
        <v>0.29833081275171769</v>
      </c>
      <c r="N438" s="42">
        <f t="shared" ca="1" si="109"/>
        <v>7.1926205998973411E-2</v>
      </c>
      <c r="O438" s="42">
        <f t="shared" ca="1" si="110"/>
        <v>0.12249487999823977</v>
      </c>
      <c r="P438" s="42">
        <f t="shared" ca="1" si="111"/>
        <v>0.23855602568409617</v>
      </c>
      <c r="Q438" s="42">
        <f t="shared" ca="1" si="112"/>
        <v>0.10693357246335006</v>
      </c>
      <c r="R438" s="42">
        <f t="shared" ca="1" si="113"/>
        <v>0.13210135894070116</v>
      </c>
      <c r="S438" s="42">
        <f t="shared" ca="1" si="114"/>
        <v>1.6675737663194405E-2</v>
      </c>
      <c r="T438" s="42">
        <f t="shared" ca="1" si="115"/>
        <v>1.2981406499727337E-2</v>
      </c>
      <c r="U438">
        <f ca="1">+(L438^2*Markiwitz!$B$4^2)+(M438^2*Markiwitz!$C$4^2)+(N438^2*Markiwitz!$D$4^2)+(O438^2*Markiwitz!$E$4^2)+(P438^2*Markiwitz!$F$4^2)+(Q438^2*Markiwitz!$G$4^2)+(R438^2*Markiwitz!$H$4^2)+(S438^2*Markiwitz!$I$4^2)+(T438^2*Markiwitz!$J$4^2)+(2*L438*M438*Markiwitz!$B$8)+(2*L438*N438*Markiwitz!$E$8)+(2*L438*O438*Markiwitz!$H$8)+(2*L438*P438*Markiwitz!$B$11)+(2*L438*Q438*Markiwitz!$E$11)+(2*L438*R438*Markiwitz!$H$11)+(2*L438*S438*Markiwitz!$K$8)+(2*L438*T438*Markiwitz!$K$11)</f>
        <v>1.5465359749975349E-2</v>
      </c>
      <c r="V438" s="5">
        <f t="shared" ca="1" si="106"/>
        <v>0.12435979957355732</v>
      </c>
      <c r="W438" s="42">
        <f ca="1">SUMPRODUCT(L438:T438,Markiwitz!$B$3:$J$3)</f>
        <v>0.47310423869114782</v>
      </c>
    </row>
    <row r="439" spans="1:23" x14ac:dyDescent="0.25">
      <c r="A439">
        <v>438</v>
      </c>
      <c r="B439" s="25">
        <f t="shared" ca="1" si="105"/>
        <v>1</v>
      </c>
      <c r="C439" s="46">
        <v>0</v>
      </c>
      <c r="D439">
        <f t="shared" ca="1" si="120"/>
        <v>0.1594798582194189</v>
      </c>
      <c r="E439">
        <f t="shared" ca="1" si="120"/>
        <v>0.66812047031020749</v>
      </c>
      <c r="F439">
        <f t="shared" ca="1" si="120"/>
        <v>0.83218705512444135</v>
      </c>
      <c r="G439">
        <f t="shared" ca="1" si="120"/>
        <v>0.77835603494404382</v>
      </c>
      <c r="H439">
        <f t="shared" ca="1" si="120"/>
        <v>0.43705819745714813</v>
      </c>
      <c r="I439">
        <f t="shared" ca="1" si="120"/>
        <v>2.3212799190433397E-2</v>
      </c>
      <c r="J439">
        <f t="shared" ca="1" si="120"/>
        <v>0.45034861055406517</v>
      </c>
      <c r="K439">
        <f t="shared" ca="1" si="120"/>
        <v>0.64829675850391733</v>
      </c>
      <c r="L439" s="42">
        <f t="shared" ca="1" si="107"/>
        <v>0</v>
      </c>
      <c r="M439" s="42">
        <f t="shared" ca="1" si="108"/>
        <v>3.989929268651201E-2</v>
      </c>
      <c r="N439" s="42">
        <f t="shared" ca="1" si="109"/>
        <v>0.16715298403438822</v>
      </c>
      <c r="O439" s="42">
        <f t="shared" ca="1" si="110"/>
        <v>0.20819980186246226</v>
      </c>
      <c r="P439" s="42">
        <f t="shared" ca="1" si="111"/>
        <v>0.19473214736507641</v>
      </c>
      <c r="Q439" s="42">
        <f t="shared" ca="1" si="112"/>
        <v>0.10934492377958957</v>
      </c>
      <c r="R439" s="42">
        <f t="shared" ca="1" si="113"/>
        <v>5.8074686001918984E-3</v>
      </c>
      <c r="S439" s="42">
        <f t="shared" ca="1" si="114"/>
        <v>0.11266997114293101</v>
      </c>
      <c r="T439" s="42">
        <f t="shared" ca="1" si="115"/>
        <v>0.16219341052884867</v>
      </c>
      <c r="U439">
        <f ca="1">+(L439^2*Markiwitz!$B$4^2)+(M439^2*Markiwitz!$C$4^2)+(N439^2*Markiwitz!$D$4^2)+(O439^2*Markiwitz!$E$4^2)+(P439^2*Markiwitz!$F$4^2)+(Q439^2*Markiwitz!$G$4^2)+(R439^2*Markiwitz!$H$4^2)+(S439^2*Markiwitz!$I$4^2)+(T439^2*Markiwitz!$J$4^2)+(2*L439*M439*Markiwitz!$B$8)+(2*L439*N439*Markiwitz!$E$8)+(2*L439*O439*Markiwitz!$H$8)+(2*L439*P439*Markiwitz!$B$11)+(2*L439*Q439*Markiwitz!$E$11)+(2*L439*R439*Markiwitz!$H$11)+(2*L439*S439*Markiwitz!$K$8)+(2*L439*T439*Markiwitz!$K$11)</f>
        <v>1.5641401940055113E-2</v>
      </c>
      <c r="V439" s="5">
        <f t="shared" ca="1" si="106"/>
        <v>0.12506559055173855</v>
      </c>
      <c r="W439" s="42">
        <f ca="1">SUMPRODUCT(L439:T439,Markiwitz!$B$3:$J$3)</f>
        <v>0.46932503457782249</v>
      </c>
    </row>
    <row r="440" spans="1:23" x14ac:dyDescent="0.25">
      <c r="A440">
        <v>439</v>
      </c>
      <c r="B440" s="25">
        <f t="shared" ca="1" si="105"/>
        <v>0.99999999999999989</v>
      </c>
      <c r="C440" s="46">
        <v>0</v>
      </c>
      <c r="D440">
        <f t="shared" ca="1" si="120"/>
        <v>0.9449907501629593</v>
      </c>
      <c r="E440">
        <f t="shared" ca="1" si="120"/>
        <v>0.90155016835363699</v>
      </c>
      <c r="F440">
        <f t="shared" ca="1" si="120"/>
        <v>0.43714865878082021</v>
      </c>
      <c r="G440">
        <f t="shared" ca="1" si="120"/>
        <v>9.1943940114494249E-2</v>
      </c>
      <c r="H440">
        <f t="shared" ca="1" si="120"/>
        <v>2.7058480909557647E-2</v>
      </c>
      <c r="I440">
        <f t="shared" ca="1" si="120"/>
        <v>0.76610438370913403</v>
      </c>
      <c r="J440">
        <f t="shared" ca="1" si="120"/>
        <v>0.76313256597035783</v>
      </c>
      <c r="K440">
        <f t="shared" ca="1" si="120"/>
        <v>7.9446027994569013E-2</v>
      </c>
      <c r="L440" s="42">
        <f t="shared" ca="1" si="107"/>
        <v>0</v>
      </c>
      <c r="M440" s="42">
        <f t="shared" ca="1" si="108"/>
        <v>0.23557776468614347</v>
      </c>
      <c r="N440" s="42">
        <f t="shared" ca="1" si="109"/>
        <v>0.22474841513162036</v>
      </c>
      <c r="O440" s="42">
        <f t="shared" ca="1" si="110"/>
        <v>0.10897726126247524</v>
      </c>
      <c r="P440" s="42">
        <f t="shared" ca="1" si="111"/>
        <v>2.2920804129430934E-2</v>
      </c>
      <c r="Q440" s="42">
        <f t="shared" ca="1" si="112"/>
        <v>6.7454379287596672E-3</v>
      </c>
      <c r="R440" s="42">
        <f t="shared" ca="1" si="113"/>
        <v>0.19098298919786347</v>
      </c>
      <c r="S440" s="42">
        <f t="shared" ca="1" si="114"/>
        <v>0.19024214154423849</v>
      </c>
      <c r="T440" s="42">
        <f t="shared" ca="1" si="115"/>
        <v>1.9805186119468264E-2</v>
      </c>
      <c r="U440">
        <f ca="1">+(L440^2*Markiwitz!$B$4^2)+(M440^2*Markiwitz!$C$4^2)+(N440^2*Markiwitz!$D$4^2)+(O440^2*Markiwitz!$E$4^2)+(P440^2*Markiwitz!$F$4^2)+(Q440^2*Markiwitz!$G$4^2)+(R440^2*Markiwitz!$H$4^2)+(S440^2*Markiwitz!$I$4^2)+(T440^2*Markiwitz!$J$4^2)+(2*L440*M440*Markiwitz!$B$8)+(2*L440*N440*Markiwitz!$E$8)+(2*L440*O440*Markiwitz!$H$8)+(2*L440*P440*Markiwitz!$B$11)+(2*L440*Q440*Markiwitz!$E$11)+(2*L440*R440*Markiwitz!$H$11)+(2*L440*S440*Markiwitz!$K$8)+(2*L440*T440*Markiwitz!$K$11)</f>
        <v>1.379147809416619E-2</v>
      </c>
      <c r="V440" s="5">
        <f t="shared" ca="1" si="106"/>
        <v>0.11743712400329885</v>
      </c>
      <c r="W440" s="42">
        <f ca="1">SUMPRODUCT(L440:T440,Markiwitz!$B$3:$J$3)</f>
        <v>0.13600289644802427</v>
      </c>
    </row>
    <row r="441" spans="1:23" x14ac:dyDescent="0.25">
      <c r="A441">
        <v>440</v>
      </c>
      <c r="B441" s="25">
        <f t="shared" ca="1" si="105"/>
        <v>1.0000000000000004</v>
      </c>
      <c r="C441" s="46">
        <v>0</v>
      </c>
      <c r="D441">
        <f t="shared" ca="1" si="120"/>
        <v>0.98205706258549885</v>
      </c>
      <c r="E441">
        <f t="shared" ca="1" si="120"/>
        <v>9.0557835688077404E-2</v>
      </c>
      <c r="F441">
        <f t="shared" ca="1" si="120"/>
        <v>0.37550140345919258</v>
      </c>
      <c r="G441">
        <f t="shared" ca="1" si="120"/>
        <v>0.44785869556833557</v>
      </c>
      <c r="H441">
        <f t="shared" ca="1" si="120"/>
        <v>0.82752220628412199</v>
      </c>
      <c r="I441">
        <f t="shared" ca="1" si="120"/>
        <v>0.12800621520967526</v>
      </c>
      <c r="J441">
        <f t="shared" ca="1" si="120"/>
        <v>0.36676448123616634</v>
      </c>
      <c r="K441">
        <f t="shared" ca="1" si="120"/>
        <v>0.23929524754354514</v>
      </c>
      <c r="L441" s="42">
        <f t="shared" ca="1" si="107"/>
        <v>0</v>
      </c>
      <c r="M441" s="42">
        <f t="shared" ca="1" si="108"/>
        <v>0.28403156230838056</v>
      </c>
      <c r="N441" s="42">
        <f t="shared" ca="1" si="109"/>
        <v>2.6191231171468637E-2</v>
      </c>
      <c r="O441" s="42">
        <f t="shared" ca="1" si="110"/>
        <v>0.10860290540827772</v>
      </c>
      <c r="P441" s="42">
        <f t="shared" ca="1" si="111"/>
        <v>0.12953015648680094</v>
      </c>
      <c r="Q441" s="42">
        <f t="shared" ca="1" si="112"/>
        <v>0.23933683087309818</v>
      </c>
      <c r="R441" s="42">
        <f t="shared" ca="1" si="113"/>
        <v>3.7022090341131783E-2</v>
      </c>
      <c r="S441" s="42">
        <f t="shared" ca="1" si="114"/>
        <v>0.10607600370030602</v>
      </c>
      <c r="T441" s="42">
        <f t="shared" ca="1" si="115"/>
        <v>6.9209219710536396E-2</v>
      </c>
      <c r="U441">
        <f ca="1">+(L441^2*Markiwitz!$B$4^2)+(M441^2*Markiwitz!$C$4^2)+(N441^2*Markiwitz!$D$4^2)+(O441^2*Markiwitz!$E$4^2)+(P441^2*Markiwitz!$F$4^2)+(Q441^2*Markiwitz!$G$4^2)+(R441^2*Markiwitz!$H$4^2)+(S441^2*Markiwitz!$I$4^2)+(T441^2*Markiwitz!$J$4^2)+(2*L441*M441*Markiwitz!$B$8)+(2*L441*N441*Markiwitz!$E$8)+(2*L441*O441*Markiwitz!$H$8)+(2*L441*P441*Markiwitz!$B$11)+(2*L441*Q441*Markiwitz!$E$11)+(2*L441*R441*Markiwitz!$H$11)+(2*L441*S441*Markiwitz!$K$8)+(2*L441*T441*Markiwitz!$K$11)</f>
        <v>2.2344353993804994E-2</v>
      </c>
      <c r="V441" s="5">
        <f t="shared" ca="1" si="106"/>
        <v>0.14948027961508834</v>
      </c>
      <c r="W441" s="42">
        <f ca="1">SUMPRODUCT(L441:T441,Markiwitz!$B$3:$J$3)</f>
        <v>0.77856716694968053</v>
      </c>
    </row>
    <row r="442" spans="1:23" x14ac:dyDescent="0.25">
      <c r="A442">
        <v>441</v>
      </c>
      <c r="B442" s="25">
        <f t="shared" ca="1" si="105"/>
        <v>0.99999999999999989</v>
      </c>
      <c r="C442" s="46">
        <v>0</v>
      </c>
      <c r="D442">
        <f t="shared" ref="D442:K451" ca="1" si="121">RAND()</f>
        <v>0.69702596690117491</v>
      </c>
      <c r="E442">
        <f t="shared" ca="1" si="121"/>
        <v>0.75301467589624382</v>
      </c>
      <c r="F442">
        <f t="shared" ca="1" si="121"/>
        <v>0.63718456496535247</v>
      </c>
      <c r="G442">
        <f t="shared" ca="1" si="121"/>
        <v>0.96760355932543252</v>
      </c>
      <c r="H442">
        <f t="shared" ca="1" si="121"/>
        <v>0.48673288677531523</v>
      </c>
      <c r="I442">
        <f t="shared" ca="1" si="121"/>
        <v>0.53077495100591421</v>
      </c>
      <c r="J442">
        <f t="shared" ca="1" si="121"/>
        <v>0.29853845827741132</v>
      </c>
      <c r="K442">
        <f t="shared" ca="1" si="121"/>
        <v>0.70468984730073692</v>
      </c>
      <c r="L442" s="42">
        <f t="shared" ca="1" si="107"/>
        <v>0</v>
      </c>
      <c r="M442" s="42">
        <f t="shared" ca="1" si="108"/>
        <v>0.1373297316061137</v>
      </c>
      <c r="N442" s="42">
        <f t="shared" ca="1" si="109"/>
        <v>0.14836076164571013</v>
      </c>
      <c r="O442" s="42">
        <f t="shared" ca="1" si="110"/>
        <v>0.12553963474169483</v>
      </c>
      <c r="P442" s="42">
        <f t="shared" ca="1" si="111"/>
        <v>0.19063957931731104</v>
      </c>
      <c r="Q442" s="42">
        <f t="shared" ca="1" si="112"/>
        <v>9.5897283428179686E-2</v>
      </c>
      <c r="R442" s="42">
        <f t="shared" ca="1" si="113"/>
        <v>0.10457455679728633</v>
      </c>
      <c r="S442" s="42">
        <f t="shared" ca="1" si="114"/>
        <v>5.881876471777505E-2</v>
      </c>
      <c r="T442" s="42">
        <f t="shared" ca="1" si="115"/>
        <v>0.13883968774592911</v>
      </c>
      <c r="U442">
        <f ca="1">+(L442^2*Markiwitz!$B$4^2)+(M442^2*Markiwitz!$C$4^2)+(N442^2*Markiwitz!$D$4^2)+(O442^2*Markiwitz!$E$4^2)+(P442^2*Markiwitz!$F$4^2)+(Q442^2*Markiwitz!$G$4^2)+(R442^2*Markiwitz!$H$4^2)+(S442^2*Markiwitz!$I$4^2)+(T442^2*Markiwitz!$J$4^2)+(2*L442*M442*Markiwitz!$B$8)+(2*L442*N442*Markiwitz!$E$8)+(2*L442*O442*Markiwitz!$H$8)+(2*L442*P442*Markiwitz!$B$11)+(2*L442*Q442*Markiwitz!$E$11)+(2*L442*R442*Markiwitz!$H$11)+(2*L442*S442*Markiwitz!$K$8)+(2*L442*T442*Markiwitz!$K$11)</f>
        <v>1.201825741780497E-2</v>
      </c>
      <c r="V442" s="5">
        <f t="shared" ca="1" si="106"/>
        <v>0.10962781315799823</v>
      </c>
      <c r="W442" s="42">
        <f ca="1">SUMPRODUCT(L442:T442,Markiwitz!$B$3:$J$3)</f>
        <v>0.42453985708930142</v>
      </c>
    </row>
    <row r="443" spans="1:23" x14ac:dyDescent="0.25">
      <c r="A443">
        <v>442</v>
      </c>
      <c r="B443" s="25">
        <f t="shared" ca="1" si="105"/>
        <v>0.99999999999999989</v>
      </c>
      <c r="C443" s="46">
        <v>0</v>
      </c>
      <c r="D443">
        <f t="shared" ca="1" si="121"/>
        <v>0.2553861812432564</v>
      </c>
      <c r="E443">
        <f t="shared" ca="1" si="121"/>
        <v>0.45542950963951423</v>
      </c>
      <c r="F443">
        <f t="shared" ca="1" si="121"/>
        <v>0.34491022725523346</v>
      </c>
      <c r="G443">
        <f t="shared" ca="1" si="121"/>
        <v>0.5008299355288085</v>
      </c>
      <c r="H443">
        <f t="shared" ca="1" si="121"/>
        <v>0.90418624989172125</v>
      </c>
      <c r="I443">
        <f t="shared" ca="1" si="121"/>
        <v>0.69783557450813294</v>
      </c>
      <c r="J443">
        <f t="shared" ca="1" si="121"/>
        <v>0.53422788471499161</v>
      </c>
      <c r="K443">
        <f t="shared" ca="1" si="121"/>
        <v>0.93191944671640203</v>
      </c>
      <c r="L443" s="42">
        <f t="shared" ca="1" si="107"/>
        <v>0</v>
      </c>
      <c r="M443" s="42">
        <f t="shared" ca="1" si="108"/>
        <v>5.5221917134263179E-2</v>
      </c>
      <c r="N443" s="42">
        <f t="shared" ca="1" si="109"/>
        <v>9.8477100520392616E-2</v>
      </c>
      <c r="O443" s="42">
        <f t="shared" ca="1" si="110"/>
        <v>7.4579618582050117E-2</v>
      </c>
      <c r="P443" s="42">
        <f t="shared" ca="1" si="111"/>
        <v>0.10829399250771139</v>
      </c>
      <c r="Q443" s="42">
        <f t="shared" ca="1" si="112"/>
        <v>0.19551135430425431</v>
      </c>
      <c r="R443" s="42">
        <f t="shared" ca="1" si="113"/>
        <v>0.15089233912826133</v>
      </c>
      <c r="S443" s="42">
        <f t="shared" ca="1" si="114"/>
        <v>0.11551560008818199</v>
      </c>
      <c r="T443" s="42">
        <f t="shared" ca="1" si="115"/>
        <v>0.20150807773488502</v>
      </c>
      <c r="U443">
        <f ca="1">+(L443^2*Markiwitz!$B$4^2)+(M443^2*Markiwitz!$C$4^2)+(N443^2*Markiwitz!$D$4^2)+(O443^2*Markiwitz!$E$4^2)+(P443^2*Markiwitz!$F$4^2)+(Q443^2*Markiwitz!$G$4^2)+(R443^2*Markiwitz!$H$4^2)+(S443^2*Markiwitz!$I$4^2)+(T443^2*Markiwitz!$J$4^2)+(2*L443*M443*Markiwitz!$B$8)+(2*L443*N443*Markiwitz!$E$8)+(2*L443*O443*Markiwitz!$H$8)+(2*L443*P443*Markiwitz!$B$11)+(2*L443*Q443*Markiwitz!$E$11)+(2*L443*R443*Markiwitz!$H$11)+(2*L443*S443*Markiwitz!$K$8)+(2*L443*T443*Markiwitz!$K$11)</f>
        <v>1.7417299769677388E-2</v>
      </c>
      <c r="V443" s="5">
        <f t="shared" ca="1" si="106"/>
        <v>0.13197461789934226</v>
      </c>
      <c r="W443" s="42">
        <f ca="1">SUMPRODUCT(L443:T443,Markiwitz!$B$3:$J$3)</f>
        <v>0.63880219619052159</v>
      </c>
    </row>
    <row r="444" spans="1:23" x14ac:dyDescent="0.25">
      <c r="A444">
        <v>443</v>
      </c>
      <c r="B444" s="25">
        <f t="shared" ca="1" si="105"/>
        <v>0.99999999999999989</v>
      </c>
      <c r="C444" s="46">
        <v>0</v>
      </c>
      <c r="D444">
        <f t="shared" ca="1" si="121"/>
        <v>0.95585593025786431</v>
      </c>
      <c r="E444">
        <f t="shared" ca="1" si="121"/>
        <v>0.83264857663110325</v>
      </c>
      <c r="F444">
        <f t="shared" ca="1" si="121"/>
        <v>0.50500751223301632</v>
      </c>
      <c r="G444">
        <f t="shared" ca="1" si="121"/>
        <v>0.47181015592834608</v>
      </c>
      <c r="H444">
        <f t="shared" ca="1" si="121"/>
        <v>0.31486430630890261</v>
      </c>
      <c r="I444">
        <f t="shared" ca="1" si="121"/>
        <v>0.28859924307371654</v>
      </c>
      <c r="J444">
        <f t="shared" ca="1" si="121"/>
        <v>0.44181484184134934</v>
      </c>
      <c r="K444">
        <f t="shared" ca="1" si="121"/>
        <v>0.48301408627371856</v>
      </c>
      <c r="L444" s="42">
        <f t="shared" ca="1" si="107"/>
        <v>0</v>
      </c>
      <c r="M444" s="42">
        <f t="shared" ca="1" si="108"/>
        <v>0.222622663561719</v>
      </c>
      <c r="N444" s="42">
        <f t="shared" ca="1" si="109"/>
        <v>0.19392717884847291</v>
      </c>
      <c r="O444" s="42">
        <f t="shared" ca="1" si="110"/>
        <v>0.11761826644906825</v>
      </c>
      <c r="P444" s="42">
        <f t="shared" ca="1" si="111"/>
        <v>0.10988646958533027</v>
      </c>
      <c r="Q444" s="42">
        <f t="shared" ca="1" si="112"/>
        <v>7.3333154413856974E-2</v>
      </c>
      <c r="R444" s="42">
        <f t="shared" ca="1" si="113"/>
        <v>6.7215916291521224E-2</v>
      </c>
      <c r="S444" s="42">
        <f t="shared" ca="1" si="114"/>
        <v>0.10290044114209393</v>
      </c>
      <c r="T444" s="42">
        <f t="shared" ca="1" si="115"/>
        <v>0.11249590970793735</v>
      </c>
      <c r="U444">
        <f ca="1">+(L444^2*Markiwitz!$B$4^2)+(M444^2*Markiwitz!$C$4^2)+(N444^2*Markiwitz!$D$4^2)+(O444^2*Markiwitz!$E$4^2)+(P444^2*Markiwitz!$F$4^2)+(Q444^2*Markiwitz!$G$4^2)+(R444^2*Markiwitz!$H$4^2)+(S444^2*Markiwitz!$I$4^2)+(T444^2*Markiwitz!$J$4^2)+(2*L444*M444*Markiwitz!$B$8)+(2*L444*N444*Markiwitz!$E$8)+(2*L444*O444*Markiwitz!$H$8)+(2*L444*P444*Markiwitz!$B$11)+(2*L444*Q444*Markiwitz!$E$11)+(2*L444*R444*Markiwitz!$H$11)+(2*L444*S444*Markiwitz!$K$8)+(2*L444*T444*Markiwitz!$K$11)</f>
        <v>1.0080039358946389E-2</v>
      </c>
      <c r="V444" s="5">
        <f t="shared" ca="1" si="106"/>
        <v>0.10039939919614255</v>
      </c>
      <c r="W444" s="42">
        <f ca="1">SUMPRODUCT(L444:T444,Markiwitz!$B$3:$J$3)</f>
        <v>0.34718144061533229</v>
      </c>
    </row>
    <row r="445" spans="1:23" x14ac:dyDescent="0.25">
      <c r="A445">
        <v>444</v>
      </c>
      <c r="B445" s="25">
        <f t="shared" ca="1" si="105"/>
        <v>1</v>
      </c>
      <c r="C445" s="46">
        <v>0</v>
      </c>
      <c r="D445">
        <f t="shared" ca="1" si="121"/>
        <v>0.12786868798439421</v>
      </c>
      <c r="E445">
        <f t="shared" ca="1" si="121"/>
        <v>0.14443386972030658</v>
      </c>
      <c r="F445">
        <f t="shared" ca="1" si="121"/>
        <v>0.1656588246309908</v>
      </c>
      <c r="G445">
        <f t="shared" ca="1" si="121"/>
        <v>2.228870895755608E-2</v>
      </c>
      <c r="H445">
        <f t="shared" ca="1" si="121"/>
        <v>6.5670154627510913E-2</v>
      </c>
      <c r="I445">
        <f t="shared" ca="1" si="121"/>
        <v>0.7679957584396595</v>
      </c>
      <c r="J445">
        <f t="shared" ca="1" si="121"/>
        <v>0.55911806884064208</v>
      </c>
      <c r="K445">
        <f t="shared" ca="1" si="121"/>
        <v>7.1601578678637923E-2</v>
      </c>
      <c r="L445" s="42">
        <f t="shared" ca="1" si="107"/>
        <v>0</v>
      </c>
      <c r="M445" s="42">
        <f t="shared" ca="1" si="108"/>
        <v>6.6437867270883758E-2</v>
      </c>
      <c r="N445" s="42">
        <f t="shared" ca="1" si="109"/>
        <v>7.5044785530832839E-2</v>
      </c>
      <c r="O445" s="42">
        <f t="shared" ca="1" si="110"/>
        <v>8.6072823429826764E-2</v>
      </c>
      <c r="P445" s="42">
        <f t="shared" ca="1" si="111"/>
        <v>1.158074201513818E-2</v>
      </c>
      <c r="Q445" s="42">
        <f t="shared" ca="1" si="112"/>
        <v>3.4120824148390926E-2</v>
      </c>
      <c r="R445" s="42">
        <f t="shared" ca="1" si="113"/>
        <v>0.39903436148530003</v>
      </c>
      <c r="S445" s="42">
        <f t="shared" ca="1" si="114"/>
        <v>0.29050592941816217</v>
      </c>
      <c r="T445" s="42">
        <f t="shared" ca="1" si="115"/>
        <v>3.720266670146536E-2</v>
      </c>
      <c r="U445">
        <f ca="1">+(L445^2*Markiwitz!$B$4^2)+(M445^2*Markiwitz!$C$4^2)+(N445^2*Markiwitz!$D$4^2)+(O445^2*Markiwitz!$E$4^2)+(P445^2*Markiwitz!$F$4^2)+(Q445^2*Markiwitz!$G$4^2)+(R445^2*Markiwitz!$H$4^2)+(S445^2*Markiwitz!$I$4^2)+(T445^2*Markiwitz!$J$4^2)+(2*L445*M445*Markiwitz!$B$8)+(2*L445*N445*Markiwitz!$E$8)+(2*L445*O445*Markiwitz!$H$8)+(2*L445*P445*Markiwitz!$B$11)+(2*L445*Q445*Markiwitz!$E$11)+(2*L445*R445*Markiwitz!$H$11)+(2*L445*S445*Markiwitz!$K$8)+(2*L445*T445*Markiwitz!$K$11)</f>
        <v>2.5572685968194283E-2</v>
      </c>
      <c r="V445" s="5">
        <f t="shared" ca="1" si="106"/>
        <v>0.15991462087062047</v>
      </c>
      <c r="W445" s="42">
        <f ca="1">SUMPRODUCT(L445:T445,Markiwitz!$B$3:$J$3)</f>
        <v>0.15464041553328814</v>
      </c>
    </row>
    <row r="446" spans="1:23" x14ac:dyDescent="0.25">
      <c r="A446">
        <v>445</v>
      </c>
      <c r="B446" s="25">
        <f t="shared" ca="1" si="105"/>
        <v>1.0000000000000002</v>
      </c>
      <c r="C446" s="46">
        <v>0</v>
      </c>
      <c r="D446">
        <f t="shared" ca="1" si="121"/>
        <v>0.63553207740276652</v>
      </c>
      <c r="E446">
        <f t="shared" ca="1" si="121"/>
        <v>0.28245799274439842</v>
      </c>
      <c r="F446">
        <f t="shared" ca="1" si="121"/>
        <v>3.2520391100145596E-2</v>
      </c>
      <c r="G446">
        <f t="shared" ca="1" si="121"/>
        <v>6.8126650491461382E-2</v>
      </c>
      <c r="H446">
        <f t="shared" ca="1" si="121"/>
        <v>0.76477292858856372</v>
      </c>
      <c r="I446">
        <f t="shared" ca="1" si="121"/>
        <v>0.27513631039457243</v>
      </c>
      <c r="J446">
        <f t="shared" ca="1" si="121"/>
        <v>0.2811925622858038</v>
      </c>
      <c r="K446">
        <f t="shared" ca="1" si="121"/>
        <v>0.21746751879824988</v>
      </c>
      <c r="L446" s="42">
        <f t="shared" ca="1" si="107"/>
        <v>0</v>
      </c>
      <c r="M446" s="42">
        <f t="shared" ca="1" si="108"/>
        <v>0.24852591855634365</v>
      </c>
      <c r="N446" s="42">
        <f t="shared" ca="1" si="109"/>
        <v>0.11045568681168993</v>
      </c>
      <c r="O446" s="42">
        <f t="shared" ca="1" si="110"/>
        <v>1.2717155211117978E-2</v>
      </c>
      <c r="P446" s="42">
        <f t="shared" ca="1" si="111"/>
        <v>2.664104455710628E-2</v>
      </c>
      <c r="Q446" s="42">
        <f t="shared" ca="1" si="112"/>
        <v>0.29906577704345222</v>
      </c>
      <c r="R446" s="42">
        <f t="shared" ca="1" si="113"/>
        <v>0.10759253025977432</v>
      </c>
      <c r="S446" s="42">
        <f t="shared" ca="1" si="114"/>
        <v>0.10996083804122875</v>
      </c>
      <c r="T446" s="42">
        <f t="shared" ca="1" si="115"/>
        <v>8.5041049519286954E-2</v>
      </c>
      <c r="U446">
        <f ca="1">+(L446^2*Markiwitz!$B$4^2)+(M446^2*Markiwitz!$C$4^2)+(N446^2*Markiwitz!$D$4^2)+(O446^2*Markiwitz!$E$4^2)+(P446^2*Markiwitz!$F$4^2)+(Q446^2*Markiwitz!$G$4^2)+(R446^2*Markiwitz!$H$4^2)+(S446^2*Markiwitz!$I$4^2)+(T446^2*Markiwitz!$J$4^2)+(2*L446*M446*Markiwitz!$B$8)+(2*L446*N446*Markiwitz!$E$8)+(2*L446*O446*Markiwitz!$H$8)+(2*L446*P446*Markiwitz!$B$11)+(2*L446*Q446*Markiwitz!$E$11)+(2*L446*R446*Markiwitz!$H$11)+(2*L446*S446*Markiwitz!$K$8)+(2*L446*T446*Markiwitz!$K$11)</f>
        <v>2.9567001713868495E-2</v>
      </c>
      <c r="V446" s="5">
        <f t="shared" ca="1" si="106"/>
        <v>0.17195057927750199</v>
      </c>
      <c r="W446" s="42">
        <f ca="1">SUMPRODUCT(L446:T446,Markiwitz!$B$3:$J$3)</f>
        <v>0.89857423284868332</v>
      </c>
    </row>
    <row r="447" spans="1:23" x14ac:dyDescent="0.25">
      <c r="A447">
        <v>446</v>
      </c>
      <c r="B447" s="25">
        <f t="shared" ca="1" si="105"/>
        <v>1</v>
      </c>
      <c r="C447" s="46">
        <v>0</v>
      </c>
      <c r="D447">
        <f t="shared" ca="1" si="121"/>
        <v>0.38653360480704124</v>
      </c>
      <c r="E447">
        <f t="shared" ca="1" si="121"/>
        <v>0.44866274202329526</v>
      </c>
      <c r="F447">
        <f t="shared" ca="1" si="121"/>
        <v>0.41544958667494547</v>
      </c>
      <c r="G447">
        <f t="shared" ca="1" si="121"/>
        <v>0.3011343206955146</v>
      </c>
      <c r="H447">
        <f t="shared" ca="1" si="121"/>
        <v>0.71642118145677725</v>
      </c>
      <c r="I447">
        <f t="shared" ca="1" si="121"/>
        <v>0.30510353160363557</v>
      </c>
      <c r="J447">
        <f t="shared" ca="1" si="121"/>
        <v>0.56098001142809739</v>
      </c>
      <c r="K447">
        <f t="shared" ca="1" si="121"/>
        <v>9.1708867421916307E-2</v>
      </c>
      <c r="L447" s="42">
        <f t="shared" ca="1" si="107"/>
        <v>0</v>
      </c>
      <c r="M447" s="42">
        <f t="shared" ca="1" si="108"/>
        <v>0.11981845696109696</v>
      </c>
      <c r="N447" s="42">
        <f t="shared" ca="1" si="109"/>
        <v>0.13907737070364723</v>
      </c>
      <c r="O447" s="42">
        <f t="shared" ca="1" si="110"/>
        <v>0.12878189063371881</v>
      </c>
      <c r="P447" s="42">
        <f t="shared" ca="1" si="111"/>
        <v>9.3346216719699324E-2</v>
      </c>
      <c r="Q447" s="42">
        <f t="shared" ca="1" si="112"/>
        <v>0.22207766525047395</v>
      </c>
      <c r="R447" s="42">
        <f t="shared" ca="1" si="113"/>
        <v>9.4576600625392651E-2</v>
      </c>
      <c r="S447" s="42">
        <f t="shared" ca="1" si="114"/>
        <v>0.17389370165858536</v>
      </c>
      <c r="T447" s="42">
        <f t="shared" ca="1" si="115"/>
        <v>2.8428097447385659E-2</v>
      </c>
      <c r="U447">
        <f ca="1">+(L447^2*Markiwitz!$B$4^2)+(M447^2*Markiwitz!$C$4^2)+(N447^2*Markiwitz!$D$4^2)+(O447^2*Markiwitz!$E$4^2)+(P447^2*Markiwitz!$F$4^2)+(Q447^2*Markiwitz!$G$4^2)+(R447^2*Markiwitz!$H$4^2)+(S447^2*Markiwitz!$I$4^2)+(T447^2*Markiwitz!$J$4^2)+(2*L447*M447*Markiwitz!$B$8)+(2*L447*N447*Markiwitz!$E$8)+(2*L447*O447*Markiwitz!$H$8)+(2*L447*P447*Markiwitz!$B$11)+(2*L447*Q447*Markiwitz!$E$11)+(2*L447*R447*Markiwitz!$H$11)+(2*L447*S447*Markiwitz!$K$8)+(2*L447*T447*Markiwitz!$K$11)</f>
        <v>2.2021144055057673E-2</v>
      </c>
      <c r="V447" s="5">
        <f t="shared" ca="1" si="106"/>
        <v>0.1483952292193306</v>
      </c>
      <c r="W447" s="42">
        <f ca="1">SUMPRODUCT(L447:T447,Markiwitz!$B$3:$J$3)</f>
        <v>0.72157474521565024</v>
      </c>
    </row>
    <row r="448" spans="1:23" x14ac:dyDescent="0.25">
      <c r="A448">
        <v>447</v>
      </c>
      <c r="B448" s="25">
        <f t="shared" ca="1" si="105"/>
        <v>0.99999999999999989</v>
      </c>
      <c r="C448" s="46">
        <v>0</v>
      </c>
      <c r="D448">
        <f t="shared" ca="1" si="121"/>
        <v>0.16600681808305229</v>
      </c>
      <c r="E448">
        <f t="shared" ca="1" si="121"/>
        <v>0.97806612971476736</v>
      </c>
      <c r="F448">
        <f t="shared" ca="1" si="121"/>
        <v>0.11597602751315106</v>
      </c>
      <c r="G448">
        <f t="shared" ca="1" si="121"/>
        <v>0.19935281514523018</v>
      </c>
      <c r="H448">
        <f t="shared" ca="1" si="121"/>
        <v>0.79252884410400926</v>
      </c>
      <c r="I448">
        <f t="shared" ca="1" si="121"/>
        <v>0.64665087472348626</v>
      </c>
      <c r="J448">
        <f t="shared" ca="1" si="121"/>
        <v>0.39592649306812022</v>
      </c>
      <c r="K448">
        <f t="shared" ca="1" si="121"/>
        <v>0.74857064074340052</v>
      </c>
      <c r="L448" s="42">
        <f t="shared" ca="1" si="107"/>
        <v>0</v>
      </c>
      <c r="M448" s="42">
        <f t="shared" ca="1" si="108"/>
        <v>4.1059507552879106E-2</v>
      </c>
      <c r="N448" s="42">
        <f t="shared" ca="1" si="109"/>
        <v>0.24191123053841948</v>
      </c>
      <c r="O448" s="42">
        <f t="shared" ca="1" si="110"/>
        <v>2.8685078315559182E-2</v>
      </c>
      <c r="P448" s="42">
        <f t="shared" ca="1" si="111"/>
        <v>4.9307182160724362E-2</v>
      </c>
      <c r="Q448" s="42">
        <f t="shared" ca="1" si="112"/>
        <v>0.19602112995192228</v>
      </c>
      <c r="R448" s="42">
        <f t="shared" ca="1" si="113"/>
        <v>0.15994021680182716</v>
      </c>
      <c r="S448" s="42">
        <f t="shared" ca="1" si="114"/>
        <v>9.7926982880801677E-2</v>
      </c>
      <c r="T448" s="42">
        <f t="shared" ca="1" si="115"/>
        <v>0.18514867179786668</v>
      </c>
      <c r="U448">
        <f ca="1">+(L448^2*Markiwitz!$B$4^2)+(M448^2*Markiwitz!$C$4^2)+(N448^2*Markiwitz!$D$4^2)+(O448^2*Markiwitz!$E$4^2)+(P448^2*Markiwitz!$F$4^2)+(Q448^2*Markiwitz!$G$4^2)+(R448^2*Markiwitz!$H$4^2)+(S448^2*Markiwitz!$I$4^2)+(T448^2*Markiwitz!$J$4^2)+(2*L448*M448*Markiwitz!$B$8)+(2*L448*N448*Markiwitz!$E$8)+(2*L448*O448*Markiwitz!$H$8)+(2*L448*P448*Markiwitz!$B$11)+(2*L448*Q448*Markiwitz!$E$11)+(2*L448*R448*Markiwitz!$H$11)+(2*L448*S448*Markiwitz!$K$8)+(2*L448*T448*Markiwitz!$K$11)</f>
        <v>1.9201609944345301E-2</v>
      </c>
      <c r="V448" s="5">
        <f t="shared" ca="1" si="106"/>
        <v>0.13856987386999131</v>
      </c>
      <c r="W448" s="42">
        <f ca="1">SUMPRODUCT(L448:T448,Markiwitz!$B$3:$J$3)</f>
        <v>0.63512456411049456</v>
      </c>
    </row>
    <row r="449" spans="1:23" x14ac:dyDescent="0.25">
      <c r="A449">
        <v>448</v>
      </c>
      <c r="B449" s="25">
        <f t="shared" ca="1" si="105"/>
        <v>1.0000000000000002</v>
      </c>
      <c r="C449" s="46">
        <v>0</v>
      </c>
      <c r="D449">
        <f t="shared" ca="1" si="121"/>
        <v>0.67833005692991444</v>
      </c>
      <c r="E449">
        <f t="shared" ca="1" si="121"/>
        <v>0.60355380010497417</v>
      </c>
      <c r="F449">
        <f t="shared" ca="1" si="121"/>
        <v>0.58688393342214584</v>
      </c>
      <c r="G449">
        <f t="shared" ca="1" si="121"/>
        <v>0.28690419899680641</v>
      </c>
      <c r="H449">
        <f t="shared" ca="1" si="121"/>
        <v>0.5930802007105771</v>
      </c>
      <c r="I449">
        <f t="shared" ca="1" si="121"/>
        <v>1.7587268458959859E-2</v>
      </c>
      <c r="J449">
        <f t="shared" ca="1" si="121"/>
        <v>0.77289474938689573</v>
      </c>
      <c r="K449">
        <f t="shared" ca="1" si="121"/>
        <v>0.26997954562711435</v>
      </c>
      <c r="L449" s="42">
        <f t="shared" ca="1" si="107"/>
        <v>0</v>
      </c>
      <c r="M449" s="42">
        <f t="shared" ca="1" si="108"/>
        <v>0.17807613350187623</v>
      </c>
      <c r="N449" s="42">
        <f t="shared" ca="1" si="109"/>
        <v>0.15844576837638621</v>
      </c>
      <c r="O449" s="42">
        <f t="shared" ca="1" si="110"/>
        <v>0.15406957219497991</v>
      </c>
      <c r="P449" s="42">
        <f t="shared" ca="1" si="111"/>
        <v>7.5318482383101737E-2</v>
      </c>
      <c r="Q449" s="42">
        <f t="shared" ca="1" si="112"/>
        <v>0.15569622475090814</v>
      </c>
      <c r="R449" s="42">
        <f t="shared" ca="1" si="113"/>
        <v>4.6170337493310577E-3</v>
      </c>
      <c r="S449" s="42">
        <f t="shared" ca="1" si="114"/>
        <v>0.20290138579092989</v>
      </c>
      <c r="T449" s="42">
        <f t="shared" ca="1" si="115"/>
        <v>7.0875399252486967E-2</v>
      </c>
      <c r="U449">
        <f ca="1">+(L449^2*Markiwitz!$B$4^2)+(M449^2*Markiwitz!$C$4^2)+(N449^2*Markiwitz!$D$4^2)+(O449^2*Markiwitz!$E$4^2)+(P449^2*Markiwitz!$F$4^2)+(Q449^2*Markiwitz!$G$4^2)+(R449^2*Markiwitz!$H$4^2)+(S449^2*Markiwitz!$I$4^2)+(T449^2*Markiwitz!$J$4^2)+(2*L449*M449*Markiwitz!$B$8)+(2*L449*N449*Markiwitz!$E$8)+(2*L449*O449*Markiwitz!$H$8)+(2*L449*P449*Markiwitz!$B$11)+(2*L449*Q449*Markiwitz!$E$11)+(2*L449*R449*Markiwitz!$H$11)+(2*L449*S449*Markiwitz!$K$8)+(2*L449*T449*Markiwitz!$K$11)</f>
        <v>1.6916713827734759E-2</v>
      </c>
      <c r="V449" s="5">
        <f t="shared" ca="1" si="106"/>
        <v>0.13006426806673216</v>
      </c>
      <c r="W449" s="42">
        <f ca="1">SUMPRODUCT(L449:T449,Markiwitz!$B$3:$J$3)</f>
        <v>0.54692255610927698</v>
      </c>
    </row>
    <row r="450" spans="1:23" x14ac:dyDescent="0.25">
      <c r="A450">
        <v>449</v>
      </c>
      <c r="B450" s="25">
        <f t="shared" ref="B450:B513" ca="1" si="122">SUM(L450:T450)</f>
        <v>1</v>
      </c>
      <c r="C450" s="46">
        <v>0</v>
      </c>
      <c r="D450">
        <f t="shared" ca="1" si="121"/>
        <v>0.30189226812659176</v>
      </c>
      <c r="E450">
        <f t="shared" ca="1" si="121"/>
        <v>0.74455975010946318</v>
      </c>
      <c r="F450">
        <f t="shared" ca="1" si="121"/>
        <v>1.4403253058037468E-2</v>
      </c>
      <c r="G450">
        <f t="shared" ca="1" si="121"/>
        <v>0.82996226067316137</v>
      </c>
      <c r="H450">
        <f t="shared" ca="1" si="121"/>
        <v>0.86670205669663758</v>
      </c>
      <c r="I450">
        <f t="shared" ca="1" si="121"/>
        <v>0.11119403555614915</v>
      </c>
      <c r="J450">
        <f t="shared" ca="1" si="121"/>
        <v>0.27812264521838925</v>
      </c>
      <c r="K450">
        <f t="shared" ca="1" si="121"/>
        <v>0.90211668534748712</v>
      </c>
      <c r="L450" s="42">
        <f t="shared" ca="1" si="107"/>
        <v>0</v>
      </c>
      <c r="M450" s="42">
        <f t="shared" ca="1" si="108"/>
        <v>7.456057689426869E-2</v>
      </c>
      <c r="N450" s="42">
        <f t="shared" ca="1" si="109"/>
        <v>0.18388945448955724</v>
      </c>
      <c r="O450" s="42">
        <f t="shared" ca="1" si="110"/>
        <v>3.5572784418284311E-3</v>
      </c>
      <c r="P450" s="42">
        <f t="shared" ca="1" si="111"/>
        <v>0.20498194717035051</v>
      </c>
      <c r="Q450" s="42">
        <f t="shared" ca="1" si="112"/>
        <v>0.21405584761664964</v>
      </c>
      <c r="R450" s="42">
        <f t="shared" ca="1" si="113"/>
        <v>2.7462417271288939E-2</v>
      </c>
      <c r="S450" s="42">
        <f t="shared" ca="1" si="114"/>
        <v>6.8690016486767161E-2</v>
      </c>
      <c r="T450" s="42">
        <f t="shared" ca="1" si="115"/>
        <v>0.22280246162928938</v>
      </c>
      <c r="U450">
        <f ca="1">+(L450^2*Markiwitz!$B$4^2)+(M450^2*Markiwitz!$C$4^2)+(N450^2*Markiwitz!$D$4^2)+(O450^2*Markiwitz!$E$4^2)+(P450^2*Markiwitz!$F$4^2)+(Q450^2*Markiwitz!$G$4^2)+(R450^2*Markiwitz!$H$4^2)+(S450^2*Markiwitz!$I$4^2)+(T450^2*Markiwitz!$J$4^2)+(2*L450*M450*Markiwitz!$B$8)+(2*L450*N450*Markiwitz!$E$8)+(2*L450*O450*Markiwitz!$H$8)+(2*L450*P450*Markiwitz!$B$11)+(2*L450*Q450*Markiwitz!$E$11)+(2*L450*R450*Markiwitz!$H$11)+(2*L450*S450*Markiwitz!$K$8)+(2*L450*T450*Markiwitz!$K$11)</f>
        <v>2.1513846512474972E-2</v>
      </c>
      <c r="V450" s="5">
        <f t="shared" ref="V450:V513" ca="1" si="123">SQRT(U450)</f>
        <v>0.14667599160215339</v>
      </c>
      <c r="W450" s="42">
        <f ca="1">SUMPRODUCT(L450:T450,Markiwitz!$B$3:$J$3)</f>
        <v>0.71786478127228948</v>
      </c>
    </row>
    <row r="451" spans="1:23" x14ac:dyDescent="0.25">
      <c r="A451">
        <v>450</v>
      </c>
      <c r="B451" s="25">
        <f t="shared" ca="1" si="122"/>
        <v>1</v>
      </c>
      <c r="C451" s="46">
        <v>0</v>
      </c>
      <c r="D451">
        <f t="shared" ca="1" si="121"/>
        <v>0.70369172631831456</v>
      </c>
      <c r="E451">
        <f t="shared" ca="1" si="121"/>
        <v>0.66929643640518033</v>
      </c>
      <c r="F451">
        <f t="shared" ca="1" si="121"/>
        <v>0.84794685674453907</v>
      </c>
      <c r="G451">
        <f t="shared" ca="1" si="121"/>
        <v>0.11331069349276879</v>
      </c>
      <c r="H451">
        <f t="shared" ca="1" si="121"/>
        <v>0.63346269215877016</v>
      </c>
      <c r="I451">
        <f t="shared" ca="1" si="121"/>
        <v>0.59038163529005994</v>
      </c>
      <c r="J451">
        <f t="shared" ca="1" si="121"/>
        <v>0.78529912821415537</v>
      </c>
      <c r="K451">
        <f t="shared" ca="1" si="121"/>
        <v>0.52325483482315005</v>
      </c>
      <c r="L451" s="42">
        <f t="shared" ref="L451:L514" ca="1" si="124">C451/SUM($C451:$K451)</f>
        <v>0</v>
      </c>
      <c r="M451" s="42">
        <f t="shared" ref="M451:M514" ca="1" si="125">D451/SUM($C451:$K451)</f>
        <v>0.14459486369249633</v>
      </c>
      <c r="N451" s="42">
        <f t="shared" ref="N451:N514" ca="1" si="126">E451/SUM($C451:$K451)</f>
        <v>0.13752730545549094</v>
      </c>
      <c r="O451" s="42">
        <f t="shared" ref="O451:O514" ca="1" si="127">F451/SUM($C451:$K451)</f>
        <v>0.17423646688435743</v>
      </c>
      <c r="P451" s="42">
        <f t="shared" ref="P451:P514" ca="1" si="128">G451/SUM($C451:$K451)</f>
        <v>2.3283127636316379E-2</v>
      </c>
      <c r="Q451" s="42">
        <f t="shared" ref="Q451:Q514" ca="1" si="129">H451/SUM($C451:$K451)</f>
        <v>0.13016417303384065</v>
      </c>
      <c r="R451" s="42">
        <f t="shared" ref="R451:R514" ca="1" si="130">I451/SUM($C451:$K451)</f>
        <v>0.12131185985083469</v>
      </c>
      <c r="S451" s="42">
        <f t="shared" ref="S451:S514" ca="1" si="131">J451/SUM($C451:$K451)</f>
        <v>0.16136358600669068</v>
      </c>
      <c r="T451" s="42">
        <f t="shared" ref="T451:T514" ca="1" si="132">K451/SUM($C451:$K451)</f>
        <v>0.10751861743997303</v>
      </c>
      <c r="U451">
        <f ca="1">+(L451^2*Markiwitz!$B$4^2)+(M451^2*Markiwitz!$C$4^2)+(N451^2*Markiwitz!$D$4^2)+(O451^2*Markiwitz!$E$4^2)+(P451^2*Markiwitz!$F$4^2)+(Q451^2*Markiwitz!$G$4^2)+(R451^2*Markiwitz!$H$4^2)+(S451^2*Markiwitz!$I$4^2)+(T451^2*Markiwitz!$J$4^2)+(2*L451*M451*Markiwitz!$B$8)+(2*L451*N451*Markiwitz!$E$8)+(2*L451*O451*Markiwitz!$H$8)+(2*L451*P451*Markiwitz!$B$11)+(2*L451*Q451*Markiwitz!$E$11)+(2*L451*R451*Markiwitz!$H$11)+(2*L451*S451*Markiwitz!$K$8)+(2*L451*T451*Markiwitz!$K$11)</f>
        <v>1.3919986430184517E-2</v>
      </c>
      <c r="V451" s="5">
        <f t="shared" ca="1" si="123"/>
        <v>0.11798299212252805</v>
      </c>
      <c r="W451" s="42">
        <f ca="1">SUMPRODUCT(L451:T451,Markiwitz!$B$3:$J$3)</f>
        <v>0.46890695501073187</v>
      </c>
    </row>
    <row r="452" spans="1:23" x14ac:dyDescent="0.25">
      <c r="A452">
        <v>451</v>
      </c>
      <c r="B452" s="25">
        <f t="shared" ca="1" si="122"/>
        <v>1</v>
      </c>
      <c r="C452" s="46">
        <v>0</v>
      </c>
      <c r="D452">
        <f t="shared" ref="D452:K461" ca="1" si="133">RAND()</f>
        <v>7.1615514326822782E-2</v>
      </c>
      <c r="E452">
        <f t="shared" ca="1" si="133"/>
        <v>0.24497854286534593</v>
      </c>
      <c r="F452">
        <f t="shared" ca="1" si="133"/>
        <v>0.87013420686318532</v>
      </c>
      <c r="G452">
        <f t="shared" ca="1" si="133"/>
        <v>0.2164897724564655</v>
      </c>
      <c r="H452">
        <f t="shared" ca="1" si="133"/>
        <v>0.44540899471760109</v>
      </c>
      <c r="I452">
        <f t="shared" ca="1" si="133"/>
        <v>0.85045455544575677</v>
      </c>
      <c r="J452">
        <f t="shared" ca="1" si="133"/>
        <v>0.84354136276630254</v>
      </c>
      <c r="K452">
        <f t="shared" ca="1" si="133"/>
        <v>0.12149123117659033</v>
      </c>
      <c r="L452" s="42">
        <f t="shared" ca="1" si="124"/>
        <v>0</v>
      </c>
      <c r="M452" s="42">
        <f t="shared" ca="1" si="125"/>
        <v>1.9545109894676515E-2</v>
      </c>
      <c r="N452" s="42">
        <f t="shared" ca="1" si="126"/>
        <v>6.6858872510360046E-2</v>
      </c>
      <c r="O452" s="42">
        <f t="shared" ca="1" si="127"/>
        <v>0.23747464297534782</v>
      </c>
      <c r="P452" s="42">
        <f t="shared" ca="1" si="128"/>
        <v>5.908379536904812E-2</v>
      </c>
      <c r="Q452" s="42">
        <f t="shared" ca="1" si="129"/>
        <v>0.12155980211360896</v>
      </c>
      <c r="R452" s="42">
        <f t="shared" ca="1" si="130"/>
        <v>0.23210372644618305</v>
      </c>
      <c r="S452" s="42">
        <f t="shared" ca="1" si="131"/>
        <v>0.23021699684697386</v>
      </c>
      <c r="T452" s="42">
        <f t="shared" ca="1" si="132"/>
        <v>3.3157053843801597E-2</v>
      </c>
      <c r="U452">
        <f ca="1">+(L452^2*Markiwitz!$B$4^2)+(M452^2*Markiwitz!$C$4^2)+(N452^2*Markiwitz!$D$4^2)+(O452^2*Markiwitz!$E$4^2)+(P452^2*Markiwitz!$F$4^2)+(Q452^2*Markiwitz!$G$4^2)+(R452^2*Markiwitz!$H$4^2)+(S452^2*Markiwitz!$I$4^2)+(T452^2*Markiwitz!$J$4^2)+(2*L452*M452*Markiwitz!$B$8)+(2*L452*N452*Markiwitz!$E$8)+(2*L452*O452*Markiwitz!$H$8)+(2*L452*P452*Markiwitz!$B$11)+(2*L452*Q452*Markiwitz!$E$11)+(2*L452*R452*Markiwitz!$H$11)+(2*L452*S452*Markiwitz!$K$8)+(2*L452*T452*Markiwitz!$K$11)</f>
        <v>2.0845135147674675E-2</v>
      </c>
      <c r="V452" s="5">
        <f t="shared" ca="1" si="123"/>
        <v>0.14437844419328902</v>
      </c>
      <c r="W452" s="42">
        <f ca="1">SUMPRODUCT(L452:T452,Markiwitz!$B$3:$J$3)</f>
        <v>0.44147468162989023</v>
      </c>
    </row>
    <row r="453" spans="1:23" x14ac:dyDescent="0.25">
      <c r="A453">
        <v>452</v>
      </c>
      <c r="B453" s="25">
        <f t="shared" ca="1" si="122"/>
        <v>1</v>
      </c>
      <c r="C453" s="46">
        <v>0</v>
      </c>
      <c r="D453">
        <f t="shared" ca="1" si="133"/>
        <v>0.11532442533114839</v>
      </c>
      <c r="E453">
        <f t="shared" ca="1" si="133"/>
        <v>0.24141529731865019</v>
      </c>
      <c r="F453">
        <f t="shared" ca="1" si="133"/>
        <v>7.4568848668254084E-2</v>
      </c>
      <c r="G453">
        <f t="shared" ca="1" si="133"/>
        <v>0.63622819738531833</v>
      </c>
      <c r="H453">
        <f t="shared" ca="1" si="133"/>
        <v>0.58916971454335043</v>
      </c>
      <c r="I453">
        <f t="shared" ca="1" si="133"/>
        <v>0.10767071989776045</v>
      </c>
      <c r="J453">
        <f t="shared" ca="1" si="133"/>
        <v>0.25097052554422827</v>
      </c>
      <c r="K453">
        <f t="shared" ca="1" si="133"/>
        <v>0.52406696090851279</v>
      </c>
      <c r="L453" s="42">
        <f t="shared" ca="1" si="124"/>
        <v>0</v>
      </c>
      <c r="M453" s="42">
        <f t="shared" ca="1" si="125"/>
        <v>4.5413782082768063E-2</v>
      </c>
      <c r="N453" s="42">
        <f t="shared" ca="1" si="126"/>
        <v>9.5067299684298945E-2</v>
      </c>
      <c r="O453" s="42">
        <f t="shared" ca="1" si="127"/>
        <v>2.9364581127189374E-2</v>
      </c>
      <c r="P453" s="42">
        <f t="shared" ca="1" si="128"/>
        <v>0.25054127629947298</v>
      </c>
      <c r="Q453" s="42">
        <f t="shared" ca="1" si="129"/>
        <v>0.23201004426606617</v>
      </c>
      <c r="R453" s="42">
        <f t="shared" ca="1" si="130"/>
        <v>4.2399817697690842E-2</v>
      </c>
      <c r="S453" s="42">
        <f t="shared" ca="1" si="131"/>
        <v>9.883006764209698E-2</v>
      </c>
      <c r="T453" s="42">
        <f t="shared" ca="1" si="132"/>
        <v>0.20637313120041653</v>
      </c>
      <c r="U453">
        <f ca="1">+(L453^2*Markiwitz!$B$4^2)+(M453^2*Markiwitz!$C$4^2)+(N453^2*Markiwitz!$D$4^2)+(O453^2*Markiwitz!$E$4^2)+(P453^2*Markiwitz!$F$4^2)+(Q453^2*Markiwitz!$G$4^2)+(R453^2*Markiwitz!$H$4^2)+(S453^2*Markiwitz!$I$4^2)+(T453^2*Markiwitz!$J$4^2)+(2*L453*M453*Markiwitz!$B$8)+(2*L453*N453*Markiwitz!$E$8)+(2*L453*O453*Markiwitz!$H$8)+(2*L453*P453*Markiwitz!$B$11)+(2*L453*Q453*Markiwitz!$E$11)+(2*L453*R453*Markiwitz!$H$11)+(2*L453*S453*Markiwitz!$K$8)+(2*L453*T453*Markiwitz!$K$11)</f>
        <v>2.4797059271378194E-2</v>
      </c>
      <c r="V453" s="5">
        <f t="shared" ca="1" si="123"/>
        <v>0.15747082038072385</v>
      </c>
      <c r="W453" s="42">
        <f ca="1">SUMPRODUCT(L453:T453,Markiwitz!$B$3:$J$3)</f>
        <v>0.76580737402234966</v>
      </c>
    </row>
    <row r="454" spans="1:23" x14ac:dyDescent="0.25">
      <c r="A454">
        <v>453</v>
      </c>
      <c r="B454" s="25">
        <f t="shared" ca="1" si="122"/>
        <v>1</v>
      </c>
      <c r="C454" s="46">
        <v>0</v>
      </c>
      <c r="D454">
        <f t="shared" ca="1" si="133"/>
        <v>0.12688414467960529</v>
      </c>
      <c r="E454">
        <f t="shared" ca="1" si="133"/>
        <v>0.94450948539948631</v>
      </c>
      <c r="F454">
        <f t="shared" ca="1" si="133"/>
        <v>0.74237932931712836</v>
      </c>
      <c r="G454">
        <f t="shared" ca="1" si="133"/>
        <v>0.66171641818012072</v>
      </c>
      <c r="H454">
        <f t="shared" ca="1" si="133"/>
        <v>0.80619773564669628</v>
      </c>
      <c r="I454">
        <f t="shared" ca="1" si="133"/>
        <v>0.50094088798399983</v>
      </c>
      <c r="J454">
        <f t="shared" ca="1" si="133"/>
        <v>0.60970333037746849</v>
      </c>
      <c r="K454">
        <f t="shared" ca="1" si="133"/>
        <v>0.5812707331431447</v>
      </c>
      <c r="L454" s="42">
        <f t="shared" ca="1" si="124"/>
        <v>0</v>
      </c>
      <c r="M454" s="42">
        <f t="shared" ca="1" si="125"/>
        <v>2.5511519222548289E-2</v>
      </c>
      <c r="N454" s="42">
        <f t="shared" ca="1" si="126"/>
        <v>0.18990451449621693</v>
      </c>
      <c r="O454" s="42">
        <f t="shared" ca="1" si="127"/>
        <v>0.14926391771107253</v>
      </c>
      <c r="P454" s="42">
        <f t="shared" ca="1" si="128"/>
        <v>0.13304571004442747</v>
      </c>
      <c r="Q454" s="42">
        <f t="shared" ca="1" si="129"/>
        <v>0.16209534360703684</v>
      </c>
      <c r="R454" s="42">
        <f t="shared" ca="1" si="130"/>
        <v>0.10071993727375754</v>
      </c>
      <c r="S454" s="42">
        <f t="shared" ca="1" si="131"/>
        <v>0.12258787945690934</v>
      </c>
      <c r="T454" s="42">
        <f t="shared" ca="1" si="132"/>
        <v>0.11687117818803114</v>
      </c>
      <c r="U454">
        <f ca="1">+(L454^2*Markiwitz!$B$4^2)+(M454^2*Markiwitz!$C$4^2)+(N454^2*Markiwitz!$D$4^2)+(O454^2*Markiwitz!$E$4^2)+(P454^2*Markiwitz!$F$4^2)+(Q454^2*Markiwitz!$G$4^2)+(R454^2*Markiwitz!$H$4^2)+(S454^2*Markiwitz!$I$4^2)+(T454^2*Markiwitz!$J$4^2)+(2*L454*M454*Markiwitz!$B$8)+(2*L454*N454*Markiwitz!$E$8)+(2*L454*O454*Markiwitz!$H$8)+(2*L454*P454*Markiwitz!$B$11)+(2*L454*Q454*Markiwitz!$E$11)+(2*L454*R454*Markiwitz!$H$11)+(2*L454*S454*Markiwitz!$K$8)+(2*L454*T454*Markiwitz!$K$11)</f>
        <v>1.6780011304389355E-2</v>
      </c>
      <c r="V454" s="5">
        <f t="shared" ca="1" si="123"/>
        <v>0.12953768295129164</v>
      </c>
      <c r="W454" s="42">
        <f ca="1">SUMPRODUCT(L454:T454,Markiwitz!$B$3:$J$3)</f>
        <v>0.58215908856922793</v>
      </c>
    </row>
    <row r="455" spans="1:23" x14ac:dyDescent="0.25">
      <c r="A455">
        <v>454</v>
      </c>
      <c r="B455" s="25">
        <f t="shared" ca="1" si="122"/>
        <v>1</v>
      </c>
      <c r="C455" s="46">
        <v>0</v>
      </c>
      <c r="D455">
        <f t="shared" ca="1" si="133"/>
        <v>0.5361320927646086</v>
      </c>
      <c r="E455">
        <f t="shared" ca="1" si="133"/>
        <v>0.16669079276206666</v>
      </c>
      <c r="F455">
        <f t="shared" ca="1" si="133"/>
        <v>0.64518296840000289</v>
      </c>
      <c r="G455">
        <f t="shared" ca="1" si="133"/>
        <v>0.37082626385356532</v>
      </c>
      <c r="H455">
        <f t="shared" ca="1" si="133"/>
        <v>0.8333582660113652</v>
      </c>
      <c r="I455">
        <f t="shared" ca="1" si="133"/>
        <v>0.98212045558918759</v>
      </c>
      <c r="J455">
        <f t="shared" ca="1" si="133"/>
        <v>0.98985078306149477</v>
      </c>
      <c r="K455">
        <f t="shared" ca="1" si="133"/>
        <v>8.7433643740746136E-2</v>
      </c>
      <c r="L455" s="42">
        <f t="shared" ca="1" si="124"/>
        <v>0</v>
      </c>
      <c r="M455" s="42">
        <f t="shared" ca="1" si="125"/>
        <v>0.11625740374401045</v>
      </c>
      <c r="N455" s="42">
        <f t="shared" ca="1" si="126"/>
        <v>3.6146015237810469E-2</v>
      </c>
      <c r="O455" s="42">
        <f t="shared" ca="1" si="127"/>
        <v>0.13990450834468249</v>
      </c>
      <c r="P455" s="42">
        <f t="shared" ca="1" si="128"/>
        <v>8.0411710579383483E-2</v>
      </c>
      <c r="Q455" s="42">
        <f t="shared" ca="1" si="129"/>
        <v>0.18070932462837877</v>
      </c>
      <c r="R455" s="42">
        <f t="shared" ca="1" si="130"/>
        <v>0.21296761725624658</v>
      </c>
      <c r="S455" s="42">
        <f t="shared" ca="1" si="131"/>
        <v>0.21464389781126275</v>
      </c>
      <c r="T455" s="42">
        <f t="shared" ca="1" si="132"/>
        <v>1.8959522398225102E-2</v>
      </c>
      <c r="U455">
        <f ca="1">+(L455^2*Markiwitz!$B$4^2)+(M455^2*Markiwitz!$C$4^2)+(N455^2*Markiwitz!$D$4^2)+(O455^2*Markiwitz!$E$4^2)+(P455^2*Markiwitz!$F$4^2)+(Q455^2*Markiwitz!$G$4^2)+(R455^2*Markiwitz!$H$4^2)+(S455^2*Markiwitz!$I$4^2)+(T455^2*Markiwitz!$J$4^2)+(2*L455*M455*Markiwitz!$B$8)+(2*L455*N455*Markiwitz!$E$8)+(2*L455*O455*Markiwitz!$H$8)+(2*L455*P455*Markiwitz!$B$11)+(2*L455*Q455*Markiwitz!$E$11)+(2*L455*R455*Markiwitz!$H$11)+(2*L455*S455*Markiwitz!$K$8)+(2*L455*T455*Markiwitz!$K$11)</f>
        <v>2.1243309888787167E-2</v>
      </c>
      <c r="V455" s="5">
        <f t="shared" ca="1" si="123"/>
        <v>0.14575084867261379</v>
      </c>
      <c r="W455" s="42">
        <f ca="1">SUMPRODUCT(L455:T455,Markiwitz!$B$3:$J$3)</f>
        <v>0.58904580425427955</v>
      </c>
    </row>
    <row r="456" spans="1:23" x14ac:dyDescent="0.25">
      <c r="A456">
        <v>455</v>
      </c>
      <c r="B456" s="25">
        <f t="shared" ca="1" si="122"/>
        <v>1.0000000000000002</v>
      </c>
      <c r="C456" s="46">
        <v>0</v>
      </c>
      <c r="D456">
        <f t="shared" ca="1" si="133"/>
        <v>0.91591686086947144</v>
      </c>
      <c r="E456">
        <f t="shared" ca="1" si="133"/>
        <v>0.47847462043774991</v>
      </c>
      <c r="F456">
        <f t="shared" ca="1" si="133"/>
        <v>0.65741359907036279</v>
      </c>
      <c r="G456">
        <f t="shared" ca="1" si="133"/>
        <v>0.58937030798496493</v>
      </c>
      <c r="H456">
        <f t="shared" ca="1" si="133"/>
        <v>0.26576983102400342</v>
      </c>
      <c r="I456">
        <f t="shared" ca="1" si="133"/>
        <v>0.83866127474329266</v>
      </c>
      <c r="J456">
        <f t="shared" ca="1" si="133"/>
        <v>0.29554971138184816</v>
      </c>
      <c r="K456">
        <f t="shared" ca="1" si="133"/>
        <v>0.91965836742069795</v>
      </c>
      <c r="L456" s="42">
        <f t="shared" ca="1" si="124"/>
        <v>0</v>
      </c>
      <c r="M456" s="42">
        <f t="shared" ca="1" si="125"/>
        <v>0.18463033588616137</v>
      </c>
      <c r="N456" s="42">
        <f t="shared" ca="1" si="126"/>
        <v>9.6450817381573378E-2</v>
      </c>
      <c r="O456" s="42">
        <f t="shared" ca="1" si="127"/>
        <v>0.13252130056571709</v>
      </c>
      <c r="P456" s="42">
        <f t="shared" ca="1" si="128"/>
        <v>0.11880514768698194</v>
      </c>
      <c r="Q456" s="42">
        <f t="shared" ca="1" si="129"/>
        <v>5.357382887764419E-2</v>
      </c>
      <c r="R456" s="42">
        <f t="shared" ca="1" si="130"/>
        <v>0.16905717043311116</v>
      </c>
      <c r="S456" s="42">
        <f t="shared" ca="1" si="131"/>
        <v>5.9576851147481125E-2</v>
      </c>
      <c r="T456" s="42">
        <f t="shared" ca="1" si="132"/>
        <v>0.18538454802132992</v>
      </c>
      <c r="U456">
        <f ca="1">+(L456^2*Markiwitz!$B$4^2)+(M456^2*Markiwitz!$C$4^2)+(N456^2*Markiwitz!$D$4^2)+(O456^2*Markiwitz!$E$4^2)+(P456^2*Markiwitz!$F$4^2)+(Q456^2*Markiwitz!$G$4^2)+(R456^2*Markiwitz!$H$4^2)+(S456^2*Markiwitz!$I$4^2)+(T456^2*Markiwitz!$J$4^2)+(2*L456*M456*Markiwitz!$B$8)+(2*L456*N456*Markiwitz!$E$8)+(2*L456*O456*Markiwitz!$H$8)+(2*L456*P456*Markiwitz!$B$11)+(2*L456*Q456*Markiwitz!$E$11)+(2*L456*R456*Markiwitz!$H$11)+(2*L456*S456*Markiwitz!$K$8)+(2*L456*T456*Markiwitz!$K$11)</f>
        <v>9.2691238731151277E-3</v>
      </c>
      <c r="V456" s="5">
        <f t="shared" ca="1" si="123"/>
        <v>9.6276289257091377E-2</v>
      </c>
      <c r="W456" s="42">
        <f ca="1">SUMPRODUCT(L456:T456,Markiwitz!$B$3:$J$3)</f>
        <v>0.28903251568028387</v>
      </c>
    </row>
    <row r="457" spans="1:23" x14ac:dyDescent="0.25">
      <c r="A457">
        <v>456</v>
      </c>
      <c r="B457" s="25">
        <f t="shared" ca="1" si="122"/>
        <v>1</v>
      </c>
      <c r="C457" s="46">
        <v>0</v>
      </c>
      <c r="D457">
        <f t="shared" ca="1" si="133"/>
        <v>0.28864573190371801</v>
      </c>
      <c r="E457">
        <f t="shared" ca="1" si="133"/>
        <v>0.90896497481157346</v>
      </c>
      <c r="F457">
        <f t="shared" ca="1" si="133"/>
        <v>0.9624891907734433</v>
      </c>
      <c r="G457">
        <f t="shared" ca="1" si="133"/>
        <v>0.42087875351029025</v>
      </c>
      <c r="H457">
        <f t="shared" ca="1" si="133"/>
        <v>0.67924321300088597</v>
      </c>
      <c r="I457">
        <f t="shared" ca="1" si="133"/>
        <v>0.73674526426616405</v>
      </c>
      <c r="J457">
        <f t="shared" ca="1" si="133"/>
        <v>0.84471333918077773</v>
      </c>
      <c r="K457">
        <f t="shared" ca="1" si="133"/>
        <v>0.3345774996611478</v>
      </c>
      <c r="L457" s="42">
        <f t="shared" ca="1" si="124"/>
        <v>0</v>
      </c>
      <c r="M457" s="42">
        <f t="shared" ca="1" si="125"/>
        <v>5.5763397755267931E-2</v>
      </c>
      <c r="N457" s="42">
        <f t="shared" ca="1" si="126"/>
        <v>0.17560271929789784</v>
      </c>
      <c r="O457" s="42">
        <f t="shared" ca="1" si="127"/>
        <v>0.18594304937842782</v>
      </c>
      <c r="P457" s="42">
        <f t="shared" ca="1" si="128"/>
        <v>8.1309462585659575E-2</v>
      </c>
      <c r="Q457" s="42">
        <f t="shared" ca="1" si="129"/>
        <v>0.13122282879197042</v>
      </c>
      <c r="R457" s="42">
        <f t="shared" ca="1" si="130"/>
        <v>0.14233163589367767</v>
      </c>
      <c r="S457" s="42">
        <f t="shared" ca="1" si="131"/>
        <v>0.16318996165732502</v>
      </c>
      <c r="T457" s="42">
        <f t="shared" ca="1" si="132"/>
        <v>6.4636944639773777E-2</v>
      </c>
      <c r="U457">
        <f ca="1">+(L457^2*Markiwitz!$B$4^2)+(M457^2*Markiwitz!$C$4^2)+(N457^2*Markiwitz!$D$4^2)+(O457^2*Markiwitz!$E$4^2)+(P457^2*Markiwitz!$F$4^2)+(Q457^2*Markiwitz!$G$4^2)+(R457^2*Markiwitz!$H$4^2)+(S457^2*Markiwitz!$I$4^2)+(T457^2*Markiwitz!$J$4^2)+(2*L457*M457*Markiwitz!$B$8)+(2*L457*N457*Markiwitz!$E$8)+(2*L457*O457*Markiwitz!$H$8)+(2*L457*P457*Markiwitz!$B$11)+(2*L457*Q457*Markiwitz!$E$11)+(2*L457*R457*Markiwitz!$H$11)+(2*L457*S457*Markiwitz!$K$8)+(2*L457*T457*Markiwitz!$K$11)</f>
        <v>1.5895984982425053E-2</v>
      </c>
      <c r="V457" s="5">
        <f t="shared" ca="1" si="123"/>
        <v>0.12607928054373191</v>
      </c>
      <c r="W457" s="42">
        <f ca="1">SUMPRODUCT(L457:T457,Markiwitz!$B$3:$J$3)</f>
        <v>0.48839038179460331</v>
      </c>
    </row>
    <row r="458" spans="1:23" x14ac:dyDescent="0.25">
      <c r="A458">
        <v>457</v>
      </c>
      <c r="B458" s="25">
        <f t="shared" ca="1" si="122"/>
        <v>0.99999999999999967</v>
      </c>
      <c r="C458" s="46">
        <v>0</v>
      </c>
      <c r="D458">
        <f t="shared" ca="1" si="133"/>
        <v>0.27729770027214462</v>
      </c>
      <c r="E458">
        <f t="shared" ca="1" si="133"/>
        <v>0.77797353226566823</v>
      </c>
      <c r="F458">
        <f t="shared" ca="1" si="133"/>
        <v>0.44742050283849022</v>
      </c>
      <c r="G458">
        <f t="shared" ca="1" si="133"/>
        <v>0.52644946666632864</v>
      </c>
      <c r="H458">
        <f t="shared" ca="1" si="133"/>
        <v>0.25334380482179686</v>
      </c>
      <c r="I458">
        <f t="shared" ca="1" si="133"/>
        <v>0.27618466653841689</v>
      </c>
      <c r="J458">
        <f t="shared" ca="1" si="133"/>
        <v>0.19113870455305881</v>
      </c>
      <c r="K458">
        <f t="shared" ca="1" si="133"/>
        <v>0.22136513681452086</v>
      </c>
      <c r="L458" s="42">
        <f t="shared" ca="1" si="124"/>
        <v>0</v>
      </c>
      <c r="M458" s="42">
        <f t="shared" ca="1" si="125"/>
        <v>9.332935249107141E-2</v>
      </c>
      <c r="N458" s="42">
        <f t="shared" ca="1" si="126"/>
        <v>0.26184049110500368</v>
      </c>
      <c r="O458" s="42">
        <f t="shared" ca="1" si="127"/>
        <v>0.15058713353974587</v>
      </c>
      <c r="P458" s="42">
        <f t="shared" ca="1" si="128"/>
        <v>0.1771857025680999</v>
      </c>
      <c r="Q458" s="42">
        <f t="shared" ca="1" si="129"/>
        <v>8.5267253346990077E-2</v>
      </c>
      <c r="R458" s="42">
        <f t="shared" ca="1" si="130"/>
        <v>9.2954741675447691E-2</v>
      </c>
      <c r="S458" s="42">
        <f t="shared" ca="1" si="131"/>
        <v>6.4331047514681272E-2</v>
      </c>
      <c r="T458" s="42">
        <f t="shared" ca="1" si="132"/>
        <v>7.4504277758959875E-2</v>
      </c>
      <c r="U458">
        <f ca="1">+(L458^2*Markiwitz!$B$4^2)+(M458^2*Markiwitz!$C$4^2)+(N458^2*Markiwitz!$D$4^2)+(O458^2*Markiwitz!$E$4^2)+(P458^2*Markiwitz!$F$4^2)+(Q458^2*Markiwitz!$G$4^2)+(R458^2*Markiwitz!$H$4^2)+(S458^2*Markiwitz!$I$4^2)+(T458^2*Markiwitz!$J$4^2)+(2*L458*M458*Markiwitz!$B$8)+(2*L458*N458*Markiwitz!$E$8)+(2*L458*O458*Markiwitz!$H$8)+(2*L458*P458*Markiwitz!$B$11)+(2*L458*Q458*Markiwitz!$E$11)+(2*L458*R458*Markiwitz!$H$11)+(2*L458*S458*Markiwitz!$K$8)+(2*L458*T458*Markiwitz!$K$11)</f>
        <v>1.4288825454218971E-2</v>
      </c>
      <c r="V458" s="5">
        <f t="shared" ca="1" si="123"/>
        <v>0.11953587517653004</v>
      </c>
      <c r="W458" s="42">
        <f ca="1">SUMPRODUCT(L458:T458,Markiwitz!$B$3:$J$3)</f>
        <v>0.40988421994632973</v>
      </c>
    </row>
    <row r="459" spans="1:23" x14ac:dyDescent="0.25">
      <c r="A459">
        <v>458</v>
      </c>
      <c r="B459" s="25">
        <f t="shared" ca="1" si="122"/>
        <v>0.99999999999999989</v>
      </c>
      <c r="C459" s="46">
        <v>0</v>
      </c>
      <c r="D459">
        <f t="shared" ca="1" si="133"/>
        <v>0.57908361835581967</v>
      </c>
      <c r="E459">
        <f t="shared" ca="1" si="133"/>
        <v>0.35835660094423827</v>
      </c>
      <c r="F459">
        <f t="shared" ca="1" si="133"/>
        <v>0.58203148194830023</v>
      </c>
      <c r="G459">
        <f t="shared" ca="1" si="133"/>
        <v>0.11206658028625405</v>
      </c>
      <c r="H459">
        <f t="shared" ca="1" si="133"/>
        <v>9.8940112460849328E-2</v>
      </c>
      <c r="I459">
        <f t="shared" ca="1" si="133"/>
        <v>0.2681786402927776</v>
      </c>
      <c r="J459">
        <f t="shared" ca="1" si="133"/>
        <v>0.39699761513332776</v>
      </c>
      <c r="K459">
        <f t="shared" ca="1" si="133"/>
        <v>0.28497822279869178</v>
      </c>
      <c r="L459" s="42">
        <f t="shared" ca="1" si="124"/>
        <v>0</v>
      </c>
      <c r="M459" s="42">
        <f t="shared" ca="1" si="125"/>
        <v>0.21602496349162068</v>
      </c>
      <c r="N459" s="42">
        <f t="shared" ca="1" si="126"/>
        <v>0.13368358071630529</v>
      </c>
      <c r="O459" s="42">
        <f t="shared" ca="1" si="127"/>
        <v>0.21712465290565033</v>
      </c>
      <c r="P459" s="42">
        <f t="shared" ca="1" si="128"/>
        <v>4.1806015828431541E-2</v>
      </c>
      <c r="Q459" s="42">
        <f t="shared" ca="1" si="129"/>
        <v>3.6909236429269507E-2</v>
      </c>
      <c r="R459" s="42">
        <f t="shared" ca="1" si="130"/>
        <v>0.10004303202872245</v>
      </c>
      <c r="S459" s="42">
        <f t="shared" ca="1" si="131"/>
        <v>0.14809846557037512</v>
      </c>
      <c r="T459" s="42">
        <f t="shared" ca="1" si="132"/>
        <v>0.10631005302962504</v>
      </c>
      <c r="U459">
        <f ca="1">+(L459^2*Markiwitz!$B$4^2)+(M459^2*Markiwitz!$C$4^2)+(N459^2*Markiwitz!$D$4^2)+(O459^2*Markiwitz!$E$4^2)+(P459^2*Markiwitz!$F$4^2)+(Q459^2*Markiwitz!$G$4^2)+(R459^2*Markiwitz!$H$4^2)+(S459^2*Markiwitz!$I$4^2)+(T459^2*Markiwitz!$J$4^2)+(2*L459*M459*Markiwitz!$B$8)+(2*L459*N459*Markiwitz!$E$8)+(2*L459*O459*Markiwitz!$H$8)+(2*L459*P459*Markiwitz!$B$11)+(2*L459*Q459*Markiwitz!$E$11)+(2*L459*R459*Markiwitz!$H$11)+(2*L459*S459*Markiwitz!$K$8)+(2*L459*T459*Markiwitz!$K$11)</f>
        <v>1.1077373920461429E-2</v>
      </c>
      <c r="V459" s="5">
        <f t="shared" ca="1" si="123"/>
        <v>0.10524910413139596</v>
      </c>
      <c r="W459" s="42">
        <f ca="1">SUMPRODUCT(L459:T459,Markiwitz!$B$3:$J$3)</f>
        <v>0.23887770527148161</v>
      </c>
    </row>
    <row r="460" spans="1:23" x14ac:dyDescent="0.25">
      <c r="A460">
        <v>459</v>
      </c>
      <c r="B460" s="25">
        <f t="shared" ca="1" si="122"/>
        <v>1</v>
      </c>
      <c r="C460" s="46">
        <v>0</v>
      </c>
      <c r="D460">
        <f t="shared" ca="1" si="133"/>
        <v>0.30862743618458366</v>
      </c>
      <c r="E460">
        <f t="shared" ca="1" si="133"/>
        <v>0.23869089112059994</v>
      </c>
      <c r="F460">
        <f t="shared" ca="1" si="133"/>
        <v>0.96133564133485971</v>
      </c>
      <c r="G460">
        <f t="shared" ca="1" si="133"/>
        <v>0.8240249795836927</v>
      </c>
      <c r="H460">
        <f t="shared" ca="1" si="133"/>
        <v>0.76927037206116822</v>
      </c>
      <c r="I460">
        <f t="shared" ca="1" si="133"/>
        <v>0.93901201488820474</v>
      </c>
      <c r="J460">
        <f t="shared" ca="1" si="133"/>
        <v>0.5534391242706308</v>
      </c>
      <c r="K460">
        <f t="shared" ca="1" si="133"/>
        <v>0.27308998913081006</v>
      </c>
      <c r="L460" s="42">
        <f t="shared" ca="1" si="124"/>
        <v>0</v>
      </c>
      <c r="M460" s="42">
        <f t="shared" ca="1" si="125"/>
        <v>6.3405863749556104E-2</v>
      </c>
      <c r="N460" s="42">
        <f t="shared" ca="1" si="126"/>
        <v>4.9037772881609008E-2</v>
      </c>
      <c r="O460" s="42">
        <f t="shared" ca="1" si="127"/>
        <v>0.19750128972854747</v>
      </c>
      <c r="P460" s="42">
        <f t="shared" ca="1" si="128"/>
        <v>0.16929154526127715</v>
      </c>
      <c r="Q460" s="42">
        <f t="shared" ca="1" si="129"/>
        <v>0.15804250263838729</v>
      </c>
      <c r="R460" s="42">
        <f t="shared" ca="1" si="130"/>
        <v>0.1929150195175412</v>
      </c>
      <c r="S460" s="42">
        <f t="shared" ca="1" si="131"/>
        <v>0.1137011217829315</v>
      </c>
      <c r="T460" s="42">
        <f t="shared" ca="1" si="132"/>
        <v>5.6104884440150216E-2</v>
      </c>
      <c r="U460">
        <f ca="1">+(L460^2*Markiwitz!$B$4^2)+(M460^2*Markiwitz!$C$4^2)+(N460^2*Markiwitz!$D$4^2)+(O460^2*Markiwitz!$E$4^2)+(P460^2*Markiwitz!$F$4^2)+(Q460^2*Markiwitz!$G$4^2)+(R460^2*Markiwitz!$H$4^2)+(S460^2*Markiwitz!$I$4^2)+(T460^2*Markiwitz!$J$4^2)+(2*L460*M460*Markiwitz!$B$8)+(2*L460*N460*Markiwitz!$E$8)+(2*L460*O460*Markiwitz!$H$8)+(2*L460*P460*Markiwitz!$B$11)+(2*L460*Q460*Markiwitz!$E$11)+(2*L460*R460*Markiwitz!$H$11)+(2*L460*S460*Markiwitz!$K$8)+(2*L460*T460*Markiwitz!$K$11)</f>
        <v>1.8850725466608004E-2</v>
      </c>
      <c r="V460" s="5">
        <f t="shared" ca="1" si="123"/>
        <v>0.13729794414559893</v>
      </c>
      <c r="W460" s="42">
        <f ca="1">SUMPRODUCT(L460:T460,Markiwitz!$B$3:$J$3)</f>
        <v>0.57625031973512275</v>
      </c>
    </row>
    <row r="461" spans="1:23" x14ac:dyDescent="0.25">
      <c r="A461">
        <v>460</v>
      </c>
      <c r="B461" s="25">
        <f t="shared" ca="1" si="122"/>
        <v>1.0000000000000002</v>
      </c>
      <c r="C461" s="46">
        <v>0</v>
      </c>
      <c r="D461">
        <f t="shared" ca="1" si="133"/>
        <v>0.87706829605707659</v>
      </c>
      <c r="E461">
        <f t="shared" ca="1" si="133"/>
        <v>0.51160229790493283</v>
      </c>
      <c r="F461">
        <f t="shared" ca="1" si="133"/>
        <v>0.53204102519706342</v>
      </c>
      <c r="G461">
        <f t="shared" ca="1" si="133"/>
        <v>0.48860640254426435</v>
      </c>
      <c r="H461">
        <f t="shared" ca="1" si="133"/>
        <v>0.41582139056512746</v>
      </c>
      <c r="I461">
        <f t="shared" ca="1" si="133"/>
        <v>0.69120117314047325</v>
      </c>
      <c r="J461">
        <f t="shared" ca="1" si="133"/>
        <v>0.28929447049114887</v>
      </c>
      <c r="K461">
        <f t="shared" ca="1" si="133"/>
        <v>1.7936980129893643E-2</v>
      </c>
      <c r="L461" s="42">
        <f t="shared" ca="1" si="124"/>
        <v>0</v>
      </c>
      <c r="M461" s="42">
        <f t="shared" ca="1" si="125"/>
        <v>0.22938453566255751</v>
      </c>
      <c r="N461" s="42">
        <f t="shared" ca="1" si="126"/>
        <v>0.13380218630224375</v>
      </c>
      <c r="O461" s="42">
        <f t="shared" ca="1" si="127"/>
        <v>0.13914764000352986</v>
      </c>
      <c r="P461" s="42">
        <f t="shared" ca="1" si="128"/>
        <v>0.12778794225401466</v>
      </c>
      <c r="Q461" s="42">
        <f t="shared" ca="1" si="129"/>
        <v>0.10875207440759382</v>
      </c>
      <c r="R461" s="42">
        <f t="shared" ca="1" si="130"/>
        <v>0.18077367619262857</v>
      </c>
      <c r="S461" s="42">
        <f t="shared" ca="1" si="131"/>
        <v>7.5660787286101108E-2</v>
      </c>
      <c r="T461" s="42">
        <f t="shared" ca="1" si="132"/>
        <v>4.6911578913307545E-3</v>
      </c>
      <c r="U461">
        <f ca="1">+(L461^2*Markiwitz!$B$4^2)+(M461^2*Markiwitz!$C$4^2)+(N461^2*Markiwitz!$D$4^2)+(O461^2*Markiwitz!$E$4^2)+(P461^2*Markiwitz!$F$4^2)+(Q461^2*Markiwitz!$G$4^2)+(R461^2*Markiwitz!$H$4^2)+(S461^2*Markiwitz!$I$4^2)+(T461^2*Markiwitz!$J$4^2)+(2*L461*M461*Markiwitz!$B$8)+(2*L461*N461*Markiwitz!$E$8)+(2*L461*O461*Markiwitz!$H$8)+(2*L461*P461*Markiwitz!$B$11)+(2*L461*Q461*Markiwitz!$E$11)+(2*L461*R461*Markiwitz!$H$11)+(2*L461*S461*Markiwitz!$K$8)+(2*L461*T461*Markiwitz!$K$11)</f>
        <v>1.3215033474800452E-2</v>
      </c>
      <c r="V461" s="5">
        <f t="shared" ca="1" si="123"/>
        <v>0.11495665911464395</v>
      </c>
      <c r="W461" s="42">
        <f ca="1">SUMPRODUCT(L461:T461,Markiwitz!$B$3:$J$3)</f>
        <v>0.4479655425129131</v>
      </c>
    </row>
    <row r="462" spans="1:23" x14ac:dyDescent="0.25">
      <c r="A462">
        <v>461</v>
      </c>
      <c r="B462" s="25">
        <f t="shared" ca="1" si="122"/>
        <v>1</v>
      </c>
      <c r="C462" s="46">
        <v>0</v>
      </c>
      <c r="D462">
        <f t="shared" ref="D462:K471" ca="1" si="134">RAND()</f>
        <v>0.54905928930332615</v>
      </c>
      <c r="E462">
        <f t="shared" ca="1" si="134"/>
        <v>0.39169096374561174</v>
      </c>
      <c r="F462">
        <f t="shared" ca="1" si="134"/>
        <v>0.6189460888270365</v>
      </c>
      <c r="G462">
        <f t="shared" ca="1" si="134"/>
        <v>0.96563198844830345</v>
      </c>
      <c r="H462">
        <f t="shared" ca="1" si="134"/>
        <v>0.74153574927225163</v>
      </c>
      <c r="I462">
        <f t="shared" ca="1" si="134"/>
        <v>0.85848249995030212</v>
      </c>
      <c r="J462">
        <f t="shared" ca="1" si="134"/>
        <v>0.19052237018804663</v>
      </c>
      <c r="K462">
        <f t="shared" ca="1" si="134"/>
        <v>0.21359883225546461</v>
      </c>
      <c r="L462" s="42">
        <f t="shared" ca="1" si="124"/>
        <v>0</v>
      </c>
      <c r="M462" s="42">
        <f t="shared" ca="1" si="125"/>
        <v>0.12121938287903176</v>
      </c>
      <c r="N462" s="42">
        <f t="shared" ca="1" si="126"/>
        <v>8.647615627227058E-2</v>
      </c>
      <c r="O462" s="42">
        <f t="shared" ca="1" si="127"/>
        <v>0.13664874519872588</v>
      </c>
      <c r="P462" s="42">
        <f t="shared" ca="1" si="128"/>
        <v>0.21318884136625529</v>
      </c>
      <c r="Q462" s="42">
        <f t="shared" ca="1" si="129"/>
        <v>0.16371366018336161</v>
      </c>
      <c r="R462" s="42">
        <f t="shared" ca="1" si="130"/>
        <v>0.18953275335431724</v>
      </c>
      <c r="S462" s="42">
        <f t="shared" ca="1" si="131"/>
        <v>4.2062860220705024E-2</v>
      </c>
      <c r="T462" s="42">
        <f t="shared" ca="1" si="132"/>
        <v>4.7157600525332535E-2</v>
      </c>
      <c r="U462">
        <f ca="1">+(L462^2*Markiwitz!$B$4^2)+(M462^2*Markiwitz!$C$4^2)+(N462^2*Markiwitz!$D$4^2)+(O462^2*Markiwitz!$E$4^2)+(P462^2*Markiwitz!$F$4^2)+(Q462^2*Markiwitz!$G$4^2)+(R462^2*Markiwitz!$H$4^2)+(S462^2*Markiwitz!$I$4^2)+(T462^2*Markiwitz!$J$4^2)+(2*L462*M462*Markiwitz!$B$8)+(2*L462*N462*Markiwitz!$E$8)+(2*L462*O462*Markiwitz!$H$8)+(2*L462*P462*Markiwitz!$B$11)+(2*L462*Q462*Markiwitz!$E$11)+(2*L462*R462*Markiwitz!$H$11)+(2*L462*S462*Markiwitz!$K$8)+(2*L462*T462*Markiwitz!$K$11)</f>
        <v>1.8683824638144261E-2</v>
      </c>
      <c r="V462" s="5">
        <f t="shared" ca="1" si="123"/>
        <v>0.13668878753630181</v>
      </c>
      <c r="W462" s="42">
        <f ca="1">SUMPRODUCT(L462:T462,Markiwitz!$B$3:$J$3)</f>
        <v>0.6082008103051425</v>
      </c>
    </row>
    <row r="463" spans="1:23" x14ac:dyDescent="0.25">
      <c r="A463">
        <v>462</v>
      </c>
      <c r="B463" s="25">
        <f t="shared" ca="1" si="122"/>
        <v>1.0000000000000002</v>
      </c>
      <c r="C463" s="46">
        <v>0</v>
      </c>
      <c r="D463">
        <f t="shared" ca="1" si="134"/>
        <v>0.18670319687891468</v>
      </c>
      <c r="E463">
        <f t="shared" ca="1" si="134"/>
        <v>0.92278316380837033</v>
      </c>
      <c r="F463">
        <f t="shared" ca="1" si="134"/>
        <v>0.7360831009091946</v>
      </c>
      <c r="G463">
        <f t="shared" ca="1" si="134"/>
        <v>0.53779497451362845</v>
      </c>
      <c r="H463">
        <f t="shared" ca="1" si="134"/>
        <v>0.88122430308025301</v>
      </c>
      <c r="I463">
        <f t="shared" ca="1" si="134"/>
        <v>0.7770123710048864</v>
      </c>
      <c r="J463">
        <f t="shared" ca="1" si="134"/>
        <v>0.90345395491665248</v>
      </c>
      <c r="K463">
        <f t="shared" ca="1" si="134"/>
        <v>0.58028721971704922</v>
      </c>
      <c r="L463" s="42">
        <f t="shared" ca="1" si="124"/>
        <v>0</v>
      </c>
      <c r="M463" s="42">
        <f t="shared" ca="1" si="125"/>
        <v>3.3790340444889662E-2</v>
      </c>
      <c r="N463" s="42">
        <f t="shared" ca="1" si="126"/>
        <v>0.16700923060315667</v>
      </c>
      <c r="O463" s="42">
        <f t="shared" ca="1" si="127"/>
        <v>0.13321945735927959</v>
      </c>
      <c r="P463" s="42">
        <f t="shared" ca="1" si="128"/>
        <v>9.7332426986516965E-2</v>
      </c>
      <c r="Q463" s="42">
        <f t="shared" ca="1" si="129"/>
        <v>0.1594877308325042</v>
      </c>
      <c r="R463" s="42">
        <f t="shared" ca="1" si="130"/>
        <v>0.14062701113347242</v>
      </c>
      <c r="S463" s="42">
        <f t="shared" ca="1" si="131"/>
        <v>0.16351094798186269</v>
      </c>
      <c r="T463" s="42">
        <f t="shared" ca="1" si="132"/>
        <v>0.10502285465831798</v>
      </c>
      <c r="U463">
        <f ca="1">+(L463^2*Markiwitz!$B$4^2)+(M463^2*Markiwitz!$C$4^2)+(N463^2*Markiwitz!$D$4^2)+(O463^2*Markiwitz!$E$4^2)+(P463^2*Markiwitz!$F$4^2)+(Q463^2*Markiwitz!$G$4^2)+(R463^2*Markiwitz!$H$4^2)+(S463^2*Markiwitz!$I$4^2)+(T463^2*Markiwitz!$J$4^2)+(2*L463*M463*Markiwitz!$B$8)+(2*L463*N463*Markiwitz!$E$8)+(2*L463*O463*Markiwitz!$H$8)+(2*L463*P463*Markiwitz!$B$11)+(2*L463*Q463*Markiwitz!$E$11)+(2*L463*R463*Markiwitz!$H$11)+(2*L463*S463*Markiwitz!$K$8)+(2*L463*T463*Markiwitz!$K$11)</f>
        <v>1.6757979043252502E-2</v>
      </c>
      <c r="V463" s="5">
        <f t="shared" ca="1" si="123"/>
        <v>0.12945261311867173</v>
      </c>
      <c r="W463" s="42">
        <f ca="1">SUMPRODUCT(L463:T463,Markiwitz!$B$3:$J$3)</f>
        <v>0.55385441284249115</v>
      </c>
    </row>
    <row r="464" spans="1:23" x14ac:dyDescent="0.25">
      <c r="A464">
        <v>463</v>
      </c>
      <c r="B464" s="25">
        <f t="shared" ca="1" si="122"/>
        <v>0.99999999999999989</v>
      </c>
      <c r="C464" s="46">
        <v>0</v>
      </c>
      <c r="D464">
        <f t="shared" ca="1" si="134"/>
        <v>0.25300458747736532</v>
      </c>
      <c r="E464">
        <f t="shared" ca="1" si="134"/>
        <v>0.66928065171380857</v>
      </c>
      <c r="F464">
        <f t="shared" ca="1" si="134"/>
        <v>0.95690648995486727</v>
      </c>
      <c r="G464">
        <f t="shared" ca="1" si="134"/>
        <v>0.67957408128919661</v>
      </c>
      <c r="H464">
        <f t="shared" ca="1" si="134"/>
        <v>0.56634023061621985</v>
      </c>
      <c r="I464">
        <f t="shared" ca="1" si="134"/>
        <v>0.50060066244197454</v>
      </c>
      <c r="J464">
        <f t="shared" ca="1" si="134"/>
        <v>0.53640249993568212</v>
      </c>
      <c r="K464">
        <f t="shared" ca="1" si="134"/>
        <v>0.68004820381159692</v>
      </c>
      <c r="L464" s="42">
        <f t="shared" ca="1" si="124"/>
        <v>0</v>
      </c>
      <c r="M464" s="42">
        <f t="shared" ca="1" si="125"/>
        <v>5.2250384735332098E-2</v>
      </c>
      <c r="N464" s="42">
        <f t="shared" ca="1" si="126"/>
        <v>0.13821951568798671</v>
      </c>
      <c r="O464" s="42">
        <f t="shared" ca="1" si="127"/>
        <v>0.19761986434475651</v>
      </c>
      <c r="P464" s="42">
        <f t="shared" ca="1" si="128"/>
        <v>0.14034530977307691</v>
      </c>
      <c r="Q464" s="42">
        <f t="shared" ca="1" si="129"/>
        <v>0.11696030983407189</v>
      </c>
      <c r="R464" s="42">
        <f t="shared" ca="1" si="130"/>
        <v>0.10338380608887315</v>
      </c>
      <c r="S464" s="42">
        <f t="shared" ca="1" si="131"/>
        <v>0.11077758420938022</v>
      </c>
      <c r="T464" s="42">
        <f t="shared" ca="1" si="132"/>
        <v>0.14044322532652243</v>
      </c>
      <c r="U464">
        <f ca="1">+(L464^2*Markiwitz!$B$4^2)+(M464^2*Markiwitz!$C$4^2)+(N464^2*Markiwitz!$D$4^2)+(O464^2*Markiwitz!$E$4^2)+(P464^2*Markiwitz!$F$4^2)+(Q464^2*Markiwitz!$G$4^2)+(R464^2*Markiwitz!$H$4^2)+(S464^2*Markiwitz!$I$4^2)+(T464^2*Markiwitz!$J$4^2)+(2*L464*M464*Markiwitz!$B$8)+(2*L464*N464*Markiwitz!$E$8)+(2*L464*O464*Markiwitz!$H$8)+(2*L464*P464*Markiwitz!$B$11)+(2*L464*Q464*Markiwitz!$E$11)+(2*L464*R464*Markiwitz!$H$11)+(2*L464*S464*Markiwitz!$K$8)+(2*L464*T464*Markiwitz!$K$11)</f>
        <v>1.3782394319285384E-2</v>
      </c>
      <c r="V464" s="5">
        <f t="shared" ca="1" si="123"/>
        <v>0.11739844257606395</v>
      </c>
      <c r="W464" s="42">
        <f ca="1">SUMPRODUCT(L464:T464,Markiwitz!$B$3:$J$3)</f>
        <v>0.46993987534129589</v>
      </c>
    </row>
    <row r="465" spans="1:23" x14ac:dyDescent="0.25">
      <c r="A465">
        <v>464</v>
      </c>
      <c r="B465" s="25">
        <f t="shared" ca="1" si="122"/>
        <v>1</v>
      </c>
      <c r="C465" s="46">
        <v>0</v>
      </c>
      <c r="D465">
        <f t="shared" ca="1" si="134"/>
        <v>0.49479607733214737</v>
      </c>
      <c r="E465">
        <f t="shared" ca="1" si="134"/>
        <v>0.20777831018804027</v>
      </c>
      <c r="F465">
        <f t="shared" ca="1" si="134"/>
        <v>0.41563746117461287</v>
      </c>
      <c r="G465">
        <f t="shared" ca="1" si="134"/>
        <v>0.511725862096298</v>
      </c>
      <c r="H465">
        <f t="shared" ca="1" si="134"/>
        <v>0.18574778507945822</v>
      </c>
      <c r="I465">
        <f t="shared" ca="1" si="134"/>
        <v>0.83803647776341361</v>
      </c>
      <c r="J465">
        <f t="shared" ca="1" si="134"/>
        <v>0.5355369531457973</v>
      </c>
      <c r="K465">
        <f t="shared" ca="1" si="134"/>
        <v>0.37808694561890699</v>
      </c>
      <c r="L465" s="42">
        <f t="shared" ca="1" si="124"/>
        <v>0</v>
      </c>
      <c r="M465" s="42">
        <f t="shared" ca="1" si="125"/>
        <v>0.13870145902041389</v>
      </c>
      <c r="N465" s="42">
        <f t="shared" ca="1" si="126"/>
        <v>5.8244509397214865E-2</v>
      </c>
      <c r="O465" s="42">
        <f t="shared" ca="1" si="127"/>
        <v>0.11651168012344686</v>
      </c>
      <c r="P465" s="42">
        <f t="shared" ca="1" si="128"/>
        <v>0.14344722390268672</v>
      </c>
      <c r="Q465" s="42">
        <f t="shared" ca="1" si="129"/>
        <v>5.2068902686624514E-2</v>
      </c>
      <c r="R465" s="42">
        <f t="shared" ca="1" si="130"/>
        <v>0.23491876250281277</v>
      </c>
      <c r="S465" s="42">
        <f t="shared" ca="1" si="131"/>
        <v>0.15012195965896169</v>
      </c>
      <c r="T465" s="42">
        <f t="shared" ca="1" si="132"/>
        <v>0.10598550270783871</v>
      </c>
      <c r="U465">
        <f ca="1">+(L465^2*Markiwitz!$B$4^2)+(M465^2*Markiwitz!$C$4^2)+(N465^2*Markiwitz!$D$4^2)+(O465^2*Markiwitz!$E$4^2)+(P465^2*Markiwitz!$F$4^2)+(Q465^2*Markiwitz!$G$4^2)+(R465^2*Markiwitz!$H$4^2)+(S465^2*Markiwitz!$I$4^2)+(T465^2*Markiwitz!$J$4^2)+(2*L465*M465*Markiwitz!$B$8)+(2*L465*N465*Markiwitz!$E$8)+(2*L465*O465*Markiwitz!$H$8)+(2*L465*P465*Markiwitz!$B$11)+(2*L465*Q465*Markiwitz!$E$11)+(2*L465*R465*Markiwitz!$H$11)+(2*L465*S465*Markiwitz!$K$8)+(2*L465*T465*Markiwitz!$K$11)</f>
        <v>1.2896417130840013E-2</v>
      </c>
      <c r="V465" s="5">
        <f t="shared" ca="1" si="123"/>
        <v>0.11356239311867293</v>
      </c>
      <c r="W465" s="42">
        <f ca="1">SUMPRODUCT(L465:T465,Markiwitz!$B$3:$J$3)</f>
        <v>0.26701713376958802</v>
      </c>
    </row>
    <row r="466" spans="1:23" x14ac:dyDescent="0.25">
      <c r="A466">
        <v>465</v>
      </c>
      <c r="B466" s="25">
        <f t="shared" ca="1" si="122"/>
        <v>1.0000000000000002</v>
      </c>
      <c r="C466" s="46">
        <v>0</v>
      </c>
      <c r="D466">
        <f t="shared" ca="1" si="134"/>
        <v>0.41486605338284777</v>
      </c>
      <c r="E466">
        <f t="shared" ca="1" si="134"/>
        <v>0.9336591714479161</v>
      </c>
      <c r="F466">
        <f t="shared" ca="1" si="134"/>
        <v>0.91083435677371749</v>
      </c>
      <c r="G466">
        <f t="shared" ca="1" si="134"/>
        <v>0.54538012031208505</v>
      </c>
      <c r="H466">
        <f t="shared" ca="1" si="134"/>
        <v>7.9535916133495199E-2</v>
      </c>
      <c r="I466">
        <f t="shared" ca="1" si="134"/>
        <v>0.77773414419183517</v>
      </c>
      <c r="J466">
        <f t="shared" ca="1" si="134"/>
        <v>0.59616253616070936</v>
      </c>
      <c r="K466">
        <f t="shared" ca="1" si="134"/>
        <v>0.22884912855012396</v>
      </c>
      <c r="L466" s="42">
        <f t="shared" ca="1" si="124"/>
        <v>0</v>
      </c>
      <c r="M466" s="42">
        <f t="shared" ca="1" si="125"/>
        <v>9.2459120184009397E-2</v>
      </c>
      <c r="N466" s="42">
        <f t="shared" ca="1" si="126"/>
        <v>0.20807994493620949</v>
      </c>
      <c r="O466" s="42">
        <f t="shared" ca="1" si="127"/>
        <v>0.20299309276806649</v>
      </c>
      <c r="P466" s="42">
        <f t="shared" ca="1" si="128"/>
        <v>0.12154613682833892</v>
      </c>
      <c r="Q466" s="42">
        <f t="shared" ca="1" si="129"/>
        <v>1.772577141168466E-2</v>
      </c>
      <c r="R466" s="42">
        <f t="shared" ca="1" si="130"/>
        <v>0.17332971479033424</v>
      </c>
      <c r="S466" s="42">
        <f t="shared" ca="1" si="131"/>
        <v>0.13286375959331692</v>
      </c>
      <c r="T466" s="42">
        <f t="shared" ca="1" si="132"/>
        <v>5.1002459488039983E-2</v>
      </c>
      <c r="U466">
        <f ca="1">+(L466^2*Markiwitz!$B$4^2)+(M466^2*Markiwitz!$C$4^2)+(N466^2*Markiwitz!$D$4^2)+(O466^2*Markiwitz!$E$4^2)+(P466^2*Markiwitz!$F$4^2)+(Q466^2*Markiwitz!$G$4^2)+(R466^2*Markiwitz!$H$4^2)+(S466^2*Markiwitz!$I$4^2)+(T466^2*Markiwitz!$J$4^2)+(2*L466*M466*Markiwitz!$B$8)+(2*L466*N466*Markiwitz!$E$8)+(2*L466*O466*Markiwitz!$H$8)+(2*L466*P466*Markiwitz!$B$11)+(2*L466*Q466*Markiwitz!$E$11)+(2*L466*R466*Markiwitz!$H$11)+(2*L466*S466*Markiwitz!$K$8)+(2*L466*T466*Markiwitz!$K$11)</f>
        <v>1.3731766840620283E-2</v>
      </c>
      <c r="V466" s="5">
        <f t="shared" ca="1" si="123"/>
        <v>0.11718262175177803</v>
      </c>
      <c r="W466" s="42">
        <f ca="1">SUMPRODUCT(L466:T466,Markiwitz!$B$3:$J$3)</f>
        <v>0.2083303080420279</v>
      </c>
    </row>
    <row r="467" spans="1:23" x14ac:dyDescent="0.25">
      <c r="A467">
        <v>466</v>
      </c>
      <c r="B467" s="25">
        <f t="shared" ca="1" si="122"/>
        <v>1.0000000000000002</v>
      </c>
      <c r="C467" s="46">
        <v>0</v>
      </c>
      <c r="D467">
        <f t="shared" ca="1" si="134"/>
        <v>0.24410971126137837</v>
      </c>
      <c r="E467">
        <f t="shared" ca="1" si="134"/>
        <v>0.40107449974138876</v>
      </c>
      <c r="F467">
        <f t="shared" ca="1" si="134"/>
        <v>0.32692802167895896</v>
      </c>
      <c r="G467">
        <f t="shared" ca="1" si="134"/>
        <v>0.33147403574584178</v>
      </c>
      <c r="H467">
        <f t="shared" ca="1" si="134"/>
        <v>0.9730991199939546</v>
      </c>
      <c r="I467">
        <f t="shared" ca="1" si="134"/>
        <v>0.7315116319682754</v>
      </c>
      <c r="J467">
        <f t="shared" ca="1" si="134"/>
        <v>0.51650075694100717</v>
      </c>
      <c r="K467">
        <f t="shared" ca="1" si="134"/>
        <v>0.52812970273648252</v>
      </c>
      <c r="L467" s="42">
        <f t="shared" ca="1" si="124"/>
        <v>0</v>
      </c>
      <c r="M467" s="42">
        <f t="shared" ca="1" si="125"/>
        <v>6.0231952251104837E-2</v>
      </c>
      <c r="N467" s="42">
        <f t="shared" ca="1" si="126"/>
        <v>9.8961651270369377E-2</v>
      </c>
      <c r="O467" s="42">
        <f t="shared" ca="1" si="127"/>
        <v>8.0666651439486176E-2</v>
      </c>
      <c r="P467" s="42">
        <f t="shared" ca="1" si="128"/>
        <v>8.1788340948659999E-2</v>
      </c>
      <c r="Q467" s="42">
        <f t="shared" ca="1" si="129"/>
        <v>0.24010376083854396</v>
      </c>
      <c r="R467" s="42">
        <f t="shared" ca="1" si="130"/>
        <v>0.1804941452766034</v>
      </c>
      <c r="S467" s="42">
        <f t="shared" ca="1" si="131"/>
        <v>0.12744207827282891</v>
      </c>
      <c r="T467" s="42">
        <f t="shared" ca="1" si="132"/>
        <v>0.13031141970240348</v>
      </c>
      <c r="U467">
        <f ca="1">+(L467^2*Markiwitz!$B$4^2)+(M467^2*Markiwitz!$C$4^2)+(N467^2*Markiwitz!$D$4^2)+(O467^2*Markiwitz!$E$4^2)+(P467^2*Markiwitz!$F$4^2)+(Q467^2*Markiwitz!$G$4^2)+(R467^2*Markiwitz!$H$4^2)+(S467^2*Markiwitz!$I$4^2)+(T467^2*Markiwitz!$J$4^2)+(2*L467*M467*Markiwitz!$B$8)+(2*L467*N467*Markiwitz!$E$8)+(2*L467*O467*Markiwitz!$H$8)+(2*L467*P467*Markiwitz!$B$11)+(2*L467*Q467*Markiwitz!$E$11)+(2*L467*R467*Markiwitz!$H$11)+(2*L467*S467*Markiwitz!$K$8)+(2*L467*T467*Markiwitz!$K$11)</f>
        <v>2.2989753106624898E-2</v>
      </c>
      <c r="V467" s="5">
        <f t="shared" ca="1" si="123"/>
        <v>0.1516237221104432</v>
      </c>
      <c r="W467" s="42">
        <f ca="1">SUMPRODUCT(L467:T467,Markiwitz!$B$3:$J$3)</f>
        <v>0.75213230006259435</v>
      </c>
    </row>
    <row r="468" spans="1:23" x14ac:dyDescent="0.25">
      <c r="A468">
        <v>467</v>
      </c>
      <c r="B468" s="25">
        <f t="shared" ca="1" si="122"/>
        <v>1</v>
      </c>
      <c r="C468" s="46">
        <v>0</v>
      </c>
      <c r="D468">
        <f t="shared" ca="1" si="134"/>
        <v>0.58232011842008136</v>
      </c>
      <c r="E468">
        <f t="shared" ca="1" si="134"/>
        <v>0.3823468857644764</v>
      </c>
      <c r="F468">
        <f t="shared" ca="1" si="134"/>
        <v>0.15361602739398572</v>
      </c>
      <c r="G468">
        <f t="shared" ca="1" si="134"/>
        <v>0.23840575491307914</v>
      </c>
      <c r="H468">
        <f t="shared" ca="1" si="134"/>
        <v>0.54766593692221954</v>
      </c>
      <c r="I468">
        <f t="shared" ca="1" si="134"/>
        <v>0.6673090654515349</v>
      </c>
      <c r="J468">
        <f t="shared" ca="1" si="134"/>
        <v>0.99028574629451716</v>
      </c>
      <c r="K468">
        <f t="shared" ca="1" si="134"/>
        <v>0.46883715876105236</v>
      </c>
      <c r="L468" s="42">
        <f t="shared" ca="1" si="124"/>
        <v>0</v>
      </c>
      <c r="M468" s="42">
        <f t="shared" ca="1" si="125"/>
        <v>0.14446810576662633</v>
      </c>
      <c r="N468" s="42">
        <f t="shared" ca="1" si="126"/>
        <v>9.4856640849071722E-2</v>
      </c>
      <c r="O468" s="42">
        <f t="shared" ca="1" si="127"/>
        <v>3.8110681377822003E-2</v>
      </c>
      <c r="P468" s="42">
        <f t="shared" ca="1" si="128"/>
        <v>5.9146209664885548E-2</v>
      </c>
      <c r="Q468" s="42">
        <f t="shared" ca="1" si="129"/>
        <v>0.13587073157410809</v>
      </c>
      <c r="R468" s="42">
        <f t="shared" ca="1" si="130"/>
        <v>0.16555305852774119</v>
      </c>
      <c r="S468" s="42">
        <f t="shared" ca="1" si="131"/>
        <v>0.24568051387785469</v>
      </c>
      <c r="T468" s="42">
        <f t="shared" ca="1" si="132"/>
        <v>0.11631405836189043</v>
      </c>
      <c r="U468">
        <f ca="1">+(L468^2*Markiwitz!$B$4^2)+(M468^2*Markiwitz!$C$4^2)+(N468^2*Markiwitz!$D$4^2)+(O468^2*Markiwitz!$E$4^2)+(P468^2*Markiwitz!$F$4^2)+(Q468^2*Markiwitz!$G$4^2)+(R468^2*Markiwitz!$H$4^2)+(S468^2*Markiwitz!$I$4^2)+(T468^2*Markiwitz!$J$4^2)+(2*L468*M468*Markiwitz!$B$8)+(2*L468*N468*Markiwitz!$E$8)+(2*L468*O468*Markiwitz!$H$8)+(2*L468*P468*Markiwitz!$B$11)+(2*L468*Q468*Markiwitz!$E$11)+(2*L468*R468*Markiwitz!$H$11)+(2*L468*S468*Markiwitz!$K$8)+(2*L468*T468*Markiwitz!$K$11)</f>
        <v>1.6411948263534915E-2</v>
      </c>
      <c r="V468" s="5">
        <f t="shared" ca="1" si="123"/>
        <v>0.12810912638658853</v>
      </c>
      <c r="W468" s="42">
        <f ca="1">SUMPRODUCT(L468:T468,Markiwitz!$B$3:$J$3)</f>
        <v>0.44527702462282315</v>
      </c>
    </row>
    <row r="469" spans="1:23" x14ac:dyDescent="0.25">
      <c r="A469">
        <v>468</v>
      </c>
      <c r="B469" s="25">
        <f t="shared" ca="1" si="122"/>
        <v>1</v>
      </c>
      <c r="C469" s="46">
        <v>0</v>
      </c>
      <c r="D469">
        <f t="shared" ca="1" si="134"/>
        <v>4.0814543127318692E-2</v>
      </c>
      <c r="E469">
        <f t="shared" ca="1" si="134"/>
        <v>0.38085403798966455</v>
      </c>
      <c r="F469">
        <f t="shared" ca="1" si="134"/>
        <v>0.86072047888092507</v>
      </c>
      <c r="G469">
        <f t="shared" ca="1" si="134"/>
        <v>0.87087743225415648</v>
      </c>
      <c r="H469">
        <f t="shared" ca="1" si="134"/>
        <v>0.33676518176205472</v>
      </c>
      <c r="I469">
        <f t="shared" ca="1" si="134"/>
        <v>7.7399809621293669E-2</v>
      </c>
      <c r="J469">
        <f t="shared" ca="1" si="134"/>
        <v>0.50077806001389624</v>
      </c>
      <c r="K469">
        <f t="shared" ca="1" si="134"/>
        <v>0.89668786463303596</v>
      </c>
      <c r="L469" s="42">
        <f t="shared" ca="1" si="124"/>
        <v>0</v>
      </c>
      <c r="M469" s="42">
        <f t="shared" ca="1" si="125"/>
        <v>1.0293972056391791E-2</v>
      </c>
      <c r="N469" s="42">
        <f t="shared" ca="1" si="126"/>
        <v>9.6056467235215659E-2</v>
      </c>
      <c r="O469" s="42">
        <f t="shared" ca="1" si="127"/>
        <v>0.217085182855665</v>
      </c>
      <c r="P469" s="42">
        <f t="shared" ca="1" si="128"/>
        <v>0.21964690194378425</v>
      </c>
      <c r="Q469" s="42">
        <f t="shared" ca="1" si="129"/>
        <v>8.4936669750541316E-2</v>
      </c>
      <c r="R469" s="42">
        <f t="shared" ca="1" si="130"/>
        <v>1.9521264146611164E-2</v>
      </c>
      <c r="S469" s="42">
        <f t="shared" ca="1" si="131"/>
        <v>0.12630290482871309</v>
      </c>
      <c r="T469" s="42">
        <f t="shared" ca="1" si="132"/>
        <v>0.22615663718307785</v>
      </c>
      <c r="U469">
        <f ca="1">+(L469^2*Markiwitz!$B$4^2)+(M469^2*Markiwitz!$C$4^2)+(N469^2*Markiwitz!$D$4^2)+(O469^2*Markiwitz!$E$4^2)+(P469^2*Markiwitz!$F$4^2)+(Q469^2*Markiwitz!$G$4^2)+(R469^2*Markiwitz!$H$4^2)+(S469^2*Markiwitz!$I$4^2)+(T469^2*Markiwitz!$J$4^2)+(2*L469*M469*Markiwitz!$B$8)+(2*L469*N469*Markiwitz!$E$8)+(2*L469*O469*Markiwitz!$H$8)+(2*L469*P469*Markiwitz!$B$11)+(2*L469*Q469*Markiwitz!$E$11)+(2*L469*R469*Markiwitz!$H$11)+(2*L469*S469*Markiwitz!$K$8)+(2*L469*T469*Markiwitz!$K$11)</f>
        <v>1.5362745262823493E-2</v>
      </c>
      <c r="V469" s="5">
        <f t="shared" ca="1" si="123"/>
        <v>0.12394654195589118</v>
      </c>
      <c r="W469" s="42">
        <f ca="1">SUMPRODUCT(L469:T469,Markiwitz!$B$3:$J$3)</f>
        <v>0.39833842435610856</v>
      </c>
    </row>
    <row r="470" spans="1:23" x14ac:dyDescent="0.25">
      <c r="A470">
        <v>469</v>
      </c>
      <c r="B470" s="25">
        <f t="shared" ca="1" si="122"/>
        <v>1</v>
      </c>
      <c r="C470" s="46">
        <v>0</v>
      </c>
      <c r="D470">
        <f t="shared" ca="1" si="134"/>
        <v>0.78450374282076085</v>
      </c>
      <c r="E470">
        <f t="shared" ca="1" si="134"/>
        <v>0.51657664030116524</v>
      </c>
      <c r="F470">
        <f t="shared" ca="1" si="134"/>
        <v>0.69658524180637416</v>
      </c>
      <c r="G470">
        <f t="shared" ca="1" si="134"/>
        <v>0.17371268938324347</v>
      </c>
      <c r="H470">
        <f t="shared" ca="1" si="134"/>
        <v>7.2042141208992327E-2</v>
      </c>
      <c r="I470">
        <f t="shared" ca="1" si="134"/>
        <v>0.76092674960134177</v>
      </c>
      <c r="J470">
        <f t="shared" ca="1" si="134"/>
        <v>6.6007734163668785E-2</v>
      </c>
      <c r="K470">
        <f t="shared" ca="1" si="134"/>
        <v>0.73988542844200966</v>
      </c>
      <c r="L470" s="42">
        <f t="shared" ca="1" si="124"/>
        <v>0</v>
      </c>
      <c r="M470" s="42">
        <f t="shared" ca="1" si="125"/>
        <v>0.20589350463699019</v>
      </c>
      <c r="N470" s="42">
        <f t="shared" ca="1" si="126"/>
        <v>0.13557586672917799</v>
      </c>
      <c r="O470" s="42">
        <f t="shared" ca="1" si="127"/>
        <v>0.18281923831010707</v>
      </c>
      <c r="P470" s="42">
        <f t="shared" ca="1" si="128"/>
        <v>4.5591005453245584E-2</v>
      </c>
      <c r="Q470" s="42">
        <f t="shared" ca="1" si="129"/>
        <v>1.8907505631188978E-2</v>
      </c>
      <c r="R470" s="42">
        <f t="shared" ca="1" si="130"/>
        <v>0.19970570781999292</v>
      </c>
      <c r="S470" s="42">
        <f t="shared" ca="1" si="131"/>
        <v>1.7323771676650439E-2</v>
      </c>
      <c r="T470" s="42">
        <f t="shared" ca="1" si="132"/>
        <v>0.19418339974264681</v>
      </c>
      <c r="U470">
        <f ca="1">+(L470^2*Markiwitz!$B$4^2)+(M470^2*Markiwitz!$C$4^2)+(N470^2*Markiwitz!$D$4^2)+(O470^2*Markiwitz!$E$4^2)+(P470^2*Markiwitz!$F$4^2)+(Q470^2*Markiwitz!$G$4^2)+(R470^2*Markiwitz!$H$4^2)+(S470^2*Markiwitz!$I$4^2)+(T470^2*Markiwitz!$J$4^2)+(2*L470*M470*Markiwitz!$B$8)+(2*L470*N470*Markiwitz!$E$8)+(2*L470*O470*Markiwitz!$H$8)+(2*L470*P470*Markiwitz!$B$11)+(2*L470*Q470*Markiwitz!$E$11)+(2*L470*R470*Markiwitz!$H$11)+(2*L470*S470*Markiwitz!$K$8)+(2*L470*T470*Markiwitz!$K$11)</f>
        <v>1.0244861169921045E-2</v>
      </c>
      <c r="V470" s="5">
        <f t="shared" ca="1" si="123"/>
        <v>0.10121690160205975</v>
      </c>
      <c r="W470" s="42">
        <f ca="1">SUMPRODUCT(L470:T470,Markiwitz!$B$3:$J$3)</f>
        <v>0.20027006157052996</v>
      </c>
    </row>
    <row r="471" spans="1:23" x14ac:dyDescent="0.25">
      <c r="A471">
        <v>470</v>
      </c>
      <c r="B471" s="25">
        <f t="shared" ca="1" si="122"/>
        <v>0.99999999999999989</v>
      </c>
      <c r="C471" s="46">
        <v>0</v>
      </c>
      <c r="D471">
        <f t="shared" ca="1" si="134"/>
        <v>0.44627169956767665</v>
      </c>
      <c r="E471">
        <f t="shared" ca="1" si="134"/>
        <v>0.46293806697265605</v>
      </c>
      <c r="F471">
        <f t="shared" ca="1" si="134"/>
        <v>4.3942608066746214E-2</v>
      </c>
      <c r="G471">
        <f t="shared" ca="1" si="134"/>
        <v>0.6831318880219841</v>
      </c>
      <c r="H471">
        <f t="shared" ca="1" si="134"/>
        <v>7.9790986579910683E-3</v>
      </c>
      <c r="I471">
        <f t="shared" ca="1" si="134"/>
        <v>0.59715991230772314</v>
      </c>
      <c r="J471">
        <f t="shared" ca="1" si="134"/>
        <v>0.10714705816019343</v>
      </c>
      <c r="K471">
        <f t="shared" ca="1" si="134"/>
        <v>0.86783877371402729</v>
      </c>
      <c r="L471" s="42">
        <f t="shared" ca="1" si="124"/>
        <v>0</v>
      </c>
      <c r="M471" s="42">
        <f t="shared" ca="1" si="125"/>
        <v>0.13874842563057721</v>
      </c>
      <c r="N471" s="42">
        <f t="shared" ca="1" si="126"/>
        <v>0.14393009464669859</v>
      </c>
      <c r="O471" s="42">
        <f t="shared" ca="1" si="127"/>
        <v>1.3662008353361741E-2</v>
      </c>
      <c r="P471" s="42">
        <f t="shared" ca="1" si="128"/>
        <v>0.21238961388973365</v>
      </c>
      <c r="Q471" s="42">
        <f t="shared" ca="1" si="129"/>
        <v>2.4807474411211762E-3</v>
      </c>
      <c r="R471" s="42">
        <f t="shared" ca="1" si="130"/>
        <v>0.18566043457977613</v>
      </c>
      <c r="S471" s="42">
        <f t="shared" ca="1" si="131"/>
        <v>3.3312633637930793E-2</v>
      </c>
      <c r="T471" s="42">
        <f t="shared" ca="1" si="132"/>
        <v>0.26981604182080066</v>
      </c>
      <c r="U471">
        <f ca="1">+(L471^2*Markiwitz!$B$4^2)+(M471^2*Markiwitz!$C$4^2)+(N471^2*Markiwitz!$D$4^2)+(O471^2*Markiwitz!$E$4^2)+(P471^2*Markiwitz!$F$4^2)+(Q471^2*Markiwitz!$G$4^2)+(R471^2*Markiwitz!$H$4^2)+(S471^2*Markiwitz!$I$4^2)+(T471^2*Markiwitz!$J$4^2)+(2*L471*M471*Markiwitz!$B$8)+(2*L471*N471*Markiwitz!$E$8)+(2*L471*O471*Markiwitz!$H$8)+(2*L471*P471*Markiwitz!$B$11)+(2*L471*Q471*Markiwitz!$E$11)+(2*L471*R471*Markiwitz!$H$11)+(2*L471*S471*Markiwitz!$K$8)+(2*L471*T471*Markiwitz!$K$11)</f>
        <v>1.1912207974246154E-2</v>
      </c>
      <c r="V471" s="5">
        <f t="shared" ca="1" si="123"/>
        <v>0.10914306196110751</v>
      </c>
      <c r="W471" s="42">
        <f ca="1">SUMPRODUCT(L471:T471,Markiwitz!$B$3:$J$3)</f>
        <v>0.15558723145894326</v>
      </c>
    </row>
    <row r="472" spans="1:23" x14ac:dyDescent="0.25">
      <c r="A472">
        <v>471</v>
      </c>
      <c r="B472" s="25">
        <f t="shared" ca="1" si="122"/>
        <v>1</v>
      </c>
      <c r="C472" s="46">
        <v>0</v>
      </c>
      <c r="D472">
        <f t="shared" ref="D472:K481" ca="1" si="135">RAND()</f>
        <v>0.30144291392528322</v>
      </c>
      <c r="E472">
        <f t="shared" ca="1" si="135"/>
        <v>0.29479506328260874</v>
      </c>
      <c r="F472">
        <f t="shared" ca="1" si="135"/>
        <v>0.82409327676699484</v>
      </c>
      <c r="G472">
        <f t="shared" ca="1" si="135"/>
        <v>0.86471245904841443</v>
      </c>
      <c r="H472">
        <f t="shared" ca="1" si="135"/>
        <v>0.61305647240090144</v>
      </c>
      <c r="I472">
        <f t="shared" ca="1" si="135"/>
        <v>0.4303087650609605</v>
      </c>
      <c r="J472">
        <f t="shared" ca="1" si="135"/>
        <v>0.60230663427329145</v>
      </c>
      <c r="K472">
        <f t="shared" ca="1" si="135"/>
        <v>0.75868855817588243</v>
      </c>
      <c r="L472" s="42">
        <f t="shared" ca="1" si="124"/>
        <v>0</v>
      </c>
      <c r="M472" s="42">
        <f t="shared" ca="1" si="125"/>
        <v>6.4281709304043699E-2</v>
      </c>
      <c r="N472" s="42">
        <f t="shared" ca="1" si="126"/>
        <v>6.2864077033493712E-2</v>
      </c>
      <c r="O472" s="42">
        <f t="shared" ca="1" si="127"/>
        <v>0.17573517906505892</v>
      </c>
      <c r="P472" s="42">
        <f t="shared" ca="1" si="128"/>
        <v>0.18439708600319768</v>
      </c>
      <c r="Q472" s="42">
        <f t="shared" ca="1" si="129"/>
        <v>0.13073227508544163</v>
      </c>
      <c r="R472" s="42">
        <f t="shared" ca="1" si="130"/>
        <v>9.1761927943301569E-2</v>
      </c>
      <c r="S472" s="42">
        <f t="shared" ca="1" si="131"/>
        <v>0.12843990748394005</v>
      </c>
      <c r="T472" s="42">
        <f t="shared" ca="1" si="132"/>
        <v>0.16178783808152275</v>
      </c>
      <c r="U472">
        <f ca="1">+(L472^2*Markiwitz!$B$4^2)+(M472^2*Markiwitz!$C$4^2)+(N472^2*Markiwitz!$D$4^2)+(O472^2*Markiwitz!$E$4^2)+(P472^2*Markiwitz!$F$4^2)+(Q472^2*Markiwitz!$G$4^2)+(R472^2*Markiwitz!$H$4^2)+(S472^2*Markiwitz!$I$4^2)+(T472^2*Markiwitz!$J$4^2)+(2*L472*M472*Markiwitz!$B$8)+(2*L472*N472*Markiwitz!$E$8)+(2*L472*O472*Markiwitz!$H$8)+(2*L472*P472*Markiwitz!$B$11)+(2*L472*Q472*Markiwitz!$E$11)+(2*L472*R472*Markiwitz!$H$11)+(2*L472*S472*Markiwitz!$K$8)+(2*L472*T472*Markiwitz!$K$11)</f>
        <v>1.495022350081629E-2</v>
      </c>
      <c r="V472" s="5">
        <f t="shared" ca="1" si="123"/>
        <v>0.12227110656576348</v>
      </c>
      <c r="W472" s="42">
        <f ca="1">SUMPRODUCT(L472:T472,Markiwitz!$B$3:$J$3)</f>
        <v>0.50182789846185816</v>
      </c>
    </row>
    <row r="473" spans="1:23" x14ac:dyDescent="0.25">
      <c r="A473">
        <v>472</v>
      </c>
      <c r="B473" s="25">
        <f t="shared" ca="1" si="122"/>
        <v>1</v>
      </c>
      <c r="C473" s="46">
        <v>0</v>
      </c>
      <c r="D473">
        <f t="shared" ca="1" si="135"/>
        <v>0.3302061068883636</v>
      </c>
      <c r="E473">
        <f t="shared" ca="1" si="135"/>
        <v>0.76991905520763915</v>
      </c>
      <c r="F473">
        <f t="shared" ca="1" si="135"/>
        <v>0.87375633479539072</v>
      </c>
      <c r="G473">
        <f t="shared" ca="1" si="135"/>
        <v>0.41695683051751919</v>
      </c>
      <c r="H473">
        <f t="shared" ca="1" si="135"/>
        <v>0.64632126425206715</v>
      </c>
      <c r="I473">
        <f t="shared" ca="1" si="135"/>
        <v>0.83271030857647732</v>
      </c>
      <c r="J473">
        <f t="shared" ca="1" si="135"/>
        <v>0.12807035946981427</v>
      </c>
      <c r="K473">
        <f t="shared" ca="1" si="135"/>
        <v>0.7785490798530309</v>
      </c>
      <c r="L473" s="42">
        <f t="shared" ca="1" si="124"/>
        <v>0</v>
      </c>
      <c r="M473" s="42">
        <f t="shared" ca="1" si="125"/>
        <v>6.9131549013100188E-2</v>
      </c>
      <c r="N473" s="42">
        <f t="shared" ca="1" si="126"/>
        <v>0.16118931718970689</v>
      </c>
      <c r="O473" s="42">
        <f t="shared" ca="1" si="127"/>
        <v>0.18292856377982075</v>
      </c>
      <c r="P473" s="42">
        <f t="shared" ca="1" si="128"/>
        <v>8.7293575024685807E-2</v>
      </c>
      <c r="Q473" s="42">
        <f t="shared" ca="1" si="129"/>
        <v>0.13531303396807412</v>
      </c>
      <c r="R473" s="42">
        <f t="shared" ca="1" si="130"/>
        <v>0.17433521764190352</v>
      </c>
      <c r="S473" s="42">
        <f t="shared" ca="1" si="131"/>
        <v>2.6812654727206765E-2</v>
      </c>
      <c r="T473" s="42">
        <f t="shared" ca="1" si="132"/>
        <v>0.16299608865550194</v>
      </c>
      <c r="U473">
        <f ca="1">+(L473^2*Markiwitz!$B$4^2)+(M473^2*Markiwitz!$C$4^2)+(N473^2*Markiwitz!$D$4^2)+(O473^2*Markiwitz!$E$4^2)+(P473^2*Markiwitz!$F$4^2)+(Q473^2*Markiwitz!$G$4^2)+(R473^2*Markiwitz!$H$4^2)+(S473^2*Markiwitz!$I$4^2)+(T473^2*Markiwitz!$J$4^2)+(2*L473*M473*Markiwitz!$B$8)+(2*L473*N473*Markiwitz!$E$8)+(2*L473*O473*Markiwitz!$H$8)+(2*L473*P473*Markiwitz!$B$11)+(2*L473*Q473*Markiwitz!$E$11)+(2*L473*R473*Markiwitz!$H$11)+(2*L473*S473*Markiwitz!$K$8)+(2*L473*T473*Markiwitz!$K$11)</f>
        <v>1.4284896081586142E-2</v>
      </c>
      <c r="V473" s="5">
        <f t="shared" ca="1" si="123"/>
        <v>0.11951943809099064</v>
      </c>
      <c r="W473" s="42">
        <f ca="1">SUMPRODUCT(L473:T473,Markiwitz!$B$3:$J$3)</f>
        <v>0.51741345729370269</v>
      </c>
    </row>
    <row r="474" spans="1:23" x14ac:dyDescent="0.25">
      <c r="A474">
        <v>473</v>
      </c>
      <c r="B474" s="25">
        <f t="shared" ca="1" si="122"/>
        <v>1</v>
      </c>
      <c r="C474" s="46">
        <v>0</v>
      </c>
      <c r="D474">
        <f t="shared" ca="1" si="135"/>
        <v>0.11633474380093722</v>
      </c>
      <c r="E474">
        <f t="shared" ca="1" si="135"/>
        <v>0.49597120033601938</v>
      </c>
      <c r="F474">
        <f t="shared" ca="1" si="135"/>
        <v>0.90775537340322954</v>
      </c>
      <c r="G474">
        <f t="shared" ca="1" si="135"/>
        <v>0.90459694323167672</v>
      </c>
      <c r="H474">
        <f t="shared" ca="1" si="135"/>
        <v>0.68893073636998958</v>
      </c>
      <c r="I474">
        <f t="shared" ca="1" si="135"/>
        <v>0.42930365158817418</v>
      </c>
      <c r="J474">
        <f t="shared" ca="1" si="135"/>
        <v>0.89678364519019438</v>
      </c>
      <c r="K474">
        <f t="shared" ca="1" si="135"/>
        <v>0.89800963634009734</v>
      </c>
      <c r="L474" s="42">
        <f t="shared" ca="1" si="124"/>
        <v>0</v>
      </c>
      <c r="M474" s="42">
        <f t="shared" ca="1" si="125"/>
        <v>2.1794977321804243E-2</v>
      </c>
      <c r="N474" s="42">
        <f t="shared" ca="1" si="126"/>
        <v>9.2918767948535139E-2</v>
      </c>
      <c r="O474" s="42">
        <f t="shared" ca="1" si="127"/>
        <v>0.17006534016117325</v>
      </c>
      <c r="P474" s="42">
        <f t="shared" ca="1" si="128"/>
        <v>0.16947361741599504</v>
      </c>
      <c r="Q474" s="42">
        <f t="shared" ca="1" si="129"/>
        <v>0.12906917817406888</v>
      </c>
      <c r="R474" s="42">
        <f t="shared" ca="1" si="130"/>
        <v>8.0428795773534234E-2</v>
      </c>
      <c r="S474" s="42">
        <f t="shared" ca="1" si="131"/>
        <v>0.16800981865683851</v>
      </c>
      <c r="T474" s="42">
        <f t="shared" ca="1" si="132"/>
        <v>0.16823950454805076</v>
      </c>
      <c r="U474">
        <f ca="1">+(L474^2*Markiwitz!$B$4^2)+(M474^2*Markiwitz!$C$4^2)+(N474^2*Markiwitz!$D$4^2)+(O474^2*Markiwitz!$E$4^2)+(P474^2*Markiwitz!$F$4^2)+(Q474^2*Markiwitz!$G$4^2)+(R474^2*Markiwitz!$H$4^2)+(S474^2*Markiwitz!$I$4^2)+(T474^2*Markiwitz!$J$4^2)+(2*L474*M474*Markiwitz!$B$8)+(2*L474*N474*Markiwitz!$E$8)+(2*L474*O474*Markiwitz!$H$8)+(2*L474*P474*Markiwitz!$B$11)+(2*L474*Q474*Markiwitz!$E$11)+(2*L474*R474*Markiwitz!$H$11)+(2*L474*S474*Markiwitz!$K$8)+(2*L474*T474*Markiwitz!$K$11)</f>
        <v>1.5490915875473585E-2</v>
      </c>
      <c r="V474" s="5">
        <f t="shared" ca="1" si="123"/>
        <v>0.12446250791091101</v>
      </c>
      <c r="W474" s="42">
        <f ca="1">SUMPRODUCT(L474:T474,Markiwitz!$B$3:$J$3)</f>
        <v>0.48787153485447565</v>
      </c>
    </row>
    <row r="475" spans="1:23" x14ac:dyDescent="0.25">
      <c r="A475">
        <v>474</v>
      </c>
      <c r="B475" s="25">
        <f t="shared" ca="1" si="122"/>
        <v>0.99999999999999978</v>
      </c>
      <c r="C475" s="46">
        <v>0</v>
      </c>
      <c r="D475">
        <f t="shared" ca="1" si="135"/>
        <v>0.80851976604188636</v>
      </c>
      <c r="E475">
        <f t="shared" ca="1" si="135"/>
        <v>0.6290748319132371</v>
      </c>
      <c r="F475">
        <f t="shared" ca="1" si="135"/>
        <v>0.94431746871297684</v>
      </c>
      <c r="G475">
        <f t="shared" ca="1" si="135"/>
        <v>1.7442798292124695E-2</v>
      </c>
      <c r="H475">
        <f t="shared" ca="1" si="135"/>
        <v>0.51491990814235089</v>
      </c>
      <c r="I475">
        <f t="shared" ca="1" si="135"/>
        <v>0.28407983218426502</v>
      </c>
      <c r="J475">
        <f t="shared" ca="1" si="135"/>
        <v>0.84351722514114036</v>
      </c>
      <c r="K475">
        <f t="shared" ca="1" si="135"/>
        <v>0.44947950204992104</v>
      </c>
      <c r="L475" s="42">
        <f t="shared" ca="1" si="124"/>
        <v>0</v>
      </c>
      <c r="M475" s="42">
        <f t="shared" ca="1" si="125"/>
        <v>0.18001703856817222</v>
      </c>
      <c r="N475" s="42">
        <f t="shared" ca="1" si="126"/>
        <v>0.14006359898061529</v>
      </c>
      <c r="O475" s="42">
        <f t="shared" ca="1" si="127"/>
        <v>0.21025241598990915</v>
      </c>
      <c r="P475" s="42">
        <f t="shared" ca="1" si="128"/>
        <v>3.8836414702168062E-3</v>
      </c>
      <c r="Q475" s="42">
        <f t="shared" ca="1" si="129"/>
        <v>0.11464698929670834</v>
      </c>
      <c r="R475" s="42">
        <f t="shared" ca="1" si="130"/>
        <v>6.3250414219440859E-2</v>
      </c>
      <c r="S475" s="42">
        <f t="shared" ca="1" si="131"/>
        <v>0.1878092277131585</v>
      </c>
      <c r="T475" s="42">
        <f t="shared" ca="1" si="132"/>
        <v>0.10007667376177867</v>
      </c>
      <c r="U475">
        <f ca="1">+(L475^2*Markiwitz!$B$4^2)+(M475^2*Markiwitz!$C$4^2)+(N475^2*Markiwitz!$D$4^2)+(O475^2*Markiwitz!$E$4^2)+(P475^2*Markiwitz!$F$4^2)+(Q475^2*Markiwitz!$G$4^2)+(R475^2*Markiwitz!$H$4^2)+(S475^2*Markiwitz!$I$4^2)+(T475^2*Markiwitz!$J$4^2)+(2*L475*M475*Markiwitz!$B$8)+(2*L475*N475*Markiwitz!$E$8)+(2*L475*O475*Markiwitz!$H$8)+(2*L475*P475*Markiwitz!$B$11)+(2*L475*Q475*Markiwitz!$E$11)+(2*L475*R475*Markiwitz!$H$11)+(2*L475*S475*Markiwitz!$K$8)+(2*L475*T475*Markiwitz!$K$11)</f>
        <v>1.4511399539945083E-2</v>
      </c>
      <c r="V475" s="5">
        <f t="shared" ca="1" si="123"/>
        <v>0.12046327050161423</v>
      </c>
      <c r="W475" s="42">
        <f ca="1">SUMPRODUCT(L475:T475,Markiwitz!$B$3:$J$3)</f>
        <v>0.42972429623933411</v>
      </c>
    </row>
    <row r="476" spans="1:23" x14ac:dyDescent="0.25">
      <c r="A476">
        <v>475</v>
      </c>
      <c r="B476" s="25">
        <f t="shared" ca="1" si="122"/>
        <v>1</v>
      </c>
      <c r="C476" s="46">
        <v>0</v>
      </c>
      <c r="D476">
        <f t="shared" ca="1" si="135"/>
        <v>0.73479580762465235</v>
      </c>
      <c r="E476">
        <f t="shared" ca="1" si="135"/>
        <v>0.43550074282470097</v>
      </c>
      <c r="F476">
        <f t="shared" ca="1" si="135"/>
        <v>0.90433636739266487</v>
      </c>
      <c r="G476">
        <f t="shared" ca="1" si="135"/>
        <v>0.31186435897346099</v>
      </c>
      <c r="H476">
        <f t="shared" ca="1" si="135"/>
        <v>0.98081062003851627</v>
      </c>
      <c r="I476">
        <f t="shared" ca="1" si="135"/>
        <v>0.70831230713367166</v>
      </c>
      <c r="J476">
        <f t="shared" ca="1" si="135"/>
        <v>0.27901155362407315</v>
      </c>
      <c r="K476">
        <f t="shared" ca="1" si="135"/>
        <v>0.6911192225013173</v>
      </c>
      <c r="L476" s="42">
        <f t="shared" ca="1" si="124"/>
        <v>0</v>
      </c>
      <c r="M476" s="42">
        <f t="shared" ca="1" si="125"/>
        <v>0.14562664913919079</v>
      </c>
      <c r="N476" s="42">
        <f t="shared" ca="1" si="126"/>
        <v>8.6310391563347202E-2</v>
      </c>
      <c r="O476" s="42">
        <f t="shared" ca="1" si="127"/>
        <v>0.17922730847339632</v>
      </c>
      <c r="P476" s="42">
        <f t="shared" ca="1" si="128"/>
        <v>6.1807322676568785E-2</v>
      </c>
      <c r="Q476" s="42">
        <f t="shared" ca="1" si="129"/>
        <v>0.19438347708878403</v>
      </c>
      <c r="R476" s="42">
        <f t="shared" ca="1" si="130"/>
        <v>0.14037797543425354</v>
      </c>
      <c r="S476" s="42">
        <f t="shared" ca="1" si="131"/>
        <v>5.5296338389220594E-2</v>
      </c>
      <c r="T476" s="42">
        <f t="shared" ca="1" si="132"/>
        <v>0.13697053723523861</v>
      </c>
      <c r="U476">
        <f ca="1">+(L476^2*Markiwitz!$B$4^2)+(M476^2*Markiwitz!$C$4^2)+(N476^2*Markiwitz!$D$4^2)+(O476^2*Markiwitz!$E$4^2)+(P476^2*Markiwitz!$F$4^2)+(Q476^2*Markiwitz!$G$4^2)+(R476^2*Markiwitz!$H$4^2)+(S476^2*Markiwitz!$I$4^2)+(T476^2*Markiwitz!$J$4^2)+(2*L476*M476*Markiwitz!$B$8)+(2*L476*N476*Markiwitz!$E$8)+(2*L476*O476*Markiwitz!$H$8)+(2*L476*P476*Markiwitz!$B$11)+(2*L476*Q476*Markiwitz!$E$11)+(2*L476*R476*Markiwitz!$H$11)+(2*L476*S476*Markiwitz!$K$8)+(2*L476*T476*Markiwitz!$K$11)</f>
        <v>1.7265016686650137E-2</v>
      </c>
      <c r="V476" s="5">
        <f t="shared" ca="1" si="123"/>
        <v>0.13139641047855963</v>
      </c>
      <c r="W476" s="42">
        <f ca="1">SUMPRODUCT(L476:T476,Markiwitz!$B$3:$J$3)</f>
        <v>0.66045061023958962</v>
      </c>
    </row>
    <row r="477" spans="1:23" x14ac:dyDescent="0.25">
      <c r="A477">
        <v>476</v>
      </c>
      <c r="B477" s="25">
        <f t="shared" ca="1" si="122"/>
        <v>1</v>
      </c>
      <c r="C477" s="46">
        <v>0</v>
      </c>
      <c r="D477">
        <f t="shared" ca="1" si="135"/>
        <v>0.9811909267386405</v>
      </c>
      <c r="E477">
        <f t="shared" ca="1" si="135"/>
        <v>0.76746096002517927</v>
      </c>
      <c r="F477">
        <f t="shared" ca="1" si="135"/>
        <v>0.37023152541976689</v>
      </c>
      <c r="G477">
        <f t="shared" ca="1" si="135"/>
        <v>0.56532950036528895</v>
      </c>
      <c r="H477">
        <f t="shared" ca="1" si="135"/>
        <v>0.62404174300655979</v>
      </c>
      <c r="I477">
        <f t="shared" ca="1" si="135"/>
        <v>0.11020821238332434</v>
      </c>
      <c r="J477">
        <f t="shared" ca="1" si="135"/>
        <v>0.13845736800041419</v>
      </c>
      <c r="K477">
        <f t="shared" ca="1" si="135"/>
        <v>0.26131474328697823</v>
      </c>
      <c r="L477" s="42">
        <f t="shared" ca="1" si="124"/>
        <v>0</v>
      </c>
      <c r="M477" s="42">
        <f t="shared" ca="1" si="125"/>
        <v>0.25697499815412095</v>
      </c>
      <c r="N477" s="42">
        <f t="shared" ca="1" si="126"/>
        <v>0.20099888147290554</v>
      </c>
      <c r="O477" s="42">
        <f t="shared" ca="1" si="127"/>
        <v>9.6964049471570848E-2</v>
      </c>
      <c r="P477" s="42">
        <f t="shared" ca="1" si="128"/>
        <v>0.14806042672624228</v>
      </c>
      <c r="Q477" s="42">
        <f t="shared" ca="1" si="129"/>
        <v>0.16343722856287785</v>
      </c>
      <c r="R477" s="42">
        <f t="shared" ca="1" si="130"/>
        <v>2.8863653751781515E-2</v>
      </c>
      <c r="S477" s="42">
        <f t="shared" ca="1" si="131"/>
        <v>3.6262139117607575E-2</v>
      </c>
      <c r="T477" s="42">
        <f t="shared" ca="1" si="132"/>
        <v>6.8438622742893446E-2</v>
      </c>
      <c r="U477">
        <f ca="1">+(L477^2*Markiwitz!$B$4^2)+(M477^2*Markiwitz!$C$4^2)+(N477^2*Markiwitz!$D$4^2)+(O477^2*Markiwitz!$E$4^2)+(P477^2*Markiwitz!$F$4^2)+(Q477^2*Markiwitz!$G$4^2)+(R477^2*Markiwitz!$H$4^2)+(S477^2*Markiwitz!$I$4^2)+(T477^2*Markiwitz!$J$4^2)+(2*L477*M477*Markiwitz!$B$8)+(2*L477*N477*Markiwitz!$E$8)+(2*L477*O477*Markiwitz!$H$8)+(2*L477*P477*Markiwitz!$B$11)+(2*L477*Q477*Markiwitz!$E$11)+(2*L477*R477*Markiwitz!$H$11)+(2*L477*S477*Markiwitz!$K$8)+(2*L477*T477*Markiwitz!$K$11)</f>
        <v>1.5724903996127543E-2</v>
      </c>
      <c r="V477" s="5">
        <f t="shared" ca="1" si="123"/>
        <v>0.12539897924675281</v>
      </c>
      <c r="W477" s="42">
        <f ca="1">SUMPRODUCT(L477:T477,Markiwitz!$B$3:$J$3)</f>
        <v>0.60786112719072127</v>
      </c>
    </row>
    <row r="478" spans="1:23" x14ac:dyDescent="0.25">
      <c r="A478">
        <v>477</v>
      </c>
      <c r="B478" s="25">
        <f t="shared" ca="1" si="122"/>
        <v>1</v>
      </c>
      <c r="C478" s="46">
        <v>0</v>
      </c>
      <c r="D478">
        <f t="shared" ca="1" si="135"/>
        <v>0.3702824970531271</v>
      </c>
      <c r="E478">
        <f t="shared" ca="1" si="135"/>
        <v>0.48420546908897777</v>
      </c>
      <c r="F478">
        <f t="shared" ca="1" si="135"/>
        <v>0.75827703536406788</v>
      </c>
      <c r="G478">
        <f t="shared" ca="1" si="135"/>
        <v>0.37505760555730738</v>
      </c>
      <c r="H478">
        <f t="shared" ca="1" si="135"/>
        <v>0.96636157314254056</v>
      </c>
      <c r="I478">
        <f t="shared" ca="1" si="135"/>
        <v>1.2202996437180147E-2</v>
      </c>
      <c r="J478">
        <f t="shared" ca="1" si="135"/>
        <v>0.41117021116071362</v>
      </c>
      <c r="K478">
        <f t="shared" ca="1" si="135"/>
        <v>0.80806289481106086</v>
      </c>
      <c r="L478" s="42">
        <f t="shared" ca="1" si="124"/>
        <v>0</v>
      </c>
      <c r="M478" s="42">
        <f t="shared" ca="1" si="125"/>
        <v>8.8465381962883727E-2</v>
      </c>
      <c r="N478" s="42">
        <f t="shared" ca="1" si="126"/>
        <v>0.1156830855154566</v>
      </c>
      <c r="O478" s="42">
        <f t="shared" ca="1" si="127"/>
        <v>0.18116240465327943</v>
      </c>
      <c r="P478" s="42">
        <f t="shared" ca="1" si="128"/>
        <v>8.9606218489315367E-2</v>
      </c>
      <c r="Q478" s="42">
        <f t="shared" ca="1" si="129"/>
        <v>0.23087655064085366</v>
      </c>
      <c r="R478" s="42">
        <f t="shared" ca="1" si="130"/>
        <v>2.9154571158462321E-3</v>
      </c>
      <c r="S478" s="42">
        <f t="shared" ca="1" si="131"/>
        <v>9.8233997209090873E-2</v>
      </c>
      <c r="T478" s="42">
        <f t="shared" ca="1" si="132"/>
        <v>0.19305690441327417</v>
      </c>
      <c r="U478">
        <f ca="1">+(L478^2*Markiwitz!$B$4^2)+(M478^2*Markiwitz!$C$4^2)+(N478^2*Markiwitz!$D$4^2)+(O478^2*Markiwitz!$E$4^2)+(P478^2*Markiwitz!$F$4^2)+(Q478^2*Markiwitz!$G$4^2)+(R478^2*Markiwitz!$H$4^2)+(S478^2*Markiwitz!$I$4^2)+(T478^2*Markiwitz!$J$4^2)+(2*L478*M478*Markiwitz!$B$8)+(2*L478*N478*Markiwitz!$E$8)+(2*L478*O478*Markiwitz!$H$8)+(2*L478*P478*Markiwitz!$B$11)+(2*L478*Q478*Markiwitz!$E$11)+(2*L478*R478*Markiwitz!$H$11)+(2*L478*S478*Markiwitz!$K$8)+(2*L478*T478*Markiwitz!$K$11)</f>
        <v>2.1440680743479795E-2</v>
      </c>
      <c r="V478" s="5">
        <f t="shared" ca="1" si="123"/>
        <v>0.1464263662851735</v>
      </c>
      <c r="W478" s="42">
        <f ca="1">SUMPRODUCT(L478:T478,Markiwitz!$B$3:$J$3)</f>
        <v>0.76101306201354091</v>
      </c>
    </row>
    <row r="479" spans="1:23" x14ac:dyDescent="0.25">
      <c r="A479">
        <v>478</v>
      </c>
      <c r="B479" s="25">
        <f t="shared" ca="1" si="122"/>
        <v>1</v>
      </c>
      <c r="C479" s="46">
        <v>0</v>
      </c>
      <c r="D479">
        <f t="shared" ca="1" si="135"/>
        <v>0.41477932304777476</v>
      </c>
      <c r="E479">
        <f t="shared" ca="1" si="135"/>
        <v>0.64499633159950231</v>
      </c>
      <c r="F479">
        <f t="shared" ca="1" si="135"/>
        <v>0.69149574124726099</v>
      </c>
      <c r="G479">
        <f t="shared" ca="1" si="135"/>
        <v>0.57825429211780843</v>
      </c>
      <c r="H479">
        <f t="shared" ca="1" si="135"/>
        <v>0.78468553514058659</v>
      </c>
      <c r="I479">
        <f t="shared" ca="1" si="135"/>
        <v>0.90530537602824745</v>
      </c>
      <c r="J479">
        <f t="shared" ca="1" si="135"/>
        <v>0.95462471576997221</v>
      </c>
      <c r="K479">
        <f t="shared" ca="1" si="135"/>
        <v>0.26158947585264891</v>
      </c>
      <c r="L479" s="42">
        <f t="shared" ca="1" si="124"/>
        <v>0</v>
      </c>
      <c r="M479" s="42">
        <f t="shared" ca="1" si="125"/>
        <v>7.9220903369651083E-2</v>
      </c>
      <c r="N479" s="42">
        <f t="shared" ca="1" si="126"/>
        <v>0.12319127116550639</v>
      </c>
      <c r="O479" s="42">
        <f t="shared" ca="1" si="127"/>
        <v>0.13207244009982816</v>
      </c>
      <c r="P479" s="42">
        <f t="shared" ca="1" si="128"/>
        <v>0.11044385496929522</v>
      </c>
      <c r="Q479" s="42">
        <f t="shared" ca="1" si="129"/>
        <v>0.14987125322005332</v>
      </c>
      <c r="R479" s="42">
        <f t="shared" ca="1" si="130"/>
        <v>0.17290907653585888</v>
      </c>
      <c r="S479" s="42">
        <f t="shared" ca="1" si="131"/>
        <v>0.18232883887894016</v>
      </c>
      <c r="T479" s="42">
        <f t="shared" ca="1" si="132"/>
        <v>4.9962361760866832E-2</v>
      </c>
      <c r="U479">
        <f ca="1">+(L479^2*Markiwitz!$B$4^2)+(M479^2*Markiwitz!$C$4^2)+(N479^2*Markiwitz!$D$4^2)+(O479^2*Markiwitz!$E$4^2)+(P479^2*Markiwitz!$F$4^2)+(Q479^2*Markiwitz!$G$4^2)+(R479^2*Markiwitz!$H$4^2)+(S479^2*Markiwitz!$I$4^2)+(T479^2*Markiwitz!$J$4^2)+(2*L479*M479*Markiwitz!$B$8)+(2*L479*N479*Markiwitz!$E$8)+(2*L479*O479*Markiwitz!$H$8)+(2*L479*P479*Markiwitz!$B$11)+(2*L479*Q479*Markiwitz!$E$11)+(2*L479*R479*Markiwitz!$H$11)+(2*L479*S479*Markiwitz!$K$8)+(2*L479*T479*Markiwitz!$K$11)</f>
        <v>1.6936985282779114E-2</v>
      </c>
      <c r="V479" s="5">
        <f t="shared" ca="1" si="123"/>
        <v>0.13014217334430495</v>
      </c>
      <c r="W479" s="42">
        <f ca="1">SUMPRODUCT(L479:T479,Markiwitz!$B$3:$J$3)</f>
        <v>0.52585625073222086</v>
      </c>
    </row>
    <row r="480" spans="1:23" x14ac:dyDescent="0.25">
      <c r="A480">
        <v>479</v>
      </c>
      <c r="B480" s="25">
        <f t="shared" ca="1" si="122"/>
        <v>0.99999999999999978</v>
      </c>
      <c r="C480" s="46">
        <v>0</v>
      </c>
      <c r="D480">
        <f t="shared" ca="1" si="135"/>
        <v>0.77488540390727956</v>
      </c>
      <c r="E480">
        <f t="shared" ca="1" si="135"/>
        <v>0.31793562199877945</v>
      </c>
      <c r="F480">
        <f t="shared" ca="1" si="135"/>
        <v>0.79135428099093141</v>
      </c>
      <c r="G480">
        <f t="shared" ca="1" si="135"/>
        <v>0.63278038131424841</v>
      </c>
      <c r="H480">
        <f t="shared" ca="1" si="135"/>
        <v>0.9638500942133823</v>
      </c>
      <c r="I480">
        <f t="shared" ca="1" si="135"/>
        <v>0.50858876415329357</v>
      </c>
      <c r="J480">
        <f t="shared" ca="1" si="135"/>
        <v>0.47283254714144507</v>
      </c>
      <c r="K480">
        <f t="shared" ca="1" si="135"/>
        <v>0.56485251672256132</v>
      </c>
      <c r="L480" s="42">
        <f t="shared" ca="1" si="124"/>
        <v>0</v>
      </c>
      <c r="M480" s="42">
        <f t="shared" ca="1" si="125"/>
        <v>0.15414225831986789</v>
      </c>
      <c r="N480" s="42">
        <f t="shared" ca="1" si="126"/>
        <v>6.3244596592101771E-2</v>
      </c>
      <c r="O480" s="42">
        <f t="shared" ca="1" si="127"/>
        <v>0.15741829099884991</v>
      </c>
      <c r="P480" s="42">
        <f t="shared" ca="1" si="128"/>
        <v>0.12587435058714375</v>
      </c>
      <c r="Q480" s="42">
        <f t="shared" ca="1" si="129"/>
        <v>0.19173161535204969</v>
      </c>
      <c r="R480" s="42">
        <f t="shared" ca="1" si="130"/>
        <v>0.10116982494108233</v>
      </c>
      <c r="S480" s="42">
        <f t="shared" ca="1" si="131"/>
        <v>9.4057103483960777E-2</v>
      </c>
      <c r="T480" s="42">
        <f t="shared" ca="1" si="132"/>
        <v>0.1123619597249438</v>
      </c>
      <c r="U480">
        <f ca="1">+(L480^2*Markiwitz!$B$4^2)+(M480^2*Markiwitz!$C$4^2)+(N480^2*Markiwitz!$D$4^2)+(O480^2*Markiwitz!$E$4^2)+(P480^2*Markiwitz!$F$4^2)+(Q480^2*Markiwitz!$G$4^2)+(R480^2*Markiwitz!$H$4^2)+(S480^2*Markiwitz!$I$4^2)+(T480^2*Markiwitz!$J$4^2)+(2*L480*M480*Markiwitz!$B$8)+(2*L480*N480*Markiwitz!$E$8)+(2*L480*O480*Markiwitz!$H$8)+(2*L480*P480*Markiwitz!$B$11)+(2*L480*Q480*Markiwitz!$E$11)+(2*L480*R480*Markiwitz!$H$11)+(2*L480*S480*Markiwitz!$K$8)+(2*L480*T480*Markiwitz!$K$11)</f>
        <v>1.7211407313035682E-2</v>
      </c>
      <c r="V480" s="5">
        <f t="shared" ca="1" si="123"/>
        <v>0.13119225325085199</v>
      </c>
      <c r="W480" s="42">
        <f ca="1">SUMPRODUCT(L480:T480,Markiwitz!$B$3:$J$3)</f>
        <v>0.65764982359136659</v>
      </c>
    </row>
    <row r="481" spans="1:23" x14ac:dyDescent="0.25">
      <c r="A481">
        <v>480</v>
      </c>
      <c r="B481" s="25">
        <f t="shared" ca="1" si="122"/>
        <v>1</v>
      </c>
      <c r="C481" s="46">
        <v>0</v>
      </c>
      <c r="D481">
        <f t="shared" ca="1" si="135"/>
        <v>0.72547365373876993</v>
      </c>
      <c r="E481">
        <f t="shared" ca="1" si="135"/>
        <v>0.66354759059383195</v>
      </c>
      <c r="F481">
        <f t="shared" ca="1" si="135"/>
        <v>0.35195511195327889</v>
      </c>
      <c r="G481">
        <f t="shared" ca="1" si="135"/>
        <v>0.1812028398851302</v>
      </c>
      <c r="H481">
        <f t="shared" ca="1" si="135"/>
        <v>0.99921038477281987</v>
      </c>
      <c r="I481">
        <f t="shared" ca="1" si="135"/>
        <v>0.97401712043833411</v>
      </c>
      <c r="J481">
        <f t="shared" ca="1" si="135"/>
        <v>0.12774955412248468</v>
      </c>
      <c r="K481">
        <f t="shared" ca="1" si="135"/>
        <v>0.57308546186262099</v>
      </c>
      <c r="L481" s="42">
        <f t="shared" ca="1" si="124"/>
        <v>0</v>
      </c>
      <c r="M481" s="42">
        <f t="shared" ca="1" si="125"/>
        <v>0.1578406224802123</v>
      </c>
      <c r="N481" s="42">
        <f t="shared" ca="1" si="126"/>
        <v>0.14436742699727123</v>
      </c>
      <c r="O481" s="42">
        <f t="shared" ca="1" si="127"/>
        <v>7.6574543637117271E-2</v>
      </c>
      <c r="P481" s="42">
        <f t="shared" ca="1" si="128"/>
        <v>3.9424131938153001E-2</v>
      </c>
      <c r="Q481" s="42">
        <f t="shared" ca="1" si="129"/>
        <v>0.21739726633549813</v>
      </c>
      <c r="R481" s="42">
        <f t="shared" ca="1" si="130"/>
        <v>0.21191599144099227</v>
      </c>
      <c r="S481" s="42">
        <f t="shared" ca="1" si="131"/>
        <v>2.7794350684336871E-2</v>
      </c>
      <c r="T481" s="42">
        <f t="shared" ca="1" si="132"/>
        <v>0.12468566648641896</v>
      </c>
      <c r="U481">
        <f ca="1">+(L481^2*Markiwitz!$B$4^2)+(M481^2*Markiwitz!$C$4^2)+(N481^2*Markiwitz!$D$4^2)+(O481^2*Markiwitz!$E$4^2)+(P481^2*Markiwitz!$F$4^2)+(Q481^2*Markiwitz!$G$4^2)+(R481^2*Markiwitz!$H$4^2)+(S481^2*Markiwitz!$I$4^2)+(T481^2*Markiwitz!$J$4^2)+(2*L481*M481*Markiwitz!$B$8)+(2*L481*N481*Markiwitz!$E$8)+(2*L481*O481*Markiwitz!$H$8)+(2*L481*P481*Markiwitz!$B$11)+(2*L481*Q481*Markiwitz!$E$11)+(2*L481*R481*Markiwitz!$H$11)+(2*L481*S481*Markiwitz!$K$8)+(2*L481*T481*Markiwitz!$K$11)</f>
        <v>2.0215547574364941E-2</v>
      </c>
      <c r="V481" s="5">
        <f t="shared" ca="1" si="123"/>
        <v>0.14218138969065164</v>
      </c>
      <c r="W481" s="42">
        <f ca="1">SUMPRODUCT(L481:T481,Markiwitz!$B$3:$J$3)</f>
        <v>0.70541383526691848</v>
      </c>
    </row>
    <row r="482" spans="1:23" x14ac:dyDescent="0.25">
      <c r="A482">
        <v>481</v>
      </c>
      <c r="B482" s="25">
        <f t="shared" ca="1" si="122"/>
        <v>0.99999999999999989</v>
      </c>
      <c r="C482" s="46">
        <v>0</v>
      </c>
      <c r="D482">
        <f t="shared" ref="D482:K491" ca="1" si="136">RAND()</f>
        <v>0.26313782855954937</v>
      </c>
      <c r="E482">
        <f t="shared" ca="1" si="136"/>
        <v>0.17043859767983727</v>
      </c>
      <c r="F482">
        <f t="shared" ca="1" si="136"/>
        <v>0.77634534365778562</v>
      </c>
      <c r="G482">
        <f t="shared" ca="1" si="136"/>
        <v>2.5918632921710261E-2</v>
      </c>
      <c r="H482">
        <f t="shared" ca="1" si="136"/>
        <v>0.5427369007557501</v>
      </c>
      <c r="I482">
        <f t="shared" ca="1" si="136"/>
        <v>0.74367152632896083</v>
      </c>
      <c r="J482">
        <f t="shared" ca="1" si="136"/>
        <v>0.65229360545633408</v>
      </c>
      <c r="K482">
        <f t="shared" ca="1" si="136"/>
        <v>0.8642014364859506</v>
      </c>
      <c r="L482" s="42">
        <f t="shared" ca="1" si="124"/>
        <v>0</v>
      </c>
      <c r="M482" s="42">
        <f t="shared" ca="1" si="125"/>
        <v>6.5153383554200014E-2</v>
      </c>
      <c r="N482" s="42">
        <f t="shared" ca="1" si="126"/>
        <v>4.2200892923160177E-2</v>
      </c>
      <c r="O482" s="42">
        <f t="shared" ca="1" si="127"/>
        <v>0.19222445599229412</v>
      </c>
      <c r="P482" s="42">
        <f t="shared" ca="1" si="128"/>
        <v>6.4174985451266901E-3</v>
      </c>
      <c r="Q482" s="42">
        <f t="shared" ca="1" si="129"/>
        <v>0.13438259963430069</v>
      </c>
      <c r="R482" s="42">
        <f t="shared" ca="1" si="130"/>
        <v>0.18413436205081041</v>
      </c>
      <c r="S482" s="42">
        <f t="shared" ca="1" si="131"/>
        <v>0.16150903007330544</v>
      </c>
      <c r="T482" s="42">
        <f t="shared" ca="1" si="132"/>
        <v>0.21397777722680236</v>
      </c>
      <c r="U482">
        <f ca="1">+(L482^2*Markiwitz!$B$4^2)+(M482^2*Markiwitz!$C$4^2)+(N482^2*Markiwitz!$D$4^2)+(O482^2*Markiwitz!$E$4^2)+(P482^2*Markiwitz!$F$4^2)+(Q482^2*Markiwitz!$G$4^2)+(R482^2*Markiwitz!$H$4^2)+(S482^2*Markiwitz!$I$4^2)+(T482^2*Markiwitz!$J$4^2)+(2*L482*M482*Markiwitz!$B$8)+(2*L482*N482*Markiwitz!$E$8)+(2*L482*O482*Markiwitz!$H$8)+(2*L482*P482*Markiwitz!$B$11)+(2*L482*Q482*Markiwitz!$E$11)+(2*L482*R482*Markiwitz!$H$11)+(2*L482*S482*Markiwitz!$K$8)+(2*L482*T482*Markiwitz!$K$11)</f>
        <v>1.5458428601132813E-2</v>
      </c>
      <c r="V482" s="5">
        <f t="shared" ca="1" si="123"/>
        <v>0.12433192912978071</v>
      </c>
      <c r="W482" s="42">
        <f ca="1">SUMPRODUCT(L482:T482,Markiwitz!$B$3:$J$3)</f>
        <v>0.46075386602710655</v>
      </c>
    </row>
    <row r="483" spans="1:23" x14ac:dyDescent="0.25">
      <c r="A483">
        <v>482</v>
      </c>
      <c r="B483" s="25">
        <f t="shared" ca="1" si="122"/>
        <v>1</v>
      </c>
      <c r="C483" s="46">
        <v>0</v>
      </c>
      <c r="D483">
        <f t="shared" ca="1" si="136"/>
        <v>0.81677916797152839</v>
      </c>
      <c r="E483">
        <f t="shared" ca="1" si="136"/>
        <v>0.35647537388281914</v>
      </c>
      <c r="F483">
        <f t="shared" ca="1" si="136"/>
        <v>0.26497672310429254</v>
      </c>
      <c r="G483">
        <f t="shared" ca="1" si="136"/>
        <v>0.53764316642448717</v>
      </c>
      <c r="H483">
        <f t="shared" ca="1" si="136"/>
        <v>0.30721970105275287</v>
      </c>
      <c r="I483">
        <f t="shared" ca="1" si="136"/>
        <v>0.11633084299241925</v>
      </c>
      <c r="J483">
        <f t="shared" ca="1" si="136"/>
        <v>0.1582704769868406</v>
      </c>
      <c r="K483">
        <f t="shared" ca="1" si="136"/>
        <v>0.8653425634753098</v>
      </c>
      <c r="L483" s="42">
        <f t="shared" ca="1" si="124"/>
        <v>0</v>
      </c>
      <c r="M483" s="42">
        <f t="shared" ca="1" si="125"/>
        <v>0.23861235667844491</v>
      </c>
      <c r="N483" s="42">
        <f t="shared" ca="1" si="126"/>
        <v>0.10414005694005932</v>
      </c>
      <c r="O483" s="42">
        <f t="shared" ca="1" si="127"/>
        <v>7.7409810196152021E-2</v>
      </c>
      <c r="P483" s="42">
        <f t="shared" ca="1" si="128"/>
        <v>0.15706608104515243</v>
      </c>
      <c r="Q483" s="42">
        <f t="shared" ca="1" si="129"/>
        <v>8.9750595706672126E-2</v>
      </c>
      <c r="R483" s="42">
        <f t="shared" ca="1" si="130"/>
        <v>3.398467748601898E-2</v>
      </c>
      <c r="S483" s="42">
        <f t="shared" ca="1" si="131"/>
        <v>4.623684465440242E-2</v>
      </c>
      <c r="T483" s="42">
        <f t="shared" ca="1" si="132"/>
        <v>0.25279957729309777</v>
      </c>
      <c r="U483">
        <f ca="1">+(L483^2*Markiwitz!$B$4^2)+(M483^2*Markiwitz!$C$4^2)+(N483^2*Markiwitz!$D$4^2)+(O483^2*Markiwitz!$E$4^2)+(P483^2*Markiwitz!$F$4^2)+(Q483^2*Markiwitz!$G$4^2)+(R483^2*Markiwitz!$H$4^2)+(S483^2*Markiwitz!$I$4^2)+(T483^2*Markiwitz!$J$4^2)+(2*L483*M483*Markiwitz!$B$8)+(2*L483*N483*Markiwitz!$E$8)+(2*L483*O483*Markiwitz!$H$8)+(2*L483*P483*Markiwitz!$B$11)+(2*L483*Q483*Markiwitz!$E$11)+(2*L483*R483*Markiwitz!$H$11)+(2*L483*S483*Markiwitz!$K$8)+(2*L483*T483*Markiwitz!$K$11)</f>
        <v>9.5107695083111298E-3</v>
      </c>
      <c r="V483" s="5">
        <f t="shared" ca="1" si="123"/>
        <v>9.7523174211625874E-2</v>
      </c>
      <c r="W483" s="42">
        <f ca="1">SUMPRODUCT(L483:T483,Markiwitz!$B$3:$J$3)</f>
        <v>0.39103614736613224</v>
      </c>
    </row>
    <row r="484" spans="1:23" x14ac:dyDescent="0.25">
      <c r="A484">
        <v>483</v>
      </c>
      <c r="B484" s="25">
        <f t="shared" ca="1" si="122"/>
        <v>1</v>
      </c>
      <c r="C484" s="46">
        <v>0</v>
      </c>
      <c r="D484">
        <f t="shared" ca="1" si="136"/>
        <v>0.40011089247121423</v>
      </c>
      <c r="E484">
        <f t="shared" ca="1" si="136"/>
        <v>0.86384911317305313</v>
      </c>
      <c r="F484">
        <f t="shared" ca="1" si="136"/>
        <v>0.28282213331448158</v>
      </c>
      <c r="G484">
        <f t="shared" ca="1" si="136"/>
        <v>0.43044356872045075</v>
      </c>
      <c r="H484">
        <f t="shared" ca="1" si="136"/>
        <v>1.3518817014836149E-2</v>
      </c>
      <c r="I484">
        <f t="shared" ca="1" si="136"/>
        <v>0.28370713786272705</v>
      </c>
      <c r="J484">
        <f t="shared" ca="1" si="136"/>
        <v>0.97576384095099311</v>
      </c>
      <c r="K484">
        <f t="shared" ca="1" si="136"/>
        <v>0.73846586175362239</v>
      </c>
      <c r="L484" s="42">
        <f t="shared" ca="1" si="124"/>
        <v>0</v>
      </c>
      <c r="M484" s="42">
        <f t="shared" ca="1" si="125"/>
        <v>0.10031157062479343</v>
      </c>
      <c r="N484" s="42">
        <f t="shared" ca="1" si="126"/>
        <v>0.21657511193964352</v>
      </c>
      <c r="O484" s="42">
        <f t="shared" ca="1" si="127"/>
        <v>7.0906173598539193E-2</v>
      </c>
      <c r="P484" s="42">
        <f t="shared" ca="1" si="128"/>
        <v>0.10791625835779033</v>
      </c>
      <c r="Q484" s="42">
        <f t="shared" ca="1" si="129"/>
        <v>3.3892948011780481E-3</v>
      </c>
      <c r="R484" s="42">
        <f t="shared" ca="1" si="130"/>
        <v>7.1128052577379974E-2</v>
      </c>
      <c r="S484" s="42">
        <f t="shared" ca="1" si="131"/>
        <v>0.24463318866460804</v>
      </c>
      <c r="T484" s="42">
        <f t="shared" ca="1" si="132"/>
        <v>0.18514034943606753</v>
      </c>
      <c r="U484">
        <f ca="1">+(L484^2*Markiwitz!$B$4^2)+(M484^2*Markiwitz!$C$4^2)+(N484^2*Markiwitz!$D$4^2)+(O484^2*Markiwitz!$E$4^2)+(P484^2*Markiwitz!$F$4^2)+(Q484^2*Markiwitz!$G$4^2)+(R484^2*Markiwitz!$H$4^2)+(S484^2*Markiwitz!$I$4^2)+(T484^2*Markiwitz!$J$4^2)+(2*L484*M484*Markiwitz!$B$8)+(2*L484*N484*Markiwitz!$E$8)+(2*L484*O484*Markiwitz!$H$8)+(2*L484*P484*Markiwitz!$B$11)+(2*L484*Q484*Markiwitz!$E$11)+(2*L484*R484*Markiwitz!$H$11)+(2*L484*S484*Markiwitz!$K$8)+(2*L484*T484*Markiwitz!$K$11)</f>
        <v>1.3464500017847096E-2</v>
      </c>
      <c r="V484" s="5">
        <f t="shared" ca="1" si="123"/>
        <v>0.11603663222382446</v>
      </c>
      <c r="W484" s="42">
        <f ca="1">SUMPRODUCT(L484:T484,Markiwitz!$B$3:$J$3)</f>
        <v>0.12268988501294811</v>
      </c>
    </row>
    <row r="485" spans="1:23" x14ac:dyDescent="0.25">
      <c r="A485">
        <v>484</v>
      </c>
      <c r="B485" s="25">
        <f t="shared" ca="1" si="122"/>
        <v>1</v>
      </c>
      <c r="C485" s="46">
        <v>0</v>
      </c>
      <c r="D485">
        <f t="shared" ca="1" si="136"/>
        <v>0.36765349731442243</v>
      </c>
      <c r="E485">
        <f t="shared" ca="1" si="136"/>
        <v>0.81109174743912327</v>
      </c>
      <c r="F485">
        <f t="shared" ca="1" si="136"/>
        <v>0.16312451123672334</v>
      </c>
      <c r="G485">
        <f t="shared" ca="1" si="136"/>
        <v>0.73958425587465892</v>
      </c>
      <c r="H485">
        <f t="shared" ca="1" si="136"/>
        <v>0.49315675520544977</v>
      </c>
      <c r="I485">
        <f t="shared" ca="1" si="136"/>
        <v>0.727441226982252</v>
      </c>
      <c r="J485">
        <f t="shared" ca="1" si="136"/>
        <v>0.16311127175434359</v>
      </c>
      <c r="K485">
        <f t="shared" ca="1" si="136"/>
        <v>0.76056757733057168</v>
      </c>
      <c r="L485" s="42">
        <f t="shared" ca="1" si="124"/>
        <v>0</v>
      </c>
      <c r="M485" s="42">
        <f t="shared" ca="1" si="125"/>
        <v>8.7003529321201381E-2</v>
      </c>
      <c r="N485" s="42">
        <f t="shared" ca="1" si="126"/>
        <v>0.19194117598765453</v>
      </c>
      <c r="O485" s="42">
        <f t="shared" ca="1" si="127"/>
        <v>3.8602674257313958E-2</v>
      </c>
      <c r="P485" s="42">
        <f t="shared" ca="1" si="128"/>
        <v>0.17501925307801386</v>
      </c>
      <c r="Q485" s="42">
        <f t="shared" ca="1" si="129"/>
        <v>0.11670330494577547</v>
      </c>
      <c r="R485" s="42">
        <f t="shared" ca="1" si="130"/>
        <v>0.17214566047518001</v>
      </c>
      <c r="S485" s="42">
        <f t="shared" ca="1" si="131"/>
        <v>3.8599541193976232E-2</v>
      </c>
      <c r="T485" s="42">
        <f t="shared" ca="1" si="132"/>
        <v>0.17998486074088454</v>
      </c>
      <c r="U485">
        <f ca="1">+(L485^2*Markiwitz!$B$4^2)+(M485^2*Markiwitz!$C$4^2)+(N485^2*Markiwitz!$D$4^2)+(O485^2*Markiwitz!$E$4^2)+(P485^2*Markiwitz!$F$4^2)+(Q485^2*Markiwitz!$G$4^2)+(R485^2*Markiwitz!$H$4^2)+(S485^2*Markiwitz!$I$4^2)+(T485^2*Markiwitz!$J$4^2)+(2*L485*M485*Markiwitz!$B$8)+(2*L485*N485*Markiwitz!$E$8)+(2*L485*O485*Markiwitz!$H$8)+(2*L485*P485*Markiwitz!$B$11)+(2*L485*Q485*Markiwitz!$E$11)+(2*L485*R485*Markiwitz!$H$11)+(2*L485*S485*Markiwitz!$K$8)+(2*L485*T485*Markiwitz!$K$11)</f>
        <v>1.375199058721442E-2</v>
      </c>
      <c r="V485" s="5">
        <f t="shared" ca="1" si="123"/>
        <v>0.11726888158081163</v>
      </c>
      <c r="W485" s="42">
        <f ca="1">SUMPRODUCT(L485:T485,Markiwitz!$B$3:$J$3)</f>
        <v>0.4614073163271229</v>
      </c>
    </row>
    <row r="486" spans="1:23" x14ac:dyDescent="0.25">
      <c r="A486">
        <v>485</v>
      </c>
      <c r="B486" s="25">
        <f t="shared" ca="1" si="122"/>
        <v>0.99999999999999978</v>
      </c>
      <c r="C486" s="46">
        <v>0</v>
      </c>
      <c r="D486">
        <f t="shared" ca="1" si="136"/>
        <v>0.71160839440270673</v>
      </c>
      <c r="E486">
        <f t="shared" ca="1" si="136"/>
        <v>0.39043182166294388</v>
      </c>
      <c r="F486">
        <f t="shared" ca="1" si="136"/>
        <v>0.59910563505707337</v>
      </c>
      <c r="G486">
        <f t="shared" ca="1" si="136"/>
        <v>0.84961470872605249</v>
      </c>
      <c r="H486">
        <f t="shared" ca="1" si="136"/>
        <v>0.1162904091307615</v>
      </c>
      <c r="I486">
        <f t="shared" ca="1" si="136"/>
        <v>0.6372676057519161</v>
      </c>
      <c r="J486">
        <f t="shared" ca="1" si="136"/>
        <v>0.87790309901365704</v>
      </c>
      <c r="K486">
        <f t="shared" ca="1" si="136"/>
        <v>0.36712564910354628</v>
      </c>
      <c r="L486" s="42">
        <f t="shared" ca="1" si="124"/>
        <v>0</v>
      </c>
      <c r="M486" s="42">
        <f t="shared" ca="1" si="125"/>
        <v>0.1564198870525278</v>
      </c>
      <c r="N486" s="42">
        <f t="shared" ca="1" si="126"/>
        <v>8.5821502284962436E-2</v>
      </c>
      <c r="O486" s="42">
        <f t="shared" ca="1" si="127"/>
        <v>0.13169045855174064</v>
      </c>
      <c r="P486" s="42">
        <f t="shared" ca="1" si="128"/>
        <v>0.18675529662440687</v>
      </c>
      <c r="Q486" s="42">
        <f t="shared" ca="1" si="129"/>
        <v>2.5561998431446228E-2</v>
      </c>
      <c r="R486" s="42">
        <f t="shared" ca="1" si="130"/>
        <v>0.14007890814387836</v>
      </c>
      <c r="S486" s="42">
        <f t="shared" ca="1" si="131"/>
        <v>0.19297341722063591</v>
      </c>
      <c r="T486" s="42">
        <f t="shared" ca="1" si="132"/>
        <v>8.0698531690401643E-2</v>
      </c>
      <c r="U486">
        <f ca="1">+(L486^2*Markiwitz!$B$4^2)+(M486^2*Markiwitz!$C$4^2)+(N486^2*Markiwitz!$D$4^2)+(O486^2*Markiwitz!$E$4^2)+(P486^2*Markiwitz!$F$4^2)+(Q486^2*Markiwitz!$G$4^2)+(R486^2*Markiwitz!$H$4^2)+(S486^2*Markiwitz!$I$4^2)+(T486^2*Markiwitz!$J$4^2)+(2*L486*M486*Markiwitz!$B$8)+(2*L486*N486*Markiwitz!$E$8)+(2*L486*O486*Markiwitz!$H$8)+(2*L486*P486*Markiwitz!$B$11)+(2*L486*Q486*Markiwitz!$E$11)+(2*L486*R486*Markiwitz!$H$11)+(2*L486*S486*Markiwitz!$K$8)+(2*L486*T486*Markiwitz!$K$11)</f>
        <v>1.3145197850008153E-2</v>
      </c>
      <c r="V486" s="5">
        <f t="shared" ca="1" si="123"/>
        <v>0.11465250913088712</v>
      </c>
      <c r="W486" s="42">
        <f ca="1">SUMPRODUCT(L486:T486,Markiwitz!$B$3:$J$3)</f>
        <v>0.21015452835097462</v>
      </c>
    </row>
    <row r="487" spans="1:23" x14ac:dyDescent="0.25">
      <c r="A487">
        <v>486</v>
      </c>
      <c r="B487" s="25">
        <f t="shared" ca="1" si="122"/>
        <v>1</v>
      </c>
      <c r="C487" s="46">
        <v>0</v>
      </c>
      <c r="D487">
        <f t="shared" ca="1" si="136"/>
        <v>0.76428576386137015</v>
      </c>
      <c r="E487">
        <f t="shared" ca="1" si="136"/>
        <v>0.50532792085000855</v>
      </c>
      <c r="F487">
        <f t="shared" ca="1" si="136"/>
        <v>0.8994630707986655</v>
      </c>
      <c r="G487">
        <f t="shared" ca="1" si="136"/>
        <v>0.21464427520237161</v>
      </c>
      <c r="H487">
        <f t="shared" ca="1" si="136"/>
        <v>0.89407636325329254</v>
      </c>
      <c r="I487">
        <f t="shared" ca="1" si="136"/>
        <v>0.16960590628866579</v>
      </c>
      <c r="J487">
        <f t="shared" ca="1" si="136"/>
        <v>0.71499123157270983</v>
      </c>
      <c r="K487">
        <f t="shared" ca="1" si="136"/>
        <v>0.84782228481424482</v>
      </c>
      <c r="L487" s="42">
        <f t="shared" ca="1" si="124"/>
        <v>0</v>
      </c>
      <c r="M487" s="42">
        <f t="shared" ca="1" si="125"/>
        <v>0.15254544699998035</v>
      </c>
      <c r="N487" s="42">
        <f t="shared" ca="1" si="126"/>
        <v>0.10085949158359225</v>
      </c>
      <c r="O487" s="42">
        <f t="shared" ca="1" si="127"/>
        <v>0.17952577776896159</v>
      </c>
      <c r="P487" s="42">
        <f t="shared" ca="1" si="128"/>
        <v>4.2841314669144696E-2</v>
      </c>
      <c r="Q487" s="42">
        <f t="shared" ca="1" si="129"/>
        <v>0.17845063317093121</v>
      </c>
      <c r="R487" s="42">
        <f t="shared" ca="1" si="130"/>
        <v>3.385200930333461E-2</v>
      </c>
      <c r="S487" s="42">
        <f t="shared" ca="1" si="131"/>
        <v>0.14270664478987846</v>
      </c>
      <c r="T487" s="42">
        <f t="shared" ca="1" si="132"/>
        <v>0.16921868171417673</v>
      </c>
      <c r="U487">
        <f ca="1">+(L487^2*Markiwitz!$B$4^2)+(M487^2*Markiwitz!$C$4^2)+(N487^2*Markiwitz!$D$4^2)+(O487^2*Markiwitz!$E$4^2)+(P487^2*Markiwitz!$F$4^2)+(Q487^2*Markiwitz!$G$4^2)+(R487^2*Markiwitz!$H$4^2)+(S487^2*Markiwitz!$I$4^2)+(T487^2*Markiwitz!$J$4^2)+(2*L487*M487*Markiwitz!$B$8)+(2*L487*N487*Markiwitz!$E$8)+(2*L487*O487*Markiwitz!$H$8)+(2*L487*P487*Markiwitz!$B$11)+(2*L487*Q487*Markiwitz!$E$11)+(2*L487*R487*Markiwitz!$H$11)+(2*L487*S487*Markiwitz!$K$8)+(2*L487*T487*Markiwitz!$K$11)</f>
        <v>1.6176483268268139E-2</v>
      </c>
      <c r="V487" s="5">
        <f t="shared" ca="1" si="123"/>
        <v>0.12718680461536935</v>
      </c>
      <c r="W487" s="42">
        <f ca="1">SUMPRODUCT(L487:T487,Markiwitz!$B$3:$J$3)</f>
        <v>0.60357173860982538</v>
      </c>
    </row>
    <row r="488" spans="1:23" x14ac:dyDescent="0.25">
      <c r="A488">
        <v>487</v>
      </c>
      <c r="B488" s="25">
        <f t="shared" ca="1" si="122"/>
        <v>1</v>
      </c>
      <c r="C488" s="46">
        <v>0</v>
      </c>
      <c r="D488">
        <f t="shared" ca="1" si="136"/>
        <v>0.99022032638542934</v>
      </c>
      <c r="E488">
        <f t="shared" ca="1" si="136"/>
        <v>0.99733142515136319</v>
      </c>
      <c r="F488">
        <f t="shared" ca="1" si="136"/>
        <v>0.16479258130099561</v>
      </c>
      <c r="G488">
        <f t="shared" ca="1" si="136"/>
        <v>0.27192468397026892</v>
      </c>
      <c r="H488">
        <f t="shared" ca="1" si="136"/>
        <v>0.38718904834533774</v>
      </c>
      <c r="I488">
        <f t="shared" ca="1" si="136"/>
        <v>0.91633447257736311</v>
      </c>
      <c r="J488">
        <f t="shared" ca="1" si="136"/>
        <v>0.58902989596699762</v>
      </c>
      <c r="K488">
        <f t="shared" ca="1" si="136"/>
        <v>0.10751737578829867</v>
      </c>
      <c r="L488" s="42">
        <f t="shared" ca="1" si="124"/>
        <v>0</v>
      </c>
      <c r="M488" s="42">
        <f t="shared" ca="1" si="125"/>
        <v>0.22381199659717291</v>
      </c>
      <c r="N488" s="42">
        <f t="shared" ca="1" si="126"/>
        <v>0.2254192643641485</v>
      </c>
      <c r="O488" s="42">
        <f t="shared" ca="1" si="127"/>
        <v>3.7246818372239462E-2</v>
      </c>
      <c r="P488" s="42">
        <f t="shared" ca="1" si="128"/>
        <v>6.1461075703824974E-2</v>
      </c>
      <c r="Q488" s="42">
        <f t="shared" ca="1" si="129"/>
        <v>8.7513406523427706E-2</v>
      </c>
      <c r="R488" s="42">
        <f t="shared" ca="1" si="130"/>
        <v>0.20711213695943656</v>
      </c>
      <c r="S488" s="42">
        <f t="shared" ca="1" si="131"/>
        <v>0.1331339637846265</v>
      </c>
      <c r="T488" s="42">
        <f t="shared" ca="1" si="132"/>
        <v>2.4301337695123434E-2</v>
      </c>
      <c r="U488">
        <f ca="1">+(L488^2*Markiwitz!$B$4^2)+(M488^2*Markiwitz!$C$4^2)+(N488^2*Markiwitz!$D$4^2)+(O488^2*Markiwitz!$E$4^2)+(P488^2*Markiwitz!$F$4^2)+(Q488^2*Markiwitz!$G$4^2)+(R488^2*Markiwitz!$H$4^2)+(S488^2*Markiwitz!$I$4^2)+(T488^2*Markiwitz!$J$4^2)+(2*L488*M488*Markiwitz!$B$8)+(2*L488*N488*Markiwitz!$E$8)+(2*L488*O488*Markiwitz!$H$8)+(2*L488*P488*Markiwitz!$B$11)+(2*L488*Q488*Markiwitz!$E$11)+(2*L488*R488*Markiwitz!$H$11)+(2*L488*S488*Markiwitz!$K$8)+(2*L488*T488*Markiwitz!$K$11)</f>
        <v>1.3630703857537398E-2</v>
      </c>
      <c r="V488" s="5">
        <f t="shared" ca="1" si="123"/>
        <v>0.11675060538402958</v>
      </c>
      <c r="W488" s="42">
        <f ca="1">SUMPRODUCT(L488:T488,Markiwitz!$B$3:$J$3)</f>
        <v>0.35424513689728859</v>
      </c>
    </row>
    <row r="489" spans="1:23" x14ac:dyDescent="0.25">
      <c r="A489">
        <v>488</v>
      </c>
      <c r="B489" s="25">
        <f t="shared" ca="1" si="122"/>
        <v>0.99999999999999989</v>
      </c>
      <c r="C489" s="46">
        <v>0</v>
      </c>
      <c r="D489">
        <f t="shared" ca="1" si="136"/>
        <v>0.94496557966723727</v>
      </c>
      <c r="E489">
        <f t="shared" ca="1" si="136"/>
        <v>0.46532684966043514</v>
      </c>
      <c r="F489">
        <f t="shared" ca="1" si="136"/>
        <v>0.25845419247444967</v>
      </c>
      <c r="G489">
        <f t="shared" ca="1" si="136"/>
        <v>0.70760016743750875</v>
      </c>
      <c r="H489">
        <f t="shared" ca="1" si="136"/>
        <v>0.14613412078913979</v>
      </c>
      <c r="I489">
        <f t="shared" ca="1" si="136"/>
        <v>9.7662226387655648E-2</v>
      </c>
      <c r="J489">
        <f t="shared" ca="1" si="136"/>
        <v>0.1925544854835114</v>
      </c>
      <c r="K489">
        <f t="shared" ca="1" si="136"/>
        <v>0.99207211126964134</v>
      </c>
      <c r="L489" s="42">
        <f t="shared" ca="1" si="124"/>
        <v>0</v>
      </c>
      <c r="M489" s="42">
        <f t="shared" ca="1" si="125"/>
        <v>0.24836340854720523</v>
      </c>
      <c r="N489" s="42">
        <f t="shared" ca="1" si="126"/>
        <v>0.12230092286630778</v>
      </c>
      <c r="O489" s="42">
        <f t="shared" ca="1" si="127"/>
        <v>6.7928997179848599E-2</v>
      </c>
      <c r="P489" s="42">
        <f t="shared" ca="1" si="128"/>
        <v>0.18597713319382392</v>
      </c>
      <c r="Q489" s="42">
        <f t="shared" ca="1" si="129"/>
        <v>3.8408137952517338E-2</v>
      </c>
      <c r="R489" s="42">
        <f t="shared" ca="1" si="130"/>
        <v>2.5668367138291369E-2</v>
      </c>
      <c r="S489" s="42">
        <f t="shared" ca="1" si="131"/>
        <v>5.0608709327358711E-2</v>
      </c>
      <c r="T489" s="42">
        <f t="shared" ca="1" si="132"/>
        <v>0.26074432379464696</v>
      </c>
      <c r="U489">
        <f ca="1">+(L489^2*Markiwitz!$B$4^2)+(M489^2*Markiwitz!$C$4^2)+(N489^2*Markiwitz!$D$4^2)+(O489^2*Markiwitz!$E$4^2)+(P489^2*Markiwitz!$F$4^2)+(Q489^2*Markiwitz!$G$4^2)+(R489^2*Markiwitz!$H$4^2)+(S489^2*Markiwitz!$I$4^2)+(T489^2*Markiwitz!$J$4^2)+(2*L489*M489*Markiwitz!$B$8)+(2*L489*N489*Markiwitz!$E$8)+(2*L489*O489*Markiwitz!$H$8)+(2*L489*P489*Markiwitz!$B$11)+(2*L489*Q489*Markiwitz!$E$11)+(2*L489*R489*Markiwitz!$H$11)+(2*L489*S489*Markiwitz!$K$8)+(2*L489*T489*Markiwitz!$K$11)</f>
        <v>9.2531944367266195E-3</v>
      </c>
      <c r="V489" s="5">
        <f t="shared" ca="1" si="123"/>
        <v>9.6193525960568779E-2</v>
      </c>
      <c r="W489" s="42">
        <f ca="1">SUMPRODUCT(L489:T489,Markiwitz!$B$3:$J$3)</f>
        <v>0.26084170359983577</v>
      </c>
    </row>
    <row r="490" spans="1:23" x14ac:dyDescent="0.25">
      <c r="A490">
        <v>489</v>
      </c>
      <c r="B490" s="25">
        <f t="shared" ca="1" si="122"/>
        <v>1</v>
      </c>
      <c r="C490" s="46">
        <v>0</v>
      </c>
      <c r="D490">
        <f t="shared" ca="1" si="136"/>
        <v>0.92151141319328311</v>
      </c>
      <c r="E490">
        <f t="shared" ca="1" si="136"/>
        <v>0.35998338172869149</v>
      </c>
      <c r="F490">
        <f t="shared" ca="1" si="136"/>
        <v>0.29082163728868105</v>
      </c>
      <c r="G490">
        <f t="shared" ca="1" si="136"/>
        <v>0.9408730495447557</v>
      </c>
      <c r="H490">
        <f t="shared" ca="1" si="136"/>
        <v>0.49961877711958458</v>
      </c>
      <c r="I490">
        <f t="shared" ca="1" si="136"/>
        <v>0.63959965915651784</v>
      </c>
      <c r="J490">
        <f t="shared" ca="1" si="136"/>
        <v>0.71083409186809066</v>
      </c>
      <c r="K490">
        <f t="shared" ca="1" si="136"/>
        <v>0.88316530765003853</v>
      </c>
      <c r="L490" s="42">
        <f t="shared" ca="1" si="124"/>
        <v>0</v>
      </c>
      <c r="M490" s="42">
        <f t="shared" ca="1" si="125"/>
        <v>0.17564618174245741</v>
      </c>
      <c r="N490" s="42">
        <f t="shared" ca="1" si="126"/>
        <v>6.8615217984413626E-2</v>
      </c>
      <c r="O490" s="42">
        <f t="shared" ca="1" si="127"/>
        <v>5.5432531194415637E-2</v>
      </c>
      <c r="P490" s="42">
        <f t="shared" ca="1" si="128"/>
        <v>0.17933663793077251</v>
      </c>
      <c r="Q490" s="42">
        <f t="shared" ca="1" si="129"/>
        <v>9.5230649638719564E-2</v>
      </c>
      <c r="R490" s="42">
        <f t="shared" ca="1" si="130"/>
        <v>0.12191193333712519</v>
      </c>
      <c r="S490" s="42">
        <f t="shared" ca="1" si="131"/>
        <v>0.13548968824633478</v>
      </c>
      <c r="T490" s="42">
        <f t="shared" ca="1" si="132"/>
        <v>0.16833715992576129</v>
      </c>
      <c r="U490">
        <f ca="1">+(L490^2*Markiwitz!$B$4^2)+(M490^2*Markiwitz!$C$4^2)+(N490^2*Markiwitz!$D$4^2)+(O490^2*Markiwitz!$E$4^2)+(P490^2*Markiwitz!$F$4^2)+(Q490^2*Markiwitz!$G$4^2)+(R490^2*Markiwitz!$H$4^2)+(S490^2*Markiwitz!$I$4^2)+(T490^2*Markiwitz!$J$4^2)+(2*L490*M490*Markiwitz!$B$8)+(2*L490*N490*Markiwitz!$E$8)+(2*L490*O490*Markiwitz!$H$8)+(2*L490*P490*Markiwitz!$B$11)+(2*L490*Q490*Markiwitz!$E$11)+(2*L490*R490*Markiwitz!$H$11)+(2*L490*S490*Markiwitz!$K$8)+(2*L490*T490*Markiwitz!$K$11)</f>
        <v>1.1632179743579182E-2</v>
      </c>
      <c r="V490" s="5">
        <f t="shared" ca="1" si="123"/>
        <v>0.10785258338852706</v>
      </c>
      <c r="W490" s="42">
        <f ca="1">SUMPRODUCT(L490:T490,Markiwitz!$B$3:$J$3)</f>
        <v>0.38510399480568952</v>
      </c>
    </row>
    <row r="491" spans="1:23" x14ac:dyDescent="0.25">
      <c r="A491">
        <v>490</v>
      </c>
      <c r="B491" s="25">
        <f t="shared" ca="1" si="122"/>
        <v>1</v>
      </c>
      <c r="C491" s="46">
        <v>0</v>
      </c>
      <c r="D491">
        <f t="shared" ca="1" si="136"/>
        <v>0.43189966399350133</v>
      </c>
      <c r="E491">
        <f t="shared" ca="1" si="136"/>
        <v>0.21713289244912148</v>
      </c>
      <c r="F491">
        <f t="shared" ca="1" si="136"/>
        <v>0.94464730052833923</v>
      </c>
      <c r="G491">
        <f t="shared" ca="1" si="136"/>
        <v>7.6680251294239943E-2</v>
      </c>
      <c r="H491">
        <f t="shared" ca="1" si="136"/>
        <v>0.4521529588701475</v>
      </c>
      <c r="I491">
        <f t="shared" ca="1" si="136"/>
        <v>0.94273463315135508</v>
      </c>
      <c r="J491">
        <f t="shared" ca="1" si="136"/>
        <v>0.9792081520393261</v>
      </c>
      <c r="K491">
        <f t="shared" ca="1" si="136"/>
        <v>0.8017376750772327</v>
      </c>
      <c r="L491" s="42">
        <f t="shared" ca="1" si="124"/>
        <v>0</v>
      </c>
      <c r="M491" s="42">
        <f t="shared" ca="1" si="125"/>
        <v>8.9121423144016748E-2</v>
      </c>
      <c r="N491" s="42">
        <f t="shared" ca="1" si="126"/>
        <v>4.4804833158503241E-2</v>
      </c>
      <c r="O491" s="42">
        <f t="shared" ca="1" si="127"/>
        <v>0.19492562465504959</v>
      </c>
      <c r="P491" s="42">
        <f t="shared" ca="1" si="128"/>
        <v>1.5822779437231337E-2</v>
      </c>
      <c r="Q491" s="42">
        <f t="shared" ca="1" si="129"/>
        <v>9.3300640247527378E-2</v>
      </c>
      <c r="R491" s="42">
        <f t="shared" ca="1" si="130"/>
        <v>0.19453095049146765</v>
      </c>
      <c r="S491" s="42">
        <f t="shared" ca="1" si="131"/>
        <v>0.20205717054061095</v>
      </c>
      <c r="T491" s="42">
        <f t="shared" ca="1" si="132"/>
        <v>0.16543657832559319</v>
      </c>
      <c r="U491">
        <f ca="1">+(L491^2*Markiwitz!$B$4^2)+(M491^2*Markiwitz!$C$4^2)+(N491^2*Markiwitz!$D$4^2)+(O491^2*Markiwitz!$E$4^2)+(P491^2*Markiwitz!$F$4^2)+(Q491^2*Markiwitz!$G$4^2)+(R491^2*Markiwitz!$H$4^2)+(S491^2*Markiwitz!$I$4^2)+(T491^2*Markiwitz!$J$4^2)+(2*L491*M491*Markiwitz!$B$8)+(2*L491*N491*Markiwitz!$E$8)+(2*L491*O491*Markiwitz!$H$8)+(2*L491*P491*Markiwitz!$B$11)+(2*L491*Q491*Markiwitz!$E$11)+(2*L491*R491*Markiwitz!$H$11)+(2*L491*S491*Markiwitz!$K$8)+(2*L491*T491*Markiwitz!$K$11)</f>
        <v>1.4833815015018554E-2</v>
      </c>
      <c r="V491" s="5">
        <f t="shared" ca="1" si="123"/>
        <v>0.12179415016747953</v>
      </c>
      <c r="W491" s="42">
        <f ca="1">SUMPRODUCT(L491:T491,Markiwitz!$B$3:$J$3)</f>
        <v>0.34986070556617221</v>
      </c>
    </row>
    <row r="492" spans="1:23" x14ac:dyDescent="0.25">
      <c r="A492">
        <v>491</v>
      </c>
      <c r="B492" s="25">
        <f t="shared" ca="1" si="122"/>
        <v>1.0000000000000002</v>
      </c>
      <c r="C492" s="46">
        <v>0</v>
      </c>
      <c r="D492">
        <f t="shared" ref="D492:K501" ca="1" si="137">RAND()</f>
        <v>0.3024125568399042</v>
      </c>
      <c r="E492">
        <f t="shared" ca="1" si="137"/>
        <v>0.20712359607497377</v>
      </c>
      <c r="F492">
        <f t="shared" ca="1" si="137"/>
        <v>0.89128802833272036</v>
      </c>
      <c r="G492">
        <f t="shared" ca="1" si="137"/>
        <v>0.77158035391050694</v>
      </c>
      <c r="H492">
        <f t="shared" ca="1" si="137"/>
        <v>0.33234435616270463</v>
      </c>
      <c r="I492">
        <f t="shared" ca="1" si="137"/>
        <v>0.8656833222803193</v>
      </c>
      <c r="J492">
        <f t="shared" ca="1" si="137"/>
        <v>0.27823482014889778</v>
      </c>
      <c r="K492">
        <f t="shared" ca="1" si="137"/>
        <v>0.19928165061656578</v>
      </c>
      <c r="L492" s="42">
        <f t="shared" ca="1" si="124"/>
        <v>0</v>
      </c>
      <c r="M492" s="42">
        <f t="shared" ca="1" si="125"/>
        <v>7.8590589855977791E-2</v>
      </c>
      <c r="N492" s="42">
        <f t="shared" ca="1" si="126"/>
        <v>5.3827016175260721E-2</v>
      </c>
      <c r="O492" s="42">
        <f t="shared" ca="1" si="127"/>
        <v>0.23162679688371013</v>
      </c>
      <c r="P492" s="42">
        <f t="shared" ca="1" si="128"/>
        <v>0.20051731901864386</v>
      </c>
      <c r="Q492" s="42">
        <f t="shared" ca="1" si="129"/>
        <v>8.6369227716822206E-2</v>
      </c>
      <c r="R492" s="42">
        <f t="shared" ca="1" si="130"/>
        <v>0.22497267850722877</v>
      </c>
      <c r="S492" s="42">
        <f t="shared" ca="1" si="131"/>
        <v>7.2307310458506746E-2</v>
      </c>
      <c r="T492" s="42">
        <f t="shared" ca="1" si="132"/>
        <v>5.1789061383849866E-2</v>
      </c>
      <c r="U492">
        <f ca="1">+(L492^2*Markiwitz!$B$4^2)+(M492^2*Markiwitz!$C$4^2)+(N492^2*Markiwitz!$D$4^2)+(O492^2*Markiwitz!$E$4^2)+(P492^2*Markiwitz!$F$4^2)+(Q492^2*Markiwitz!$G$4^2)+(R492^2*Markiwitz!$H$4^2)+(S492^2*Markiwitz!$I$4^2)+(T492^2*Markiwitz!$J$4^2)+(2*L492*M492*Markiwitz!$B$8)+(2*L492*N492*Markiwitz!$E$8)+(2*L492*O492*Markiwitz!$H$8)+(2*L492*P492*Markiwitz!$B$11)+(2*L492*Q492*Markiwitz!$E$11)+(2*L492*R492*Markiwitz!$H$11)+(2*L492*S492*Markiwitz!$K$8)+(2*L492*T492*Markiwitz!$K$11)</f>
        <v>1.7171461405040812E-2</v>
      </c>
      <c r="V492" s="5">
        <f t="shared" ca="1" si="123"/>
        <v>0.13103992294350914</v>
      </c>
      <c r="W492" s="42">
        <f ca="1">SUMPRODUCT(L492:T492,Markiwitz!$B$3:$J$3)</f>
        <v>0.40649131623611601</v>
      </c>
    </row>
    <row r="493" spans="1:23" x14ac:dyDescent="0.25">
      <c r="A493">
        <v>492</v>
      </c>
      <c r="B493" s="25">
        <f t="shared" ca="1" si="122"/>
        <v>1</v>
      </c>
      <c r="C493" s="46">
        <v>0</v>
      </c>
      <c r="D493">
        <f t="shared" ca="1" si="137"/>
        <v>0.7958938582416748</v>
      </c>
      <c r="E493">
        <f t="shared" ca="1" si="137"/>
        <v>0.23738825130388119</v>
      </c>
      <c r="F493">
        <f t="shared" ca="1" si="137"/>
        <v>0.10572676685058324</v>
      </c>
      <c r="G493">
        <f t="shared" ca="1" si="137"/>
        <v>0.58034724758489775</v>
      </c>
      <c r="H493">
        <f t="shared" ca="1" si="137"/>
        <v>0.47852870745985054</v>
      </c>
      <c r="I493">
        <f t="shared" ca="1" si="137"/>
        <v>0.51879384282146057</v>
      </c>
      <c r="J493">
        <f t="shared" ca="1" si="137"/>
        <v>0.53696131643416889</v>
      </c>
      <c r="K493">
        <f t="shared" ca="1" si="137"/>
        <v>0.81113974700515246</v>
      </c>
      <c r="L493" s="42">
        <f t="shared" ca="1" si="124"/>
        <v>0</v>
      </c>
      <c r="M493" s="42">
        <f t="shared" ca="1" si="125"/>
        <v>0.19580245661519993</v>
      </c>
      <c r="N493" s="42">
        <f t="shared" ca="1" si="126"/>
        <v>5.8401258277799475E-2</v>
      </c>
      <c r="O493" s="42">
        <f t="shared" ca="1" si="127"/>
        <v>2.601045411389594E-2</v>
      </c>
      <c r="P493" s="42">
        <f t="shared" ca="1" si="128"/>
        <v>0.14277458682497787</v>
      </c>
      <c r="Q493" s="42">
        <f t="shared" ca="1" si="129"/>
        <v>0.11772561819805345</v>
      </c>
      <c r="R493" s="42">
        <f t="shared" ca="1" si="130"/>
        <v>0.12763147729987454</v>
      </c>
      <c r="S493" s="42">
        <f t="shared" ca="1" si="131"/>
        <v>0.13210096268039867</v>
      </c>
      <c r="T493" s="42">
        <f t="shared" ca="1" si="132"/>
        <v>0.19955318598980021</v>
      </c>
      <c r="U493">
        <f ca="1">+(L493^2*Markiwitz!$B$4^2)+(M493^2*Markiwitz!$C$4^2)+(N493^2*Markiwitz!$D$4^2)+(O493^2*Markiwitz!$E$4^2)+(P493^2*Markiwitz!$F$4^2)+(Q493^2*Markiwitz!$G$4^2)+(R493^2*Markiwitz!$H$4^2)+(S493^2*Markiwitz!$I$4^2)+(T493^2*Markiwitz!$J$4^2)+(2*L493*M493*Markiwitz!$B$8)+(2*L493*N493*Markiwitz!$E$8)+(2*L493*O493*Markiwitz!$H$8)+(2*L493*P493*Markiwitz!$B$11)+(2*L493*Q493*Markiwitz!$E$11)+(2*L493*R493*Markiwitz!$H$11)+(2*L493*S493*Markiwitz!$K$8)+(2*L493*T493*Markiwitz!$K$11)</f>
        <v>1.1710428566317979E-2</v>
      </c>
      <c r="V493" s="5">
        <f t="shared" ca="1" si="123"/>
        <v>0.10821473359167863</v>
      </c>
      <c r="W493" s="42">
        <f ca="1">SUMPRODUCT(L493:T493,Markiwitz!$B$3:$J$3)</f>
        <v>0.4297346965171327</v>
      </c>
    </row>
    <row r="494" spans="1:23" x14ac:dyDescent="0.25">
      <c r="A494">
        <v>493</v>
      </c>
      <c r="B494" s="25">
        <f t="shared" ca="1" si="122"/>
        <v>0.99999999999999989</v>
      </c>
      <c r="C494" s="46">
        <v>0</v>
      </c>
      <c r="D494">
        <f t="shared" ca="1" si="137"/>
        <v>0.68801111189339259</v>
      </c>
      <c r="E494">
        <f t="shared" ca="1" si="137"/>
        <v>2.7260872459690999E-2</v>
      </c>
      <c r="F494">
        <f t="shared" ca="1" si="137"/>
        <v>0.10080516265589889</v>
      </c>
      <c r="G494">
        <f t="shared" ca="1" si="137"/>
        <v>0.85234765260800149</v>
      </c>
      <c r="H494">
        <f t="shared" ca="1" si="137"/>
        <v>0.97024619281047597</v>
      </c>
      <c r="I494">
        <f t="shared" ca="1" si="137"/>
        <v>0.87944364225846972</v>
      </c>
      <c r="J494">
        <f t="shared" ca="1" si="137"/>
        <v>0.23433582042593515</v>
      </c>
      <c r="K494">
        <f t="shared" ca="1" si="137"/>
        <v>0.19077408738590318</v>
      </c>
      <c r="L494" s="42">
        <f t="shared" ca="1" si="124"/>
        <v>0</v>
      </c>
      <c r="M494" s="42">
        <f t="shared" ca="1" si="125"/>
        <v>0.17447931368817859</v>
      </c>
      <c r="N494" s="42">
        <f t="shared" ca="1" si="126"/>
        <v>6.9133451990596164E-3</v>
      </c>
      <c r="O494" s="42">
        <f t="shared" ca="1" si="127"/>
        <v>2.5564144666244543E-2</v>
      </c>
      <c r="P494" s="42">
        <f t="shared" ca="1" si="128"/>
        <v>0.21615498773196831</v>
      </c>
      <c r="Q494" s="42">
        <f t="shared" ca="1" si="129"/>
        <v>0.24605400538410377</v>
      </c>
      <c r="R494" s="42">
        <f t="shared" ca="1" si="130"/>
        <v>0.22302651872353207</v>
      </c>
      <c r="S494" s="42">
        <f t="shared" ca="1" si="131"/>
        <v>5.9427460419867219E-2</v>
      </c>
      <c r="T494" s="42">
        <f t="shared" ca="1" si="132"/>
        <v>4.8380224187045809E-2</v>
      </c>
      <c r="U494">
        <f ca="1">+(L494^2*Markiwitz!$B$4^2)+(M494^2*Markiwitz!$C$4^2)+(N494^2*Markiwitz!$D$4^2)+(O494^2*Markiwitz!$E$4^2)+(P494^2*Markiwitz!$F$4^2)+(Q494^2*Markiwitz!$G$4^2)+(R494^2*Markiwitz!$H$4^2)+(S494^2*Markiwitz!$I$4^2)+(T494^2*Markiwitz!$J$4^2)+(2*L494*M494*Markiwitz!$B$8)+(2*L494*N494*Markiwitz!$E$8)+(2*L494*O494*Markiwitz!$H$8)+(2*L494*P494*Markiwitz!$B$11)+(2*L494*Q494*Markiwitz!$E$11)+(2*L494*R494*Markiwitz!$H$11)+(2*L494*S494*Markiwitz!$K$8)+(2*L494*T494*Markiwitz!$K$11)</f>
        <v>2.7700729413855554E-2</v>
      </c>
      <c r="V494" s="5">
        <f t="shared" ca="1" si="123"/>
        <v>0.16643536106806014</v>
      </c>
      <c r="W494" s="42">
        <f ca="1">SUMPRODUCT(L494:T494,Markiwitz!$B$3:$J$3)</f>
        <v>0.79584302224207026</v>
      </c>
    </row>
    <row r="495" spans="1:23" x14ac:dyDescent="0.25">
      <c r="A495">
        <v>494</v>
      </c>
      <c r="B495" s="25">
        <f t="shared" ca="1" si="122"/>
        <v>1</v>
      </c>
      <c r="C495" s="46">
        <v>0</v>
      </c>
      <c r="D495">
        <f t="shared" ca="1" si="137"/>
        <v>0.2720478674729262</v>
      </c>
      <c r="E495">
        <f t="shared" ca="1" si="137"/>
        <v>0.21056528656387041</v>
      </c>
      <c r="F495">
        <f t="shared" ca="1" si="137"/>
        <v>8.2509888909246709E-2</v>
      </c>
      <c r="G495">
        <f t="shared" ca="1" si="137"/>
        <v>7.6253660286685898E-3</v>
      </c>
      <c r="H495">
        <f t="shared" ca="1" si="137"/>
        <v>0.84297656229411577</v>
      </c>
      <c r="I495">
        <f t="shared" ca="1" si="137"/>
        <v>0.70371101486363685</v>
      </c>
      <c r="J495">
        <f t="shared" ca="1" si="137"/>
        <v>0.82980944336744633</v>
      </c>
      <c r="K495">
        <f t="shared" ca="1" si="137"/>
        <v>0.943646163897506</v>
      </c>
      <c r="L495" s="42">
        <f t="shared" ca="1" si="124"/>
        <v>0</v>
      </c>
      <c r="M495" s="42">
        <f t="shared" ca="1" si="125"/>
        <v>6.9883237420311439E-2</v>
      </c>
      <c r="N495" s="42">
        <f t="shared" ca="1" si="126"/>
        <v>5.4089686679434403E-2</v>
      </c>
      <c r="O495" s="42">
        <f t="shared" ca="1" si="127"/>
        <v>2.1195013251637564E-2</v>
      </c>
      <c r="P495" s="42">
        <f t="shared" ca="1" si="128"/>
        <v>1.9587922873582401E-3</v>
      </c>
      <c r="Q495" s="42">
        <f t="shared" ca="1" si="129"/>
        <v>0.21654252168846824</v>
      </c>
      <c r="R495" s="42">
        <f t="shared" ca="1" si="130"/>
        <v>0.18076820224256282</v>
      </c>
      <c r="S495" s="42">
        <f t="shared" ca="1" si="131"/>
        <v>0.21316017244735358</v>
      </c>
      <c r="T495" s="42">
        <f t="shared" ca="1" si="132"/>
        <v>0.24240237398287379</v>
      </c>
      <c r="U495">
        <f ca="1">+(L495^2*Markiwitz!$B$4^2)+(M495^2*Markiwitz!$C$4^2)+(N495^2*Markiwitz!$D$4^2)+(O495^2*Markiwitz!$E$4^2)+(P495^2*Markiwitz!$F$4^2)+(Q495^2*Markiwitz!$G$4^2)+(R495^2*Markiwitz!$H$4^2)+(S495^2*Markiwitz!$I$4^2)+(T495^2*Markiwitz!$J$4^2)+(2*L495*M495*Markiwitz!$B$8)+(2*L495*N495*Markiwitz!$E$8)+(2*L495*O495*Markiwitz!$H$8)+(2*L495*P495*Markiwitz!$B$11)+(2*L495*Q495*Markiwitz!$E$11)+(2*L495*R495*Markiwitz!$H$11)+(2*L495*S495*Markiwitz!$K$8)+(2*L495*T495*Markiwitz!$K$11)</f>
        <v>2.241670253548713E-2</v>
      </c>
      <c r="V495" s="5">
        <f t="shared" ca="1" si="123"/>
        <v>0.14972208432788775</v>
      </c>
      <c r="W495" s="42">
        <f ca="1">SUMPRODUCT(L495:T495,Markiwitz!$B$3:$J$3)</f>
        <v>0.63676511247757128</v>
      </c>
    </row>
    <row r="496" spans="1:23" x14ac:dyDescent="0.25">
      <c r="A496">
        <v>495</v>
      </c>
      <c r="B496" s="25">
        <f t="shared" ca="1" si="122"/>
        <v>0.99999999999999989</v>
      </c>
      <c r="C496" s="46">
        <v>0</v>
      </c>
      <c r="D496">
        <f t="shared" ca="1" si="137"/>
        <v>0.47150343772524739</v>
      </c>
      <c r="E496">
        <f t="shared" ca="1" si="137"/>
        <v>9.8850487022016931E-2</v>
      </c>
      <c r="F496">
        <f t="shared" ca="1" si="137"/>
        <v>0.55568963520567305</v>
      </c>
      <c r="G496">
        <f t="shared" ca="1" si="137"/>
        <v>4.6792117792237242E-2</v>
      </c>
      <c r="H496">
        <f t="shared" ca="1" si="137"/>
        <v>0.66949080162321362</v>
      </c>
      <c r="I496">
        <f t="shared" ca="1" si="137"/>
        <v>0.31029001074912888</v>
      </c>
      <c r="J496">
        <f t="shared" ca="1" si="137"/>
        <v>0.59023753797483081</v>
      </c>
      <c r="K496">
        <f t="shared" ca="1" si="137"/>
        <v>0.1540681609468082</v>
      </c>
      <c r="L496" s="42">
        <f t="shared" ca="1" si="124"/>
        <v>0</v>
      </c>
      <c r="M496" s="42">
        <f t="shared" ca="1" si="125"/>
        <v>0.16276013194597896</v>
      </c>
      <c r="N496" s="42">
        <f t="shared" ca="1" si="126"/>
        <v>3.412258962150564E-2</v>
      </c>
      <c r="O496" s="42">
        <f t="shared" ca="1" si="127"/>
        <v>0.1918206976038879</v>
      </c>
      <c r="P496" s="42">
        <f t="shared" ca="1" si="128"/>
        <v>1.6152355755111644E-2</v>
      </c>
      <c r="Q496" s="42">
        <f t="shared" ca="1" si="129"/>
        <v>0.23110417123259652</v>
      </c>
      <c r="R496" s="42">
        <f t="shared" ca="1" si="130"/>
        <v>0.10711023303392385</v>
      </c>
      <c r="S496" s="42">
        <f t="shared" ca="1" si="131"/>
        <v>0.20374642446665064</v>
      </c>
      <c r="T496" s="42">
        <f t="shared" ca="1" si="132"/>
        <v>5.3183396340344614E-2</v>
      </c>
      <c r="U496">
        <f ca="1">+(L496^2*Markiwitz!$B$4^2)+(M496^2*Markiwitz!$C$4^2)+(N496^2*Markiwitz!$D$4^2)+(O496^2*Markiwitz!$E$4^2)+(P496^2*Markiwitz!$F$4^2)+(Q496^2*Markiwitz!$G$4^2)+(R496^2*Markiwitz!$H$4^2)+(S496^2*Markiwitz!$I$4^2)+(T496^2*Markiwitz!$J$4^2)+(2*L496*M496*Markiwitz!$B$8)+(2*L496*N496*Markiwitz!$E$8)+(2*L496*O496*Markiwitz!$H$8)+(2*L496*P496*Markiwitz!$B$11)+(2*L496*Q496*Markiwitz!$E$11)+(2*L496*R496*Markiwitz!$H$11)+(2*L496*S496*Markiwitz!$K$8)+(2*L496*T496*Markiwitz!$K$11)</f>
        <v>2.4556587332529047E-2</v>
      </c>
      <c r="V496" s="5">
        <f t="shared" ca="1" si="123"/>
        <v>0.15670541577280936</v>
      </c>
      <c r="W496" s="42">
        <f ca="1">SUMPRODUCT(L496:T496,Markiwitz!$B$3:$J$3)</f>
        <v>0.72444862967540391</v>
      </c>
    </row>
    <row r="497" spans="1:23" x14ac:dyDescent="0.25">
      <c r="A497">
        <v>496</v>
      </c>
      <c r="B497" s="25">
        <f t="shared" ca="1" si="122"/>
        <v>1</v>
      </c>
      <c r="C497" s="46">
        <v>0</v>
      </c>
      <c r="D497">
        <f t="shared" ca="1" si="137"/>
        <v>0.13629598681266297</v>
      </c>
      <c r="E497">
        <f t="shared" ca="1" si="137"/>
        <v>0.55675047768836794</v>
      </c>
      <c r="F497">
        <f t="shared" ca="1" si="137"/>
        <v>0.453976267027698</v>
      </c>
      <c r="G497">
        <f t="shared" ca="1" si="137"/>
        <v>0.28845796757770337</v>
      </c>
      <c r="H497">
        <f t="shared" ca="1" si="137"/>
        <v>0.74408200760040888</v>
      </c>
      <c r="I497">
        <f t="shared" ca="1" si="137"/>
        <v>8.0096560311624709E-2</v>
      </c>
      <c r="J497">
        <f t="shared" ca="1" si="137"/>
        <v>0.4746442471164215</v>
      </c>
      <c r="K497">
        <f t="shared" ca="1" si="137"/>
        <v>0.32843297886138345</v>
      </c>
      <c r="L497" s="42">
        <f t="shared" ca="1" si="124"/>
        <v>0</v>
      </c>
      <c r="M497" s="42">
        <f t="shared" ca="1" si="125"/>
        <v>4.4501375526212764E-2</v>
      </c>
      <c r="N497" s="42">
        <f t="shared" ca="1" si="126"/>
        <v>0.18178203673790419</v>
      </c>
      <c r="O497" s="42">
        <f t="shared" ca="1" si="127"/>
        <v>0.14822570210197014</v>
      </c>
      <c r="P497" s="42">
        <f t="shared" ca="1" si="128"/>
        <v>9.4183083734867876E-2</v>
      </c>
      <c r="Q497" s="42">
        <f t="shared" ca="1" si="129"/>
        <v>0.24294679261566979</v>
      </c>
      <c r="R497" s="42">
        <f t="shared" ca="1" si="130"/>
        <v>2.6151959365353809E-2</v>
      </c>
      <c r="S497" s="42">
        <f t="shared" ca="1" si="131"/>
        <v>0.15497390918279022</v>
      </c>
      <c r="T497" s="42">
        <f t="shared" ca="1" si="132"/>
        <v>0.10723514073523116</v>
      </c>
      <c r="U497">
        <f ca="1">+(L497^2*Markiwitz!$B$4^2)+(M497^2*Markiwitz!$C$4^2)+(N497^2*Markiwitz!$D$4^2)+(O497^2*Markiwitz!$E$4^2)+(P497^2*Markiwitz!$F$4^2)+(Q497^2*Markiwitz!$G$4^2)+(R497^2*Markiwitz!$H$4^2)+(S497^2*Markiwitz!$I$4^2)+(T497^2*Markiwitz!$J$4^2)+(2*L497*M497*Markiwitz!$B$8)+(2*L497*N497*Markiwitz!$E$8)+(2*L497*O497*Markiwitz!$H$8)+(2*L497*P497*Markiwitz!$B$11)+(2*L497*Q497*Markiwitz!$E$11)+(2*L497*R497*Markiwitz!$H$11)+(2*L497*S497*Markiwitz!$K$8)+(2*L497*T497*Markiwitz!$K$11)</f>
        <v>2.4587827851720707E-2</v>
      </c>
      <c r="V497" s="5">
        <f t="shared" ca="1" si="123"/>
        <v>0.15680506322093271</v>
      </c>
      <c r="W497" s="42">
        <f ca="1">SUMPRODUCT(L497:T497,Markiwitz!$B$3:$J$3)</f>
        <v>0.78554156555126586</v>
      </c>
    </row>
    <row r="498" spans="1:23" x14ac:dyDescent="0.25">
      <c r="A498">
        <v>497</v>
      </c>
      <c r="B498" s="25">
        <f t="shared" ca="1" si="122"/>
        <v>1</v>
      </c>
      <c r="C498" s="46">
        <v>0</v>
      </c>
      <c r="D498">
        <f t="shared" ca="1" si="137"/>
        <v>0.37949335709987553</v>
      </c>
      <c r="E498">
        <f t="shared" ca="1" si="137"/>
        <v>0.66886504457764873</v>
      </c>
      <c r="F498">
        <f t="shared" ca="1" si="137"/>
        <v>0.71553772052182329</v>
      </c>
      <c r="G498">
        <f t="shared" ca="1" si="137"/>
        <v>0.11985217585476327</v>
      </c>
      <c r="H498">
        <f t="shared" ca="1" si="137"/>
        <v>0.53032867594819977</v>
      </c>
      <c r="I498">
        <f t="shared" ca="1" si="137"/>
        <v>0.41057138531539406</v>
      </c>
      <c r="J498">
        <f t="shared" ca="1" si="137"/>
        <v>0.21205596610043609</v>
      </c>
      <c r="K498">
        <f t="shared" ca="1" si="137"/>
        <v>0.13751906176943895</v>
      </c>
      <c r="L498" s="42">
        <f t="shared" ca="1" si="124"/>
        <v>0</v>
      </c>
      <c r="M498" s="42">
        <f t="shared" ca="1" si="125"/>
        <v>0.11955471017939719</v>
      </c>
      <c r="N498" s="42">
        <f t="shared" ca="1" si="126"/>
        <v>0.21071769783987243</v>
      </c>
      <c r="O498" s="42">
        <f t="shared" ca="1" si="127"/>
        <v>0.22542134980481099</v>
      </c>
      <c r="P498" s="42">
        <f t="shared" ca="1" si="128"/>
        <v>3.7757952492736974E-2</v>
      </c>
      <c r="Q498" s="42">
        <f t="shared" ca="1" si="129"/>
        <v>0.16707352043615328</v>
      </c>
      <c r="R498" s="42">
        <f t="shared" ca="1" si="130"/>
        <v>0.12934546036445402</v>
      </c>
      <c r="S498" s="42">
        <f t="shared" ca="1" si="131"/>
        <v>6.6805621480951149E-2</v>
      </c>
      <c r="T498" s="42">
        <f t="shared" ca="1" si="132"/>
        <v>4.3323687401624053E-2</v>
      </c>
      <c r="U498">
        <f ca="1">+(L498^2*Markiwitz!$B$4^2)+(M498^2*Markiwitz!$C$4^2)+(N498^2*Markiwitz!$D$4^2)+(O498^2*Markiwitz!$E$4^2)+(P498^2*Markiwitz!$F$4^2)+(Q498^2*Markiwitz!$G$4^2)+(R498^2*Markiwitz!$H$4^2)+(S498^2*Markiwitz!$I$4^2)+(T498^2*Markiwitz!$J$4^2)+(2*L498*M498*Markiwitz!$B$8)+(2*L498*N498*Markiwitz!$E$8)+(2*L498*O498*Markiwitz!$H$8)+(2*L498*P498*Markiwitz!$B$11)+(2*L498*Q498*Markiwitz!$E$11)+(2*L498*R498*Markiwitz!$H$11)+(2*L498*S498*Markiwitz!$K$8)+(2*L498*T498*Markiwitz!$K$11)</f>
        <v>1.8090671007690316E-2</v>
      </c>
      <c r="V498" s="5">
        <f t="shared" ca="1" si="123"/>
        <v>0.13450156507524483</v>
      </c>
      <c r="W498" s="42">
        <f ca="1">SUMPRODUCT(L498:T498,Markiwitz!$B$3:$J$3)</f>
        <v>0.60491952537460247</v>
      </c>
    </row>
    <row r="499" spans="1:23" x14ac:dyDescent="0.25">
      <c r="A499">
        <v>498</v>
      </c>
      <c r="B499" s="25">
        <f t="shared" ca="1" si="122"/>
        <v>1</v>
      </c>
      <c r="C499" s="46">
        <v>0</v>
      </c>
      <c r="D499">
        <f t="shared" ca="1" si="137"/>
        <v>0.30355140752242815</v>
      </c>
      <c r="E499">
        <f t="shared" ca="1" si="137"/>
        <v>0.90590990838138952</v>
      </c>
      <c r="F499">
        <f t="shared" ca="1" si="137"/>
        <v>0.25344070096519655</v>
      </c>
      <c r="G499">
        <f t="shared" ca="1" si="137"/>
        <v>0.13860728051749438</v>
      </c>
      <c r="H499">
        <f t="shared" ca="1" si="137"/>
        <v>0.82746890936350848</v>
      </c>
      <c r="I499">
        <f t="shared" ca="1" si="137"/>
        <v>0.53703957214878051</v>
      </c>
      <c r="J499">
        <f t="shared" ca="1" si="137"/>
        <v>0.21159399830614145</v>
      </c>
      <c r="K499">
        <f t="shared" ca="1" si="137"/>
        <v>0.47435051309757847</v>
      </c>
      <c r="L499" s="42">
        <f t="shared" ca="1" si="124"/>
        <v>0</v>
      </c>
      <c r="M499" s="42">
        <f t="shared" ca="1" si="125"/>
        <v>8.3120082682256513E-2</v>
      </c>
      <c r="N499" s="42">
        <f t="shared" ca="1" si="126"/>
        <v>0.24806113436246535</v>
      </c>
      <c r="O499" s="42">
        <f t="shared" ca="1" si="127"/>
        <v>6.939849889419375E-2</v>
      </c>
      <c r="P499" s="42">
        <f t="shared" ca="1" si="128"/>
        <v>3.7954192704988898E-2</v>
      </c>
      <c r="Q499" s="42">
        <f t="shared" ca="1" si="129"/>
        <v>0.22658199718019634</v>
      </c>
      <c r="R499" s="42">
        <f t="shared" ca="1" si="130"/>
        <v>0.14705507052327579</v>
      </c>
      <c r="S499" s="42">
        <f t="shared" ca="1" si="131"/>
        <v>5.7939809200114614E-2</v>
      </c>
      <c r="T499" s="42">
        <f t="shared" ca="1" si="132"/>
        <v>0.12988921445250867</v>
      </c>
      <c r="U499">
        <f ca="1">+(L499^2*Markiwitz!$B$4^2)+(M499^2*Markiwitz!$C$4^2)+(N499^2*Markiwitz!$D$4^2)+(O499^2*Markiwitz!$E$4^2)+(P499^2*Markiwitz!$F$4^2)+(Q499^2*Markiwitz!$G$4^2)+(R499^2*Markiwitz!$H$4^2)+(S499^2*Markiwitz!$I$4^2)+(T499^2*Markiwitz!$J$4^2)+(2*L499*M499*Markiwitz!$B$8)+(2*L499*N499*Markiwitz!$E$8)+(2*L499*O499*Markiwitz!$H$8)+(2*L499*P499*Markiwitz!$B$11)+(2*L499*Q499*Markiwitz!$E$11)+(2*L499*R499*Markiwitz!$H$11)+(2*L499*S499*Markiwitz!$K$8)+(2*L499*T499*Markiwitz!$K$11)</f>
        <v>2.1923629526095396E-2</v>
      </c>
      <c r="V499" s="5">
        <f t="shared" ca="1" si="123"/>
        <v>0.14806630111573463</v>
      </c>
      <c r="W499" s="42">
        <f ca="1">SUMPRODUCT(L499:T499,Markiwitz!$B$3:$J$3)</f>
        <v>0.73312047018677451</v>
      </c>
    </row>
    <row r="500" spans="1:23" x14ac:dyDescent="0.25">
      <c r="A500">
        <v>499</v>
      </c>
      <c r="B500" s="25">
        <f t="shared" ca="1" si="122"/>
        <v>1</v>
      </c>
      <c r="C500" s="46">
        <v>0</v>
      </c>
      <c r="D500">
        <f t="shared" ca="1" si="137"/>
        <v>0.9309829327639294</v>
      </c>
      <c r="E500">
        <f t="shared" ca="1" si="137"/>
        <v>0.3919657641315174</v>
      </c>
      <c r="F500">
        <f t="shared" ca="1" si="137"/>
        <v>0.16673880716565903</v>
      </c>
      <c r="G500">
        <f t="shared" ca="1" si="137"/>
        <v>0.90828532650604887</v>
      </c>
      <c r="H500">
        <f t="shared" ca="1" si="137"/>
        <v>0.3286222722062524</v>
      </c>
      <c r="I500">
        <f t="shared" ca="1" si="137"/>
        <v>0.90868327936437276</v>
      </c>
      <c r="J500">
        <f t="shared" ca="1" si="137"/>
        <v>0.60800069421527692</v>
      </c>
      <c r="K500">
        <f t="shared" ca="1" si="137"/>
        <v>9.2908535614128263E-2</v>
      </c>
      <c r="L500" s="42">
        <f t="shared" ca="1" si="124"/>
        <v>0</v>
      </c>
      <c r="M500" s="42">
        <f t="shared" ca="1" si="125"/>
        <v>0.21470079620046079</v>
      </c>
      <c r="N500" s="42">
        <f t="shared" ca="1" si="126"/>
        <v>9.0394097121110378E-2</v>
      </c>
      <c r="O500" s="42">
        <f t="shared" ca="1" si="127"/>
        <v>3.8452858152513182E-2</v>
      </c>
      <c r="P500" s="42">
        <f t="shared" ca="1" si="128"/>
        <v>0.20946633489734773</v>
      </c>
      <c r="Q500" s="42">
        <f t="shared" ca="1" si="129"/>
        <v>7.5785990278489659E-2</v>
      </c>
      <c r="R500" s="42">
        <f t="shared" ca="1" si="130"/>
        <v>0.20955810972213287</v>
      </c>
      <c r="S500" s="42">
        <f t="shared" ca="1" si="131"/>
        <v>0.14021549541290421</v>
      </c>
      <c r="T500" s="42">
        <f t="shared" ca="1" si="132"/>
        <v>2.1426318215041144E-2</v>
      </c>
      <c r="U500">
        <f ca="1">+(L500^2*Markiwitz!$B$4^2)+(M500^2*Markiwitz!$C$4^2)+(N500^2*Markiwitz!$D$4^2)+(O500^2*Markiwitz!$E$4^2)+(P500^2*Markiwitz!$F$4^2)+(Q500^2*Markiwitz!$G$4^2)+(R500^2*Markiwitz!$H$4^2)+(S500^2*Markiwitz!$I$4^2)+(T500^2*Markiwitz!$J$4^2)+(2*L500*M500*Markiwitz!$B$8)+(2*L500*N500*Markiwitz!$E$8)+(2*L500*O500*Markiwitz!$H$8)+(2*L500*P500*Markiwitz!$B$11)+(2*L500*Q500*Markiwitz!$E$11)+(2*L500*R500*Markiwitz!$H$11)+(2*L500*S500*Markiwitz!$K$8)+(2*L500*T500*Markiwitz!$K$11)</f>
        <v>1.4836237465294425E-2</v>
      </c>
      <c r="V500" s="5">
        <f t="shared" ca="1" si="123"/>
        <v>0.12180409461629123</v>
      </c>
      <c r="W500" s="42">
        <f ca="1">SUMPRODUCT(L500:T500,Markiwitz!$B$3:$J$3)</f>
        <v>0.34193840928815722</v>
      </c>
    </row>
    <row r="501" spans="1:23" x14ac:dyDescent="0.25">
      <c r="A501">
        <v>500</v>
      </c>
      <c r="B501" s="25">
        <f t="shared" ca="1" si="122"/>
        <v>1</v>
      </c>
      <c r="C501" s="46">
        <v>0</v>
      </c>
      <c r="D501">
        <f t="shared" ca="1" si="137"/>
        <v>0.26964316278613965</v>
      </c>
      <c r="E501">
        <f t="shared" ca="1" si="137"/>
        <v>0.9528938243540529</v>
      </c>
      <c r="F501">
        <f t="shared" ca="1" si="137"/>
        <v>0.64145923410549255</v>
      </c>
      <c r="G501">
        <f t="shared" ca="1" si="137"/>
        <v>0.61191683389426366</v>
      </c>
      <c r="H501">
        <f t="shared" ca="1" si="137"/>
        <v>0.42765178889679101</v>
      </c>
      <c r="I501">
        <f t="shared" ca="1" si="137"/>
        <v>0.2082035399865958</v>
      </c>
      <c r="J501">
        <f t="shared" ca="1" si="137"/>
        <v>0.74469382572396314</v>
      </c>
      <c r="K501">
        <f t="shared" ca="1" si="137"/>
        <v>0.15118618643242665</v>
      </c>
      <c r="L501" s="42">
        <f t="shared" ca="1" si="124"/>
        <v>0</v>
      </c>
      <c r="M501" s="42">
        <f t="shared" ca="1" si="125"/>
        <v>6.7282140579791358E-2</v>
      </c>
      <c r="N501" s="42">
        <f t="shared" ca="1" si="126"/>
        <v>0.23776881855763474</v>
      </c>
      <c r="O501" s="42">
        <f t="shared" ca="1" si="127"/>
        <v>0.16005876032362545</v>
      </c>
      <c r="P501" s="42">
        <f t="shared" ca="1" si="128"/>
        <v>0.15268725531849822</v>
      </c>
      <c r="Q501" s="42">
        <f t="shared" ca="1" si="129"/>
        <v>0.10670890922079102</v>
      </c>
      <c r="R501" s="42">
        <f t="shared" ca="1" si="130"/>
        <v>5.1951548490397757E-2</v>
      </c>
      <c r="S501" s="42">
        <f t="shared" ca="1" si="131"/>
        <v>0.18581815371673813</v>
      </c>
      <c r="T501" s="42">
        <f t="shared" ca="1" si="132"/>
        <v>3.7724413792523386E-2</v>
      </c>
      <c r="U501">
        <f ca="1">+(L501^2*Markiwitz!$B$4^2)+(M501^2*Markiwitz!$C$4^2)+(N501^2*Markiwitz!$D$4^2)+(O501^2*Markiwitz!$E$4^2)+(P501^2*Markiwitz!$F$4^2)+(Q501^2*Markiwitz!$G$4^2)+(R501^2*Markiwitz!$H$4^2)+(S501^2*Markiwitz!$I$4^2)+(T501^2*Markiwitz!$J$4^2)+(2*L501*M501*Markiwitz!$B$8)+(2*L501*N501*Markiwitz!$E$8)+(2*L501*O501*Markiwitz!$H$8)+(2*L501*P501*Markiwitz!$B$11)+(2*L501*Q501*Markiwitz!$E$11)+(2*L501*R501*Markiwitz!$H$11)+(2*L501*S501*Markiwitz!$K$8)+(2*L501*T501*Markiwitz!$K$11)</f>
        <v>1.6604742283687034E-2</v>
      </c>
      <c r="V501" s="5">
        <f t="shared" ca="1" si="123"/>
        <v>0.12885938958293661</v>
      </c>
      <c r="W501" s="42">
        <f ca="1">SUMPRODUCT(L501:T501,Markiwitz!$B$3:$J$3)</f>
        <v>0.44195505975513183</v>
      </c>
    </row>
    <row r="502" spans="1:23" x14ac:dyDescent="0.25">
      <c r="A502">
        <v>501</v>
      </c>
      <c r="B502" s="25">
        <f t="shared" ca="1" si="122"/>
        <v>1.0000000000000002</v>
      </c>
      <c r="C502" s="46">
        <v>0</v>
      </c>
      <c r="D502">
        <f t="shared" ref="D502:K511" ca="1" si="138">RAND()</f>
        <v>0.81377943064905756</v>
      </c>
      <c r="E502">
        <f t="shared" ca="1" si="138"/>
        <v>0.74907814275145923</v>
      </c>
      <c r="F502">
        <f t="shared" ca="1" si="138"/>
        <v>0.37588926191269134</v>
      </c>
      <c r="G502">
        <f t="shared" ca="1" si="138"/>
        <v>0.97636611694980391</v>
      </c>
      <c r="H502">
        <f t="shared" ca="1" si="138"/>
        <v>0.19267066415037926</v>
      </c>
      <c r="I502">
        <f t="shared" ca="1" si="138"/>
        <v>0.69354860452021039</v>
      </c>
      <c r="J502">
        <f t="shared" ca="1" si="138"/>
        <v>0.10599011944956238</v>
      </c>
      <c r="K502">
        <f t="shared" ca="1" si="138"/>
        <v>0.81202108170054321</v>
      </c>
      <c r="L502" s="42">
        <f t="shared" ca="1" si="124"/>
        <v>0</v>
      </c>
      <c r="M502" s="42">
        <f t="shared" ca="1" si="125"/>
        <v>0.17243488296296813</v>
      </c>
      <c r="N502" s="42">
        <f t="shared" ca="1" si="126"/>
        <v>0.15872507587522053</v>
      </c>
      <c r="O502" s="42">
        <f t="shared" ca="1" si="127"/>
        <v>7.9648635052442726E-2</v>
      </c>
      <c r="P502" s="42">
        <f t="shared" ca="1" si="128"/>
        <v>0.20688600714688277</v>
      </c>
      <c r="Q502" s="42">
        <f t="shared" ca="1" si="129"/>
        <v>4.0825735047972073E-2</v>
      </c>
      <c r="R502" s="42">
        <f t="shared" ca="1" si="130"/>
        <v>0.14695870643251291</v>
      </c>
      <c r="S502" s="42">
        <f t="shared" ca="1" si="131"/>
        <v>2.2458657904316087E-2</v>
      </c>
      <c r="T502" s="42">
        <f t="shared" ca="1" si="132"/>
        <v>0.17206229957768485</v>
      </c>
      <c r="U502">
        <f ca="1">+(L502^2*Markiwitz!$B$4^2)+(M502^2*Markiwitz!$C$4^2)+(N502^2*Markiwitz!$D$4^2)+(O502^2*Markiwitz!$E$4^2)+(P502^2*Markiwitz!$F$4^2)+(Q502^2*Markiwitz!$G$4^2)+(R502^2*Markiwitz!$H$4^2)+(S502^2*Markiwitz!$I$4^2)+(T502^2*Markiwitz!$J$4^2)+(2*L502*M502*Markiwitz!$B$8)+(2*L502*N502*Markiwitz!$E$8)+(2*L502*O502*Markiwitz!$H$8)+(2*L502*P502*Markiwitz!$B$11)+(2*L502*Q502*Markiwitz!$E$11)+(2*L502*R502*Markiwitz!$H$11)+(2*L502*S502*Markiwitz!$K$8)+(2*L502*T502*Markiwitz!$K$11)</f>
        <v>1.120824182760225E-2</v>
      </c>
      <c r="V502" s="5">
        <f t="shared" ca="1" si="123"/>
        <v>0.10586898425696853</v>
      </c>
      <c r="W502" s="42">
        <f ca="1">SUMPRODUCT(L502:T502,Markiwitz!$B$3:$J$3)</f>
        <v>0.27867645577886074</v>
      </c>
    </row>
    <row r="503" spans="1:23" x14ac:dyDescent="0.25">
      <c r="A503">
        <v>502</v>
      </c>
      <c r="B503" s="25">
        <f t="shared" ca="1" si="122"/>
        <v>0.99999999999999989</v>
      </c>
      <c r="C503" s="46">
        <v>0</v>
      </c>
      <c r="D503">
        <f t="shared" ca="1" si="138"/>
        <v>0.44490797873125409</v>
      </c>
      <c r="E503">
        <f t="shared" ca="1" si="138"/>
        <v>0.64727770362832937</v>
      </c>
      <c r="F503">
        <f t="shared" ca="1" si="138"/>
        <v>0.53941196798387414</v>
      </c>
      <c r="G503">
        <f t="shared" ca="1" si="138"/>
        <v>0.72770541051606652</v>
      </c>
      <c r="H503">
        <f t="shared" ca="1" si="138"/>
        <v>3.7868519571271908E-2</v>
      </c>
      <c r="I503">
        <f t="shared" ca="1" si="138"/>
        <v>0.16367601700995671</v>
      </c>
      <c r="J503">
        <f t="shared" ca="1" si="138"/>
        <v>0.1114532793256483</v>
      </c>
      <c r="K503">
        <f t="shared" ca="1" si="138"/>
        <v>0.50489545921575996</v>
      </c>
      <c r="L503" s="42">
        <f t="shared" ca="1" si="124"/>
        <v>0</v>
      </c>
      <c r="M503" s="42">
        <f t="shared" ca="1" si="125"/>
        <v>0.14003162904747607</v>
      </c>
      <c r="N503" s="42">
        <f t="shared" ca="1" si="126"/>
        <v>0.20372606385630793</v>
      </c>
      <c r="O503" s="42">
        <f t="shared" ca="1" si="127"/>
        <v>0.1697760890238238</v>
      </c>
      <c r="P503" s="42">
        <f t="shared" ca="1" si="128"/>
        <v>0.22904011384965678</v>
      </c>
      <c r="Q503" s="42">
        <f t="shared" ca="1" si="129"/>
        <v>1.1918847803771521E-2</v>
      </c>
      <c r="R503" s="42">
        <f t="shared" ca="1" si="130"/>
        <v>5.1515864838538483E-2</v>
      </c>
      <c r="S503" s="42">
        <f t="shared" ca="1" si="131"/>
        <v>3.5079128747388208E-2</v>
      </c>
      <c r="T503" s="42">
        <f t="shared" ca="1" si="132"/>
        <v>0.15891226283303719</v>
      </c>
      <c r="U503">
        <f ca="1">+(L503^2*Markiwitz!$B$4^2)+(M503^2*Markiwitz!$C$4^2)+(N503^2*Markiwitz!$D$4^2)+(O503^2*Markiwitz!$E$4^2)+(P503^2*Markiwitz!$F$4^2)+(Q503^2*Markiwitz!$G$4^2)+(R503^2*Markiwitz!$H$4^2)+(S503^2*Markiwitz!$I$4^2)+(T503^2*Markiwitz!$J$4^2)+(2*L503*M503*Markiwitz!$B$8)+(2*L503*N503*Markiwitz!$E$8)+(2*L503*O503*Markiwitz!$H$8)+(2*L503*P503*Markiwitz!$B$11)+(2*L503*Q503*Markiwitz!$E$11)+(2*L503*R503*Markiwitz!$H$11)+(2*L503*S503*Markiwitz!$K$8)+(2*L503*T503*Markiwitz!$K$11)</f>
        <v>1.3170112207335778E-2</v>
      </c>
      <c r="V503" s="5">
        <f t="shared" ca="1" si="123"/>
        <v>0.11476110929812319</v>
      </c>
      <c r="W503" s="42">
        <f ca="1">SUMPRODUCT(L503:T503,Markiwitz!$B$3:$J$3)</f>
        <v>0.22973269532633991</v>
      </c>
    </row>
    <row r="504" spans="1:23" x14ac:dyDescent="0.25">
      <c r="A504">
        <v>503</v>
      </c>
      <c r="B504" s="25">
        <f t="shared" ca="1" si="122"/>
        <v>1</v>
      </c>
      <c r="C504" s="46">
        <v>0</v>
      </c>
      <c r="D504">
        <f t="shared" ca="1" si="138"/>
        <v>0.65287688518787423</v>
      </c>
      <c r="E504">
        <f t="shared" ca="1" si="138"/>
        <v>0.39529037267914657</v>
      </c>
      <c r="F504">
        <f t="shared" ca="1" si="138"/>
        <v>0.66060227382575831</v>
      </c>
      <c r="G504">
        <f t="shared" ca="1" si="138"/>
        <v>0.87808085889488474</v>
      </c>
      <c r="H504">
        <f t="shared" ca="1" si="138"/>
        <v>0.12392808579846259</v>
      </c>
      <c r="I504">
        <f t="shared" ca="1" si="138"/>
        <v>0.16037865660932316</v>
      </c>
      <c r="J504">
        <f t="shared" ca="1" si="138"/>
        <v>0.44591484493142097</v>
      </c>
      <c r="K504">
        <f t="shared" ca="1" si="138"/>
        <v>0.41057999368396125</v>
      </c>
      <c r="L504" s="42">
        <f t="shared" ca="1" si="124"/>
        <v>0</v>
      </c>
      <c r="M504" s="42">
        <f t="shared" ca="1" si="125"/>
        <v>0.17514427048449652</v>
      </c>
      <c r="N504" s="42">
        <f t="shared" ca="1" si="126"/>
        <v>0.106042724935056</v>
      </c>
      <c r="O504" s="42">
        <f t="shared" ca="1" si="127"/>
        <v>0.17721672485972234</v>
      </c>
      <c r="P504" s="42">
        <f t="shared" ca="1" si="128"/>
        <v>0.23555870171952756</v>
      </c>
      <c r="Q504" s="42">
        <f t="shared" ca="1" si="129"/>
        <v>3.3245615937935728E-2</v>
      </c>
      <c r="R504" s="42">
        <f t="shared" ca="1" si="130"/>
        <v>4.3024042434953676E-2</v>
      </c>
      <c r="S504" s="42">
        <f t="shared" ca="1" si="131"/>
        <v>0.11962351859224873</v>
      </c>
      <c r="T504" s="42">
        <f t="shared" ca="1" si="132"/>
        <v>0.11014440103605948</v>
      </c>
      <c r="U504">
        <f ca="1">+(L504^2*Markiwitz!$B$4^2)+(M504^2*Markiwitz!$C$4^2)+(N504^2*Markiwitz!$D$4^2)+(O504^2*Markiwitz!$E$4^2)+(P504^2*Markiwitz!$F$4^2)+(Q504^2*Markiwitz!$G$4^2)+(R504^2*Markiwitz!$H$4^2)+(S504^2*Markiwitz!$I$4^2)+(T504^2*Markiwitz!$J$4^2)+(2*L504*M504*Markiwitz!$B$8)+(2*L504*N504*Markiwitz!$E$8)+(2*L504*O504*Markiwitz!$H$8)+(2*L504*P504*Markiwitz!$B$11)+(2*L504*Q504*Markiwitz!$E$11)+(2*L504*R504*Markiwitz!$H$11)+(2*L504*S504*Markiwitz!$K$8)+(2*L504*T504*Markiwitz!$K$11)</f>
        <v>1.3273446275621357E-2</v>
      </c>
      <c r="V504" s="5">
        <f t="shared" ca="1" si="123"/>
        <v>0.11521044343123307</v>
      </c>
      <c r="W504" s="42">
        <f ca="1">SUMPRODUCT(L504:T504,Markiwitz!$B$3:$J$3)</f>
        <v>0.26841982857876601</v>
      </c>
    </row>
    <row r="505" spans="1:23" x14ac:dyDescent="0.25">
      <c r="A505">
        <v>504</v>
      </c>
      <c r="B505" s="25">
        <f t="shared" ca="1" si="122"/>
        <v>1</v>
      </c>
      <c r="C505" s="46">
        <v>0</v>
      </c>
      <c r="D505">
        <f t="shared" ca="1" si="138"/>
        <v>0.93434462442442123</v>
      </c>
      <c r="E505">
        <f t="shared" ca="1" si="138"/>
        <v>0.89283148767884524</v>
      </c>
      <c r="F505">
        <f t="shared" ca="1" si="138"/>
        <v>0.97747199820309927</v>
      </c>
      <c r="G505">
        <f t="shared" ca="1" si="138"/>
        <v>0.20017093808157971</v>
      </c>
      <c r="H505">
        <f t="shared" ca="1" si="138"/>
        <v>0.28543817421384021</v>
      </c>
      <c r="I505">
        <f t="shared" ca="1" si="138"/>
        <v>0.39632627603904502</v>
      </c>
      <c r="J505">
        <f t="shared" ca="1" si="138"/>
        <v>0.17455808532781236</v>
      </c>
      <c r="K505">
        <f t="shared" ca="1" si="138"/>
        <v>0.4643969707870309</v>
      </c>
      <c r="L505" s="42">
        <f t="shared" ca="1" si="124"/>
        <v>0</v>
      </c>
      <c r="M505" s="42">
        <f t="shared" ca="1" si="125"/>
        <v>0.21600654175123801</v>
      </c>
      <c r="N505" s="42">
        <f t="shared" ca="1" si="126"/>
        <v>0.20640932368923859</v>
      </c>
      <c r="O505" s="42">
        <f t="shared" ca="1" si="127"/>
        <v>0.22597694733952298</v>
      </c>
      <c r="P505" s="42">
        <f t="shared" ca="1" si="128"/>
        <v>4.6276535406557316E-2</v>
      </c>
      <c r="Q505" s="42">
        <f t="shared" ca="1" si="129"/>
        <v>6.5989048670024641E-2</v>
      </c>
      <c r="R505" s="42">
        <f t="shared" ca="1" si="130"/>
        <v>9.1624723955658113E-2</v>
      </c>
      <c r="S505" s="42">
        <f t="shared" ca="1" si="131"/>
        <v>4.035522585641875E-2</v>
      </c>
      <c r="T505" s="42">
        <f t="shared" ca="1" si="132"/>
        <v>0.10736165333134157</v>
      </c>
      <c r="U505">
        <f ca="1">+(L505^2*Markiwitz!$B$4^2)+(M505^2*Markiwitz!$C$4^2)+(N505^2*Markiwitz!$D$4^2)+(O505^2*Markiwitz!$E$4^2)+(P505^2*Markiwitz!$F$4^2)+(Q505^2*Markiwitz!$G$4^2)+(R505^2*Markiwitz!$H$4^2)+(S505^2*Markiwitz!$I$4^2)+(T505^2*Markiwitz!$J$4^2)+(2*L505*M505*Markiwitz!$B$8)+(2*L505*N505*Markiwitz!$E$8)+(2*L505*O505*Markiwitz!$H$8)+(2*L505*P505*Markiwitz!$B$11)+(2*L505*Q505*Markiwitz!$E$11)+(2*L505*R505*Markiwitz!$H$11)+(2*L505*S505*Markiwitz!$K$8)+(2*L505*T505*Markiwitz!$K$11)</f>
        <v>1.1644083181319756E-2</v>
      </c>
      <c r="V505" s="5">
        <f t="shared" ca="1" si="123"/>
        <v>0.10790775311032917</v>
      </c>
      <c r="W505" s="42">
        <f ca="1">SUMPRODUCT(L505:T505,Markiwitz!$B$3:$J$3)</f>
        <v>0.34493834013740565</v>
      </c>
    </row>
    <row r="506" spans="1:23" x14ac:dyDescent="0.25">
      <c r="A506">
        <v>505</v>
      </c>
      <c r="B506" s="25">
        <f t="shared" ca="1" si="122"/>
        <v>1</v>
      </c>
      <c r="C506" s="46">
        <v>0</v>
      </c>
      <c r="D506">
        <f t="shared" ca="1" si="138"/>
        <v>0.62320293951296946</v>
      </c>
      <c r="E506">
        <f t="shared" ca="1" si="138"/>
        <v>0.91581728575103749</v>
      </c>
      <c r="F506">
        <f t="shared" ca="1" si="138"/>
        <v>0.53927549390661011</v>
      </c>
      <c r="G506">
        <f t="shared" ca="1" si="138"/>
        <v>0.68966034792945941</v>
      </c>
      <c r="H506">
        <f t="shared" ca="1" si="138"/>
        <v>1.5004650242325446E-2</v>
      </c>
      <c r="I506">
        <f t="shared" ca="1" si="138"/>
        <v>4.3828354144899162E-2</v>
      </c>
      <c r="J506">
        <f t="shared" ca="1" si="138"/>
        <v>0.59347539339874378</v>
      </c>
      <c r="K506">
        <f t="shared" ca="1" si="138"/>
        <v>0.49757548809550012</v>
      </c>
      <c r="L506" s="42">
        <f t="shared" ca="1" si="124"/>
        <v>0</v>
      </c>
      <c r="M506" s="42">
        <f t="shared" ca="1" si="125"/>
        <v>0.15906799333104485</v>
      </c>
      <c r="N506" s="42">
        <f t="shared" ca="1" si="126"/>
        <v>0.2337556655559869</v>
      </c>
      <c r="O506" s="42">
        <f t="shared" ca="1" si="127"/>
        <v>0.13764612653363034</v>
      </c>
      <c r="P506" s="42">
        <f t="shared" ca="1" si="128"/>
        <v>0.17603076088001393</v>
      </c>
      <c r="Q506" s="42">
        <f t="shared" ca="1" si="129"/>
        <v>3.8298272574678921E-3</v>
      </c>
      <c r="R506" s="42">
        <f t="shared" ca="1" si="130"/>
        <v>1.1186866914138494E-2</v>
      </c>
      <c r="S506" s="42">
        <f t="shared" ca="1" si="131"/>
        <v>0.151480254558918</v>
      </c>
      <c r="T506" s="42">
        <f t="shared" ca="1" si="132"/>
        <v>0.12700250496879956</v>
      </c>
      <c r="U506">
        <f ca="1">+(L506^2*Markiwitz!$B$4^2)+(M506^2*Markiwitz!$C$4^2)+(N506^2*Markiwitz!$D$4^2)+(O506^2*Markiwitz!$E$4^2)+(P506^2*Markiwitz!$F$4^2)+(Q506^2*Markiwitz!$G$4^2)+(R506^2*Markiwitz!$H$4^2)+(S506^2*Markiwitz!$I$4^2)+(T506^2*Markiwitz!$J$4^2)+(2*L506*M506*Markiwitz!$B$8)+(2*L506*N506*Markiwitz!$E$8)+(2*L506*O506*Markiwitz!$H$8)+(2*L506*P506*Markiwitz!$B$11)+(2*L506*Q506*Markiwitz!$E$11)+(2*L506*R506*Markiwitz!$H$11)+(2*L506*S506*Markiwitz!$K$8)+(2*L506*T506*Markiwitz!$K$11)</f>
        <v>1.2942874096089336E-2</v>
      </c>
      <c r="V506" s="5">
        <f t="shared" ca="1" si="123"/>
        <v>0.11376675303483587</v>
      </c>
      <c r="W506" s="42">
        <f ca="1">SUMPRODUCT(L506:T506,Markiwitz!$B$3:$J$3)</f>
        <v>0.17655141101479346</v>
      </c>
    </row>
    <row r="507" spans="1:23" x14ac:dyDescent="0.25">
      <c r="A507">
        <v>506</v>
      </c>
      <c r="B507" s="25">
        <f t="shared" ca="1" si="122"/>
        <v>1.0000000000000002</v>
      </c>
      <c r="C507" s="46">
        <v>0</v>
      </c>
      <c r="D507">
        <f t="shared" ca="1" si="138"/>
        <v>0.49231676201966279</v>
      </c>
      <c r="E507">
        <f t="shared" ca="1" si="138"/>
        <v>0.56346378554084964</v>
      </c>
      <c r="F507">
        <f t="shared" ca="1" si="138"/>
        <v>0.90326332710940538</v>
      </c>
      <c r="G507">
        <f t="shared" ca="1" si="138"/>
        <v>0.91125897573385928</v>
      </c>
      <c r="H507">
        <f t="shared" ca="1" si="138"/>
        <v>1.6437734286743333E-2</v>
      </c>
      <c r="I507">
        <f t="shared" ca="1" si="138"/>
        <v>0.14447877447770885</v>
      </c>
      <c r="J507">
        <f t="shared" ca="1" si="138"/>
        <v>0.83748805644227808</v>
      </c>
      <c r="K507">
        <f t="shared" ca="1" si="138"/>
        <v>0.80807265739288903</v>
      </c>
      <c r="L507" s="42">
        <f t="shared" ca="1" si="124"/>
        <v>0</v>
      </c>
      <c r="M507" s="42">
        <f t="shared" ca="1" si="125"/>
        <v>0.10526831587859985</v>
      </c>
      <c r="N507" s="42">
        <f t="shared" ca="1" si="126"/>
        <v>0.12048113803628081</v>
      </c>
      <c r="O507" s="42">
        <f t="shared" ca="1" si="127"/>
        <v>0.19313786686773488</v>
      </c>
      <c r="P507" s="42">
        <f t="shared" ca="1" si="128"/>
        <v>0.19484751506577794</v>
      </c>
      <c r="Q507" s="42">
        <f t="shared" ca="1" si="129"/>
        <v>3.5147546025586646E-3</v>
      </c>
      <c r="R507" s="42">
        <f t="shared" ca="1" si="130"/>
        <v>3.0892787820344429E-2</v>
      </c>
      <c r="S507" s="42">
        <f t="shared" ca="1" si="131"/>
        <v>0.1790736454075868</v>
      </c>
      <c r="T507" s="42">
        <f t="shared" ca="1" si="132"/>
        <v>0.17278397632111667</v>
      </c>
      <c r="U507">
        <f ca="1">+(L507^2*Markiwitz!$B$4^2)+(M507^2*Markiwitz!$C$4^2)+(N507^2*Markiwitz!$D$4^2)+(O507^2*Markiwitz!$E$4^2)+(P507^2*Markiwitz!$F$4^2)+(Q507^2*Markiwitz!$G$4^2)+(R507^2*Markiwitz!$H$4^2)+(S507^2*Markiwitz!$I$4^2)+(T507^2*Markiwitz!$J$4^2)+(2*L507*M507*Markiwitz!$B$8)+(2*L507*N507*Markiwitz!$E$8)+(2*L507*O507*Markiwitz!$H$8)+(2*L507*P507*Markiwitz!$B$11)+(2*L507*Q507*Markiwitz!$E$11)+(2*L507*R507*Markiwitz!$H$11)+(2*L507*S507*Markiwitz!$K$8)+(2*L507*T507*Markiwitz!$K$11)</f>
        <v>1.3484557748510187E-2</v>
      </c>
      <c r="V507" s="5">
        <f t="shared" ca="1" si="123"/>
        <v>0.1161230285021459</v>
      </c>
      <c r="W507" s="42">
        <f ca="1">SUMPRODUCT(L507:T507,Markiwitz!$B$3:$J$3)</f>
        <v>0.17010004991341787</v>
      </c>
    </row>
    <row r="508" spans="1:23" x14ac:dyDescent="0.25">
      <c r="A508">
        <v>507</v>
      </c>
      <c r="B508" s="25">
        <f t="shared" ca="1" si="122"/>
        <v>1</v>
      </c>
      <c r="C508" s="46">
        <v>0</v>
      </c>
      <c r="D508">
        <f t="shared" ca="1" si="138"/>
        <v>0.69006888675330535</v>
      </c>
      <c r="E508">
        <f t="shared" ca="1" si="138"/>
        <v>0.3162451075738183</v>
      </c>
      <c r="F508">
        <f t="shared" ca="1" si="138"/>
        <v>0.89454196046700507</v>
      </c>
      <c r="G508">
        <f t="shared" ca="1" si="138"/>
        <v>0.44861959569865317</v>
      </c>
      <c r="H508">
        <f t="shared" ca="1" si="138"/>
        <v>0.24963495795696333</v>
      </c>
      <c r="I508">
        <f t="shared" ca="1" si="138"/>
        <v>0.50084172055392495</v>
      </c>
      <c r="J508">
        <f t="shared" ca="1" si="138"/>
        <v>0.52822359842080524</v>
      </c>
      <c r="K508">
        <f t="shared" ca="1" si="138"/>
        <v>0.73973371604648086</v>
      </c>
      <c r="L508" s="42">
        <f t="shared" ca="1" si="124"/>
        <v>0</v>
      </c>
      <c r="M508" s="42">
        <f t="shared" ca="1" si="125"/>
        <v>0.15798607546367424</v>
      </c>
      <c r="N508" s="42">
        <f t="shared" ca="1" si="126"/>
        <v>7.2401936080964333E-2</v>
      </c>
      <c r="O508" s="42">
        <f t="shared" ca="1" si="127"/>
        <v>0.20479864602602504</v>
      </c>
      <c r="P508" s="42">
        <f t="shared" ca="1" si="128"/>
        <v>0.10270807836880201</v>
      </c>
      <c r="Q508" s="42">
        <f t="shared" ca="1" si="129"/>
        <v>5.715204389479895E-2</v>
      </c>
      <c r="R508" s="42">
        <f t="shared" ca="1" si="130"/>
        <v>0.11466394062637374</v>
      </c>
      <c r="S508" s="42">
        <f t="shared" ca="1" si="131"/>
        <v>0.12093281538084526</v>
      </c>
      <c r="T508" s="42">
        <f t="shared" ca="1" si="132"/>
        <v>0.16935646415851643</v>
      </c>
      <c r="U508">
        <f ca="1">+(L508^2*Markiwitz!$B$4^2)+(M508^2*Markiwitz!$C$4^2)+(N508^2*Markiwitz!$D$4^2)+(O508^2*Markiwitz!$E$4^2)+(P508^2*Markiwitz!$F$4^2)+(Q508^2*Markiwitz!$G$4^2)+(R508^2*Markiwitz!$H$4^2)+(S508^2*Markiwitz!$I$4^2)+(T508^2*Markiwitz!$J$4^2)+(2*L508*M508*Markiwitz!$B$8)+(2*L508*N508*Markiwitz!$E$8)+(2*L508*O508*Markiwitz!$H$8)+(2*L508*P508*Markiwitz!$B$11)+(2*L508*Q508*Markiwitz!$E$11)+(2*L508*R508*Markiwitz!$H$11)+(2*L508*S508*Markiwitz!$K$8)+(2*L508*T508*Markiwitz!$K$11)</f>
        <v>1.0408384073507852E-2</v>
      </c>
      <c r="V508" s="5">
        <f t="shared" ca="1" si="123"/>
        <v>0.10202148829294666</v>
      </c>
      <c r="W508" s="42">
        <f ca="1">SUMPRODUCT(L508:T508,Markiwitz!$B$3:$J$3)</f>
        <v>0.29763623499835834</v>
      </c>
    </row>
    <row r="509" spans="1:23" x14ac:dyDescent="0.25">
      <c r="A509">
        <v>508</v>
      </c>
      <c r="B509" s="25">
        <f t="shared" ca="1" si="122"/>
        <v>0.99999999999999978</v>
      </c>
      <c r="C509" s="46">
        <v>0</v>
      </c>
      <c r="D509">
        <f t="shared" ca="1" si="138"/>
        <v>1.6750895542232636E-2</v>
      </c>
      <c r="E509">
        <f t="shared" ca="1" si="138"/>
        <v>0.68042978888230332</v>
      </c>
      <c r="F509">
        <f t="shared" ca="1" si="138"/>
        <v>0.64145150820883223</v>
      </c>
      <c r="G509">
        <f t="shared" ca="1" si="138"/>
        <v>0.95087136423973218</v>
      </c>
      <c r="H509">
        <f t="shared" ca="1" si="138"/>
        <v>0.45799355785792772</v>
      </c>
      <c r="I509">
        <f t="shared" ca="1" si="138"/>
        <v>0.49308636112755821</v>
      </c>
      <c r="J509">
        <f t="shared" ca="1" si="138"/>
        <v>2.8507292964627506E-2</v>
      </c>
      <c r="K509">
        <f t="shared" ca="1" si="138"/>
        <v>0.47807266308019836</v>
      </c>
      <c r="L509" s="42">
        <f t="shared" ca="1" si="124"/>
        <v>0</v>
      </c>
      <c r="M509" s="42">
        <f t="shared" ca="1" si="125"/>
        <v>4.4702868841041818E-3</v>
      </c>
      <c r="N509" s="42">
        <f t="shared" ca="1" si="126"/>
        <v>0.18158529811886845</v>
      </c>
      <c r="O509" s="42">
        <f t="shared" ca="1" si="127"/>
        <v>0.17118322161971997</v>
      </c>
      <c r="P509" s="42">
        <f t="shared" ca="1" si="128"/>
        <v>0.2537576440205403</v>
      </c>
      <c r="Q509" s="42">
        <f t="shared" ca="1" si="129"/>
        <v>0.12222406793324329</v>
      </c>
      <c r="R509" s="42">
        <f t="shared" ca="1" si="130"/>
        <v>0.13158923278590218</v>
      </c>
      <c r="S509" s="42">
        <f t="shared" ca="1" si="131"/>
        <v>7.6076993925367487E-3</v>
      </c>
      <c r="T509" s="42">
        <f t="shared" ca="1" si="132"/>
        <v>0.12758254924508489</v>
      </c>
      <c r="U509">
        <f ca="1">+(L509^2*Markiwitz!$B$4^2)+(M509^2*Markiwitz!$C$4^2)+(N509^2*Markiwitz!$D$4^2)+(O509^2*Markiwitz!$E$4^2)+(P509^2*Markiwitz!$F$4^2)+(Q509^2*Markiwitz!$G$4^2)+(R509^2*Markiwitz!$H$4^2)+(S509^2*Markiwitz!$I$4^2)+(T509^2*Markiwitz!$J$4^2)+(2*L509*M509*Markiwitz!$B$8)+(2*L509*N509*Markiwitz!$E$8)+(2*L509*O509*Markiwitz!$H$8)+(2*L509*P509*Markiwitz!$B$11)+(2*L509*Q509*Markiwitz!$E$11)+(2*L509*R509*Markiwitz!$H$11)+(2*L509*S509*Markiwitz!$K$8)+(2*L509*T509*Markiwitz!$K$11)</f>
        <v>1.8479373794706395E-2</v>
      </c>
      <c r="V509" s="5">
        <f t="shared" ca="1" si="123"/>
        <v>0.13593886050245674</v>
      </c>
      <c r="W509" s="42">
        <f ca="1">SUMPRODUCT(L509:T509,Markiwitz!$B$3:$J$3)</f>
        <v>0.52444074086325598</v>
      </c>
    </row>
    <row r="510" spans="1:23" x14ac:dyDescent="0.25">
      <c r="A510">
        <v>509</v>
      </c>
      <c r="B510" s="25">
        <f t="shared" ca="1" si="122"/>
        <v>1</v>
      </c>
      <c r="C510" s="46">
        <v>0</v>
      </c>
      <c r="D510">
        <f t="shared" ca="1" si="138"/>
        <v>0.6327162082369806</v>
      </c>
      <c r="E510">
        <f t="shared" ca="1" si="138"/>
        <v>7.6832975717754382E-2</v>
      </c>
      <c r="F510">
        <f t="shared" ca="1" si="138"/>
        <v>0.45984208123766879</v>
      </c>
      <c r="G510">
        <f t="shared" ca="1" si="138"/>
        <v>0.21362436330256918</v>
      </c>
      <c r="H510">
        <f t="shared" ca="1" si="138"/>
        <v>0.48945519975904361</v>
      </c>
      <c r="I510">
        <f t="shared" ca="1" si="138"/>
        <v>0.22723616181221074</v>
      </c>
      <c r="J510">
        <f t="shared" ca="1" si="138"/>
        <v>0.83125116858073989</v>
      </c>
      <c r="K510">
        <f t="shared" ca="1" si="138"/>
        <v>0.73508552398572824</v>
      </c>
      <c r="L510" s="42">
        <f t="shared" ca="1" si="124"/>
        <v>0</v>
      </c>
      <c r="M510" s="42">
        <f t="shared" ca="1" si="125"/>
        <v>0.17258828945066149</v>
      </c>
      <c r="N510" s="42">
        <f t="shared" ca="1" si="126"/>
        <v>2.0958008787985399E-2</v>
      </c>
      <c r="O510" s="42">
        <f t="shared" ca="1" si="127"/>
        <v>0.1254327883260361</v>
      </c>
      <c r="P510" s="42">
        <f t="shared" ca="1" si="128"/>
        <v>5.8271090525893333E-2</v>
      </c>
      <c r="Q510" s="42">
        <f t="shared" ca="1" si="129"/>
        <v>0.1335104658129854</v>
      </c>
      <c r="R510" s="42">
        <f t="shared" ca="1" si="130"/>
        <v>6.1984030056353737E-2</v>
      </c>
      <c r="S510" s="42">
        <f t="shared" ca="1" si="131"/>
        <v>0.22674338893414211</v>
      </c>
      <c r="T510" s="42">
        <f t="shared" ca="1" si="132"/>
        <v>0.20051193810594242</v>
      </c>
      <c r="U510">
        <f ca="1">+(L510^2*Markiwitz!$B$4^2)+(M510^2*Markiwitz!$C$4^2)+(N510^2*Markiwitz!$D$4^2)+(O510^2*Markiwitz!$E$4^2)+(P510^2*Markiwitz!$F$4^2)+(Q510^2*Markiwitz!$G$4^2)+(R510^2*Markiwitz!$H$4^2)+(S510^2*Markiwitz!$I$4^2)+(T510^2*Markiwitz!$J$4^2)+(2*L510*M510*Markiwitz!$B$8)+(2*L510*N510*Markiwitz!$E$8)+(2*L510*O510*Markiwitz!$H$8)+(2*L510*P510*Markiwitz!$B$11)+(2*L510*Q510*Markiwitz!$E$11)+(2*L510*R510*Markiwitz!$H$11)+(2*L510*S510*Markiwitz!$K$8)+(2*L510*T510*Markiwitz!$K$11)</f>
        <v>1.4513220331528517E-2</v>
      </c>
      <c r="V510" s="5">
        <f t="shared" ca="1" si="123"/>
        <v>0.12047082771994437</v>
      </c>
      <c r="W510" s="42">
        <f ca="1">SUMPRODUCT(L510:T510,Markiwitz!$B$3:$J$3)</f>
        <v>0.45325370580892338</v>
      </c>
    </row>
    <row r="511" spans="1:23" x14ac:dyDescent="0.25">
      <c r="A511">
        <v>510</v>
      </c>
      <c r="B511" s="25">
        <f t="shared" ca="1" si="122"/>
        <v>0.99999999999999989</v>
      </c>
      <c r="C511" s="46">
        <v>0</v>
      </c>
      <c r="D511">
        <f t="shared" ca="1" si="138"/>
        <v>0.28567884968707802</v>
      </c>
      <c r="E511">
        <f t="shared" ca="1" si="138"/>
        <v>0.3716888821570824</v>
      </c>
      <c r="F511">
        <f t="shared" ca="1" si="138"/>
        <v>0.10779814692291989</v>
      </c>
      <c r="G511">
        <f t="shared" ca="1" si="138"/>
        <v>0.72558889581130304</v>
      </c>
      <c r="H511">
        <f t="shared" ca="1" si="138"/>
        <v>0.26079164036358193</v>
      </c>
      <c r="I511">
        <f t="shared" ca="1" si="138"/>
        <v>0.38749829890196363</v>
      </c>
      <c r="J511">
        <f t="shared" ca="1" si="138"/>
        <v>0.45599556266105912</v>
      </c>
      <c r="K511">
        <f t="shared" ca="1" si="138"/>
        <v>0.27336531510842332</v>
      </c>
      <c r="L511" s="42">
        <f t="shared" ca="1" si="124"/>
        <v>0</v>
      </c>
      <c r="M511" s="42">
        <f t="shared" ca="1" si="125"/>
        <v>9.9594998183778566E-2</v>
      </c>
      <c r="N511" s="42">
        <f t="shared" ca="1" si="126"/>
        <v>0.12958030874149007</v>
      </c>
      <c r="O511" s="42">
        <f t="shared" ca="1" si="127"/>
        <v>3.7581207914981762E-2</v>
      </c>
      <c r="P511" s="42">
        <f t="shared" ca="1" si="128"/>
        <v>0.25295896017382119</v>
      </c>
      <c r="Q511" s="42">
        <f t="shared" ca="1" si="129"/>
        <v>9.0918676607687363E-2</v>
      </c>
      <c r="R511" s="42">
        <f t="shared" ca="1" si="130"/>
        <v>0.13509187823190821</v>
      </c>
      <c r="S511" s="42">
        <f t="shared" ca="1" si="131"/>
        <v>0.1589717869726269</v>
      </c>
      <c r="T511" s="42">
        <f t="shared" ca="1" si="132"/>
        <v>9.5302183173705798E-2</v>
      </c>
      <c r="U511">
        <f ca="1">+(L511^2*Markiwitz!$B$4^2)+(M511^2*Markiwitz!$C$4^2)+(N511^2*Markiwitz!$D$4^2)+(O511^2*Markiwitz!$E$4^2)+(P511^2*Markiwitz!$F$4^2)+(Q511^2*Markiwitz!$G$4^2)+(R511^2*Markiwitz!$H$4^2)+(S511^2*Markiwitz!$I$4^2)+(T511^2*Markiwitz!$J$4^2)+(2*L511*M511*Markiwitz!$B$8)+(2*L511*N511*Markiwitz!$E$8)+(2*L511*O511*Markiwitz!$H$8)+(2*L511*P511*Markiwitz!$B$11)+(2*L511*Q511*Markiwitz!$E$11)+(2*L511*R511*Markiwitz!$H$11)+(2*L511*S511*Markiwitz!$K$8)+(2*L511*T511*Markiwitz!$K$11)</f>
        <v>1.5980855466588804E-2</v>
      </c>
      <c r="V511" s="5">
        <f t="shared" ca="1" si="123"/>
        <v>0.12641540834324275</v>
      </c>
      <c r="W511" s="42">
        <f ca="1">SUMPRODUCT(L511:T511,Markiwitz!$B$3:$J$3)</f>
        <v>0.38870388493708408</v>
      </c>
    </row>
    <row r="512" spans="1:23" x14ac:dyDescent="0.25">
      <c r="A512">
        <v>511</v>
      </c>
      <c r="B512" s="25">
        <f t="shared" ca="1" si="122"/>
        <v>1</v>
      </c>
      <c r="C512" s="46">
        <v>0</v>
      </c>
      <c r="D512">
        <f t="shared" ref="D512:K521" ca="1" si="139">RAND()</f>
        <v>0.23081508753207913</v>
      </c>
      <c r="E512">
        <f t="shared" ca="1" si="139"/>
        <v>0.13943241645988391</v>
      </c>
      <c r="F512">
        <f t="shared" ca="1" si="139"/>
        <v>0.40215773115653863</v>
      </c>
      <c r="G512">
        <f t="shared" ca="1" si="139"/>
        <v>0.96872213293441523</v>
      </c>
      <c r="H512">
        <f t="shared" ca="1" si="139"/>
        <v>0.28532399568409528</v>
      </c>
      <c r="I512">
        <f t="shared" ca="1" si="139"/>
        <v>0.30718805028750451</v>
      </c>
      <c r="J512">
        <f t="shared" ca="1" si="139"/>
        <v>0.9615257976804209</v>
      </c>
      <c r="K512">
        <f t="shared" ca="1" si="139"/>
        <v>0.71605251732880404</v>
      </c>
      <c r="L512" s="42">
        <f t="shared" ca="1" si="124"/>
        <v>0</v>
      </c>
      <c r="M512" s="42">
        <f t="shared" ca="1" si="125"/>
        <v>5.7542398125058576E-2</v>
      </c>
      <c r="N512" s="42">
        <f t="shared" ca="1" si="126"/>
        <v>3.4760620309790276E-2</v>
      </c>
      <c r="O512" s="42">
        <f t="shared" ca="1" si="127"/>
        <v>0.10025826527507055</v>
      </c>
      <c r="P512" s="42">
        <f t="shared" ca="1" si="128"/>
        <v>0.24150325371655273</v>
      </c>
      <c r="Q512" s="42">
        <f t="shared" ca="1" si="129"/>
        <v>7.1131515404099691E-2</v>
      </c>
      <c r="R512" s="42">
        <f t="shared" ca="1" si="130"/>
        <v>7.658224285900464E-2</v>
      </c>
      <c r="S512" s="42">
        <f t="shared" ca="1" si="131"/>
        <v>0.23970920120181327</v>
      </c>
      <c r="T512" s="42">
        <f t="shared" ca="1" si="132"/>
        <v>0.17851250310861036</v>
      </c>
      <c r="U512">
        <f ca="1">+(L512^2*Markiwitz!$B$4^2)+(M512^2*Markiwitz!$C$4^2)+(N512^2*Markiwitz!$D$4^2)+(O512^2*Markiwitz!$E$4^2)+(P512^2*Markiwitz!$F$4^2)+(Q512^2*Markiwitz!$G$4^2)+(R512^2*Markiwitz!$H$4^2)+(S512^2*Markiwitz!$I$4^2)+(T512^2*Markiwitz!$J$4^2)+(2*L512*M512*Markiwitz!$B$8)+(2*L512*N512*Markiwitz!$E$8)+(2*L512*O512*Markiwitz!$H$8)+(2*L512*P512*Markiwitz!$B$11)+(2*L512*Q512*Markiwitz!$E$11)+(2*L512*R512*Markiwitz!$H$11)+(2*L512*S512*Markiwitz!$K$8)+(2*L512*T512*Markiwitz!$K$11)</f>
        <v>1.692073069258631E-2</v>
      </c>
      <c r="V512" s="5">
        <f t="shared" ca="1" si="123"/>
        <v>0.1300797089963931</v>
      </c>
      <c r="W512" s="42">
        <f ca="1">SUMPRODUCT(L512:T512,Markiwitz!$B$3:$J$3)</f>
        <v>0.31983071495214893</v>
      </c>
    </row>
    <row r="513" spans="1:23" x14ac:dyDescent="0.25">
      <c r="A513">
        <v>512</v>
      </c>
      <c r="B513" s="25">
        <f t="shared" ca="1" si="122"/>
        <v>1</v>
      </c>
      <c r="C513" s="46">
        <v>0</v>
      </c>
      <c r="D513">
        <f t="shared" ca="1" si="139"/>
        <v>0.91726569685676462</v>
      </c>
      <c r="E513">
        <f t="shared" ca="1" si="139"/>
        <v>0.9211527138836102</v>
      </c>
      <c r="F513">
        <f t="shared" ca="1" si="139"/>
        <v>0.46591279403930452</v>
      </c>
      <c r="G513">
        <f t="shared" ca="1" si="139"/>
        <v>0.26062004115011361</v>
      </c>
      <c r="H513">
        <f t="shared" ca="1" si="139"/>
        <v>0.24399282884789075</v>
      </c>
      <c r="I513">
        <f t="shared" ca="1" si="139"/>
        <v>0.89640605892767211</v>
      </c>
      <c r="J513">
        <f t="shared" ca="1" si="139"/>
        <v>0.4542200141035363</v>
      </c>
      <c r="K513">
        <f t="shared" ca="1" si="139"/>
        <v>0.67062258024131338</v>
      </c>
      <c r="L513" s="42">
        <f t="shared" ca="1" si="124"/>
        <v>0</v>
      </c>
      <c r="M513" s="42">
        <f t="shared" ca="1" si="125"/>
        <v>0.18990250462056316</v>
      </c>
      <c r="N513" s="42">
        <f t="shared" ca="1" si="126"/>
        <v>0.19070723793985134</v>
      </c>
      <c r="O513" s="42">
        <f t="shared" ca="1" si="127"/>
        <v>9.6458427286684828E-2</v>
      </c>
      <c r="P513" s="42">
        <f t="shared" ca="1" si="128"/>
        <v>5.3956447666492512E-2</v>
      </c>
      <c r="Q513" s="42">
        <f t="shared" ca="1" si="129"/>
        <v>5.0514098005025751E-2</v>
      </c>
      <c r="R513" s="42">
        <f t="shared" ca="1" si="130"/>
        <v>0.18558391132552648</v>
      </c>
      <c r="S513" s="42">
        <f t="shared" ca="1" si="131"/>
        <v>9.4037658469766777E-2</v>
      </c>
      <c r="T513" s="42">
        <f t="shared" ca="1" si="132"/>
        <v>0.13883971468608922</v>
      </c>
      <c r="U513">
        <f ca="1">+(L513^2*Markiwitz!$B$4^2)+(M513^2*Markiwitz!$C$4^2)+(N513^2*Markiwitz!$D$4^2)+(O513^2*Markiwitz!$E$4^2)+(P513^2*Markiwitz!$F$4^2)+(Q513^2*Markiwitz!$G$4^2)+(R513^2*Markiwitz!$H$4^2)+(S513^2*Markiwitz!$I$4^2)+(T513^2*Markiwitz!$J$4^2)+(2*L513*M513*Markiwitz!$B$8)+(2*L513*N513*Markiwitz!$E$8)+(2*L513*O513*Markiwitz!$H$8)+(2*L513*P513*Markiwitz!$B$11)+(2*L513*Q513*Markiwitz!$E$11)+(2*L513*R513*Markiwitz!$H$11)+(2*L513*S513*Markiwitz!$K$8)+(2*L513*T513*Markiwitz!$K$11)</f>
        <v>1.0009369239393363E-2</v>
      </c>
      <c r="V513" s="5">
        <f t="shared" ca="1" si="123"/>
        <v>0.10004683522927331</v>
      </c>
      <c r="W513" s="42">
        <f ca="1">SUMPRODUCT(L513:T513,Markiwitz!$B$3:$J$3)</f>
        <v>0.26408985914380467</v>
      </c>
    </row>
    <row r="514" spans="1:23" x14ac:dyDescent="0.25">
      <c r="A514">
        <v>513</v>
      </c>
      <c r="B514" s="25">
        <f t="shared" ref="B514:B577" ca="1" si="140">SUM(L514:T514)</f>
        <v>0.99999999999999978</v>
      </c>
      <c r="C514" s="46">
        <v>0</v>
      </c>
      <c r="D514">
        <f t="shared" ca="1" si="139"/>
        <v>0.21306082041712271</v>
      </c>
      <c r="E514">
        <f t="shared" ca="1" si="139"/>
        <v>0.98052800267707541</v>
      </c>
      <c r="F514">
        <f t="shared" ca="1" si="139"/>
        <v>0.24888088955673149</v>
      </c>
      <c r="G514">
        <f t="shared" ca="1" si="139"/>
        <v>0.75664582984482065</v>
      </c>
      <c r="H514">
        <f t="shared" ca="1" si="139"/>
        <v>0.44977488984322844</v>
      </c>
      <c r="I514">
        <f t="shared" ca="1" si="139"/>
        <v>0.24323396839687472</v>
      </c>
      <c r="J514">
        <f t="shared" ca="1" si="139"/>
        <v>0.56801445461778721</v>
      </c>
      <c r="K514">
        <f t="shared" ca="1" si="139"/>
        <v>4.9971162826259685E-2</v>
      </c>
      <c r="L514" s="42">
        <f t="shared" ca="1" si="124"/>
        <v>0</v>
      </c>
      <c r="M514" s="42">
        <f t="shared" ca="1" si="125"/>
        <v>6.0699185869849528E-2</v>
      </c>
      <c r="N514" s="42">
        <f t="shared" ca="1" si="126"/>
        <v>0.27934395149970515</v>
      </c>
      <c r="O514" s="42">
        <f t="shared" ca="1" si="127"/>
        <v>7.0904013910590702E-2</v>
      </c>
      <c r="P514" s="42">
        <f t="shared" ca="1" si="128"/>
        <v>0.21556185587515134</v>
      </c>
      <c r="Q514" s="42">
        <f t="shared" ca="1" si="129"/>
        <v>0.12813697790488357</v>
      </c>
      <c r="R514" s="42">
        <f t="shared" ca="1" si="130"/>
        <v>6.929525488861997E-2</v>
      </c>
      <c r="S514" s="42">
        <f t="shared" ca="1" si="131"/>
        <v>0.16182240775242709</v>
      </c>
      <c r="T514" s="42">
        <f t="shared" ca="1" si="132"/>
        <v>1.4236352298772464E-2</v>
      </c>
      <c r="U514">
        <f ca="1">+(L514^2*Markiwitz!$B$4^2)+(M514^2*Markiwitz!$C$4^2)+(N514^2*Markiwitz!$D$4^2)+(O514^2*Markiwitz!$E$4^2)+(P514^2*Markiwitz!$F$4^2)+(Q514^2*Markiwitz!$G$4^2)+(R514^2*Markiwitz!$H$4^2)+(S514^2*Markiwitz!$I$4^2)+(T514^2*Markiwitz!$J$4^2)+(2*L514*M514*Markiwitz!$B$8)+(2*L514*N514*Markiwitz!$E$8)+(2*L514*O514*Markiwitz!$H$8)+(2*L514*P514*Markiwitz!$B$11)+(2*L514*Q514*Markiwitz!$E$11)+(2*L514*R514*Markiwitz!$H$11)+(2*L514*S514*Markiwitz!$K$8)+(2*L514*T514*Markiwitz!$K$11)</f>
        <v>1.953386521892863E-2</v>
      </c>
      <c r="V514" s="5">
        <f t="shared" ref="V514:V577" ca="1" si="141">SQRT(U514)</f>
        <v>0.13976360477223185</v>
      </c>
      <c r="W514" s="42">
        <f ca="1">SUMPRODUCT(L514:T514,Markiwitz!$B$3:$J$3)</f>
        <v>0.50438294740220546</v>
      </c>
    </row>
    <row r="515" spans="1:23" x14ac:dyDescent="0.25">
      <c r="A515">
        <v>514</v>
      </c>
      <c r="B515" s="25">
        <f t="shared" ca="1" si="140"/>
        <v>0.99999999999999978</v>
      </c>
      <c r="C515" s="46">
        <v>0</v>
      </c>
      <c r="D515">
        <f t="shared" ca="1" si="139"/>
        <v>0.54931197145639399</v>
      </c>
      <c r="E515">
        <f t="shared" ca="1" si="139"/>
        <v>0.58757727039414243</v>
      </c>
      <c r="F515">
        <f t="shared" ca="1" si="139"/>
        <v>0.11430288161587343</v>
      </c>
      <c r="G515">
        <f t="shared" ca="1" si="139"/>
        <v>2.8372931577194893E-2</v>
      </c>
      <c r="H515">
        <f t="shared" ca="1" si="139"/>
        <v>0.27947248581550344</v>
      </c>
      <c r="I515">
        <f t="shared" ca="1" si="139"/>
        <v>0.12583464595622107</v>
      </c>
      <c r="J515">
        <f t="shared" ca="1" si="139"/>
        <v>0.51398208041401727</v>
      </c>
      <c r="K515">
        <f t="shared" ca="1" si="139"/>
        <v>0.34028143108514841</v>
      </c>
      <c r="L515" s="42">
        <f t="shared" ref="L515:L578" ca="1" si="142">C515/SUM($C515:$K515)</f>
        <v>0</v>
      </c>
      <c r="M515" s="42">
        <f t="shared" ref="M515:M578" ca="1" si="143">D515/SUM($C515:$K515)</f>
        <v>0.21633817043375544</v>
      </c>
      <c r="N515" s="42">
        <f t="shared" ref="N515:N578" ca="1" si="144">E515/SUM($C515:$K515)</f>
        <v>0.23140837678907128</v>
      </c>
      <c r="O515" s="42">
        <f t="shared" ref="O515:O578" ca="1" si="145">F515/SUM($C515:$K515)</f>
        <v>4.5016452524277793E-2</v>
      </c>
      <c r="P515" s="42">
        <f t="shared" ref="P515:P578" ca="1" si="146">G515/SUM($C515:$K515)</f>
        <v>1.1174247834028381E-2</v>
      </c>
      <c r="Q515" s="42">
        <f t="shared" ref="Q515:Q578" ca="1" si="147">H515/SUM($C515:$K515)</f>
        <v>0.11006599056561654</v>
      </c>
      <c r="R515" s="42">
        <f t="shared" ref="R515:R578" ca="1" si="148">I515/SUM($C515:$K515)</f>
        <v>4.9558062627275655E-2</v>
      </c>
      <c r="S515" s="42">
        <f t="shared" ref="S515:S578" ca="1" si="149">J515/SUM($C515:$K515)</f>
        <v>0.20242402985992591</v>
      </c>
      <c r="T515" s="42">
        <f t="shared" ref="T515:T578" ca="1" si="150">K515/SUM($C515:$K515)</f>
        <v>0.13401466936604875</v>
      </c>
      <c r="U515">
        <f ca="1">+(L515^2*Markiwitz!$B$4^2)+(M515^2*Markiwitz!$C$4^2)+(N515^2*Markiwitz!$D$4^2)+(O515^2*Markiwitz!$E$4^2)+(P515^2*Markiwitz!$F$4^2)+(Q515^2*Markiwitz!$G$4^2)+(R515^2*Markiwitz!$H$4^2)+(S515^2*Markiwitz!$I$4^2)+(T515^2*Markiwitz!$J$4^2)+(2*L515*M515*Markiwitz!$B$8)+(2*L515*N515*Markiwitz!$E$8)+(2*L515*O515*Markiwitz!$H$8)+(2*L515*P515*Markiwitz!$B$11)+(2*L515*Q515*Markiwitz!$E$11)+(2*L515*R515*Markiwitz!$H$11)+(2*L515*S515*Markiwitz!$K$8)+(2*L515*T515*Markiwitz!$K$11)</f>
        <v>1.393116553057352E-2</v>
      </c>
      <c r="V515" s="5">
        <f t="shared" ca="1" si="141"/>
        <v>0.11803035851243324</v>
      </c>
      <c r="W515" s="42">
        <f ca="1">SUMPRODUCT(L515:T515,Markiwitz!$B$3:$J$3)</f>
        <v>0.39471802773607484</v>
      </c>
    </row>
    <row r="516" spans="1:23" x14ac:dyDescent="0.25">
      <c r="A516">
        <v>515</v>
      </c>
      <c r="B516" s="25">
        <f t="shared" ca="1" si="140"/>
        <v>0.99999999999999989</v>
      </c>
      <c r="C516" s="46">
        <v>0</v>
      </c>
      <c r="D516">
        <f t="shared" ca="1" si="139"/>
        <v>0.74585615693366281</v>
      </c>
      <c r="E516">
        <f t="shared" ca="1" si="139"/>
        <v>4.4236351531645957E-2</v>
      </c>
      <c r="F516">
        <f t="shared" ca="1" si="139"/>
        <v>0.5951380955072777</v>
      </c>
      <c r="G516">
        <f t="shared" ca="1" si="139"/>
        <v>0.50908499114311012</v>
      </c>
      <c r="H516">
        <f t="shared" ca="1" si="139"/>
        <v>0.26000398562723892</v>
      </c>
      <c r="I516">
        <f t="shared" ca="1" si="139"/>
        <v>0.60552789406070573</v>
      </c>
      <c r="J516">
        <f t="shared" ca="1" si="139"/>
        <v>0.15578413764633903</v>
      </c>
      <c r="K516">
        <f t="shared" ca="1" si="139"/>
        <v>0.49713015325002952</v>
      </c>
      <c r="L516" s="42">
        <f t="shared" ca="1" si="142"/>
        <v>0</v>
      </c>
      <c r="M516" s="42">
        <f t="shared" ca="1" si="143"/>
        <v>0.21854914234855075</v>
      </c>
      <c r="N516" s="42">
        <f t="shared" ca="1" si="144"/>
        <v>1.2962039125099141E-2</v>
      </c>
      <c r="O516" s="42">
        <f t="shared" ca="1" si="145"/>
        <v>0.17438606511849669</v>
      </c>
      <c r="P516" s="42">
        <f t="shared" ca="1" si="146"/>
        <v>0.14917097239534063</v>
      </c>
      <c r="Q516" s="42">
        <f t="shared" ca="1" si="147"/>
        <v>7.6185800087310851E-2</v>
      </c>
      <c r="R516" s="42">
        <f t="shared" ca="1" si="148"/>
        <v>0.17743046120200034</v>
      </c>
      <c r="S516" s="42">
        <f t="shared" ca="1" si="149"/>
        <v>4.5647527821030105E-2</v>
      </c>
      <c r="T516" s="42">
        <f t="shared" ca="1" si="150"/>
        <v>0.1456679919021715</v>
      </c>
      <c r="U516">
        <f ca="1">+(L516^2*Markiwitz!$B$4^2)+(M516^2*Markiwitz!$C$4^2)+(N516^2*Markiwitz!$D$4^2)+(O516^2*Markiwitz!$E$4^2)+(P516^2*Markiwitz!$F$4^2)+(Q516^2*Markiwitz!$G$4^2)+(R516^2*Markiwitz!$H$4^2)+(S516^2*Markiwitz!$I$4^2)+(T516^2*Markiwitz!$J$4^2)+(2*L516*M516*Markiwitz!$B$8)+(2*L516*N516*Markiwitz!$E$8)+(2*L516*O516*Markiwitz!$H$8)+(2*L516*P516*Markiwitz!$B$11)+(2*L516*Q516*Markiwitz!$E$11)+(2*L516*R516*Markiwitz!$H$11)+(2*L516*S516*Markiwitz!$K$8)+(2*L516*T516*Markiwitz!$K$11)</f>
        <v>1.1725381707959196E-2</v>
      </c>
      <c r="V516" s="5">
        <f t="shared" ca="1" si="141"/>
        <v>0.10828380168778337</v>
      </c>
      <c r="W516" s="42">
        <f ca="1">SUMPRODUCT(L516:T516,Markiwitz!$B$3:$J$3)</f>
        <v>0.36042673152010191</v>
      </c>
    </row>
    <row r="517" spans="1:23" x14ac:dyDescent="0.25">
      <c r="A517">
        <v>516</v>
      </c>
      <c r="B517" s="25">
        <f t="shared" ca="1" si="140"/>
        <v>1</v>
      </c>
      <c r="C517" s="46">
        <v>0</v>
      </c>
      <c r="D517">
        <f t="shared" ca="1" si="139"/>
        <v>0.95621264978807863</v>
      </c>
      <c r="E517">
        <f t="shared" ca="1" si="139"/>
        <v>0.27632043967022279</v>
      </c>
      <c r="F517">
        <f t="shared" ca="1" si="139"/>
        <v>0.76723482071074212</v>
      </c>
      <c r="G517">
        <f t="shared" ca="1" si="139"/>
        <v>0.24947825409264246</v>
      </c>
      <c r="H517">
        <f t="shared" ca="1" si="139"/>
        <v>0.72607850144487562</v>
      </c>
      <c r="I517">
        <f t="shared" ca="1" si="139"/>
        <v>0.91458266197804727</v>
      </c>
      <c r="J517">
        <f t="shared" ca="1" si="139"/>
        <v>0.79958284337965391</v>
      </c>
      <c r="K517">
        <f t="shared" ca="1" si="139"/>
        <v>0.80791467458970634</v>
      </c>
      <c r="L517" s="42">
        <f t="shared" ca="1" si="142"/>
        <v>0</v>
      </c>
      <c r="M517" s="42">
        <f t="shared" ca="1" si="143"/>
        <v>0.1739389178412106</v>
      </c>
      <c r="N517" s="42">
        <f t="shared" ca="1" si="144"/>
        <v>5.026379672377064E-2</v>
      </c>
      <c r="O517" s="42">
        <f t="shared" ca="1" si="145"/>
        <v>0.13956309245030182</v>
      </c>
      <c r="P517" s="42">
        <f t="shared" ca="1" si="146"/>
        <v>4.5381095461774136E-2</v>
      </c>
      <c r="Q517" s="42">
        <f t="shared" ca="1" si="147"/>
        <v>0.13207659283432338</v>
      </c>
      <c r="R517" s="42">
        <f t="shared" ca="1" si="148"/>
        <v>0.16636625601643296</v>
      </c>
      <c r="S517" s="42">
        <f t="shared" ca="1" si="149"/>
        <v>0.14544732757162182</v>
      </c>
      <c r="T517" s="42">
        <f t="shared" ca="1" si="150"/>
        <v>0.14696292110056472</v>
      </c>
      <c r="U517">
        <f ca="1">+(L517^2*Markiwitz!$B$4^2)+(M517^2*Markiwitz!$C$4^2)+(N517^2*Markiwitz!$D$4^2)+(O517^2*Markiwitz!$E$4^2)+(P517^2*Markiwitz!$F$4^2)+(Q517^2*Markiwitz!$G$4^2)+(R517^2*Markiwitz!$H$4^2)+(S517^2*Markiwitz!$I$4^2)+(T517^2*Markiwitz!$J$4^2)+(2*L517*M517*Markiwitz!$B$8)+(2*L517*N517*Markiwitz!$E$8)+(2*L517*O517*Markiwitz!$H$8)+(2*L517*P517*Markiwitz!$B$11)+(2*L517*Q517*Markiwitz!$E$11)+(2*L517*R517*Markiwitz!$H$11)+(2*L517*S517*Markiwitz!$K$8)+(2*L517*T517*Markiwitz!$K$11)</f>
        <v>1.3098984327898808E-2</v>
      </c>
      <c r="V517" s="5">
        <f t="shared" ca="1" si="141"/>
        <v>0.11445079435241508</v>
      </c>
      <c r="W517" s="42">
        <f ca="1">SUMPRODUCT(L517:T517,Markiwitz!$B$3:$J$3)</f>
        <v>0.46405452702093819</v>
      </c>
    </row>
    <row r="518" spans="1:23" x14ac:dyDescent="0.25">
      <c r="A518">
        <v>517</v>
      </c>
      <c r="B518" s="25">
        <f t="shared" ca="1" si="140"/>
        <v>1</v>
      </c>
      <c r="C518" s="46">
        <v>0</v>
      </c>
      <c r="D518">
        <f t="shared" ca="1" si="139"/>
        <v>0.68382528499847295</v>
      </c>
      <c r="E518">
        <f t="shared" ca="1" si="139"/>
        <v>0.52737130092789442</v>
      </c>
      <c r="F518">
        <f t="shared" ca="1" si="139"/>
        <v>0.88793485944920592</v>
      </c>
      <c r="G518">
        <f t="shared" ca="1" si="139"/>
        <v>0.67927204990580214</v>
      </c>
      <c r="H518">
        <f t="shared" ca="1" si="139"/>
        <v>0.99683412783554193</v>
      </c>
      <c r="I518">
        <f t="shared" ca="1" si="139"/>
        <v>0.81203961867366914</v>
      </c>
      <c r="J518">
        <f t="shared" ca="1" si="139"/>
        <v>0.10013478441535406</v>
      </c>
      <c r="K518">
        <f t="shared" ca="1" si="139"/>
        <v>0.65747365880308595</v>
      </c>
      <c r="L518" s="42">
        <f t="shared" ca="1" si="142"/>
        <v>0</v>
      </c>
      <c r="M518" s="42">
        <f t="shared" ca="1" si="143"/>
        <v>0.1279401142135593</v>
      </c>
      <c r="N518" s="42">
        <f t="shared" ca="1" si="144"/>
        <v>9.866839667067713E-2</v>
      </c>
      <c r="O518" s="42">
        <f t="shared" ca="1" si="145"/>
        <v>0.16612794206986045</v>
      </c>
      <c r="P518" s="42">
        <f t="shared" ca="1" si="146"/>
        <v>0.12708822787566409</v>
      </c>
      <c r="Q518" s="42">
        <f t="shared" ca="1" si="147"/>
        <v>0.18650242242437381</v>
      </c>
      <c r="R518" s="42">
        <f t="shared" ca="1" si="148"/>
        <v>0.15192834169516908</v>
      </c>
      <c r="S518" s="42">
        <f t="shared" ca="1" si="149"/>
        <v>1.8734691500737862E-2</v>
      </c>
      <c r="T518" s="42">
        <f t="shared" ca="1" si="150"/>
        <v>0.12300986354995835</v>
      </c>
      <c r="U518">
        <f ca="1">+(L518^2*Markiwitz!$B$4^2)+(M518^2*Markiwitz!$C$4^2)+(N518^2*Markiwitz!$D$4^2)+(O518^2*Markiwitz!$E$4^2)+(P518^2*Markiwitz!$F$4^2)+(Q518^2*Markiwitz!$G$4^2)+(R518^2*Markiwitz!$H$4^2)+(S518^2*Markiwitz!$I$4^2)+(T518^2*Markiwitz!$J$4^2)+(2*L518*M518*Markiwitz!$B$8)+(2*L518*N518*Markiwitz!$E$8)+(2*L518*O518*Markiwitz!$H$8)+(2*L518*P518*Markiwitz!$B$11)+(2*L518*Q518*Markiwitz!$E$11)+(2*L518*R518*Markiwitz!$H$11)+(2*L518*S518*Markiwitz!$K$8)+(2*L518*T518*Markiwitz!$K$11)</f>
        <v>1.7422141588316571E-2</v>
      </c>
      <c r="V518" s="5">
        <f t="shared" ca="1" si="141"/>
        <v>0.13199296037409181</v>
      </c>
      <c r="W518" s="42">
        <f ca="1">SUMPRODUCT(L518:T518,Markiwitz!$B$3:$J$3)</f>
        <v>0.65883954502705255</v>
      </c>
    </row>
    <row r="519" spans="1:23" x14ac:dyDescent="0.25">
      <c r="A519">
        <v>518</v>
      </c>
      <c r="B519" s="25">
        <f t="shared" ca="1" si="140"/>
        <v>1.0000000000000002</v>
      </c>
      <c r="C519" s="46">
        <v>0</v>
      </c>
      <c r="D519">
        <f t="shared" ca="1" si="139"/>
        <v>0.60129679454407492</v>
      </c>
      <c r="E519">
        <f t="shared" ca="1" si="139"/>
        <v>0.55270830833610851</v>
      </c>
      <c r="F519">
        <f t="shared" ca="1" si="139"/>
        <v>0.37534424733246019</v>
      </c>
      <c r="G519">
        <f t="shared" ca="1" si="139"/>
        <v>0.89466219139596503</v>
      </c>
      <c r="H519">
        <f t="shared" ca="1" si="139"/>
        <v>0.87342342139582985</v>
      </c>
      <c r="I519">
        <f t="shared" ca="1" si="139"/>
        <v>0.44017181870792621</v>
      </c>
      <c r="J519">
        <f t="shared" ca="1" si="139"/>
        <v>8.3444059020250871E-2</v>
      </c>
      <c r="K519">
        <f t="shared" ca="1" si="139"/>
        <v>0.71397373292223765</v>
      </c>
      <c r="L519" s="42">
        <f t="shared" ca="1" si="142"/>
        <v>0</v>
      </c>
      <c r="M519" s="42">
        <f t="shared" ca="1" si="143"/>
        <v>0.13258953392163864</v>
      </c>
      <c r="N519" s="42">
        <f t="shared" ca="1" si="144"/>
        <v>0.12187548256010254</v>
      </c>
      <c r="O519" s="42">
        <f t="shared" ca="1" si="145"/>
        <v>8.2765647955456143E-2</v>
      </c>
      <c r="P519" s="42">
        <f t="shared" ca="1" si="146"/>
        <v>0.19727835579839903</v>
      </c>
      <c r="Q519" s="42">
        <f t="shared" ca="1" si="147"/>
        <v>0.19259508018319801</v>
      </c>
      <c r="R519" s="42">
        <f t="shared" ca="1" si="148"/>
        <v>9.7060514570306788E-2</v>
      </c>
      <c r="S519" s="42">
        <f t="shared" ca="1" si="149"/>
        <v>1.8399913311385189E-2</v>
      </c>
      <c r="T519" s="42">
        <f t="shared" ca="1" si="150"/>
        <v>0.15743547169951366</v>
      </c>
      <c r="U519">
        <f ca="1">+(L519^2*Markiwitz!$B$4^2)+(M519^2*Markiwitz!$C$4^2)+(N519^2*Markiwitz!$D$4^2)+(O519^2*Markiwitz!$E$4^2)+(P519^2*Markiwitz!$F$4^2)+(Q519^2*Markiwitz!$G$4^2)+(R519^2*Markiwitz!$H$4^2)+(S519^2*Markiwitz!$I$4^2)+(T519^2*Markiwitz!$J$4^2)+(2*L519*M519*Markiwitz!$B$8)+(2*L519*N519*Markiwitz!$E$8)+(2*L519*O519*Markiwitz!$H$8)+(2*L519*P519*Markiwitz!$B$11)+(2*L519*Q519*Markiwitz!$E$11)+(2*L519*R519*Markiwitz!$H$11)+(2*L519*S519*Markiwitz!$K$8)+(2*L519*T519*Markiwitz!$K$11)</f>
        <v>1.814750477235098E-2</v>
      </c>
      <c r="V519" s="5">
        <f t="shared" ca="1" si="141"/>
        <v>0.13471267487638638</v>
      </c>
      <c r="W519" s="42">
        <f ca="1">SUMPRODUCT(L519:T519,Markiwitz!$B$3:$J$3)</f>
        <v>0.67844481601042217</v>
      </c>
    </row>
    <row r="520" spans="1:23" x14ac:dyDescent="0.25">
      <c r="A520">
        <v>519</v>
      </c>
      <c r="B520" s="25">
        <f t="shared" ca="1" si="140"/>
        <v>1</v>
      </c>
      <c r="C520" s="46">
        <v>0</v>
      </c>
      <c r="D520">
        <f t="shared" ca="1" si="139"/>
        <v>0.1016699757024071</v>
      </c>
      <c r="E520">
        <f t="shared" ca="1" si="139"/>
        <v>0.53135228973877391</v>
      </c>
      <c r="F520">
        <f t="shared" ca="1" si="139"/>
        <v>0.81021607796469775</v>
      </c>
      <c r="G520">
        <f t="shared" ca="1" si="139"/>
        <v>0.39896063066023002</v>
      </c>
      <c r="H520">
        <f t="shared" ca="1" si="139"/>
        <v>0.31397774105525844</v>
      </c>
      <c r="I520">
        <f t="shared" ca="1" si="139"/>
        <v>0.45256126718298251</v>
      </c>
      <c r="J520">
        <f t="shared" ca="1" si="139"/>
        <v>0.48506407321213862</v>
      </c>
      <c r="K520">
        <f t="shared" ca="1" si="139"/>
        <v>0.22586477279494732</v>
      </c>
      <c r="L520" s="42">
        <f t="shared" ca="1" si="142"/>
        <v>0</v>
      </c>
      <c r="M520" s="42">
        <f t="shared" ca="1" si="143"/>
        <v>3.0626560122035504E-2</v>
      </c>
      <c r="N520" s="42">
        <f t="shared" ca="1" si="144"/>
        <v>0.16006193308532976</v>
      </c>
      <c r="O520" s="42">
        <f t="shared" ca="1" si="145"/>
        <v>0.2440654800219268</v>
      </c>
      <c r="P520" s="42">
        <f t="shared" ca="1" si="146"/>
        <v>0.12018092516325297</v>
      </c>
      <c r="Q520" s="42">
        <f t="shared" ca="1" si="147"/>
        <v>9.4581100241003621E-2</v>
      </c>
      <c r="R520" s="42">
        <f t="shared" ca="1" si="148"/>
        <v>0.13632731553761976</v>
      </c>
      <c r="S520" s="42">
        <f t="shared" ca="1" si="149"/>
        <v>0.14611829990748462</v>
      </c>
      <c r="T520" s="42">
        <f t="shared" ca="1" si="150"/>
        <v>6.8038385921346964E-2</v>
      </c>
      <c r="U520">
        <f ca="1">+(L520^2*Markiwitz!$B$4^2)+(M520^2*Markiwitz!$C$4^2)+(N520^2*Markiwitz!$D$4^2)+(O520^2*Markiwitz!$E$4^2)+(P520^2*Markiwitz!$F$4^2)+(Q520^2*Markiwitz!$G$4^2)+(R520^2*Markiwitz!$H$4^2)+(S520^2*Markiwitz!$I$4^2)+(T520^2*Markiwitz!$J$4^2)+(2*L520*M520*Markiwitz!$B$8)+(2*L520*N520*Markiwitz!$E$8)+(2*L520*O520*Markiwitz!$H$8)+(2*L520*P520*Markiwitz!$B$11)+(2*L520*Q520*Markiwitz!$E$11)+(2*L520*R520*Markiwitz!$H$11)+(2*L520*S520*Markiwitz!$K$8)+(2*L520*T520*Markiwitz!$K$11)</f>
        <v>1.5646235788232279E-2</v>
      </c>
      <c r="V520" s="5">
        <f t="shared" ca="1" si="141"/>
        <v>0.12508491431116817</v>
      </c>
      <c r="W520" s="42">
        <f ca="1">SUMPRODUCT(L520:T520,Markiwitz!$B$3:$J$3)</f>
        <v>0.41163641302821385</v>
      </c>
    </row>
    <row r="521" spans="1:23" x14ac:dyDescent="0.25">
      <c r="A521">
        <v>520</v>
      </c>
      <c r="B521" s="25">
        <f t="shared" ca="1" si="140"/>
        <v>1</v>
      </c>
      <c r="C521" s="46">
        <v>0</v>
      </c>
      <c r="D521">
        <f t="shared" ca="1" si="139"/>
        <v>0.89270374407931308</v>
      </c>
      <c r="E521">
        <f t="shared" ca="1" si="139"/>
        <v>0.5648402591376479</v>
      </c>
      <c r="F521">
        <f t="shared" ca="1" si="139"/>
        <v>0.82111936332685742</v>
      </c>
      <c r="G521">
        <f t="shared" ca="1" si="139"/>
        <v>0.65677928355902282</v>
      </c>
      <c r="H521">
        <f t="shared" ca="1" si="139"/>
        <v>0.23308523475094878</v>
      </c>
      <c r="I521">
        <f t="shared" ca="1" si="139"/>
        <v>0.53084700842816468</v>
      </c>
      <c r="J521">
        <f t="shared" ca="1" si="139"/>
        <v>0.15615104153140913</v>
      </c>
      <c r="K521">
        <f t="shared" ca="1" si="139"/>
        <v>0.31078765381345352</v>
      </c>
      <c r="L521" s="42">
        <f t="shared" ca="1" si="142"/>
        <v>0</v>
      </c>
      <c r="M521" s="42">
        <f t="shared" ca="1" si="143"/>
        <v>0.21426705529708839</v>
      </c>
      <c r="N521" s="42">
        <f t="shared" ca="1" si="144"/>
        <v>0.13557315048957094</v>
      </c>
      <c r="O521" s="42">
        <f t="shared" ca="1" si="145"/>
        <v>0.1970853479604476</v>
      </c>
      <c r="P521" s="42">
        <f t="shared" ca="1" si="146"/>
        <v>0.1576403863002285</v>
      </c>
      <c r="Q521" s="42">
        <f t="shared" ca="1" si="147"/>
        <v>5.5945197065152205E-2</v>
      </c>
      <c r="R521" s="42">
        <f t="shared" ca="1" si="148"/>
        <v>0.12741407892993659</v>
      </c>
      <c r="S521" s="42">
        <f t="shared" ca="1" si="149"/>
        <v>3.7479425926475983E-2</v>
      </c>
      <c r="T521" s="42">
        <f t="shared" ca="1" si="150"/>
        <v>7.4595358031099762E-2</v>
      </c>
      <c r="U521">
        <f ca="1">+(L521^2*Markiwitz!$B$4^2)+(M521^2*Markiwitz!$C$4^2)+(N521^2*Markiwitz!$D$4^2)+(O521^2*Markiwitz!$E$4^2)+(P521^2*Markiwitz!$F$4^2)+(Q521^2*Markiwitz!$G$4^2)+(R521^2*Markiwitz!$H$4^2)+(S521^2*Markiwitz!$I$4^2)+(T521^2*Markiwitz!$J$4^2)+(2*L521*M521*Markiwitz!$B$8)+(2*L521*N521*Markiwitz!$E$8)+(2*L521*O521*Markiwitz!$H$8)+(2*L521*P521*Markiwitz!$B$11)+(2*L521*Q521*Markiwitz!$E$11)+(2*L521*R521*Markiwitz!$H$11)+(2*L521*S521*Markiwitz!$K$8)+(2*L521*T521*Markiwitz!$K$11)</f>
        <v>1.1594664428280143E-2</v>
      </c>
      <c r="V521" s="5">
        <f t="shared" ca="1" si="141"/>
        <v>0.10767852352386777</v>
      </c>
      <c r="W521" s="42">
        <f ca="1">SUMPRODUCT(L521:T521,Markiwitz!$B$3:$J$3)</f>
        <v>0.33122324735574327</v>
      </c>
    </row>
    <row r="522" spans="1:23" x14ac:dyDescent="0.25">
      <c r="A522">
        <v>521</v>
      </c>
      <c r="B522" s="25">
        <f t="shared" ca="1" si="140"/>
        <v>0.99999999999999989</v>
      </c>
      <c r="C522" s="46">
        <v>0</v>
      </c>
      <c r="D522">
        <f t="shared" ref="D522:K531" ca="1" si="151">RAND()</f>
        <v>2.1850880063175593E-3</v>
      </c>
      <c r="E522">
        <f t="shared" ca="1" si="151"/>
        <v>0.18324540961275115</v>
      </c>
      <c r="F522">
        <f t="shared" ca="1" si="151"/>
        <v>0.46385882381194798</v>
      </c>
      <c r="G522">
        <f t="shared" ca="1" si="151"/>
        <v>3.6856848632234041E-2</v>
      </c>
      <c r="H522">
        <f t="shared" ca="1" si="151"/>
        <v>0.1929151014963173</v>
      </c>
      <c r="I522">
        <f t="shared" ca="1" si="151"/>
        <v>0.86225429280714383</v>
      </c>
      <c r="J522">
        <f t="shared" ca="1" si="151"/>
        <v>0.12379657318485893</v>
      </c>
      <c r="K522">
        <f t="shared" ca="1" si="151"/>
        <v>0.47876986617751971</v>
      </c>
      <c r="L522" s="42">
        <f t="shared" ca="1" si="142"/>
        <v>0</v>
      </c>
      <c r="M522" s="42">
        <f t="shared" ca="1" si="143"/>
        <v>9.32251710129225E-4</v>
      </c>
      <c r="N522" s="42">
        <f t="shared" ca="1" si="144"/>
        <v>7.8180304862279629E-2</v>
      </c>
      <c r="O522" s="42">
        <f t="shared" ca="1" si="145"/>
        <v>0.19790195200694988</v>
      </c>
      <c r="P522" s="42">
        <f t="shared" ca="1" si="146"/>
        <v>1.5724703109454827E-2</v>
      </c>
      <c r="Q522" s="42">
        <f t="shared" ca="1" si="147"/>
        <v>8.2305807711050075E-2</v>
      </c>
      <c r="R522" s="42">
        <f t="shared" ca="1" si="148"/>
        <v>0.36787444565695143</v>
      </c>
      <c r="S522" s="42">
        <f t="shared" ca="1" si="149"/>
        <v>5.2816896493893435E-2</v>
      </c>
      <c r="T522" s="42">
        <f t="shared" ca="1" si="150"/>
        <v>0.20426363844929143</v>
      </c>
      <c r="U522">
        <f ca="1">+(L522^2*Markiwitz!$B$4^2)+(M522^2*Markiwitz!$C$4^2)+(N522^2*Markiwitz!$D$4^2)+(O522^2*Markiwitz!$E$4^2)+(P522^2*Markiwitz!$F$4^2)+(Q522^2*Markiwitz!$G$4^2)+(R522^2*Markiwitz!$H$4^2)+(S522^2*Markiwitz!$I$4^2)+(T522^2*Markiwitz!$J$4^2)+(2*L522*M522*Markiwitz!$B$8)+(2*L522*N522*Markiwitz!$E$8)+(2*L522*O522*Markiwitz!$H$8)+(2*L522*P522*Markiwitz!$B$11)+(2*L522*Q522*Markiwitz!$E$11)+(2*L522*R522*Markiwitz!$H$11)+(2*L522*S522*Markiwitz!$K$8)+(2*L522*T522*Markiwitz!$K$11)</f>
        <v>1.9228944011389051E-2</v>
      </c>
      <c r="V522" s="5">
        <f t="shared" ca="1" si="141"/>
        <v>0.13866846797808452</v>
      </c>
      <c r="W522" s="42">
        <f ca="1">SUMPRODUCT(L522:T522,Markiwitz!$B$3:$J$3)</f>
        <v>0.33867894807379512</v>
      </c>
    </row>
    <row r="523" spans="1:23" x14ac:dyDescent="0.25">
      <c r="A523">
        <v>522</v>
      </c>
      <c r="B523" s="25">
        <f t="shared" ca="1" si="140"/>
        <v>0.99999999999999989</v>
      </c>
      <c r="C523" s="46">
        <v>0</v>
      </c>
      <c r="D523">
        <f t="shared" ca="1" si="151"/>
        <v>0.79755861151715091</v>
      </c>
      <c r="E523">
        <f t="shared" ca="1" si="151"/>
        <v>0.23684418154557407</v>
      </c>
      <c r="F523">
        <f t="shared" ca="1" si="151"/>
        <v>0.17847205483978534</v>
      </c>
      <c r="G523">
        <f t="shared" ca="1" si="151"/>
        <v>0.56332625095370092</v>
      </c>
      <c r="H523">
        <f t="shared" ca="1" si="151"/>
        <v>0.73123938736869587</v>
      </c>
      <c r="I523">
        <f t="shared" ca="1" si="151"/>
        <v>0.5746375439138699</v>
      </c>
      <c r="J523">
        <f t="shared" ca="1" si="151"/>
        <v>0.97772795030025006</v>
      </c>
      <c r="K523">
        <f t="shared" ca="1" si="151"/>
        <v>0.40491043387863723</v>
      </c>
      <c r="L523" s="42">
        <f t="shared" ca="1" si="142"/>
        <v>0</v>
      </c>
      <c r="M523" s="42">
        <f t="shared" ca="1" si="143"/>
        <v>0.17863589475907188</v>
      </c>
      <c r="N523" s="42">
        <f t="shared" ca="1" si="144"/>
        <v>5.3047978766591078E-2</v>
      </c>
      <c r="O523" s="42">
        <f t="shared" ca="1" si="145"/>
        <v>3.9973883731439855E-2</v>
      </c>
      <c r="P523" s="42">
        <f t="shared" ca="1" si="146"/>
        <v>0.12617290745436813</v>
      </c>
      <c r="Q523" s="42">
        <f t="shared" ca="1" si="147"/>
        <v>0.16378182162336735</v>
      </c>
      <c r="R523" s="42">
        <f t="shared" ca="1" si="148"/>
        <v>0.12870639265488285</v>
      </c>
      <c r="S523" s="42">
        <f t="shared" ca="1" si="149"/>
        <v>0.21898993341768042</v>
      </c>
      <c r="T523" s="42">
        <f t="shared" ca="1" si="150"/>
        <v>9.069118759259856E-2</v>
      </c>
      <c r="U523">
        <f ca="1">+(L523^2*Markiwitz!$B$4^2)+(M523^2*Markiwitz!$C$4^2)+(N523^2*Markiwitz!$D$4^2)+(O523^2*Markiwitz!$E$4^2)+(P523^2*Markiwitz!$F$4^2)+(Q523^2*Markiwitz!$G$4^2)+(R523^2*Markiwitz!$H$4^2)+(S523^2*Markiwitz!$I$4^2)+(T523^2*Markiwitz!$J$4^2)+(2*L523*M523*Markiwitz!$B$8)+(2*L523*N523*Markiwitz!$E$8)+(2*L523*O523*Markiwitz!$H$8)+(2*L523*P523*Markiwitz!$B$11)+(2*L523*Q523*Markiwitz!$E$11)+(2*L523*R523*Markiwitz!$H$11)+(2*L523*S523*Markiwitz!$K$8)+(2*L523*T523*Markiwitz!$K$11)</f>
        <v>1.7487339299028255E-2</v>
      </c>
      <c r="V523" s="5">
        <f t="shared" ca="1" si="141"/>
        <v>0.13223970394336285</v>
      </c>
      <c r="W523" s="42">
        <f ca="1">SUMPRODUCT(L523:T523,Markiwitz!$B$3:$J$3)</f>
        <v>0.53907583901460054</v>
      </c>
    </row>
    <row r="524" spans="1:23" x14ac:dyDescent="0.25">
      <c r="A524">
        <v>523</v>
      </c>
      <c r="B524" s="25">
        <f t="shared" ca="1" si="140"/>
        <v>0.99999999999999989</v>
      </c>
      <c r="C524" s="46">
        <v>0</v>
      </c>
      <c r="D524">
        <f t="shared" ca="1" si="151"/>
        <v>0.24419024139039902</v>
      </c>
      <c r="E524">
        <f t="shared" ca="1" si="151"/>
        <v>0.69409392548442328</v>
      </c>
      <c r="F524">
        <f t="shared" ca="1" si="151"/>
        <v>0.77980769205045142</v>
      </c>
      <c r="G524">
        <f t="shared" ca="1" si="151"/>
        <v>0.17778400547561968</v>
      </c>
      <c r="H524">
        <f t="shared" ca="1" si="151"/>
        <v>0.88151408296270184</v>
      </c>
      <c r="I524">
        <f t="shared" ca="1" si="151"/>
        <v>0.84589661401425753</v>
      </c>
      <c r="J524">
        <f t="shared" ca="1" si="151"/>
        <v>0.9411905797808493</v>
      </c>
      <c r="K524">
        <f t="shared" ca="1" si="151"/>
        <v>0.68550930141448196</v>
      </c>
      <c r="L524" s="42">
        <f t="shared" ca="1" si="142"/>
        <v>0</v>
      </c>
      <c r="M524" s="42">
        <f t="shared" ca="1" si="143"/>
        <v>4.6512547043971723E-2</v>
      </c>
      <c r="N524" s="42">
        <f t="shared" ca="1" si="144"/>
        <v>0.1322087081703445</v>
      </c>
      <c r="O524" s="42">
        <f t="shared" ca="1" si="145"/>
        <v>0.14853518205815461</v>
      </c>
      <c r="P524" s="42">
        <f t="shared" ca="1" si="146"/>
        <v>3.3863707539115488E-2</v>
      </c>
      <c r="Q524" s="42">
        <f t="shared" ca="1" si="147"/>
        <v>0.16790787797361317</v>
      </c>
      <c r="R524" s="42">
        <f t="shared" ca="1" si="148"/>
        <v>0.16112358065436388</v>
      </c>
      <c r="S524" s="42">
        <f t="shared" ca="1" si="149"/>
        <v>0.17927485910221549</v>
      </c>
      <c r="T524" s="42">
        <f t="shared" ca="1" si="150"/>
        <v>0.13057353745822095</v>
      </c>
      <c r="U524">
        <f ca="1">+(L524^2*Markiwitz!$B$4^2)+(M524^2*Markiwitz!$C$4^2)+(N524^2*Markiwitz!$D$4^2)+(O524^2*Markiwitz!$E$4^2)+(P524^2*Markiwitz!$F$4^2)+(Q524^2*Markiwitz!$G$4^2)+(R524^2*Markiwitz!$H$4^2)+(S524^2*Markiwitz!$I$4^2)+(T524^2*Markiwitz!$J$4^2)+(2*L524*M524*Markiwitz!$B$8)+(2*L524*N524*Markiwitz!$E$8)+(2*L524*O524*Markiwitz!$H$8)+(2*L524*P524*Markiwitz!$B$11)+(2*L524*Q524*Markiwitz!$E$11)+(2*L524*R524*Markiwitz!$H$11)+(2*L524*S524*Markiwitz!$K$8)+(2*L524*T524*Markiwitz!$K$11)</f>
        <v>1.7496709023078441E-2</v>
      </c>
      <c r="V524" s="5">
        <f t="shared" ca="1" si="141"/>
        <v>0.1322751262448025</v>
      </c>
      <c r="W524" s="42">
        <f ca="1">SUMPRODUCT(L524:T524,Markiwitz!$B$3:$J$3)</f>
        <v>0.55715412552234334</v>
      </c>
    </row>
    <row r="525" spans="1:23" x14ac:dyDescent="0.25">
      <c r="A525">
        <v>524</v>
      </c>
      <c r="B525" s="25">
        <f t="shared" ca="1" si="140"/>
        <v>1.0000000000000002</v>
      </c>
      <c r="C525" s="46">
        <v>0</v>
      </c>
      <c r="D525">
        <f t="shared" ca="1" si="151"/>
        <v>0.96314153703228633</v>
      </c>
      <c r="E525">
        <f t="shared" ca="1" si="151"/>
        <v>0.78513474387678495</v>
      </c>
      <c r="F525">
        <f t="shared" ca="1" si="151"/>
        <v>0.21504172233886543</v>
      </c>
      <c r="G525">
        <f t="shared" ca="1" si="151"/>
        <v>3.1086008039765467E-2</v>
      </c>
      <c r="H525">
        <f t="shared" ca="1" si="151"/>
        <v>0.4558999537335624</v>
      </c>
      <c r="I525">
        <f t="shared" ca="1" si="151"/>
        <v>0.35505385506943521</v>
      </c>
      <c r="J525">
        <f t="shared" ca="1" si="151"/>
        <v>0.12570415879194397</v>
      </c>
      <c r="K525">
        <f t="shared" ca="1" si="151"/>
        <v>0.22851841095397152</v>
      </c>
      <c r="L525" s="42">
        <f t="shared" ca="1" si="142"/>
        <v>0</v>
      </c>
      <c r="M525" s="42">
        <f t="shared" ca="1" si="143"/>
        <v>0.30483210369655805</v>
      </c>
      <c r="N525" s="42">
        <f t="shared" ca="1" si="144"/>
        <v>0.24849335892902696</v>
      </c>
      <c r="O525" s="42">
        <f t="shared" ca="1" si="145"/>
        <v>6.8060215537033841E-2</v>
      </c>
      <c r="P525" s="42">
        <f t="shared" ca="1" si="146"/>
        <v>9.8386507713997279E-3</v>
      </c>
      <c r="Q525" s="42">
        <f t="shared" ca="1" si="147"/>
        <v>0.14429129741406499</v>
      </c>
      <c r="R525" s="42">
        <f t="shared" ca="1" si="148"/>
        <v>0.11237373678211598</v>
      </c>
      <c r="S525" s="42">
        <f t="shared" ca="1" si="149"/>
        <v>3.9785080068320162E-2</v>
      </c>
      <c r="T525" s="42">
        <f t="shared" ca="1" si="150"/>
        <v>7.2325556801480353E-2</v>
      </c>
      <c r="U525">
        <f ca="1">+(L525^2*Markiwitz!$B$4^2)+(M525^2*Markiwitz!$C$4^2)+(N525^2*Markiwitz!$D$4^2)+(O525^2*Markiwitz!$E$4^2)+(P525^2*Markiwitz!$F$4^2)+(Q525^2*Markiwitz!$G$4^2)+(R525^2*Markiwitz!$H$4^2)+(S525^2*Markiwitz!$I$4^2)+(T525^2*Markiwitz!$J$4^2)+(2*L525*M525*Markiwitz!$B$8)+(2*L525*N525*Markiwitz!$E$8)+(2*L525*O525*Markiwitz!$H$8)+(2*L525*P525*Markiwitz!$B$11)+(2*L525*Q525*Markiwitz!$E$11)+(2*L525*R525*Markiwitz!$H$11)+(2*L525*S525*Markiwitz!$K$8)+(2*L525*T525*Markiwitz!$K$11)</f>
        <v>1.4560561843447771E-2</v>
      </c>
      <c r="V525" s="5">
        <f t="shared" ca="1" si="141"/>
        <v>0.12066715312564465</v>
      </c>
      <c r="W525" s="42">
        <f ca="1">SUMPRODUCT(L525:T525,Markiwitz!$B$3:$J$3)</f>
        <v>0.52234199232060408</v>
      </c>
    </row>
    <row r="526" spans="1:23" x14ac:dyDescent="0.25">
      <c r="A526">
        <v>525</v>
      </c>
      <c r="B526" s="25">
        <f t="shared" ca="1" si="140"/>
        <v>1.0000000000000002</v>
      </c>
      <c r="C526" s="46">
        <v>0</v>
      </c>
      <c r="D526">
        <f t="shared" ca="1" si="151"/>
        <v>0.19206840473379083</v>
      </c>
      <c r="E526">
        <f t="shared" ca="1" si="151"/>
        <v>0.45933766235564633</v>
      </c>
      <c r="F526">
        <f t="shared" ca="1" si="151"/>
        <v>0.18025983046452276</v>
      </c>
      <c r="G526">
        <f t="shared" ca="1" si="151"/>
        <v>0.28856427772272697</v>
      </c>
      <c r="H526">
        <f t="shared" ca="1" si="151"/>
        <v>0.35001243143680205</v>
      </c>
      <c r="I526">
        <f t="shared" ca="1" si="151"/>
        <v>0.25503452626396428</v>
      </c>
      <c r="J526">
        <f t="shared" ca="1" si="151"/>
        <v>0.65974542302756345</v>
      </c>
      <c r="K526">
        <f t="shared" ca="1" si="151"/>
        <v>1.2923423056365957E-2</v>
      </c>
      <c r="L526" s="42">
        <f t="shared" ca="1" si="142"/>
        <v>0</v>
      </c>
      <c r="M526" s="42">
        <f t="shared" ca="1" si="143"/>
        <v>8.0097052398557939E-2</v>
      </c>
      <c r="N526" s="42">
        <f t="shared" ca="1" si="144"/>
        <v>0.19155463315960225</v>
      </c>
      <c r="O526" s="42">
        <f t="shared" ca="1" si="145"/>
        <v>7.5172598564993989E-2</v>
      </c>
      <c r="P526" s="42">
        <f t="shared" ca="1" si="146"/>
        <v>0.12033810613017999</v>
      </c>
      <c r="Q526" s="42">
        <f t="shared" ca="1" si="147"/>
        <v>0.14596343474501705</v>
      </c>
      <c r="R526" s="42">
        <f t="shared" ca="1" si="148"/>
        <v>0.10635540937573221</v>
      </c>
      <c r="S526" s="42">
        <f t="shared" ca="1" si="149"/>
        <v>0.2751293935678254</v>
      </c>
      <c r="T526" s="42">
        <f t="shared" ca="1" si="150"/>
        <v>5.3893720580913658E-3</v>
      </c>
      <c r="U526">
        <f ca="1">+(L526^2*Markiwitz!$B$4^2)+(M526^2*Markiwitz!$C$4^2)+(N526^2*Markiwitz!$D$4^2)+(O526^2*Markiwitz!$E$4^2)+(P526^2*Markiwitz!$F$4^2)+(Q526^2*Markiwitz!$G$4^2)+(R526^2*Markiwitz!$H$4^2)+(S526^2*Markiwitz!$I$4^2)+(T526^2*Markiwitz!$J$4^2)+(2*L526*M526*Markiwitz!$B$8)+(2*L526*N526*Markiwitz!$E$8)+(2*L526*O526*Markiwitz!$H$8)+(2*L526*P526*Markiwitz!$B$11)+(2*L526*Q526*Markiwitz!$E$11)+(2*L526*R526*Markiwitz!$H$11)+(2*L526*S526*Markiwitz!$K$8)+(2*L526*T526*Markiwitz!$K$11)</f>
        <v>2.0510993245423798E-2</v>
      </c>
      <c r="V526" s="5">
        <f t="shared" ca="1" si="141"/>
        <v>0.14321659556568087</v>
      </c>
      <c r="W526" s="42">
        <f ca="1">SUMPRODUCT(L526:T526,Markiwitz!$B$3:$J$3)</f>
        <v>0.50215549496395728</v>
      </c>
    </row>
    <row r="527" spans="1:23" x14ac:dyDescent="0.25">
      <c r="A527">
        <v>526</v>
      </c>
      <c r="B527" s="25">
        <f t="shared" ca="1" si="140"/>
        <v>1</v>
      </c>
      <c r="C527" s="46">
        <v>0</v>
      </c>
      <c r="D527">
        <f t="shared" ca="1" si="151"/>
        <v>0.38340656580713939</v>
      </c>
      <c r="E527">
        <f t="shared" ca="1" si="151"/>
        <v>0.42708874304663069</v>
      </c>
      <c r="F527">
        <f t="shared" ca="1" si="151"/>
        <v>9.9910845980780927E-2</v>
      </c>
      <c r="G527">
        <f t="shared" ca="1" si="151"/>
        <v>0.61398533790294407</v>
      </c>
      <c r="H527">
        <f t="shared" ca="1" si="151"/>
        <v>0.98025167938487134</v>
      </c>
      <c r="I527">
        <f t="shared" ca="1" si="151"/>
        <v>0.14817947648862373</v>
      </c>
      <c r="J527">
        <f t="shared" ca="1" si="151"/>
        <v>0.3030066649608556</v>
      </c>
      <c r="K527">
        <f t="shared" ca="1" si="151"/>
        <v>0.53078338565933647</v>
      </c>
      <c r="L527" s="42">
        <f t="shared" ca="1" si="142"/>
        <v>0</v>
      </c>
      <c r="M527" s="42">
        <f t="shared" ca="1" si="143"/>
        <v>0.10996534427000816</v>
      </c>
      <c r="N527" s="42">
        <f t="shared" ca="1" si="144"/>
        <v>0.12249388730236833</v>
      </c>
      <c r="O527" s="42">
        <f t="shared" ca="1" si="145"/>
        <v>2.8655561887562627E-2</v>
      </c>
      <c r="P527" s="42">
        <f t="shared" ca="1" si="146"/>
        <v>0.17609794688074512</v>
      </c>
      <c r="Q527" s="42">
        <f t="shared" ca="1" si="147"/>
        <v>0.28114728074070927</v>
      </c>
      <c r="R527" s="42">
        <f t="shared" ca="1" si="148"/>
        <v>4.2499551648308438E-2</v>
      </c>
      <c r="S527" s="42">
        <f t="shared" ca="1" si="149"/>
        <v>8.6905742363546798E-2</v>
      </c>
      <c r="T527" s="42">
        <f t="shared" ca="1" si="150"/>
        <v>0.15223468490675124</v>
      </c>
      <c r="U527">
        <f ca="1">+(L527^2*Markiwitz!$B$4^2)+(M527^2*Markiwitz!$C$4^2)+(N527^2*Markiwitz!$D$4^2)+(O527^2*Markiwitz!$E$4^2)+(P527^2*Markiwitz!$F$4^2)+(Q527^2*Markiwitz!$G$4^2)+(R527^2*Markiwitz!$H$4^2)+(S527^2*Markiwitz!$I$4^2)+(T527^2*Markiwitz!$J$4^2)+(2*L527*M527*Markiwitz!$B$8)+(2*L527*N527*Markiwitz!$E$8)+(2*L527*O527*Markiwitz!$H$8)+(2*L527*P527*Markiwitz!$B$11)+(2*L527*Q527*Markiwitz!$E$11)+(2*L527*R527*Markiwitz!$H$11)+(2*L527*S527*Markiwitz!$K$8)+(2*L527*T527*Markiwitz!$K$11)</f>
        <v>2.8064800466660621E-2</v>
      </c>
      <c r="V527" s="5">
        <f t="shared" ca="1" si="141"/>
        <v>0.16752552183670588</v>
      </c>
      <c r="W527" s="42">
        <f ca="1">SUMPRODUCT(L527:T527,Markiwitz!$B$3:$J$3)</f>
        <v>0.88839517605773777</v>
      </c>
    </row>
    <row r="528" spans="1:23" x14ac:dyDescent="0.25">
      <c r="A528">
        <v>527</v>
      </c>
      <c r="B528" s="25">
        <f t="shared" ca="1" si="140"/>
        <v>0.99999999999999989</v>
      </c>
      <c r="C528" s="46">
        <v>0</v>
      </c>
      <c r="D528">
        <f t="shared" ca="1" si="151"/>
        <v>7.5774137733379598E-2</v>
      </c>
      <c r="E528">
        <f t="shared" ca="1" si="151"/>
        <v>0.17018047788855362</v>
      </c>
      <c r="F528">
        <f t="shared" ca="1" si="151"/>
        <v>6.9487994506025386E-2</v>
      </c>
      <c r="G528">
        <f t="shared" ca="1" si="151"/>
        <v>0.24933513193713608</v>
      </c>
      <c r="H528">
        <f t="shared" ca="1" si="151"/>
        <v>0.16089969437161344</v>
      </c>
      <c r="I528">
        <f t="shared" ca="1" si="151"/>
        <v>0.44400788676456326</v>
      </c>
      <c r="J528">
        <f t="shared" ca="1" si="151"/>
        <v>0.98113333458712126</v>
      </c>
      <c r="K528">
        <f t="shared" ca="1" si="151"/>
        <v>0.60935595975051304</v>
      </c>
      <c r="L528" s="42">
        <f t="shared" ca="1" si="142"/>
        <v>0</v>
      </c>
      <c r="M528" s="42">
        <f t="shared" ca="1" si="143"/>
        <v>2.7452660875833711E-2</v>
      </c>
      <c r="N528" s="42">
        <f t="shared" ca="1" si="144"/>
        <v>6.1655692653348894E-2</v>
      </c>
      <c r="O528" s="42">
        <f t="shared" ca="1" si="145"/>
        <v>2.5175216837543403E-2</v>
      </c>
      <c r="P528" s="42">
        <f t="shared" ca="1" si="146"/>
        <v>9.0333100794707813E-2</v>
      </c>
      <c r="Q528" s="42">
        <f t="shared" ca="1" si="147"/>
        <v>5.8293302658901612E-2</v>
      </c>
      <c r="R528" s="42">
        <f t="shared" ca="1" si="148"/>
        <v>0.16086224543303002</v>
      </c>
      <c r="S528" s="42">
        <f t="shared" ca="1" si="149"/>
        <v>0.35546060323601675</v>
      </c>
      <c r="T528" s="42">
        <f t="shared" ca="1" si="150"/>
        <v>0.22076717751061772</v>
      </c>
      <c r="U528">
        <f ca="1">+(L528^2*Markiwitz!$B$4^2)+(M528^2*Markiwitz!$C$4^2)+(N528^2*Markiwitz!$D$4^2)+(O528^2*Markiwitz!$E$4^2)+(P528^2*Markiwitz!$F$4^2)+(Q528^2*Markiwitz!$G$4^2)+(R528^2*Markiwitz!$H$4^2)+(S528^2*Markiwitz!$I$4^2)+(T528^2*Markiwitz!$J$4^2)+(2*L528*M528*Markiwitz!$B$8)+(2*L528*N528*Markiwitz!$E$8)+(2*L528*O528*Markiwitz!$H$8)+(2*L528*P528*Markiwitz!$B$11)+(2*L528*Q528*Markiwitz!$E$11)+(2*L528*R528*Markiwitz!$H$11)+(2*L528*S528*Markiwitz!$K$8)+(2*L528*T528*Markiwitz!$K$11)</f>
        <v>1.992844768135648E-2</v>
      </c>
      <c r="V528" s="5">
        <f t="shared" ca="1" si="141"/>
        <v>0.14116815392062221</v>
      </c>
      <c r="W528" s="42">
        <f ca="1">SUMPRODUCT(L528:T528,Markiwitz!$B$3:$J$3)</f>
        <v>0.21371120481288891</v>
      </c>
    </row>
    <row r="529" spans="1:23" x14ac:dyDescent="0.25">
      <c r="A529">
        <v>528</v>
      </c>
      <c r="B529" s="25">
        <f t="shared" ca="1" si="140"/>
        <v>1</v>
      </c>
      <c r="C529" s="46">
        <v>0</v>
      </c>
      <c r="D529">
        <f t="shared" ca="1" si="151"/>
        <v>0.17628761407633209</v>
      </c>
      <c r="E529">
        <f t="shared" ca="1" si="151"/>
        <v>0.58553490251637752</v>
      </c>
      <c r="F529">
        <f t="shared" ca="1" si="151"/>
        <v>0.19885643491088489</v>
      </c>
      <c r="G529">
        <f t="shared" ca="1" si="151"/>
        <v>0.13914946507278347</v>
      </c>
      <c r="H529">
        <f t="shared" ca="1" si="151"/>
        <v>0.16255736184534852</v>
      </c>
      <c r="I529">
        <f t="shared" ca="1" si="151"/>
        <v>0.4278223032022036</v>
      </c>
      <c r="J529">
        <f t="shared" ca="1" si="151"/>
        <v>0.98286140671639954</v>
      </c>
      <c r="K529">
        <f t="shared" ca="1" si="151"/>
        <v>0.86788869455026951</v>
      </c>
      <c r="L529" s="42">
        <f t="shared" ca="1" si="142"/>
        <v>0</v>
      </c>
      <c r="M529" s="42">
        <f t="shared" ca="1" si="143"/>
        <v>4.9785285499311598E-2</v>
      </c>
      <c r="N529" s="42">
        <f t="shared" ca="1" si="144"/>
        <v>0.1653605810273609</v>
      </c>
      <c r="O529" s="42">
        <f t="shared" ca="1" si="145"/>
        <v>5.6158933441160248E-2</v>
      </c>
      <c r="P529" s="42">
        <f t="shared" ca="1" si="146"/>
        <v>3.9297121820058109E-2</v>
      </c>
      <c r="Q529" s="42">
        <f t="shared" ca="1" si="147"/>
        <v>4.5907732723532949E-2</v>
      </c>
      <c r="R529" s="42">
        <f t="shared" ca="1" si="148"/>
        <v>0.12082105495325517</v>
      </c>
      <c r="S529" s="42">
        <f t="shared" ca="1" si="149"/>
        <v>0.27756933461271716</v>
      </c>
      <c r="T529" s="42">
        <f t="shared" ca="1" si="150"/>
        <v>0.24509995592260395</v>
      </c>
      <c r="U529">
        <f ca="1">+(L529^2*Markiwitz!$B$4^2)+(M529^2*Markiwitz!$C$4^2)+(N529^2*Markiwitz!$D$4^2)+(O529^2*Markiwitz!$E$4^2)+(P529^2*Markiwitz!$F$4^2)+(Q529^2*Markiwitz!$G$4^2)+(R529^2*Markiwitz!$H$4^2)+(S529^2*Markiwitz!$I$4^2)+(T529^2*Markiwitz!$J$4^2)+(2*L529*M529*Markiwitz!$B$8)+(2*L529*N529*Markiwitz!$E$8)+(2*L529*O529*Markiwitz!$H$8)+(2*L529*P529*Markiwitz!$B$11)+(2*L529*Q529*Markiwitz!$E$11)+(2*L529*R529*Markiwitz!$H$11)+(2*L529*S529*Markiwitz!$K$8)+(2*L529*T529*Markiwitz!$K$11)</f>
        <v>1.4381342871715655E-2</v>
      </c>
      <c r="V529" s="5">
        <f t="shared" ca="1" si="141"/>
        <v>0.11992223676914826</v>
      </c>
      <c r="W529" s="42">
        <f ca="1">SUMPRODUCT(L529:T529,Markiwitz!$B$3:$J$3)</f>
        <v>0.20035122997838681</v>
      </c>
    </row>
    <row r="530" spans="1:23" x14ac:dyDescent="0.25">
      <c r="A530">
        <v>529</v>
      </c>
      <c r="B530" s="25">
        <f t="shared" ca="1" si="140"/>
        <v>1.0000000000000002</v>
      </c>
      <c r="C530" s="46">
        <v>0</v>
      </c>
      <c r="D530">
        <f t="shared" ca="1" si="151"/>
        <v>0.97809703637996737</v>
      </c>
      <c r="E530">
        <f t="shared" ca="1" si="151"/>
        <v>0.76461864979582739</v>
      </c>
      <c r="F530">
        <f t="shared" ca="1" si="151"/>
        <v>0.99342926159957523</v>
      </c>
      <c r="G530">
        <f t="shared" ca="1" si="151"/>
        <v>3.2343355602838741E-2</v>
      </c>
      <c r="H530">
        <f t="shared" ca="1" si="151"/>
        <v>9.7951895437938363E-2</v>
      </c>
      <c r="I530">
        <f t="shared" ca="1" si="151"/>
        <v>0.84168083305300834</v>
      </c>
      <c r="J530">
        <f t="shared" ca="1" si="151"/>
        <v>0.31783244358877694</v>
      </c>
      <c r="K530">
        <f t="shared" ca="1" si="151"/>
        <v>0.29221453906267603</v>
      </c>
      <c r="L530" s="42">
        <f t="shared" ca="1" si="142"/>
        <v>0</v>
      </c>
      <c r="M530" s="42">
        <f t="shared" ca="1" si="143"/>
        <v>0.22650740617107581</v>
      </c>
      <c r="N530" s="42">
        <f t="shared" ca="1" si="144"/>
        <v>0.17707014808702701</v>
      </c>
      <c r="O530" s="42">
        <f t="shared" ca="1" si="145"/>
        <v>0.23005803809833075</v>
      </c>
      <c r="P530" s="42">
        <f t="shared" ca="1" si="146"/>
        <v>7.4900641878867281E-3</v>
      </c>
      <c r="Q530" s="42">
        <f t="shared" ca="1" si="147"/>
        <v>2.2683669349723701E-2</v>
      </c>
      <c r="R530" s="42">
        <f t="shared" ca="1" si="148"/>
        <v>0.19491618441494329</v>
      </c>
      <c r="S530" s="42">
        <f t="shared" ca="1" si="149"/>
        <v>7.3603538009639466E-2</v>
      </c>
      <c r="T530" s="42">
        <f t="shared" ca="1" si="150"/>
        <v>6.7670951681373367E-2</v>
      </c>
      <c r="U530">
        <f ca="1">+(L530^2*Markiwitz!$B$4^2)+(M530^2*Markiwitz!$C$4^2)+(N530^2*Markiwitz!$D$4^2)+(O530^2*Markiwitz!$E$4^2)+(P530^2*Markiwitz!$F$4^2)+(Q530^2*Markiwitz!$G$4^2)+(R530^2*Markiwitz!$H$4^2)+(S530^2*Markiwitz!$I$4^2)+(T530^2*Markiwitz!$J$4^2)+(2*L530*M530*Markiwitz!$B$8)+(2*L530*N530*Markiwitz!$E$8)+(2*L530*O530*Markiwitz!$H$8)+(2*L530*P530*Markiwitz!$B$11)+(2*L530*Q530*Markiwitz!$E$11)+(2*L530*R530*Markiwitz!$H$11)+(2*L530*S530*Markiwitz!$K$8)+(2*L530*T530*Markiwitz!$K$11)</f>
        <v>1.280074122424214E-2</v>
      </c>
      <c r="V530" s="5">
        <f t="shared" ca="1" si="141"/>
        <v>0.11314036072172538</v>
      </c>
      <c r="W530" s="42">
        <f ca="1">SUMPRODUCT(L530:T530,Markiwitz!$B$3:$J$3)</f>
        <v>0.21095970329749408</v>
      </c>
    </row>
    <row r="531" spans="1:23" x14ac:dyDescent="0.25">
      <c r="A531">
        <v>530</v>
      </c>
      <c r="B531" s="25">
        <f t="shared" ca="1" si="140"/>
        <v>1.0000000000000002</v>
      </c>
      <c r="C531" s="46">
        <v>0</v>
      </c>
      <c r="D531">
        <f t="shared" ca="1" si="151"/>
        <v>0.72404623323598138</v>
      </c>
      <c r="E531">
        <f t="shared" ca="1" si="151"/>
        <v>0.39452971223293232</v>
      </c>
      <c r="F531">
        <f t="shared" ca="1" si="151"/>
        <v>4.9149038720904148E-2</v>
      </c>
      <c r="G531">
        <f t="shared" ca="1" si="151"/>
        <v>0.21375042581623949</v>
      </c>
      <c r="H531">
        <f t="shared" ca="1" si="151"/>
        <v>0.72500155405283051</v>
      </c>
      <c r="I531">
        <f t="shared" ca="1" si="151"/>
        <v>0.80246349960975594</v>
      </c>
      <c r="J531">
        <f t="shared" ca="1" si="151"/>
        <v>0.52393119684648093</v>
      </c>
      <c r="K531">
        <f t="shared" ca="1" si="151"/>
        <v>0.2614843837726013</v>
      </c>
      <c r="L531" s="42">
        <f t="shared" ca="1" si="142"/>
        <v>0</v>
      </c>
      <c r="M531" s="42">
        <f t="shared" ca="1" si="143"/>
        <v>0.19598712862435488</v>
      </c>
      <c r="N531" s="42">
        <f t="shared" ca="1" si="144"/>
        <v>0.10679255261359032</v>
      </c>
      <c r="O531" s="42">
        <f t="shared" ca="1" si="145"/>
        <v>1.3303817534560376E-2</v>
      </c>
      <c r="P531" s="42">
        <f t="shared" ca="1" si="146"/>
        <v>5.7858642549286479E-2</v>
      </c>
      <c r="Q531" s="42">
        <f t="shared" ca="1" si="147"/>
        <v>0.19624571789008802</v>
      </c>
      <c r="R531" s="42">
        <f t="shared" ca="1" si="148"/>
        <v>0.21721336275926581</v>
      </c>
      <c r="S531" s="42">
        <f t="shared" ca="1" si="149"/>
        <v>0.14181935649017696</v>
      </c>
      <c r="T531" s="42">
        <f t="shared" ca="1" si="150"/>
        <v>7.0779421538677306E-2</v>
      </c>
      <c r="U531">
        <f ca="1">+(L531^2*Markiwitz!$B$4^2)+(M531^2*Markiwitz!$C$4^2)+(N531^2*Markiwitz!$D$4^2)+(O531^2*Markiwitz!$E$4^2)+(P531^2*Markiwitz!$F$4^2)+(Q531^2*Markiwitz!$G$4^2)+(R531^2*Markiwitz!$H$4^2)+(S531^2*Markiwitz!$I$4^2)+(T531^2*Markiwitz!$J$4^2)+(2*L531*M531*Markiwitz!$B$8)+(2*L531*N531*Markiwitz!$E$8)+(2*L531*O531*Markiwitz!$H$8)+(2*L531*P531*Markiwitz!$B$11)+(2*L531*Q531*Markiwitz!$E$11)+(2*L531*R531*Markiwitz!$H$11)+(2*L531*S531*Markiwitz!$K$8)+(2*L531*T531*Markiwitz!$K$11)</f>
        <v>1.9410079525260825E-2</v>
      </c>
      <c r="V531" s="5">
        <f t="shared" ca="1" si="141"/>
        <v>0.13932006146015305</v>
      </c>
      <c r="W531" s="42">
        <f ca="1">SUMPRODUCT(L531:T531,Markiwitz!$B$3:$J$3)</f>
        <v>0.62113870490599699</v>
      </c>
    </row>
    <row r="532" spans="1:23" x14ac:dyDescent="0.25">
      <c r="A532">
        <v>531</v>
      </c>
      <c r="B532" s="25">
        <f t="shared" ca="1" si="140"/>
        <v>0.99999999999999989</v>
      </c>
      <c r="C532" s="46">
        <v>0</v>
      </c>
      <c r="D532">
        <f t="shared" ref="D532:K541" ca="1" si="152">RAND()</f>
        <v>0.46253249184522061</v>
      </c>
      <c r="E532">
        <f t="shared" ca="1" si="152"/>
        <v>0.25942712653990863</v>
      </c>
      <c r="F532">
        <f t="shared" ca="1" si="152"/>
        <v>0.9348276842150478</v>
      </c>
      <c r="G532">
        <f t="shared" ca="1" si="152"/>
        <v>0.8900144741358238</v>
      </c>
      <c r="H532">
        <f t="shared" ca="1" si="152"/>
        <v>0.91296130683531729</v>
      </c>
      <c r="I532">
        <f t="shared" ca="1" si="152"/>
        <v>0.21580737103697367</v>
      </c>
      <c r="J532">
        <f t="shared" ca="1" si="152"/>
        <v>0.54109223126302453</v>
      </c>
      <c r="K532">
        <f t="shared" ca="1" si="152"/>
        <v>0.435144947924618</v>
      </c>
      <c r="L532" s="42">
        <f t="shared" ca="1" si="142"/>
        <v>0</v>
      </c>
      <c r="M532" s="42">
        <f t="shared" ca="1" si="143"/>
        <v>9.9430700548506598E-2</v>
      </c>
      <c r="N532" s="42">
        <f t="shared" ca="1" si="144"/>
        <v>5.5769100307403029E-2</v>
      </c>
      <c r="O532" s="42">
        <f t="shared" ca="1" si="145"/>
        <v>0.20096009074481364</v>
      </c>
      <c r="P532" s="42">
        <f t="shared" ca="1" si="146"/>
        <v>0.19132658617905068</v>
      </c>
      <c r="Q532" s="42">
        <f t="shared" ca="1" si="147"/>
        <v>0.19625947130800186</v>
      </c>
      <c r="R532" s="42">
        <f t="shared" ca="1" si="148"/>
        <v>4.6392152906132127E-2</v>
      </c>
      <c r="S532" s="42">
        <f t="shared" ca="1" si="149"/>
        <v>0.11631870314927154</v>
      </c>
      <c r="T532" s="42">
        <f t="shared" ca="1" si="150"/>
        <v>9.3543194856820458E-2</v>
      </c>
      <c r="U532">
        <f ca="1">+(L532^2*Markiwitz!$B$4^2)+(M532^2*Markiwitz!$C$4^2)+(N532^2*Markiwitz!$D$4^2)+(O532^2*Markiwitz!$E$4^2)+(P532^2*Markiwitz!$F$4^2)+(Q532^2*Markiwitz!$G$4^2)+(R532^2*Markiwitz!$H$4^2)+(S532^2*Markiwitz!$I$4^2)+(T532^2*Markiwitz!$J$4^2)+(2*L532*M532*Markiwitz!$B$8)+(2*L532*N532*Markiwitz!$E$8)+(2*L532*O532*Markiwitz!$H$8)+(2*L532*P532*Markiwitz!$B$11)+(2*L532*Q532*Markiwitz!$E$11)+(2*L532*R532*Markiwitz!$H$11)+(2*L532*S532*Markiwitz!$K$8)+(2*L532*T532*Markiwitz!$K$11)</f>
        <v>2.0803073126743048E-2</v>
      </c>
      <c r="V532" s="5">
        <f t="shared" ca="1" si="141"/>
        <v>0.14423270477510658</v>
      </c>
      <c r="W532" s="42">
        <f ca="1">SUMPRODUCT(L532:T532,Markiwitz!$B$3:$J$3)</f>
        <v>0.68935208820378835</v>
      </c>
    </row>
    <row r="533" spans="1:23" x14ac:dyDescent="0.25">
      <c r="A533">
        <v>532</v>
      </c>
      <c r="B533" s="25">
        <f t="shared" ca="1" si="140"/>
        <v>1</v>
      </c>
      <c r="C533" s="46">
        <v>0</v>
      </c>
      <c r="D533">
        <f t="shared" ca="1" si="152"/>
        <v>0.95808541043700368</v>
      </c>
      <c r="E533">
        <f t="shared" ca="1" si="152"/>
        <v>0.87126070552786239</v>
      </c>
      <c r="F533">
        <f t="shared" ca="1" si="152"/>
        <v>0.39886846306819712</v>
      </c>
      <c r="G533">
        <f t="shared" ca="1" si="152"/>
        <v>0.68240343951532456</v>
      </c>
      <c r="H533">
        <f t="shared" ca="1" si="152"/>
        <v>0.6609150166969785</v>
      </c>
      <c r="I533">
        <f t="shared" ca="1" si="152"/>
        <v>0.28313404097230843</v>
      </c>
      <c r="J533">
        <f t="shared" ca="1" si="152"/>
        <v>0.38812156840662237</v>
      </c>
      <c r="K533">
        <f t="shared" ca="1" si="152"/>
        <v>0.88772452404640589</v>
      </c>
      <c r="L533" s="42">
        <f t="shared" ca="1" si="142"/>
        <v>0</v>
      </c>
      <c r="M533" s="42">
        <f t="shared" ca="1" si="143"/>
        <v>0.18674260818343053</v>
      </c>
      <c r="N533" s="42">
        <f t="shared" ca="1" si="144"/>
        <v>0.16981940731546799</v>
      </c>
      <c r="O533" s="42">
        <f t="shared" ca="1" si="145"/>
        <v>7.7744360058146486E-2</v>
      </c>
      <c r="P533" s="42">
        <f t="shared" ca="1" si="146"/>
        <v>0.13300880771194529</v>
      </c>
      <c r="Q533" s="42">
        <f t="shared" ca="1" si="147"/>
        <v>0.12882045030755065</v>
      </c>
      <c r="R533" s="42">
        <f t="shared" ca="1" si="148"/>
        <v>5.5186300407775279E-2</v>
      </c>
      <c r="S533" s="42">
        <f t="shared" ca="1" si="149"/>
        <v>7.5649658357115818E-2</v>
      </c>
      <c r="T533" s="42">
        <f t="shared" ca="1" si="150"/>
        <v>0.17302840765856803</v>
      </c>
      <c r="U533">
        <f ca="1">+(L533^2*Markiwitz!$B$4^2)+(M533^2*Markiwitz!$C$4^2)+(N533^2*Markiwitz!$D$4^2)+(O533^2*Markiwitz!$E$4^2)+(P533^2*Markiwitz!$F$4^2)+(Q533^2*Markiwitz!$G$4^2)+(R533^2*Markiwitz!$H$4^2)+(S533^2*Markiwitz!$I$4^2)+(T533^2*Markiwitz!$J$4^2)+(2*L533*M533*Markiwitz!$B$8)+(2*L533*N533*Markiwitz!$E$8)+(2*L533*O533*Markiwitz!$H$8)+(2*L533*P533*Markiwitz!$B$11)+(2*L533*Q533*Markiwitz!$E$11)+(2*L533*R533*Markiwitz!$H$11)+(2*L533*S533*Markiwitz!$K$8)+(2*L533*T533*Markiwitz!$K$11)</f>
        <v>1.1674359019822032E-2</v>
      </c>
      <c r="V533" s="5">
        <f t="shared" ca="1" si="141"/>
        <v>0.10804794778163088</v>
      </c>
      <c r="W533" s="42">
        <f ca="1">SUMPRODUCT(L533:T533,Markiwitz!$B$3:$J$3)</f>
        <v>0.49137243198317077</v>
      </c>
    </row>
    <row r="534" spans="1:23" x14ac:dyDescent="0.25">
      <c r="A534">
        <v>533</v>
      </c>
      <c r="B534" s="25">
        <f t="shared" ca="1" si="140"/>
        <v>0.99999999999999989</v>
      </c>
      <c r="C534" s="46">
        <v>0</v>
      </c>
      <c r="D534">
        <f t="shared" ca="1" si="152"/>
        <v>9.1439294102589552E-2</v>
      </c>
      <c r="E534">
        <f t="shared" ca="1" si="152"/>
        <v>0.10077738331365282</v>
      </c>
      <c r="F534">
        <f t="shared" ca="1" si="152"/>
        <v>0.93984106813597368</v>
      </c>
      <c r="G534">
        <f t="shared" ca="1" si="152"/>
        <v>0.60097984040608465</v>
      </c>
      <c r="H534">
        <f t="shared" ca="1" si="152"/>
        <v>0.71600003290454961</v>
      </c>
      <c r="I534">
        <f t="shared" ca="1" si="152"/>
        <v>0.23351781846750352</v>
      </c>
      <c r="J534">
        <f t="shared" ca="1" si="152"/>
        <v>0.15938747567807332</v>
      </c>
      <c r="K534">
        <f t="shared" ca="1" si="152"/>
        <v>0.98982615097059845</v>
      </c>
      <c r="L534" s="42">
        <f t="shared" ca="1" si="142"/>
        <v>0</v>
      </c>
      <c r="M534" s="42">
        <f t="shared" ca="1" si="143"/>
        <v>2.3863466867608193E-2</v>
      </c>
      <c r="N534" s="42">
        <f t="shared" ca="1" si="144"/>
        <v>2.6300484614540553E-2</v>
      </c>
      <c r="O534" s="42">
        <f t="shared" ca="1" si="145"/>
        <v>0.24527602066916163</v>
      </c>
      <c r="P534" s="42">
        <f t="shared" ca="1" si="146"/>
        <v>0.15684135196342153</v>
      </c>
      <c r="Q534" s="42">
        <f t="shared" ca="1" si="147"/>
        <v>0.18685886882781846</v>
      </c>
      <c r="R534" s="42">
        <f t="shared" ca="1" si="148"/>
        <v>6.0942560621075503E-2</v>
      </c>
      <c r="S534" s="42">
        <f t="shared" ca="1" si="149"/>
        <v>4.1596315700863376E-2</v>
      </c>
      <c r="T534" s="42">
        <f t="shared" ca="1" si="150"/>
        <v>0.25832093073551066</v>
      </c>
      <c r="U534">
        <f ca="1">+(L534^2*Markiwitz!$B$4^2)+(M534^2*Markiwitz!$C$4^2)+(N534^2*Markiwitz!$D$4^2)+(O534^2*Markiwitz!$E$4^2)+(P534^2*Markiwitz!$F$4^2)+(Q534^2*Markiwitz!$G$4^2)+(R534^2*Markiwitz!$H$4^2)+(S534^2*Markiwitz!$I$4^2)+(T534^2*Markiwitz!$J$4^2)+(2*L534*M534*Markiwitz!$B$8)+(2*L534*N534*Markiwitz!$E$8)+(2*L534*O534*Markiwitz!$H$8)+(2*L534*P534*Markiwitz!$B$11)+(2*L534*Q534*Markiwitz!$E$11)+(2*L534*R534*Markiwitz!$H$11)+(2*L534*S534*Markiwitz!$K$8)+(2*L534*T534*Markiwitz!$K$11)</f>
        <v>1.97218100494293E-2</v>
      </c>
      <c r="V534" s="5">
        <f t="shared" ca="1" si="141"/>
        <v>0.14043436206794013</v>
      </c>
      <c r="W534" s="42">
        <f ca="1">SUMPRODUCT(L534:T534,Markiwitz!$B$3:$J$3)</f>
        <v>0.66533655835416039</v>
      </c>
    </row>
    <row r="535" spans="1:23" x14ac:dyDescent="0.25">
      <c r="A535">
        <v>534</v>
      </c>
      <c r="B535" s="25">
        <f t="shared" ca="1" si="140"/>
        <v>0.99999999999999989</v>
      </c>
      <c r="C535" s="46">
        <v>0</v>
      </c>
      <c r="D535">
        <f t="shared" ca="1" si="152"/>
        <v>0.49215674035633139</v>
      </c>
      <c r="E535">
        <f t="shared" ca="1" si="152"/>
        <v>0.56432641623836022</v>
      </c>
      <c r="F535">
        <f t="shared" ca="1" si="152"/>
        <v>0.79061457773810484</v>
      </c>
      <c r="G535">
        <f t="shared" ca="1" si="152"/>
        <v>0.11810656877799641</v>
      </c>
      <c r="H535">
        <f t="shared" ca="1" si="152"/>
        <v>0.49565232746385368</v>
      </c>
      <c r="I535">
        <f t="shared" ca="1" si="152"/>
        <v>0.92678292381386218</v>
      </c>
      <c r="J535">
        <f t="shared" ca="1" si="152"/>
        <v>0.62729773089375929</v>
      </c>
      <c r="K535">
        <f t="shared" ca="1" si="152"/>
        <v>0.36095916372072778</v>
      </c>
      <c r="L535" s="42">
        <f t="shared" ca="1" si="142"/>
        <v>0</v>
      </c>
      <c r="M535" s="42">
        <f t="shared" ca="1" si="143"/>
        <v>0.11246992384119701</v>
      </c>
      <c r="N535" s="42">
        <f t="shared" ca="1" si="144"/>
        <v>0.12896247039093814</v>
      </c>
      <c r="O535" s="42">
        <f t="shared" ca="1" si="145"/>
        <v>0.18067488272448459</v>
      </c>
      <c r="P535" s="42">
        <f t="shared" ca="1" si="146"/>
        <v>2.6990256774678891E-2</v>
      </c>
      <c r="Q535" s="42">
        <f t="shared" ca="1" si="147"/>
        <v>0.11326875149817202</v>
      </c>
      <c r="R535" s="42">
        <f t="shared" ca="1" si="148"/>
        <v>0.21179269999065459</v>
      </c>
      <c r="S535" s="42">
        <f t="shared" ca="1" si="149"/>
        <v>0.1433529650905434</v>
      </c>
      <c r="T535" s="42">
        <f t="shared" ca="1" si="150"/>
        <v>8.2488049689331364E-2</v>
      </c>
      <c r="U535">
        <f ca="1">+(L535^2*Markiwitz!$B$4^2)+(M535^2*Markiwitz!$C$4^2)+(N535^2*Markiwitz!$D$4^2)+(O535^2*Markiwitz!$E$4^2)+(P535^2*Markiwitz!$F$4^2)+(Q535^2*Markiwitz!$G$4^2)+(R535^2*Markiwitz!$H$4^2)+(S535^2*Markiwitz!$I$4^2)+(T535^2*Markiwitz!$J$4^2)+(2*L535*M535*Markiwitz!$B$8)+(2*L535*N535*Markiwitz!$E$8)+(2*L535*O535*Markiwitz!$H$8)+(2*L535*P535*Markiwitz!$B$11)+(2*L535*Q535*Markiwitz!$E$11)+(2*L535*R535*Markiwitz!$H$11)+(2*L535*S535*Markiwitz!$K$8)+(2*L535*T535*Markiwitz!$K$11)</f>
        <v>1.4640984094266278E-2</v>
      </c>
      <c r="V535" s="5">
        <f t="shared" ca="1" si="141"/>
        <v>0.12099993427380974</v>
      </c>
      <c r="W535" s="42">
        <f ca="1">SUMPRODUCT(L535:T535,Markiwitz!$B$3:$J$3)</f>
        <v>0.42456065530413639</v>
      </c>
    </row>
    <row r="536" spans="1:23" x14ac:dyDescent="0.25">
      <c r="A536">
        <v>535</v>
      </c>
      <c r="B536" s="25">
        <f t="shared" ca="1" si="140"/>
        <v>1.0000000000000002</v>
      </c>
      <c r="C536" s="46">
        <v>0</v>
      </c>
      <c r="D536">
        <f t="shared" ca="1" si="152"/>
        <v>0.78922274940508463</v>
      </c>
      <c r="E536">
        <f t="shared" ca="1" si="152"/>
        <v>0.77057672457098259</v>
      </c>
      <c r="F536">
        <f t="shared" ca="1" si="152"/>
        <v>0.11440572668971072</v>
      </c>
      <c r="G536">
        <f t="shared" ca="1" si="152"/>
        <v>0.27498422579402781</v>
      </c>
      <c r="H536">
        <f t="shared" ca="1" si="152"/>
        <v>5.226875350326321E-2</v>
      </c>
      <c r="I536">
        <f t="shared" ca="1" si="152"/>
        <v>0.46174486585236674</v>
      </c>
      <c r="J536">
        <f t="shared" ca="1" si="152"/>
        <v>0.35667719076639448</v>
      </c>
      <c r="K536">
        <f t="shared" ca="1" si="152"/>
        <v>0.35095305939056221</v>
      </c>
      <c r="L536" s="42">
        <f t="shared" ca="1" si="142"/>
        <v>0</v>
      </c>
      <c r="M536" s="42">
        <f t="shared" ca="1" si="143"/>
        <v>0.24890073861894887</v>
      </c>
      <c r="N536" s="42">
        <f t="shared" ca="1" si="144"/>
        <v>0.24302025765585747</v>
      </c>
      <c r="O536" s="42">
        <f t="shared" ca="1" si="145"/>
        <v>3.6080650103879452E-2</v>
      </c>
      <c r="P536" s="42">
        <f t="shared" ca="1" si="146"/>
        <v>8.6723015726911309E-2</v>
      </c>
      <c r="Q536" s="42">
        <f t="shared" ca="1" si="147"/>
        <v>1.6484232573707118E-2</v>
      </c>
      <c r="R536" s="42">
        <f t="shared" ca="1" si="148"/>
        <v>0.14562256124876613</v>
      </c>
      <c r="S536" s="42">
        <f t="shared" ca="1" si="149"/>
        <v>0.11248689460257894</v>
      </c>
      <c r="T536" s="42">
        <f t="shared" ca="1" si="150"/>
        <v>0.11068164946935068</v>
      </c>
      <c r="U536">
        <f ca="1">+(L536^2*Markiwitz!$B$4^2)+(M536^2*Markiwitz!$C$4^2)+(N536^2*Markiwitz!$D$4^2)+(O536^2*Markiwitz!$E$4^2)+(P536^2*Markiwitz!$F$4^2)+(Q536^2*Markiwitz!$G$4^2)+(R536^2*Markiwitz!$H$4^2)+(S536^2*Markiwitz!$I$4^2)+(T536^2*Markiwitz!$J$4^2)+(2*L536*M536*Markiwitz!$B$8)+(2*L536*N536*Markiwitz!$E$8)+(2*L536*O536*Markiwitz!$H$8)+(2*L536*P536*Markiwitz!$B$11)+(2*L536*Q536*Markiwitz!$E$11)+(2*L536*R536*Markiwitz!$H$11)+(2*L536*S536*Markiwitz!$K$8)+(2*L536*T536*Markiwitz!$K$11)</f>
        <v>1.0659534464930899E-2</v>
      </c>
      <c r="V536" s="5">
        <f t="shared" ca="1" si="141"/>
        <v>0.10324502150191504</v>
      </c>
      <c r="W536" s="42">
        <f ca="1">SUMPRODUCT(L536:T536,Markiwitz!$B$3:$J$3)</f>
        <v>0.17639426565321006</v>
      </c>
    </row>
    <row r="537" spans="1:23" x14ac:dyDescent="0.25">
      <c r="A537">
        <v>536</v>
      </c>
      <c r="B537" s="25">
        <f t="shared" ca="1" si="140"/>
        <v>1</v>
      </c>
      <c r="C537" s="46">
        <v>0</v>
      </c>
      <c r="D537">
        <f t="shared" ca="1" si="152"/>
        <v>0.53850925765285296</v>
      </c>
      <c r="E537">
        <f t="shared" ca="1" si="152"/>
        <v>0.14227496617414948</v>
      </c>
      <c r="F537">
        <f t="shared" ca="1" si="152"/>
        <v>0.88361161793183551</v>
      </c>
      <c r="G537">
        <f t="shared" ca="1" si="152"/>
        <v>0.13387935986235355</v>
      </c>
      <c r="H537">
        <f t="shared" ca="1" si="152"/>
        <v>0.4999375069816423</v>
      </c>
      <c r="I537">
        <f t="shared" ca="1" si="152"/>
        <v>5.4109361570622183E-2</v>
      </c>
      <c r="J537">
        <f t="shared" ca="1" si="152"/>
        <v>3.6529209842282473E-2</v>
      </c>
      <c r="K537">
        <f t="shared" ca="1" si="152"/>
        <v>0.88125764938848195</v>
      </c>
      <c r="L537" s="42">
        <f t="shared" ca="1" si="142"/>
        <v>0</v>
      </c>
      <c r="M537" s="42">
        <f t="shared" ca="1" si="143"/>
        <v>0.16987090022615045</v>
      </c>
      <c r="N537" s="42">
        <f t="shared" ca="1" si="144"/>
        <v>4.4880150601288062E-2</v>
      </c>
      <c r="O537" s="42">
        <f t="shared" ca="1" si="145"/>
        <v>0.27873225734798279</v>
      </c>
      <c r="P537" s="42">
        <f t="shared" ca="1" si="146"/>
        <v>4.2231785356194172E-2</v>
      </c>
      <c r="Q537" s="42">
        <f t="shared" ca="1" si="147"/>
        <v>0.1577035736357485</v>
      </c>
      <c r="R537" s="42">
        <f t="shared" ca="1" si="148"/>
        <v>1.7068612711927004E-2</v>
      </c>
      <c r="S537" s="42">
        <f t="shared" ca="1" si="149"/>
        <v>1.1523014084297617E-2</v>
      </c>
      <c r="T537" s="42">
        <f t="shared" ca="1" si="150"/>
        <v>0.27798970603641132</v>
      </c>
      <c r="U537">
        <f ca="1">+(L537^2*Markiwitz!$B$4^2)+(M537^2*Markiwitz!$C$4^2)+(N537^2*Markiwitz!$D$4^2)+(O537^2*Markiwitz!$E$4^2)+(P537^2*Markiwitz!$F$4^2)+(Q537^2*Markiwitz!$G$4^2)+(R537^2*Markiwitz!$H$4^2)+(S537^2*Markiwitz!$I$4^2)+(T537^2*Markiwitz!$J$4^2)+(2*L537*M537*Markiwitz!$B$8)+(2*L537*N537*Markiwitz!$E$8)+(2*L537*O537*Markiwitz!$H$8)+(2*L537*P537*Markiwitz!$B$11)+(2*L537*Q537*Markiwitz!$E$11)+(2*L537*R537*Markiwitz!$H$11)+(2*L537*S537*Markiwitz!$K$8)+(2*L537*T537*Markiwitz!$K$11)</f>
        <v>1.6528638465381395E-2</v>
      </c>
      <c r="V537" s="5">
        <f t="shared" ca="1" si="141"/>
        <v>0.12856375253305807</v>
      </c>
      <c r="W537" s="42">
        <f ca="1">SUMPRODUCT(L537:T537,Markiwitz!$B$3:$J$3)</f>
        <v>0.58132122437730727</v>
      </c>
    </row>
    <row r="538" spans="1:23" x14ac:dyDescent="0.25">
      <c r="A538">
        <v>537</v>
      </c>
      <c r="B538" s="25">
        <f t="shared" ca="1" si="140"/>
        <v>0.99999999999999989</v>
      </c>
      <c r="C538" s="46">
        <v>0</v>
      </c>
      <c r="D538">
        <f t="shared" ca="1" si="152"/>
        <v>0.4072318218612575</v>
      </c>
      <c r="E538">
        <f t="shared" ca="1" si="152"/>
        <v>0.2817830065437642</v>
      </c>
      <c r="F538">
        <f t="shared" ca="1" si="152"/>
        <v>0.77693950248563004</v>
      </c>
      <c r="G538">
        <f t="shared" ca="1" si="152"/>
        <v>0.74201702981772955</v>
      </c>
      <c r="H538">
        <f t="shared" ca="1" si="152"/>
        <v>0.81201968934768209</v>
      </c>
      <c r="I538">
        <f t="shared" ca="1" si="152"/>
        <v>0.11665009637837298</v>
      </c>
      <c r="J538">
        <f t="shared" ca="1" si="152"/>
        <v>0.61115419927184678</v>
      </c>
      <c r="K538">
        <f t="shared" ca="1" si="152"/>
        <v>0.37571997680892433</v>
      </c>
      <c r="L538" s="42">
        <f t="shared" ca="1" si="142"/>
        <v>0</v>
      </c>
      <c r="M538" s="42">
        <f t="shared" ca="1" si="143"/>
        <v>9.8758411212319583E-2</v>
      </c>
      <c r="N538" s="42">
        <f t="shared" ca="1" si="144"/>
        <v>6.8335627372395916E-2</v>
      </c>
      <c r="O538" s="42">
        <f t="shared" ca="1" si="145"/>
        <v>0.18841678561090508</v>
      </c>
      <c r="P538" s="42">
        <f t="shared" ca="1" si="146"/>
        <v>0.17994768341617892</v>
      </c>
      <c r="Q538" s="42">
        <f t="shared" ca="1" si="147"/>
        <v>0.19692413531578123</v>
      </c>
      <c r="R538" s="42">
        <f t="shared" ca="1" si="148"/>
        <v>2.8288993068957553E-2</v>
      </c>
      <c r="S538" s="42">
        <f t="shared" ca="1" si="149"/>
        <v>0.14821193847269687</v>
      </c>
      <c r="T538" s="42">
        <f t="shared" ca="1" si="150"/>
        <v>9.1116425530764752E-2</v>
      </c>
      <c r="U538">
        <f ca="1">+(L538^2*Markiwitz!$B$4^2)+(M538^2*Markiwitz!$C$4^2)+(N538^2*Markiwitz!$D$4^2)+(O538^2*Markiwitz!$E$4^2)+(P538^2*Markiwitz!$F$4^2)+(Q538^2*Markiwitz!$G$4^2)+(R538^2*Markiwitz!$H$4^2)+(S538^2*Markiwitz!$I$4^2)+(T538^2*Markiwitz!$J$4^2)+(2*L538*M538*Markiwitz!$B$8)+(2*L538*N538*Markiwitz!$E$8)+(2*L538*O538*Markiwitz!$H$8)+(2*L538*P538*Markiwitz!$B$11)+(2*L538*Q538*Markiwitz!$E$11)+(2*L538*R538*Markiwitz!$H$11)+(2*L538*S538*Markiwitz!$K$8)+(2*L538*T538*Markiwitz!$K$11)</f>
        <v>2.0883193916953521E-2</v>
      </c>
      <c r="V538" s="5">
        <f t="shared" ca="1" si="141"/>
        <v>0.14451018620482614</v>
      </c>
      <c r="W538" s="42">
        <f ca="1">SUMPRODUCT(L538:T538,Markiwitz!$B$3:$J$3)</f>
        <v>0.68270263497807127</v>
      </c>
    </row>
    <row r="539" spans="1:23" x14ac:dyDescent="0.25">
      <c r="A539">
        <v>538</v>
      </c>
      <c r="B539" s="25">
        <f t="shared" ca="1" si="140"/>
        <v>1</v>
      </c>
      <c r="C539" s="46">
        <v>0</v>
      </c>
      <c r="D539">
        <f t="shared" ca="1" si="152"/>
        <v>0.5364688558034294</v>
      </c>
      <c r="E539">
        <f t="shared" ca="1" si="152"/>
        <v>0.12718109320521531</v>
      </c>
      <c r="F539">
        <f t="shared" ca="1" si="152"/>
        <v>0.96086262037951553</v>
      </c>
      <c r="G539">
        <f t="shared" ca="1" si="152"/>
        <v>0.64163305166912465</v>
      </c>
      <c r="H539">
        <f t="shared" ca="1" si="152"/>
        <v>0.45252063757472705</v>
      </c>
      <c r="I539">
        <f t="shared" ca="1" si="152"/>
        <v>0.19766568608238788</v>
      </c>
      <c r="J539">
        <f t="shared" ca="1" si="152"/>
        <v>0.32535706855344448</v>
      </c>
      <c r="K539">
        <f t="shared" ca="1" si="152"/>
        <v>0.90772390751751808</v>
      </c>
      <c r="L539" s="42">
        <f t="shared" ca="1" si="142"/>
        <v>0</v>
      </c>
      <c r="M539" s="42">
        <f t="shared" ca="1" si="143"/>
        <v>0.12928789350323119</v>
      </c>
      <c r="N539" s="42">
        <f t="shared" ca="1" si="144"/>
        <v>3.0650382507881054E-2</v>
      </c>
      <c r="O539" s="42">
        <f t="shared" ca="1" si="145"/>
        <v>0.23156591998022996</v>
      </c>
      <c r="P539" s="42">
        <f t="shared" ca="1" si="146"/>
        <v>0.15463224892732108</v>
      </c>
      <c r="Q539" s="42">
        <f t="shared" ca="1" si="147"/>
        <v>0.10905654515797819</v>
      </c>
      <c r="R539" s="42">
        <f t="shared" ca="1" si="148"/>
        <v>4.7637024768548593E-2</v>
      </c>
      <c r="S539" s="42">
        <f t="shared" ca="1" si="149"/>
        <v>7.84103859424682E-2</v>
      </c>
      <c r="T539" s="42">
        <f t="shared" ca="1" si="150"/>
        <v>0.2187595992123417</v>
      </c>
      <c r="U539">
        <f ca="1">+(L539^2*Markiwitz!$B$4^2)+(M539^2*Markiwitz!$C$4^2)+(N539^2*Markiwitz!$D$4^2)+(O539^2*Markiwitz!$E$4^2)+(P539^2*Markiwitz!$F$4^2)+(Q539^2*Markiwitz!$G$4^2)+(R539^2*Markiwitz!$H$4^2)+(S539^2*Markiwitz!$I$4^2)+(T539^2*Markiwitz!$J$4^2)+(2*L539*M539*Markiwitz!$B$8)+(2*L539*N539*Markiwitz!$E$8)+(2*L539*O539*Markiwitz!$H$8)+(2*L539*P539*Markiwitz!$B$11)+(2*L539*Q539*Markiwitz!$E$11)+(2*L539*R539*Markiwitz!$H$11)+(2*L539*S539*Markiwitz!$K$8)+(2*L539*T539*Markiwitz!$K$11)</f>
        <v>1.3248149967251743E-2</v>
      </c>
      <c r="V539" s="5">
        <f t="shared" ca="1" si="141"/>
        <v>0.11510060802294549</v>
      </c>
      <c r="W539" s="42">
        <f ca="1">SUMPRODUCT(L539:T539,Markiwitz!$B$3:$J$3)</f>
        <v>0.45536159784153557</v>
      </c>
    </row>
    <row r="540" spans="1:23" x14ac:dyDescent="0.25">
      <c r="A540">
        <v>539</v>
      </c>
      <c r="B540" s="25">
        <f t="shared" ca="1" si="140"/>
        <v>0.99999999999999989</v>
      </c>
      <c r="C540" s="46">
        <v>0</v>
      </c>
      <c r="D540">
        <f t="shared" ca="1" si="152"/>
        <v>0.73197009423524717</v>
      </c>
      <c r="E540">
        <f t="shared" ca="1" si="152"/>
        <v>9.9675949731706681E-2</v>
      </c>
      <c r="F540">
        <f t="shared" ca="1" si="152"/>
        <v>0.75728479474673438</v>
      </c>
      <c r="G540">
        <f t="shared" ca="1" si="152"/>
        <v>0.11775702263679988</v>
      </c>
      <c r="H540">
        <f t="shared" ca="1" si="152"/>
        <v>0.84096938684929612</v>
      </c>
      <c r="I540">
        <f t="shared" ca="1" si="152"/>
        <v>0.37355306607116467</v>
      </c>
      <c r="J540">
        <f t="shared" ca="1" si="152"/>
        <v>0.30001454821018181</v>
      </c>
      <c r="K540">
        <f t="shared" ca="1" si="152"/>
        <v>0.92584839749204673</v>
      </c>
      <c r="L540" s="42">
        <f t="shared" ca="1" si="142"/>
        <v>0</v>
      </c>
      <c r="M540" s="42">
        <f t="shared" ca="1" si="143"/>
        <v>0.17650281254977909</v>
      </c>
      <c r="N540" s="42">
        <f t="shared" ca="1" si="144"/>
        <v>2.4035251726503466E-2</v>
      </c>
      <c r="O540" s="42">
        <f t="shared" ca="1" si="145"/>
        <v>0.18260704532420829</v>
      </c>
      <c r="P540" s="42">
        <f t="shared" ca="1" si="146"/>
        <v>2.839521157568398E-2</v>
      </c>
      <c r="Q540" s="42">
        <f t="shared" ca="1" si="147"/>
        <v>0.2027862384217286</v>
      </c>
      <c r="R540" s="42">
        <f t="shared" ca="1" si="148"/>
        <v>9.0076312293933467E-2</v>
      </c>
      <c r="S540" s="42">
        <f t="shared" ca="1" si="149"/>
        <v>7.2343681773329033E-2</v>
      </c>
      <c r="T540" s="42">
        <f t="shared" ca="1" si="150"/>
        <v>0.22325344633483393</v>
      </c>
      <c r="U540">
        <f ca="1">+(L540^2*Markiwitz!$B$4^2)+(M540^2*Markiwitz!$C$4^2)+(N540^2*Markiwitz!$D$4^2)+(O540^2*Markiwitz!$E$4^2)+(P540^2*Markiwitz!$F$4^2)+(Q540^2*Markiwitz!$G$4^2)+(R540^2*Markiwitz!$H$4^2)+(S540^2*Markiwitz!$I$4^2)+(T540^2*Markiwitz!$J$4^2)+(2*L540*M540*Markiwitz!$B$8)+(2*L540*N540*Markiwitz!$E$8)+(2*L540*O540*Markiwitz!$H$8)+(2*L540*P540*Markiwitz!$B$11)+(2*L540*Q540*Markiwitz!$E$11)+(2*L540*R540*Markiwitz!$H$11)+(2*L540*S540*Markiwitz!$K$8)+(2*L540*T540*Markiwitz!$K$11)</f>
        <v>1.7505468128741274E-2</v>
      </c>
      <c r="V540" s="5">
        <f t="shared" ca="1" si="141"/>
        <v>0.13230823152299057</v>
      </c>
      <c r="W540" s="42">
        <f ca="1">SUMPRODUCT(L540:T540,Markiwitz!$B$3:$J$3)</f>
        <v>0.66640579155024005</v>
      </c>
    </row>
    <row r="541" spans="1:23" x14ac:dyDescent="0.25">
      <c r="A541">
        <v>540</v>
      </c>
      <c r="B541" s="25">
        <f t="shared" ca="1" si="140"/>
        <v>1</v>
      </c>
      <c r="C541" s="46">
        <v>0</v>
      </c>
      <c r="D541">
        <f t="shared" ca="1" si="152"/>
        <v>0.27888830307726009</v>
      </c>
      <c r="E541">
        <f t="shared" ca="1" si="152"/>
        <v>0.52255430245643453</v>
      </c>
      <c r="F541">
        <f t="shared" ca="1" si="152"/>
        <v>0.74534229529895057</v>
      </c>
      <c r="G541">
        <f t="shared" ca="1" si="152"/>
        <v>0.46778507478670295</v>
      </c>
      <c r="H541">
        <f t="shared" ca="1" si="152"/>
        <v>8.054955954213161E-2</v>
      </c>
      <c r="I541">
        <f t="shared" ca="1" si="152"/>
        <v>0.39633220858955698</v>
      </c>
      <c r="J541">
        <f t="shared" ca="1" si="152"/>
        <v>0.1264640139488048</v>
      </c>
      <c r="K541">
        <f t="shared" ca="1" si="152"/>
        <v>0.95154574793058633</v>
      </c>
      <c r="L541" s="42">
        <f t="shared" ca="1" si="142"/>
        <v>0</v>
      </c>
      <c r="M541" s="42">
        <f t="shared" ca="1" si="143"/>
        <v>7.813175814820944E-2</v>
      </c>
      <c r="N541" s="42">
        <f t="shared" ca="1" si="144"/>
        <v>0.14639583635575379</v>
      </c>
      <c r="O541" s="42">
        <f t="shared" ca="1" si="145"/>
        <v>0.20881085119513301</v>
      </c>
      <c r="P541" s="42">
        <f t="shared" ca="1" si="146"/>
        <v>0.13105200155508728</v>
      </c>
      <c r="Q541" s="42">
        <f t="shared" ca="1" si="147"/>
        <v>2.2566305706077421E-2</v>
      </c>
      <c r="R541" s="42">
        <f t="shared" ca="1" si="148"/>
        <v>0.11103417363218153</v>
      </c>
      <c r="S541" s="42">
        <f t="shared" ca="1" si="149"/>
        <v>3.5429437675493045E-2</v>
      </c>
      <c r="T541" s="42">
        <f t="shared" ca="1" si="150"/>
        <v>0.26657963573206467</v>
      </c>
      <c r="U541">
        <f ca="1">+(L541^2*Markiwitz!$B$4^2)+(M541^2*Markiwitz!$C$4^2)+(N541^2*Markiwitz!$D$4^2)+(O541^2*Markiwitz!$E$4^2)+(P541^2*Markiwitz!$F$4^2)+(Q541^2*Markiwitz!$G$4^2)+(R541^2*Markiwitz!$H$4^2)+(S541^2*Markiwitz!$I$4^2)+(T541^2*Markiwitz!$J$4^2)+(2*L541*M541*Markiwitz!$B$8)+(2*L541*N541*Markiwitz!$E$8)+(2*L541*O541*Markiwitz!$H$8)+(2*L541*P541*Markiwitz!$B$11)+(2*L541*Q541*Markiwitz!$E$11)+(2*L541*R541*Markiwitz!$H$11)+(2*L541*S541*Markiwitz!$K$8)+(2*L541*T541*Markiwitz!$K$11)</f>
        <v>1.0464167525806343E-2</v>
      </c>
      <c r="V541" s="5">
        <f t="shared" ca="1" si="141"/>
        <v>0.10229451366425446</v>
      </c>
      <c r="W541" s="42">
        <f ca="1">SUMPRODUCT(L541:T541,Markiwitz!$B$3:$J$3)</f>
        <v>0.22870210433723753</v>
      </c>
    </row>
    <row r="542" spans="1:23" x14ac:dyDescent="0.25">
      <c r="A542">
        <v>541</v>
      </c>
      <c r="B542" s="25">
        <f t="shared" ca="1" si="140"/>
        <v>1</v>
      </c>
      <c r="C542" s="46">
        <v>0</v>
      </c>
      <c r="D542">
        <f t="shared" ref="D542:K551" ca="1" si="153">RAND()</f>
        <v>0.9620664807027024</v>
      </c>
      <c r="E542">
        <f t="shared" ca="1" si="153"/>
        <v>0.97799744134013245</v>
      </c>
      <c r="F542">
        <f t="shared" ca="1" si="153"/>
        <v>0.4224543363396468</v>
      </c>
      <c r="G542">
        <f t="shared" ca="1" si="153"/>
        <v>0.59749898767680698</v>
      </c>
      <c r="H542">
        <f t="shared" ca="1" si="153"/>
        <v>0.54070742302453911</v>
      </c>
      <c r="I542">
        <f t="shared" ca="1" si="153"/>
        <v>0.62618222945038771</v>
      </c>
      <c r="J542">
        <f t="shared" ca="1" si="153"/>
        <v>0.42791044602485517</v>
      </c>
      <c r="K542">
        <f t="shared" ca="1" si="153"/>
        <v>0.49663811782921463</v>
      </c>
      <c r="L542" s="42">
        <f t="shared" ca="1" si="142"/>
        <v>0</v>
      </c>
      <c r="M542" s="42">
        <f t="shared" ca="1" si="143"/>
        <v>0.19045332337699072</v>
      </c>
      <c r="N542" s="42">
        <f t="shared" ca="1" si="144"/>
        <v>0.19360706010812642</v>
      </c>
      <c r="O542" s="42">
        <f t="shared" ca="1" si="145"/>
        <v>8.3630220930407631E-2</v>
      </c>
      <c r="P542" s="42">
        <f t="shared" ca="1" si="146"/>
        <v>0.11828254096776981</v>
      </c>
      <c r="Q542" s="42">
        <f t="shared" ca="1" si="147"/>
        <v>0.10703992681920968</v>
      </c>
      <c r="R542" s="42">
        <f t="shared" ca="1" si="148"/>
        <v>0.12396075430393561</v>
      </c>
      <c r="S542" s="42">
        <f t="shared" ca="1" si="149"/>
        <v>8.4710327391967682E-2</v>
      </c>
      <c r="T542" s="42">
        <f t="shared" ca="1" si="150"/>
        <v>9.831584610159233E-2</v>
      </c>
      <c r="U542">
        <f ca="1">+(L542^2*Markiwitz!$B$4^2)+(M542^2*Markiwitz!$C$4^2)+(N542^2*Markiwitz!$D$4^2)+(O542^2*Markiwitz!$E$4^2)+(P542^2*Markiwitz!$F$4^2)+(Q542^2*Markiwitz!$G$4^2)+(R542^2*Markiwitz!$H$4^2)+(S542^2*Markiwitz!$I$4^2)+(T542^2*Markiwitz!$J$4^2)+(2*L542*M542*Markiwitz!$B$8)+(2*L542*N542*Markiwitz!$E$8)+(2*L542*O542*Markiwitz!$H$8)+(2*L542*P542*Markiwitz!$B$11)+(2*L542*Q542*Markiwitz!$E$11)+(2*L542*R542*Markiwitz!$H$11)+(2*L542*S542*Markiwitz!$K$8)+(2*L542*T542*Markiwitz!$K$11)</f>
        <v>1.1492751971728523E-2</v>
      </c>
      <c r="V542" s="5">
        <f t="shared" ca="1" si="141"/>
        <v>0.1072042535150939</v>
      </c>
      <c r="W542" s="42">
        <f ca="1">SUMPRODUCT(L542:T542,Markiwitz!$B$3:$J$3)</f>
        <v>0.43237365257097315</v>
      </c>
    </row>
    <row r="543" spans="1:23" x14ac:dyDescent="0.25">
      <c r="A543">
        <v>542</v>
      </c>
      <c r="B543" s="25">
        <f t="shared" ca="1" si="140"/>
        <v>1</v>
      </c>
      <c r="C543" s="46">
        <v>0</v>
      </c>
      <c r="D543">
        <f t="shared" ca="1" si="153"/>
        <v>0.66610741154671449</v>
      </c>
      <c r="E543">
        <f t="shared" ca="1" si="153"/>
        <v>5.5440857578034297E-2</v>
      </c>
      <c r="F543">
        <f t="shared" ca="1" si="153"/>
        <v>0.76455094041559457</v>
      </c>
      <c r="G543">
        <f t="shared" ca="1" si="153"/>
        <v>0.48750612401397431</v>
      </c>
      <c r="H543">
        <f t="shared" ca="1" si="153"/>
        <v>0.45208784619237818</v>
      </c>
      <c r="I543">
        <f t="shared" ca="1" si="153"/>
        <v>6.3499451853279654E-2</v>
      </c>
      <c r="J543">
        <f t="shared" ca="1" si="153"/>
        <v>7.2273552063461977E-2</v>
      </c>
      <c r="K543">
        <f t="shared" ca="1" si="153"/>
        <v>0.58251938844771434</v>
      </c>
      <c r="L543" s="42">
        <f t="shared" ca="1" si="142"/>
        <v>0</v>
      </c>
      <c r="M543" s="42">
        <f t="shared" ca="1" si="143"/>
        <v>0.21186719731014247</v>
      </c>
      <c r="N543" s="42">
        <f t="shared" ca="1" si="144"/>
        <v>1.7633941475375909E-2</v>
      </c>
      <c r="O543" s="42">
        <f t="shared" ca="1" si="145"/>
        <v>0.24317889598399367</v>
      </c>
      <c r="P543" s="42">
        <f t="shared" ca="1" si="146"/>
        <v>0.15505991132351774</v>
      </c>
      <c r="Q543" s="42">
        <f t="shared" ca="1" si="147"/>
        <v>0.14379450408508274</v>
      </c>
      <c r="R543" s="42">
        <f t="shared" ca="1" si="148"/>
        <v>2.019711935593918E-2</v>
      </c>
      <c r="S543" s="42">
        <f t="shared" ca="1" si="149"/>
        <v>2.2987876504449441E-2</v>
      </c>
      <c r="T543" s="42">
        <f t="shared" ca="1" si="150"/>
        <v>0.18528055396149895</v>
      </c>
      <c r="U543">
        <f ca="1">+(L543^2*Markiwitz!$B$4^2)+(M543^2*Markiwitz!$C$4^2)+(N543^2*Markiwitz!$D$4^2)+(O543^2*Markiwitz!$E$4^2)+(P543^2*Markiwitz!$F$4^2)+(Q543^2*Markiwitz!$G$4^2)+(R543^2*Markiwitz!$H$4^2)+(S543^2*Markiwitz!$I$4^2)+(T543^2*Markiwitz!$J$4^2)+(2*L543*M543*Markiwitz!$B$8)+(2*L543*N543*Markiwitz!$E$8)+(2*L543*O543*Markiwitz!$H$8)+(2*L543*P543*Markiwitz!$B$11)+(2*L543*Q543*Markiwitz!$E$11)+(2*L543*R543*Markiwitz!$H$11)+(2*L543*S543*Markiwitz!$K$8)+(2*L543*T543*Markiwitz!$K$11)</f>
        <v>1.5805349889289541E-2</v>
      </c>
      <c r="V543" s="5">
        <f t="shared" ca="1" si="141"/>
        <v>0.12571932981562359</v>
      </c>
      <c r="W543" s="42">
        <f ca="1">SUMPRODUCT(L543:T543,Markiwitz!$B$3:$J$3)</f>
        <v>0.56344306065393757</v>
      </c>
    </row>
    <row r="544" spans="1:23" x14ac:dyDescent="0.25">
      <c r="A544">
        <v>543</v>
      </c>
      <c r="B544" s="25">
        <f t="shared" ca="1" si="140"/>
        <v>0.99999999999999989</v>
      </c>
      <c r="C544" s="46">
        <v>0</v>
      </c>
      <c r="D544">
        <f t="shared" ca="1" si="153"/>
        <v>0.37148743138153184</v>
      </c>
      <c r="E544">
        <f t="shared" ca="1" si="153"/>
        <v>0.22921060608308608</v>
      </c>
      <c r="F544">
        <f t="shared" ca="1" si="153"/>
        <v>7.3242247938454241E-3</v>
      </c>
      <c r="G544">
        <f t="shared" ca="1" si="153"/>
        <v>0.95266306844974247</v>
      </c>
      <c r="H544">
        <f t="shared" ca="1" si="153"/>
        <v>0.52037500082562549</v>
      </c>
      <c r="I544">
        <f t="shared" ca="1" si="153"/>
        <v>0.94355388741933532</v>
      </c>
      <c r="J544">
        <f t="shared" ca="1" si="153"/>
        <v>0.44513942158039732</v>
      </c>
      <c r="K544">
        <f t="shared" ca="1" si="153"/>
        <v>0.46330859901679422</v>
      </c>
      <c r="L544" s="42">
        <f t="shared" ca="1" si="142"/>
        <v>0</v>
      </c>
      <c r="M544" s="42">
        <f t="shared" ca="1" si="143"/>
        <v>9.4452466997827514E-2</v>
      </c>
      <c r="N544" s="42">
        <f t="shared" ca="1" si="144"/>
        <v>5.8277899540509236E-2</v>
      </c>
      <c r="O544" s="42">
        <f t="shared" ca="1" si="145"/>
        <v>1.8622193974440523E-3</v>
      </c>
      <c r="P544" s="42">
        <f t="shared" ca="1" si="146"/>
        <v>0.24221916929508194</v>
      </c>
      <c r="Q544" s="42">
        <f t="shared" ca="1" si="147"/>
        <v>0.13230784796457137</v>
      </c>
      <c r="R544" s="42">
        <f t="shared" ca="1" si="148"/>
        <v>0.23990311618541935</v>
      </c>
      <c r="S544" s="42">
        <f t="shared" ca="1" si="149"/>
        <v>0.11317883991362598</v>
      </c>
      <c r="T544" s="42">
        <f t="shared" ca="1" si="150"/>
        <v>0.11779844070552041</v>
      </c>
      <c r="U544">
        <f ca="1">+(L544^2*Markiwitz!$B$4^2)+(M544^2*Markiwitz!$C$4^2)+(N544^2*Markiwitz!$D$4^2)+(O544^2*Markiwitz!$E$4^2)+(P544^2*Markiwitz!$F$4^2)+(Q544^2*Markiwitz!$G$4^2)+(R544^2*Markiwitz!$H$4^2)+(S544^2*Markiwitz!$I$4^2)+(T544^2*Markiwitz!$J$4^2)+(2*L544*M544*Markiwitz!$B$8)+(2*L544*N544*Markiwitz!$E$8)+(2*L544*O544*Markiwitz!$H$8)+(2*L544*P544*Markiwitz!$B$11)+(2*L544*Q544*Markiwitz!$E$11)+(2*L544*R544*Markiwitz!$H$11)+(2*L544*S544*Markiwitz!$K$8)+(2*L544*T544*Markiwitz!$K$11)</f>
        <v>1.8960024624598251E-2</v>
      </c>
      <c r="V544" s="5">
        <f t="shared" ca="1" si="141"/>
        <v>0.13769540524141774</v>
      </c>
      <c r="W544" s="42">
        <f ca="1">SUMPRODUCT(L544:T544,Markiwitz!$B$3:$J$3)</f>
        <v>0.48484472722235328</v>
      </c>
    </row>
    <row r="545" spans="1:23" x14ac:dyDescent="0.25">
      <c r="A545">
        <v>544</v>
      </c>
      <c r="B545" s="25">
        <f t="shared" ca="1" si="140"/>
        <v>1</v>
      </c>
      <c r="C545" s="46">
        <v>0</v>
      </c>
      <c r="D545">
        <f t="shared" ca="1" si="153"/>
        <v>0.50580902400285388</v>
      </c>
      <c r="E545">
        <f t="shared" ca="1" si="153"/>
        <v>0.93646970525069007</v>
      </c>
      <c r="F545">
        <f t="shared" ca="1" si="153"/>
        <v>0.34598018721298163</v>
      </c>
      <c r="G545">
        <f t="shared" ca="1" si="153"/>
        <v>0.84726128958865055</v>
      </c>
      <c r="H545">
        <f t="shared" ca="1" si="153"/>
        <v>0.1291279871697717</v>
      </c>
      <c r="I545">
        <f t="shared" ca="1" si="153"/>
        <v>0.18691723692547391</v>
      </c>
      <c r="J545">
        <f t="shared" ca="1" si="153"/>
        <v>0.42092434511624821</v>
      </c>
      <c r="K545">
        <f t="shared" ca="1" si="153"/>
        <v>0.59758379241789583</v>
      </c>
      <c r="L545" s="42">
        <f t="shared" ca="1" si="142"/>
        <v>0</v>
      </c>
      <c r="M545" s="42">
        <f t="shared" ca="1" si="143"/>
        <v>0.12740545367219802</v>
      </c>
      <c r="N545" s="42">
        <f t="shared" ca="1" si="144"/>
        <v>0.23588220451966582</v>
      </c>
      <c r="O545" s="42">
        <f t="shared" ca="1" si="145"/>
        <v>8.7147046853029694E-2</v>
      </c>
      <c r="P545" s="42">
        <f t="shared" ca="1" si="146"/>
        <v>0.21341198724506055</v>
      </c>
      <c r="Q545" s="42">
        <f t="shared" ca="1" si="147"/>
        <v>3.2525338628694979E-2</v>
      </c>
      <c r="R545" s="42">
        <f t="shared" ca="1" si="148"/>
        <v>4.7081554973422861E-2</v>
      </c>
      <c r="S545" s="42">
        <f t="shared" ca="1" si="149"/>
        <v>0.10602431867824065</v>
      </c>
      <c r="T545" s="42">
        <f t="shared" ca="1" si="150"/>
        <v>0.15052209542968742</v>
      </c>
      <c r="U545">
        <f ca="1">+(L545^2*Markiwitz!$B$4^2)+(M545^2*Markiwitz!$C$4^2)+(N545^2*Markiwitz!$D$4^2)+(O545^2*Markiwitz!$E$4^2)+(P545^2*Markiwitz!$F$4^2)+(Q545^2*Markiwitz!$G$4^2)+(R545^2*Markiwitz!$H$4^2)+(S545^2*Markiwitz!$I$4^2)+(T545^2*Markiwitz!$J$4^2)+(2*L545*M545*Markiwitz!$B$8)+(2*L545*N545*Markiwitz!$E$8)+(2*L545*O545*Markiwitz!$H$8)+(2*L545*P545*Markiwitz!$B$11)+(2*L545*Q545*Markiwitz!$E$11)+(2*L545*R545*Markiwitz!$H$11)+(2*L545*S545*Markiwitz!$K$8)+(2*L545*T545*Markiwitz!$K$11)</f>
        <v>1.2677746893929637E-2</v>
      </c>
      <c r="V545" s="5">
        <f t="shared" ca="1" si="141"/>
        <v>0.11259550121532226</v>
      </c>
      <c r="W545" s="42">
        <f ca="1">SUMPRODUCT(L545:T545,Markiwitz!$B$3:$J$3)</f>
        <v>0.25619170883034686</v>
      </c>
    </row>
    <row r="546" spans="1:23" x14ac:dyDescent="0.25">
      <c r="A546">
        <v>545</v>
      </c>
      <c r="B546" s="25">
        <f t="shared" ca="1" si="140"/>
        <v>1</v>
      </c>
      <c r="C546" s="46">
        <v>0</v>
      </c>
      <c r="D546">
        <f t="shared" ca="1" si="153"/>
        <v>0.39373277753990121</v>
      </c>
      <c r="E546">
        <f t="shared" ca="1" si="153"/>
        <v>0.78479766253536942</v>
      </c>
      <c r="F546">
        <f t="shared" ca="1" si="153"/>
        <v>0.23313016562490385</v>
      </c>
      <c r="G546">
        <f t="shared" ca="1" si="153"/>
        <v>0.60529776842420746</v>
      </c>
      <c r="H546">
        <f t="shared" ca="1" si="153"/>
        <v>0.86059147517611223</v>
      </c>
      <c r="I546">
        <f t="shared" ca="1" si="153"/>
        <v>0.73825247483939216</v>
      </c>
      <c r="J546">
        <f t="shared" ca="1" si="153"/>
        <v>0.11644871458101913</v>
      </c>
      <c r="K546">
        <f t="shared" ca="1" si="153"/>
        <v>0.24405965355820436</v>
      </c>
      <c r="L546" s="42">
        <f t="shared" ca="1" si="142"/>
        <v>0</v>
      </c>
      <c r="M546" s="42">
        <f t="shared" ca="1" si="143"/>
        <v>9.9019620952764287E-2</v>
      </c>
      <c r="N546" s="42">
        <f t="shared" ca="1" si="144"/>
        <v>0.19736829520369933</v>
      </c>
      <c r="O546" s="42">
        <f t="shared" ca="1" si="145"/>
        <v>5.8629766048608284E-2</v>
      </c>
      <c r="P546" s="42">
        <f t="shared" ca="1" si="146"/>
        <v>0.15222597409189567</v>
      </c>
      <c r="Q546" s="42">
        <f t="shared" ca="1" si="147"/>
        <v>0.21642963585495009</v>
      </c>
      <c r="R546" s="42">
        <f t="shared" ca="1" si="148"/>
        <v>0.18566267376260948</v>
      </c>
      <c r="S546" s="42">
        <f t="shared" ca="1" si="149"/>
        <v>2.928561764731568E-2</v>
      </c>
      <c r="T546" s="42">
        <f t="shared" ca="1" si="150"/>
        <v>6.1378416438157203E-2</v>
      </c>
      <c r="U546">
        <f ca="1">+(L546^2*Markiwitz!$B$4^2)+(M546^2*Markiwitz!$C$4^2)+(N546^2*Markiwitz!$D$4^2)+(O546^2*Markiwitz!$E$4^2)+(P546^2*Markiwitz!$F$4^2)+(Q546^2*Markiwitz!$G$4^2)+(R546^2*Markiwitz!$H$4^2)+(S546^2*Markiwitz!$I$4^2)+(T546^2*Markiwitz!$J$4^2)+(2*L546*M546*Markiwitz!$B$8)+(2*L546*N546*Markiwitz!$E$8)+(2*L546*O546*Markiwitz!$H$8)+(2*L546*P546*Markiwitz!$B$11)+(2*L546*Q546*Markiwitz!$E$11)+(2*L546*R546*Markiwitz!$H$11)+(2*L546*S546*Markiwitz!$K$8)+(2*L546*T546*Markiwitz!$K$11)</f>
        <v>2.2134311396811129E-2</v>
      </c>
      <c r="V546" s="5">
        <f t="shared" ca="1" si="141"/>
        <v>0.14877604443192838</v>
      </c>
      <c r="W546" s="42">
        <f ca="1">SUMPRODUCT(L546:T546,Markiwitz!$B$3:$J$3)</f>
        <v>0.73157694457248601</v>
      </c>
    </row>
    <row r="547" spans="1:23" x14ac:dyDescent="0.25">
      <c r="A547">
        <v>546</v>
      </c>
      <c r="B547" s="25">
        <f t="shared" ca="1" si="140"/>
        <v>1</v>
      </c>
      <c r="C547" s="46">
        <v>0</v>
      </c>
      <c r="D547">
        <f t="shared" ca="1" si="153"/>
        <v>4.7850454346498372E-2</v>
      </c>
      <c r="E547">
        <f t="shared" ca="1" si="153"/>
        <v>5.0839389616138986E-2</v>
      </c>
      <c r="F547">
        <f t="shared" ca="1" si="153"/>
        <v>0.88230192637048643</v>
      </c>
      <c r="G547">
        <f t="shared" ca="1" si="153"/>
        <v>0.809957717501813</v>
      </c>
      <c r="H547">
        <f t="shared" ca="1" si="153"/>
        <v>0.69061872924110268</v>
      </c>
      <c r="I547">
        <f t="shared" ca="1" si="153"/>
        <v>0.77668591071156756</v>
      </c>
      <c r="J547">
        <f t="shared" ca="1" si="153"/>
        <v>0.27295602275552755</v>
      </c>
      <c r="K547">
        <f t="shared" ca="1" si="153"/>
        <v>0.39113063507937551</v>
      </c>
      <c r="L547" s="42">
        <f t="shared" ca="1" si="142"/>
        <v>0</v>
      </c>
      <c r="M547" s="42">
        <f t="shared" ca="1" si="143"/>
        <v>1.2199463779867378E-2</v>
      </c>
      <c r="N547" s="42">
        <f t="shared" ca="1" si="144"/>
        <v>1.296149222996959E-2</v>
      </c>
      <c r="O547" s="42">
        <f t="shared" ca="1" si="145"/>
        <v>0.22494269993178506</v>
      </c>
      <c r="P547" s="42">
        <f t="shared" ca="1" si="146"/>
        <v>0.2064985583279107</v>
      </c>
      <c r="Q547" s="42">
        <f t="shared" ca="1" si="147"/>
        <v>0.17607310710292995</v>
      </c>
      <c r="R547" s="42">
        <f t="shared" ca="1" si="148"/>
        <v>0.19801591783114292</v>
      </c>
      <c r="S547" s="42">
        <f t="shared" ca="1" si="149"/>
        <v>6.9590083491994942E-2</v>
      </c>
      <c r="T547" s="42">
        <f t="shared" ca="1" si="150"/>
        <v>9.97186773043994E-2</v>
      </c>
      <c r="U547">
        <f ca="1">+(L547^2*Markiwitz!$B$4^2)+(M547^2*Markiwitz!$C$4^2)+(N547^2*Markiwitz!$D$4^2)+(O547^2*Markiwitz!$E$4^2)+(P547^2*Markiwitz!$F$4^2)+(Q547^2*Markiwitz!$G$4^2)+(R547^2*Markiwitz!$H$4^2)+(S547^2*Markiwitz!$I$4^2)+(T547^2*Markiwitz!$J$4^2)+(2*L547*M547*Markiwitz!$B$8)+(2*L547*N547*Markiwitz!$E$8)+(2*L547*O547*Markiwitz!$H$8)+(2*L547*P547*Markiwitz!$B$11)+(2*L547*Q547*Markiwitz!$E$11)+(2*L547*R547*Markiwitz!$H$11)+(2*L547*S547*Markiwitz!$K$8)+(2*L547*T547*Markiwitz!$K$11)</f>
        <v>2.2283457964349634E-2</v>
      </c>
      <c r="V547" s="5">
        <f t="shared" ca="1" si="141"/>
        <v>0.14927644812343854</v>
      </c>
      <c r="W547" s="42">
        <f ca="1">SUMPRODUCT(L547:T547,Markiwitz!$B$3:$J$3)</f>
        <v>0.63816367319204181</v>
      </c>
    </row>
    <row r="548" spans="1:23" x14ac:dyDescent="0.25">
      <c r="A548">
        <v>547</v>
      </c>
      <c r="B548" s="25">
        <f t="shared" ca="1" si="140"/>
        <v>1</v>
      </c>
      <c r="C548" s="46">
        <v>0</v>
      </c>
      <c r="D548">
        <f t="shared" ca="1" si="153"/>
        <v>0.66908502588771734</v>
      </c>
      <c r="E548">
        <f t="shared" ca="1" si="153"/>
        <v>0.89508851465148354</v>
      </c>
      <c r="F548">
        <f t="shared" ca="1" si="153"/>
        <v>0.24785889371312231</v>
      </c>
      <c r="G548">
        <f t="shared" ca="1" si="153"/>
        <v>0.8805311852808122</v>
      </c>
      <c r="H548">
        <f t="shared" ca="1" si="153"/>
        <v>0.22608363436825862</v>
      </c>
      <c r="I548">
        <f t="shared" ca="1" si="153"/>
        <v>7.8173529958336596E-2</v>
      </c>
      <c r="J548">
        <f t="shared" ca="1" si="153"/>
        <v>0.5142562392600234</v>
      </c>
      <c r="K548">
        <f t="shared" ca="1" si="153"/>
        <v>0.81582300382205952</v>
      </c>
      <c r="L548" s="42">
        <f t="shared" ca="1" si="142"/>
        <v>0</v>
      </c>
      <c r="M548" s="42">
        <f t="shared" ca="1" si="143"/>
        <v>0.15463380751152145</v>
      </c>
      <c r="N548" s="42">
        <f t="shared" ca="1" si="144"/>
        <v>0.20686600316118658</v>
      </c>
      <c r="O548" s="42">
        <f t="shared" ca="1" si="145"/>
        <v>5.7283249478797219E-2</v>
      </c>
      <c r="P548" s="42">
        <f t="shared" ca="1" si="146"/>
        <v>0.20350162467311686</v>
      </c>
      <c r="Q548" s="42">
        <f t="shared" ca="1" si="147"/>
        <v>5.2250718288042133E-2</v>
      </c>
      <c r="R548" s="42">
        <f t="shared" ca="1" si="148"/>
        <v>1.8066867612281868E-2</v>
      </c>
      <c r="S548" s="42">
        <f t="shared" ca="1" si="149"/>
        <v>0.11885096398298156</v>
      </c>
      <c r="T548" s="42">
        <f t="shared" ca="1" si="150"/>
        <v>0.18854676529207232</v>
      </c>
      <c r="U548">
        <f ca="1">+(L548^2*Markiwitz!$B$4^2)+(M548^2*Markiwitz!$C$4^2)+(N548^2*Markiwitz!$D$4^2)+(O548^2*Markiwitz!$E$4^2)+(P548^2*Markiwitz!$F$4^2)+(Q548^2*Markiwitz!$G$4^2)+(R548^2*Markiwitz!$H$4^2)+(S548^2*Markiwitz!$I$4^2)+(T548^2*Markiwitz!$J$4^2)+(2*L548*M548*Markiwitz!$B$8)+(2*L548*N548*Markiwitz!$E$8)+(2*L548*O548*Markiwitz!$H$8)+(2*L548*P548*Markiwitz!$B$11)+(2*L548*Q548*Markiwitz!$E$11)+(2*L548*R548*Markiwitz!$H$11)+(2*L548*S548*Markiwitz!$K$8)+(2*L548*T548*Markiwitz!$K$11)</f>
        <v>1.1937542931642828E-2</v>
      </c>
      <c r="V548" s="5">
        <f t="shared" ca="1" si="141"/>
        <v>0.1092590633844297</v>
      </c>
      <c r="W548" s="42">
        <f ca="1">SUMPRODUCT(L548:T548,Markiwitz!$B$3:$J$3)</f>
        <v>0.29614773437315095</v>
      </c>
    </row>
    <row r="549" spans="1:23" x14ac:dyDescent="0.25">
      <c r="A549">
        <v>548</v>
      </c>
      <c r="B549" s="25">
        <f t="shared" ca="1" si="140"/>
        <v>1</v>
      </c>
      <c r="C549" s="46">
        <v>0</v>
      </c>
      <c r="D549">
        <f t="shared" ca="1" si="153"/>
        <v>0.40779382142486509</v>
      </c>
      <c r="E549">
        <f t="shared" ca="1" si="153"/>
        <v>0.36082781184401147</v>
      </c>
      <c r="F549">
        <f t="shared" ca="1" si="153"/>
        <v>0.78584342941005414</v>
      </c>
      <c r="G549">
        <f t="shared" ca="1" si="153"/>
        <v>0.99271853042935676</v>
      </c>
      <c r="H549">
        <f t="shared" ca="1" si="153"/>
        <v>0.75568998468716886</v>
      </c>
      <c r="I549">
        <f t="shared" ca="1" si="153"/>
        <v>0.30429225615109479</v>
      </c>
      <c r="J549">
        <f t="shared" ca="1" si="153"/>
        <v>0.48082881100401065</v>
      </c>
      <c r="K549">
        <f t="shared" ca="1" si="153"/>
        <v>0.987766260241841</v>
      </c>
      <c r="L549" s="42">
        <f t="shared" ca="1" si="142"/>
        <v>0</v>
      </c>
      <c r="M549" s="42">
        <f t="shared" ca="1" si="143"/>
        <v>8.0341416595825096E-2</v>
      </c>
      <c r="N549" s="42">
        <f t="shared" ca="1" si="144"/>
        <v>7.108841779266864E-2</v>
      </c>
      <c r="O549" s="42">
        <f t="shared" ca="1" si="145"/>
        <v>0.15482278304444008</v>
      </c>
      <c r="P549" s="42">
        <f t="shared" ca="1" si="146"/>
        <v>0.19558023889853154</v>
      </c>
      <c r="Q549" s="42">
        <f t="shared" ca="1" si="147"/>
        <v>0.14888210827939374</v>
      </c>
      <c r="R549" s="42">
        <f t="shared" ca="1" si="148"/>
        <v>5.995007681307641E-2</v>
      </c>
      <c r="S549" s="42">
        <f t="shared" ca="1" si="149"/>
        <v>9.4730390178964563E-2</v>
      </c>
      <c r="T549" s="42">
        <f t="shared" ca="1" si="150"/>
        <v>0.19460456839709997</v>
      </c>
      <c r="U549">
        <f ca="1">+(L549^2*Markiwitz!$B$4^2)+(M549^2*Markiwitz!$C$4^2)+(N549^2*Markiwitz!$D$4^2)+(O549^2*Markiwitz!$E$4^2)+(P549^2*Markiwitz!$F$4^2)+(Q549^2*Markiwitz!$G$4^2)+(R549^2*Markiwitz!$H$4^2)+(S549^2*Markiwitz!$I$4^2)+(T549^2*Markiwitz!$J$4^2)+(2*L549*M549*Markiwitz!$B$8)+(2*L549*N549*Markiwitz!$E$8)+(2*L549*O549*Markiwitz!$H$8)+(2*L549*P549*Markiwitz!$B$11)+(2*L549*Q549*Markiwitz!$E$11)+(2*L549*R549*Markiwitz!$H$11)+(2*L549*S549*Markiwitz!$K$8)+(2*L549*T549*Markiwitz!$K$11)</f>
        <v>1.5265669421271581E-2</v>
      </c>
      <c r="V549" s="5">
        <f t="shared" ca="1" si="141"/>
        <v>0.12355431769578747</v>
      </c>
      <c r="W549" s="42">
        <f ca="1">SUMPRODUCT(L549:T549,Markiwitz!$B$3:$J$3)</f>
        <v>0.55576496245047247</v>
      </c>
    </row>
    <row r="550" spans="1:23" x14ac:dyDescent="0.25">
      <c r="A550">
        <v>549</v>
      </c>
      <c r="B550" s="25">
        <f t="shared" ca="1" si="140"/>
        <v>1.0000000000000002</v>
      </c>
      <c r="C550" s="46">
        <v>0</v>
      </c>
      <c r="D550">
        <f t="shared" ca="1" si="153"/>
        <v>0.52757807372780552</v>
      </c>
      <c r="E550">
        <f t="shared" ca="1" si="153"/>
        <v>0.77604042537673557</v>
      </c>
      <c r="F550">
        <f t="shared" ca="1" si="153"/>
        <v>0.13610005735167596</v>
      </c>
      <c r="G550">
        <f t="shared" ca="1" si="153"/>
        <v>0.21674492740434559</v>
      </c>
      <c r="H550">
        <f t="shared" ca="1" si="153"/>
        <v>2.4569979693501387E-2</v>
      </c>
      <c r="I550">
        <f t="shared" ca="1" si="153"/>
        <v>0.33421482700185501</v>
      </c>
      <c r="J550">
        <f t="shared" ca="1" si="153"/>
        <v>0.85251991363902269</v>
      </c>
      <c r="K550">
        <f t="shared" ca="1" si="153"/>
        <v>1.3126369903338153E-2</v>
      </c>
      <c r="L550" s="42">
        <f t="shared" ca="1" si="142"/>
        <v>0</v>
      </c>
      <c r="M550" s="42">
        <f t="shared" ca="1" si="143"/>
        <v>0.18312994806237834</v>
      </c>
      <c r="N550" s="42">
        <f t="shared" ca="1" si="144"/>
        <v>0.26937480890623577</v>
      </c>
      <c r="O550" s="42">
        <f t="shared" ca="1" si="145"/>
        <v>4.7242290146724757E-2</v>
      </c>
      <c r="P550" s="42">
        <f t="shared" ca="1" si="146"/>
        <v>7.5235286064637322E-2</v>
      </c>
      <c r="Q550" s="42">
        <f t="shared" ca="1" si="147"/>
        <v>8.528593831376767E-3</v>
      </c>
      <c r="R550" s="42">
        <f t="shared" ca="1" si="148"/>
        <v>0.11601078012598372</v>
      </c>
      <c r="S550" s="42">
        <f t="shared" ca="1" si="149"/>
        <v>0.29592194081099321</v>
      </c>
      <c r="T550" s="42">
        <f t="shared" ca="1" si="150"/>
        <v>4.5563520516701686E-3</v>
      </c>
      <c r="U550">
        <f ca="1">+(L550^2*Markiwitz!$B$4^2)+(M550^2*Markiwitz!$C$4^2)+(N550^2*Markiwitz!$D$4^2)+(O550^2*Markiwitz!$E$4^2)+(P550^2*Markiwitz!$F$4^2)+(Q550^2*Markiwitz!$G$4^2)+(R550^2*Markiwitz!$H$4^2)+(S550^2*Markiwitz!$I$4^2)+(T550^2*Markiwitz!$J$4^2)+(2*L550*M550*Markiwitz!$B$8)+(2*L550*N550*Markiwitz!$E$8)+(2*L550*O550*Markiwitz!$H$8)+(2*L550*P550*Markiwitz!$B$11)+(2*L550*Q550*Markiwitz!$E$11)+(2*L550*R550*Markiwitz!$H$11)+(2*L550*S550*Markiwitz!$K$8)+(2*L550*T550*Markiwitz!$K$11)</f>
        <v>1.8311993208334064E-2</v>
      </c>
      <c r="V550" s="5">
        <f t="shared" ca="1" si="141"/>
        <v>0.13532181349780259</v>
      </c>
      <c r="W550" s="42">
        <f ca="1">SUMPRODUCT(L550:T550,Markiwitz!$B$3:$J$3)</f>
        <v>0.1289051714379349</v>
      </c>
    </row>
    <row r="551" spans="1:23" x14ac:dyDescent="0.25">
      <c r="A551">
        <v>550</v>
      </c>
      <c r="B551" s="25">
        <f t="shared" ca="1" si="140"/>
        <v>1</v>
      </c>
      <c r="C551" s="46">
        <v>0</v>
      </c>
      <c r="D551">
        <f t="shared" ca="1" si="153"/>
        <v>0.1824210981907004</v>
      </c>
      <c r="E551">
        <f t="shared" ca="1" si="153"/>
        <v>0.16907171197370141</v>
      </c>
      <c r="F551">
        <f t="shared" ca="1" si="153"/>
        <v>7.8663981954689488E-2</v>
      </c>
      <c r="G551">
        <f t="shared" ca="1" si="153"/>
        <v>9.5199821311726551E-2</v>
      </c>
      <c r="H551">
        <f t="shared" ca="1" si="153"/>
        <v>0.57109923221728331</v>
      </c>
      <c r="I551">
        <f t="shared" ca="1" si="153"/>
        <v>0.78222960595215019</v>
      </c>
      <c r="J551">
        <f t="shared" ca="1" si="153"/>
        <v>0.85693491291089219</v>
      </c>
      <c r="K551">
        <f t="shared" ca="1" si="153"/>
        <v>0.83877008063896952</v>
      </c>
      <c r="L551" s="42">
        <f t="shared" ca="1" si="142"/>
        <v>0</v>
      </c>
      <c r="M551" s="42">
        <f t="shared" ca="1" si="143"/>
        <v>5.1035582427268744E-2</v>
      </c>
      <c r="N551" s="42">
        <f t="shared" ca="1" si="144"/>
        <v>4.7300851590823041E-2</v>
      </c>
      <c r="O551" s="42">
        <f t="shared" ca="1" si="145"/>
        <v>2.200766344970068E-2</v>
      </c>
      <c r="P551" s="42">
        <f t="shared" ca="1" si="146"/>
        <v>2.6633861849339312E-2</v>
      </c>
      <c r="Q551" s="42">
        <f t="shared" ca="1" si="147"/>
        <v>0.15977527944440859</v>
      </c>
      <c r="R551" s="42">
        <f t="shared" ca="1" si="148"/>
        <v>0.21884279794153799</v>
      </c>
      <c r="S551" s="42">
        <f t="shared" ca="1" si="149"/>
        <v>0.23974295087813319</v>
      </c>
      <c r="T551" s="42">
        <f t="shared" ca="1" si="150"/>
        <v>0.23466101241878848</v>
      </c>
      <c r="U551">
        <f ca="1">+(L551^2*Markiwitz!$B$4^2)+(M551^2*Markiwitz!$C$4^2)+(N551^2*Markiwitz!$D$4^2)+(O551^2*Markiwitz!$E$4^2)+(P551^2*Markiwitz!$F$4^2)+(Q551^2*Markiwitz!$G$4^2)+(R551^2*Markiwitz!$H$4^2)+(S551^2*Markiwitz!$I$4^2)+(T551^2*Markiwitz!$J$4^2)+(2*L551*M551*Markiwitz!$B$8)+(2*L551*N551*Markiwitz!$E$8)+(2*L551*O551*Markiwitz!$H$8)+(2*L551*P551*Markiwitz!$B$11)+(2*L551*Q551*Markiwitz!$E$11)+(2*L551*R551*Markiwitz!$H$11)+(2*L551*S551*Markiwitz!$K$8)+(2*L551*T551*Markiwitz!$K$11)</f>
        <v>1.9253410529323587E-2</v>
      </c>
      <c r="V551" s="5">
        <f t="shared" ca="1" si="141"/>
        <v>0.13875665940531859</v>
      </c>
      <c r="W551" s="42">
        <f ca="1">SUMPRODUCT(L551:T551,Markiwitz!$B$3:$J$3)</f>
        <v>0.48460270421676149</v>
      </c>
    </row>
    <row r="552" spans="1:23" x14ac:dyDescent="0.25">
      <c r="A552">
        <v>551</v>
      </c>
      <c r="B552" s="25">
        <f t="shared" ca="1" si="140"/>
        <v>1.0000000000000002</v>
      </c>
      <c r="C552" s="46">
        <v>0</v>
      </c>
      <c r="D552">
        <f t="shared" ref="D552:K561" ca="1" si="154">RAND()</f>
        <v>0.33519122908387056</v>
      </c>
      <c r="E552">
        <f t="shared" ca="1" si="154"/>
        <v>0.76702622031239509</v>
      </c>
      <c r="F552">
        <f t="shared" ca="1" si="154"/>
        <v>0.49849632213271133</v>
      </c>
      <c r="G552">
        <f t="shared" ca="1" si="154"/>
        <v>0.41180850205528807</v>
      </c>
      <c r="H552">
        <f t="shared" ca="1" si="154"/>
        <v>0.72222264698358818</v>
      </c>
      <c r="I552">
        <f t="shared" ca="1" si="154"/>
        <v>0.74457379224768971</v>
      </c>
      <c r="J552">
        <f t="shared" ca="1" si="154"/>
        <v>0.27652005081909525</v>
      </c>
      <c r="K552">
        <f t="shared" ca="1" si="154"/>
        <v>0.1051856016780639</v>
      </c>
      <c r="L552" s="42">
        <f t="shared" ca="1" si="142"/>
        <v>0</v>
      </c>
      <c r="M552" s="42">
        <f t="shared" ca="1" si="143"/>
        <v>8.6814067296548544E-2</v>
      </c>
      <c r="N552" s="42">
        <f t="shared" ca="1" si="144"/>
        <v>0.1986587360606501</v>
      </c>
      <c r="O552" s="42">
        <f t="shared" ca="1" si="145"/>
        <v>0.12910986177947584</v>
      </c>
      <c r="P552" s="42">
        <f t="shared" ca="1" si="146"/>
        <v>0.10665783561351237</v>
      </c>
      <c r="Q552" s="42">
        <f t="shared" ca="1" si="147"/>
        <v>0.18705467219321623</v>
      </c>
      <c r="R552" s="42">
        <f t="shared" ca="1" si="148"/>
        <v>0.19284358807390928</v>
      </c>
      <c r="S552" s="42">
        <f t="shared" ca="1" si="149"/>
        <v>7.1618312824788422E-2</v>
      </c>
      <c r="T552" s="42">
        <f t="shared" ca="1" si="150"/>
        <v>2.7242926157899288E-2</v>
      </c>
      <c r="U552">
        <f ca="1">+(L552^2*Markiwitz!$B$4^2)+(M552^2*Markiwitz!$C$4^2)+(N552^2*Markiwitz!$D$4^2)+(O552^2*Markiwitz!$E$4^2)+(P552^2*Markiwitz!$F$4^2)+(Q552^2*Markiwitz!$G$4^2)+(R552^2*Markiwitz!$H$4^2)+(S552^2*Markiwitz!$I$4^2)+(T552^2*Markiwitz!$J$4^2)+(2*L552*M552*Markiwitz!$B$8)+(2*L552*N552*Markiwitz!$E$8)+(2*L552*O552*Markiwitz!$H$8)+(2*L552*P552*Markiwitz!$B$11)+(2*L552*Q552*Markiwitz!$E$11)+(2*L552*R552*Markiwitz!$H$11)+(2*L552*S552*Markiwitz!$K$8)+(2*L552*T552*Markiwitz!$K$11)</f>
        <v>1.9404316923033803E-2</v>
      </c>
      <c r="V552" s="5">
        <f t="shared" ca="1" si="141"/>
        <v>0.13929937876040152</v>
      </c>
      <c r="W552" s="42">
        <f ca="1">SUMPRODUCT(L552:T552,Markiwitz!$B$3:$J$3)</f>
        <v>0.65013368322853327</v>
      </c>
    </row>
    <row r="553" spans="1:23" x14ac:dyDescent="0.25">
      <c r="A553">
        <v>552</v>
      </c>
      <c r="B553" s="25">
        <f t="shared" ca="1" si="140"/>
        <v>1.0000000000000002</v>
      </c>
      <c r="C553" s="46">
        <v>0</v>
      </c>
      <c r="D553">
        <f t="shared" ca="1" si="154"/>
        <v>0.51764807149284731</v>
      </c>
      <c r="E553">
        <f t="shared" ca="1" si="154"/>
        <v>0.78727032062678759</v>
      </c>
      <c r="F553">
        <f t="shared" ca="1" si="154"/>
        <v>0.65558116192188398</v>
      </c>
      <c r="G553">
        <f t="shared" ca="1" si="154"/>
        <v>0.57894171640489633</v>
      </c>
      <c r="H553">
        <f t="shared" ca="1" si="154"/>
        <v>0.46326271474089187</v>
      </c>
      <c r="I553">
        <f t="shared" ca="1" si="154"/>
        <v>0.23587927222089899</v>
      </c>
      <c r="J553">
        <f t="shared" ca="1" si="154"/>
        <v>0.27010599807532831</v>
      </c>
      <c r="K553">
        <f t="shared" ca="1" si="154"/>
        <v>4.3263211462319817E-2</v>
      </c>
      <c r="L553" s="42">
        <f t="shared" ca="1" si="142"/>
        <v>0</v>
      </c>
      <c r="M553" s="42">
        <f t="shared" ca="1" si="143"/>
        <v>0.1457362046114167</v>
      </c>
      <c r="N553" s="42">
        <f t="shared" ca="1" si="144"/>
        <v>0.22164438515240659</v>
      </c>
      <c r="O553" s="42">
        <f t="shared" ca="1" si="145"/>
        <v>0.18456923847451862</v>
      </c>
      <c r="P553" s="42">
        <f t="shared" ca="1" si="146"/>
        <v>0.16299252926171598</v>
      </c>
      <c r="Q553" s="42">
        <f t="shared" ca="1" si="147"/>
        <v>0.13042480693420661</v>
      </c>
      <c r="R553" s="42">
        <f t="shared" ca="1" si="148"/>
        <v>6.6408341444872926E-2</v>
      </c>
      <c r="S553" s="42">
        <f t="shared" ca="1" si="149"/>
        <v>7.6044372943869634E-2</v>
      </c>
      <c r="T553" s="42">
        <f t="shared" ca="1" si="150"/>
        <v>1.2180121176993026E-2</v>
      </c>
      <c r="U553">
        <f ca="1">+(L553^2*Markiwitz!$B$4^2)+(M553^2*Markiwitz!$C$4^2)+(N553^2*Markiwitz!$D$4^2)+(O553^2*Markiwitz!$E$4^2)+(P553^2*Markiwitz!$F$4^2)+(Q553^2*Markiwitz!$G$4^2)+(R553^2*Markiwitz!$H$4^2)+(S553^2*Markiwitz!$I$4^2)+(T553^2*Markiwitz!$J$4^2)+(2*L553*M553*Markiwitz!$B$8)+(2*L553*N553*Markiwitz!$E$8)+(2*L553*O553*Markiwitz!$H$8)+(2*L553*P553*Markiwitz!$B$11)+(2*L553*Q553*Markiwitz!$E$11)+(2*L553*R553*Markiwitz!$H$11)+(2*L553*S553*Markiwitz!$K$8)+(2*L553*T553*Markiwitz!$K$11)</f>
        <v>1.6041252806963693E-2</v>
      </c>
      <c r="V553" s="5">
        <f t="shared" ca="1" si="141"/>
        <v>0.12665406747105951</v>
      </c>
      <c r="W553" s="42">
        <f ca="1">SUMPRODUCT(L553:T553,Markiwitz!$B$3:$J$3)</f>
        <v>0.53237195606558152</v>
      </c>
    </row>
    <row r="554" spans="1:23" x14ac:dyDescent="0.25">
      <c r="A554">
        <v>553</v>
      </c>
      <c r="B554" s="25">
        <f t="shared" ca="1" si="140"/>
        <v>1</v>
      </c>
      <c r="C554" s="46">
        <v>0</v>
      </c>
      <c r="D554">
        <f t="shared" ca="1" si="154"/>
        <v>0.70512213205005791</v>
      </c>
      <c r="E554">
        <f t="shared" ca="1" si="154"/>
        <v>0.19561361723496773</v>
      </c>
      <c r="F554">
        <f t="shared" ca="1" si="154"/>
        <v>0.37443412565209266</v>
      </c>
      <c r="G554">
        <f t="shared" ca="1" si="154"/>
        <v>0.93068376580359413</v>
      </c>
      <c r="H554">
        <f t="shared" ca="1" si="154"/>
        <v>0.15796324650080162</v>
      </c>
      <c r="I554">
        <f t="shared" ca="1" si="154"/>
        <v>0.75837666917420266</v>
      </c>
      <c r="J554">
        <f t="shared" ca="1" si="154"/>
        <v>3.4991205372413292E-3</v>
      </c>
      <c r="K554">
        <f t="shared" ca="1" si="154"/>
        <v>2.3701501023816074E-2</v>
      </c>
      <c r="L554" s="42">
        <f t="shared" ca="1" si="142"/>
        <v>0</v>
      </c>
      <c r="M554" s="42">
        <f t="shared" ca="1" si="143"/>
        <v>0.22389135567115348</v>
      </c>
      <c r="N554" s="42">
        <f t="shared" ca="1" si="144"/>
        <v>6.2111506588430079E-2</v>
      </c>
      <c r="O554" s="42">
        <f t="shared" ca="1" si="145"/>
        <v>0.11889084201350615</v>
      </c>
      <c r="P554" s="42">
        <f t="shared" ca="1" si="146"/>
        <v>0.29551199793018024</v>
      </c>
      <c r="Q554" s="42">
        <f t="shared" ca="1" si="147"/>
        <v>5.0156708742720796E-2</v>
      </c>
      <c r="R554" s="42">
        <f t="shared" ca="1" si="148"/>
        <v>0.24080081003432768</v>
      </c>
      <c r="S554" s="42">
        <f t="shared" ca="1" si="149"/>
        <v>1.1110455978200944E-3</v>
      </c>
      <c r="T554" s="42">
        <f t="shared" ca="1" si="150"/>
        <v>7.5257334218615766E-3</v>
      </c>
      <c r="U554">
        <f ca="1">+(L554^2*Markiwitz!$B$4^2)+(M554^2*Markiwitz!$C$4^2)+(N554^2*Markiwitz!$D$4^2)+(O554^2*Markiwitz!$E$4^2)+(P554^2*Markiwitz!$F$4^2)+(Q554^2*Markiwitz!$G$4^2)+(R554^2*Markiwitz!$H$4^2)+(S554^2*Markiwitz!$I$4^2)+(T554^2*Markiwitz!$J$4^2)+(2*L554*M554*Markiwitz!$B$8)+(2*L554*N554*Markiwitz!$E$8)+(2*L554*O554*Markiwitz!$H$8)+(2*L554*P554*Markiwitz!$B$11)+(2*L554*Q554*Markiwitz!$E$11)+(2*L554*R554*Markiwitz!$H$11)+(2*L554*S554*Markiwitz!$K$8)+(2*L554*T554*Markiwitz!$K$11)</f>
        <v>1.8947331622608136E-2</v>
      </c>
      <c r="V554" s="5">
        <f t="shared" ca="1" si="141"/>
        <v>0.13764930665502145</v>
      </c>
      <c r="W554" s="42">
        <f ca="1">SUMPRODUCT(L554:T554,Markiwitz!$B$3:$J$3)</f>
        <v>0.3295026284243921</v>
      </c>
    </row>
    <row r="555" spans="1:23" x14ac:dyDescent="0.25">
      <c r="A555">
        <v>554</v>
      </c>
      <c r="B555" s="25">
        <f t="shared" ca="1" si="140"/>
        <v>1</v>
      </c>
      <c r="C555" s="46">
        <v>0</v>
      </c>
      <c r="D555">
        <f t="shared" ca="1" si="154"/>
        <v>0.44511062507140953</v>
      </c>
      <c r="E555">
        <f t="shared" ca="1" si="154"/>
        <v>7.5546551961898412E-2</v>
      </c>
      <c r="F555">
        <f t="shared" ca="1" si="154"/>
        <v>0.58913171138572229</v>
      </c>
      <c r="G555">
        <f t="shared" ca="1" si="154"/>
        <v>0.60603537365191973</v>
      </c>
      <c r="H555">
        <f t="shared" ca="1" si="154"/>
        <v>0.75816111265638109</v>
      </c>
      <c r="I555">
        <f t="shared" ca="1" si="154"/>
        <v>0.75104199369909064</v>
      </c>
      <c r="J555">
        <f t="shared" ca="1" si="154"/>
        <v>0.34907921100200001</v>
      </c>
      <c r="K555">
        <f t="shared" ca="1" si="154"/>
        <v>0.94345965965976164</v>
      </c>
      <c r="L555" s="42">
        <f t="shared" ca="1" si="142"/>
        <v>0</v>
      </c>
      <c r="M555" s="42">
        <f t="shared" ca="1" si="143"/>
        <v>9.8528854147194478E-2</v>
      </c>
      <c r="N555" s="42">
        <f t="shared" ca="1" si="144"/>
        <v>1.6722843222138694E-2</v>
      </c>
      <c r="O555" s="42">
        <f t="shared" ca="1" si="145"/>
        <v>0.13040909202133391</v>
      </c>
      <c r="P555" s="42">
        <f t="shared" ca="1" si="146"/>
        <v>0.13415085503521929</v>
      </c>
      <c r="Q555" s="42">
        <f t="shared" ca="1" si="147"/>
        <v>0.16782512364653382</v>
      </c>
      <c r="R555" s="42">
        <f t="shared" ca="1" si="148"/>
        <v>0.16624924881027964</v>
      </c>
      <c r="S555" s="42">
        <f t="shared" ca="1" si="149"/>
        <v>7.7271520222901582E-2</v>
      </c>
      <c r="T555" s="42">
        <f t="shared" ca="1" si="150"/>
        <v>0.20884246289439856</v>
      </c>
      <c r="U555">
        <f ca="1">+(L555^2*Markiwitz!$B$4^2)+(M555^2*Markiwitz!$C$4^2)+(N555^2*Markiwitz!$D$4^2)+(O555^2*Markiwitz!$E$4^2)+(P555^2*Markiwitz!$F$4^2)+(Q555^2*Markiwitz!$G$4^2)+(R555^2*Markiwitz!$H$4^2)+(S555^2*Markiwitz!$I$4^2)+(T555^2*Markiwitz!$J$4^2)+(2*L555*M555*Markiwitz!$B$8)+(2*L555*N555*Markiwitz!$E$8)+(2*L555*O555*Markiwitz!$H$8)+(2*L555*P555*Markiwitz!$B$11)+(2*L555*Q555*Markiwitz!$E$11)+(2*L555*R555*Markiwitz!$H$11)+(2*L555*S555*Markiwitz!$K$8)+(2*L555*T555*Markiwitz!$K$11)</f>
        <v>1.559726327724046E-2</v>
      </c>
      <c r="V555" s="5">
        <f t="shared" ca="1" si="141"/>
        <v>0.12488900382836136</v>
      </c>
      <c r="W555" s="42">
        <f ca="1">SUMPRODUCT(L555:T555,Markiwitz!$B$3:$J$3)</f>
        <v>0.58081004707925632</v>
      </c>
    </row>
    <row r="556" spans="1:23" x14ac:dyDescent="0.25">
      <c r="A556">
        <v>555</v>
      </c>
      <c r="B556" s="25">
        <f t="shared" ca="1" si="140"/>
        <v>1</v>
      </c>
      <c r="C556" s="46">
        <v>0</v>
      </c>
      <c r="D556">
        <f t="shared" ca="1" si="154"/>
        <v>4.1298957441960771E-2</v>
      </c>
      <c r="E556">
        <f t="shared" ca="1" si="154"/>
        <v>0.60517783143353465</v>
      </c>
      <c r="F556">
        <f t="shared" ca="1" si="154"/>
        <v>0.90189516846839846</v>
      </c>
      <c r="G556">
        <f t="shared" ca="1" si="154"/>
        <v>0.7413208964161675</v>
      </c>
      <c r="H556">
        <f t="shared" ca="1" si="154"/>
        <v>0.37282820348674994</v>
      </c>
      <c r="I556">
        <f t="shared" ca="1" si="154"/>
        <v>0.9723197607129358</v>
      </c>
      <c r="J556">
        <f t="shared" ca="1" si="154"/>
        <v>3.8804204346793991E-3</v>
      </c>
      <c r="K556">
        <f t="shared" ca="1" si="154"/>
        <v>0.25054837263369112</v>
      </c>
      <c r="L556" s="42">
        <f t="shared" ca="1" si="142"/>
        <v>0</v>
      </c>
      <c r="M556" s="42">
        <f t="shared" ca="1" si="143"/>
        <v>1.0618692343893205E-2</v>
      </c>
      <c r="N556" s="42">
        <f t="shared" ca="1" si="144"/>
        <v>0.15560192322937405</v>
      </c>
      <c r="O556" s="42">
        <f t="shared" ca="1" si="145"/>
        <v>0.23189319812415499</v>
      </c>
      <c r="P556" s="42">
        <f t="shared" ca="1" si="146"/>
        <v>0.19060671297102527</v>
      </c>
      <c r="Q556" s="42">
        <f t="shared" ca="1" si="147"/>
        <v>9.5860724705118569E-2</v>
      </c>
      <c r="R556" s="42">
        <f t="shared" ca="1" si="148"/>
        <v>0.25000060627216475</v>
      </c>
      <c r="S556" s="42">
        <f t="shared" ca="1" si="149"/>
        <v>9.9772472026016744E-4</v>
      </c>
      <c r="T556" s="42">
        <f t="shared" ca="1" si="150"/>
        <v>6.442041763400902E-2</v>
      </c>
      <c r="U556">
        <f ca="1">+(L556^2*Markiwitz!$B$4^2)+(M556^2*Markiwitz!$C$4^2)+(N556^2*Markiwitz!$D$4^2)+(O556^2*Markiwitz!$E$4^2)+(P556^2*Markiwitz!$F$4^2)+(Q556^2*Markiwitz!$G$4^2)+(R556^2*Markiwitz!$H$4^2)+(S556^2*Markiwitz!$I$4^2)+(T556^2*Markiwitz!$J$4^2)+(2*L556*M556*Markiwitz!$B$8)+(2*L556*N556*Markiwitz!$E$8)+(2*L556*O556*Markiwitz!$H$8)+(2*L556*P556*Markiwitz!$B$11)+(2*L556*Q556*Markiwitz!$E$11)+(2*L556*R556*Markiwitz!$H$11)+(2*L556*S556*Markiwitz!$K$8)+(2*L556*T556*Markiwitz!$K$11)</f>
        <v>1.9103645810267817E-2</v>
      </c>
      <c r="V556" s="5">
        <f t="shared" ca="1" si="141"/>
        <v>0.13821593906010918</v>
      </c>
      <c r="W556" s="42">
        <f ca="1">SUMPRODUCT(L556:T556,Markiwitz!$B$3:$J$3)</f>
        <v>0.44810313635391957</v>
      </c>
    </row>
    <row r="557" spans="1:23" x14ac:dyDescent="0.25">
      <c r="A557">
        <v>556</v>
      </c>
      <c r="B557" s="25">
        <f t="shared" ca="1" si="140"/>
        <v>1.0000000000000002</v>
      </c>
      <c r="C557" s="46">
        <v>0</v>
      </c>
      <c r="D557">
        <f t="shared" ca="1" si="154"/>
        <v>0.97503896154380598</v>
      </c>
      <c r="E557">
        <f t="shared" ca="1" si="154"/>
        <v>0.92609045474073115</v>
      </c>
      <c r="F557">
        <f t="shared" ca="1" si="154"/>
        <v>0.83118249782029685</v>
      </c>
      <c r="G557">
        <f t="shared" ca="1" si="154"/>
        <v>0.34227855109958338</v>
      </c>
      <c r="H557">
        <f t="shared" ca="1" si="154"/>
        <v>0.61333230669656169</v>
      </c>
      <c r="I557">
        <f t="shared" ca="1" si="154"/>
        <v>0.27652235690227123</v>
      </c>
      <c r="J557">
        <f t="shared" ca="1" si="154"/>
        <v>0.73525087804161959</v>
      </c>
      <c r="K557">
        <f t="shared" ca="1" si="154"/>
        <v>0.52368388231358587</v>
      </c>
      <c r="L557" s="42">
        <f t="shared" ca="1" si="142"/>
        <v>0</v>
      </c>
      <c r="M557" s="42">
        <f t="shared" ca="1" si="143"/>
        <v>0.18666820760396496</v>
      </c>
      <c r="N557" s="42">
        <f t="shared" ca="1" si="144"/>
        <v>0.17729716666078726</v>
      </c>
      <c r="O557" s="42">
        <f t="shared" ca="1" si="145"/>
        <v>0.15912733047532748</v>
      </c>
      <c r="P557" s="42">
        <f t="shared" ca="1" si="146"/>
        <v>6.55281749294188E-2</v>
      </c>
      <c r="Q557" s="42">
        <f t="shared" ca="1" si="147"/>
        <v>0.11742058202000245</v>
      </c>
      <c r="R557" s="42">
        <f t="shared" ca="1" si="148"/>
        <v>5.2939353975807048E-2</v>
      </c>
      <c r="S557" s="42">
        <f t="shared" ca="1" si="149"/>
        <v>0.14076151718692564</v>
      </c>
      <c r="T557" s="42">
        <f t="shared" ca="1" si="150"/>
        <v>0.1002576671477665</v>
      </c>
      <c r="U557">
        <f ca="1">+(L557^2*Markiwitz!$B$4^2)+(M557^2*Markiwitz!$C$4^2)+(N557^2*Markiwitz!$D$4^2)+(O557^2*Markiwitz!$E$4^2)+(P557^2*Markiwitz!$F$4^2)+(Q557^2*Markiwitz!$G$4^2)+(R557^2*Markiwitz!$H$4^2)+(S557^2*Markiwitz!$I$4^2)+(T557^2*Markiwitz!$J$4^2)+(2*L557*M557*Markiwitz!$B$8)+(2*L557*N557*Markiwitz!$E$8)+(2*L557*O557*Markiwitz!$H$8)+(2*L557*P557*Markiwitz!$B$11)+(2*L557*Q557*Markiwitz!$E$11)+(2*L557*R557*Markiwitz!$H$11)+(2*L557*S557*Markiwitz!$K$8)+(2*L557*T557*Markiwitz!$K$11)</f>
        <v>1.2514822961703569E-2</v>
      </c>
      <c r="V557" s="5">
        <f t="shared" ca="1" si="141"/>
        <v>0.11186966953425566</v>
      </c>
      <c r="W557" s="42">
        <f ca="1">SUMPRODUCT(L557:T557,Markiwitz!$B$3:$J$3)</f>
        <v>0.45377942416591582</v>
      </c>
    </row>
    <row r="558" spans="1:23" x14ac:dyDescent="0.25">
      <c r="A558">
        <v>557</v>
      </c>
      <c r="B558" s="25">
        <f t="shared" ca="1" si="140"/>
        <v>1</v>
      </c>
      <c r="C558" s="46">
        <v>0</v>
      </c>
      <c r="D558">
        <f t="shared" ca="1" si="154"/>
        <v>0.68405109491691973</v>
      </c>
      <c r="E558">
        <f t="shared" ca="1" si="154"/>
        <v>0.1941577756671613</v>
      </c>
      <c r="F558">
        <f t="shared" ca="1" si="154"/>
        <v>0.82074497537583291</v>
      </c>
      <c r="G558">
        <f t="shared" ca="1" si="154"/>
        <v>0.73525806020242279</v>
      </c>
      <c r="H558">
        <f t="shared" ca="1" si="154"/>
        <v>0.60995359207663891</v>
      </c>
      <c r="I558">
        <f t="shared" ca="1" si="154"/>
        <v>6.9797888067145264E-2</v>
      </c>
      <c r="J558">
        <f t="shared" ca="1" si="154"/>
        <v>0.18189564423442506</v>
      </c>
      <c r="K558">
        <f t="shared" ca="1" si="154"/>
        <v>0.66967820895095209</v>
      </c>
      <c r="L558" s="42">
        <f t="shared" ca="1" si="142"/>
        <v>0</v>
      </c>
      <c r="M558" s="42">
        <f t="shared" ca="1" si="143"/>
        <v>0.17249897141418244</v>
      </c>
      <c r="N558" s="42">
        <f t="shared" ca="1" si="144"/>
        <v>4.8961279125967372E-2</v>
      </c>
      <c r="O558" s="42">
        <f t="shared" ca="1" si="145"/>
        <v>0.20696942830401396</v>
      </c>
      <c r="P558" s="42">
        <f t="shared" ca="1" si="146"/>
        <v>0.18541196710504357</v>
      </c>
      <c r="Q558" s="42">
        <f t="shared" ca="1" si="147"/>
        <v>0.15381360840652541</v>
      </c>
      <c r="R558" s="42">
        <f t="shared" ca="1" si="148"/>
        <v>1.7601117793586901E-2</v>
      </c>
      <c r="S558" s="42">
        <f t="shared" ca="1" si="149"/>
        <v>4.5869105054161495E-2</v>
      </c>
      <c r="T558" s="42">
        <f t="shared" ca="1" si="150"/>
        <v>0.16887452279651904</v>
      </c>
      <c r="U558">
        <f ca="1">+(L558^2*Markiwitz!$B$4^2)+(M558^2*Markiwitz!$C$4^2)+(N558^2*Markiwitz!$D$4^2)+(O558^2*Markiwitz!$E$4^2)+(P558^2*Markiwitz!$F$4^2)+(Q558^2*Markiwitz!$G$4^2)+(R558^2*Markiwitz!$H$4^2)+(S558^2*Markiwitz!$I$4^2)+(T558^2*Markiwitz!$J$4^2)+(2*L558*M558*Markiwitz!$B$8)+(2*L558*N558*Markiwitz!$E$8)+(2*L558*O558*Markiwitz!$H$8)+(2*L558*P558*Markiwitz!$B$11)+(2*L558*Q558*Markiwitz!$E$11)+(2*L558*R558*Markiwitz!$H$11)+(2*L558*S558*Markiwitz!$K$8)+(2*L558*T558*Markiwitz!$K$11)</f>
        <v>1.6123817804527367E-2</v>
      </c>
      <c r="V558" s="5">
        <f t="shared" ca="1" si="141"/>
        <v>0.12697959601655442</v>
      </c>
      <c r="W558" s="42">
        <f ca="1">SUMPRODUCT(L558:T558,Markiwitz!$B$3:$J$3)</f>
        <v>0.58860779448864142</v>
      </c>
    </row>
    <row r="559" spans="1:23" x14ac:dyDescent="0.25">
      <c r="A559">
        <v>558</v>
      </c>
      <c r="B559" s="25">
        <f t="shared" ca="1" si="140"/>
        <v>1</v>
      </c>
      <c r="C559" s="46">
        <v>0</v>
      </c>
      <c r="D559">
        <f t="shared" ca="1" si="154"/>
        <v>0.59507643170992408</v>
      </c>
      <c r="E559">
        <f t="shared" ca="1" si="154"/>
        <v>7.8562796657167255E-2</v>
      </c>
      <c r="F559">
        <f t="shared" ca="1" si="154"/>
        <v>0.45581230672768369</v>
      </c>
      <c r="G559">
        <f t="shared" ca="1" si="154"/>
        <v>0.95966876821250013</v>
      </c>
      <c r="H559">
        <f t="shared" ca="1" si="154"/>
        <v>0.7673999976300665</v>
      </c>
      <c r="I559">
        <f t="shared" ca="1" si="154"/>
        <v>0.40532995222619339</v>
      </c>
      <c r="J559">
        <f t="shared" ca="1" si="154"/>
        <v>0.62828685427294406</v>
      </c>
      <c r="K559">
        <f t="shared" ca="1" si="154"/>
        <v>0.13631505171764313</v>
      </c>
      <c r="L559" s="42">
        <f t="shared" ca="1" si="142"/>
        <v>0</v>
      </c>
      <c r="M559" s="42">
        <f t="shared" ca="1" si="143"/>
        <v>0.14779175517012424</v>
      </c>
      <c r="N559" s="42">
        <f t="shared" ca="1" si="144"/>
        <v>1.9511667729257647E-2</v>
      </c>
      <c r="O559" s="42">
        <f t="shared" ca="1" si="145"/>
        <v>0.11320445114227828</v>
      </c>
      <c r="P559" s="42">
        <f t="shared" ca="1" si="146"/>
        <v>0.23834103331656314</v>
      </c>
      <c r="Q559" s="42">
        <f t="shared" ca="1" si="147"/>
        <v>0.19058962264965346</v>
      </c>
      <c r="R559" s="42">
        <f t="shared" ca="1" si="148"/>
        <v>0.10066677467027081</v>
      </c>
      <c r="S559" s="42">
        <f t="shared" ca="1" si="149"/>
        <v>0.15603981605606229</v>
      </c>
      <c r="T559" s="42">
        <f t="shared" ca="1" si="150"/>
        <v>3.3854879265790221E-2</v>
      </c>
      <c r="U559">
        <f ca="1">+(L559^2*Markiwitz!$B$4^2)+(M559^2*Markiwitz!$C$4^2)+(N559^2*Markiwitz!$D$4^2)+(O559^2*Markiwitz!$E$4^2)+(P559^2*Markiwitz!$F$4^2)+(Q559^2*Markiwitz!$G$4^2)+(R559^2*Markiwitz!$H$4^2)+(S559^2*Markiwitz!$I$4^2)+(T559^2*Markiwitz!$J$4^2)+(2*L559*M559*Markiwitz!$B$8)+(2*L559*N559*Markiwitz!$E$8)+(2*L559*O559*Markiwitz!$H$8)+(2*L559*P559*Markiwitz!$B$11)+(2*L559*Q559*Markiwitz!$E$11)+(2*L559*R559*Markiwitz!$H$11)+(2*L559*S559*Markiwitz!$K$8)+(2*L559*T559*Markiwitz!$K$11)</f>
        <v>2.1958561532326139E-2</v>
      </c>
      <c r="V559" s="5">
        <f t="shared" ca="1" si="141"/>
        <v>0.14818421485544991</v>
      </c>
      <c r="W559" s="42">
        <f ca="1">SUMPRODUCT(L559:T559,Markiwitz!$B$3:$J$3)</f>
        <v>0.65953151316927205</v>
      </c>
    </row>
    <row r="560" spans="1:23" x14ac:dyDescent="0.25">
      <c r="A560">
        <v>559</v>
      </c>
      <c r="B560" s="25">
        <f t="shared" ca="1" si="140"/>
        <v>0.99999999999999989</v>
      </c>
      <c r="C560" s="46">
        <v>0</v>
      </c>
      <c r="D560">
        <f t="shared" ca="1" si="154"/>
        <v>0.31306955672797299</v>
      </c>
      <c r="E560">
        <f t="shared" ca="1" si="154"/>
        <v>0.48005559853650037</v>
      </c>
      <c r="F560">
        <f t="shared" ca="1" si="154"/>
        <v>0.72226733805278465</v>
      </c>
      <c r="G560">
        <f t="shared" ca="1" si="154"/>
        <v>0.59874784708060602</v>
      </c>
      <c r="H560">
        <f t="shared" ca="1" si="154"/>
        <v>0.65561669599232386</v>
      </c>
      <c r="I560">
        <f t="shared" ca="1" si="154"/>
        <v>0.59748478901406599</v>
      </c>
      <c r="J560">
        <f t="shared" ca="1" si="154"/>
        <v>0.9288916147687365</v>
      </c>
      <c r="K560">
        <f t="shared" ca="1" si="154"/>
        <v>0.5259692823171952</v>
      </c>
      <c r="L560" s="42">
        <f t="shared" ca="1" si="142"/>
        <v>0</v>
      </c>
      <c r="M560" s="42">
        <f t="shared" ca="1" si="143"/>
        <v>6.4923867189270595E-2</v>
      </c>
      <c r="N560" s="42">
        <f t="shared" ca="1" si="144"/>
        <v>9.9553167189394609E-2</v>
      </c>
      <c r="O560" s="42">
        <f t="shared" ca="1" si="145"/>
        <v>0.14978265284232642</v>
      </c>
      <c r="P560" s="42">
        <f t="shared" ca="1" si="146"/>
        <v>0.12416737708387228</v>
      </c>
      <c r="Q560" s="42">
        <f t="shared" ca="1" si="147"/>
        <v>0.13596074860341348</v>
      </c>
      <c r="R560" s="42">
        <f t="shared" ca="1" si="148"/>
        <v>0.12390544610910287</v>
      </c>
      <c r="S560" s="42">
        <f t="shared" ca="1" si="149"/>
        <v>0.19263206701018737</v>
      </c>
      <c r="T560" s="42">
        <f t="shared" ca="1" si="150"/>
        <v>0.1090746739724323</v>
      </c>
      <c r="U560">
        <f ca="1">+(L560^2*Markiwitz!$B$4^2)+(M560^2*Markiwitz!$C$4^2)+(N560^2*Markiwitz!$D$4^2)+(O560^2*Markiwitz!$E$4^2)+(P560^2*Markiwitz!$F$4^2)+(Q560^2*Markiwitz!$G$4^2)+(R560^2*Markiwitz!$H$4^2)+(S560^2*Markiwitz!$I$4^2)+(T560^2*Markiwitz!$J$4^2)+(2*L560*M560*Markiwitz!$B$8)+(2*L560*N560*Markiwitz!$E$8)+(2*L560*O560*Markiwitz!$H$8)+(2*L560*P560*Markiwitz!$B$11)+(2*L560*Q560*Markiwitz!$E$11)+(2*L560*R560*Markiwitz!$H$11)+(2*L560*S560*Markiwitz!$K$8)+(2*L560*T560*Markiwitz!$K$11)</f>
        <v>1.5551991071134618E-2</v>
      </c>
      <c r="V560" s="5">
        <f t="shared" ca="1" si="141"/>
        <v>0.1247076223457677</v>
      </c>
      <c r="W560" s="42">
        <f ca="1">SUMPRODUCT(L560:T560,Markiwitz!$B$3:$J$3)</f>
        <v>0.49046230476990843</v>
      </c>
    </row>
    <row r="561" spans="1:23" x14ac:dyDescent="0.25">
      <c r="A561">
        <v>560</v>
      </c>
      <c r="B561" s="25">
        <f t="shared" ca="1" si="140"/>
        <v>1</v>
      </c>
      <c r="C561" s="46">
        <v>0</v>
      </c>
      <c r="D561">
        <f t="shared" ca="1" si="154"/>
        <v>0.78785489907639938</v>
      </c>
      <c r="E561">
        <f t="shared" ca="1" si="154"/>
        <v>0.8610706397337935</v>
      </c>
      <c r="F561">
        <f t="shared" ca="1" si="154"/>
        <v>0.99718015344758937</v>
      </c>
      <c r="G561">
        <f t="shared" ca="1" si="154"/>
        <v>0.90307646418557541</v>
      </c>
      <c r="H561">
        <f t="shared" ca="1" si="154"/>
        <v>0.34919489751350952</v>
      </c>
      <c r="I561">
        <f t="shared" ca="1" si="154"/>
        <v>0.73461558249480019</v>
      </c>
      <c r="J561">
        <f t="shared" ca="1" si="154"/>
        <v>0.31361824124088356</v>
      </c>
      <c r="K561">
        <f t="shared" ca="1" si="154"/>
        <v>0.94511510224469897</v>
      </c>
      <c r="L561" s="42">
        <f t="shared" ca="1" si="142"/>
        <v>0</v>
      </c>
      <c r="M561" s="42">
        <f t="shared" ca="1" si="143"/>
        <v>0.1337222575793979</v>
      </c>
      <c r="N561" s="42">
        <f t="shared" ca="1" si="144"/>
        <v>0.14614913230281704</v>
      </c>
      <c r="O561" s="42">
        <f t="shared" ca="1" si="145"/>
        <v>0.16925093883239456</v>
      </c>
      <c r="P561" s="42">
        <f t="shared" ca="1" si="146"/>
        <v>0.15327876198940157</v>
      </c>
      <c r="Q561" s="42">
        <f t="shared" ca="1" si="147"/>
        <v>5.9268692858867246E-2</v>
      </c>
      <c r="R561" s="42">
        <f t="shared" ca="1" si="148"/>
        <v>0.12468597232735258</v>
      </c>
      <c r="S561" s="42">
        <f t="shared" ca="1" si="149"/>
        <v>5.3230282994971158E-2</v>
      </c>
      <c r="T561" s="42">
        <f t="shared" ca="1" si="150"/>
        <v>0.16041396111479797</v>
      </c>
      <c r="U561">
        <f ca="1">+(L561^2*Markiwitz!$B$4^2)+(M561^2*Markiwitz!$C$4^2)+(N561^2*Markiwitz!$D$4^2)+(O561^2*Markiwitz!$E$4^2)+(P561^2*Markiwitz!$F$4^2)+(Q561^2*Markiwitz!$G$4^2)+(R561^2*Markiwitz!$H$4^2)+(S561^2*Markiwitz!$I$4^2)+(T561^2*Markiwitz!$J$4^2)+(2*L561*M561*Markiwitz!$B$8)+(2*L561*N561*Markiwitz!$E$8)+(2*L561*O561*Markiwitz!$H$8)+(2*L561*P561*Markiwitz!$B$11)+(2*L561*Q561*Markiwitz!$E$11)+(2*L561*R561*Markiwitz!$H$11)+(2*L561*S561*Markiwitz!$K$8)+(2*L561*T561*Markiwitz!$K$11)</f>
        <v>1.0557724970729435E-2</v>
      </c>
      <c r="V561" s="5">
        <f t="shared" ca="1" si="141"/>
        <v>0.10275079060878041</v>
      </c>
      <c r="W561" s="42">
        <f ca="1">SUMPRODUCT(L561:T561,Markiwitz!$B$3:$J$3)</f>
        <v>0.32608175810203505</v>
      </c>
    </row>
    <row r="562" spans="1:23" x14ac:dyDescent="0.25">
      <c r="A562">
        <v>561</v>
      </c>
      <c r="B562" s="25">
        <f t="shared" ca="1" si="140"/>
        <v>0.99999999999999989</v>
      </c>
      <c r="C562" s="46">
        <v>0</v>
      </c>
      <c r="D562">
        <f t="shared" ref="D562:K571" ca="1" si="155">RAND()</f>
        <v>0.35014047035427465</v>
      </c>
      <c r="E562">
        <f t="shared" ca="1" si="155"/>
        <v>0.71961492412929051</v>
      </c>
      <c r="F562">
        <f t="shared" ca="1" si="155"/>
        <v>0.92096994377355768</v>
      </c>
      <c r="G562">
        <f t="shared" ca="1" si="155"/>
        <v>0.58320000900441227</v>
      </c>
      <c r="H562">
        <f t="shared" ca="1" si="155"/>
        <v>0.72984792872077986</v>
      </c>
      <c r="I562">
        <f t="shared" ca="1" si="155"/>
        <v>0.8747859693001272</v>
      </c>
      <c r="J562">
        <f t="shared" ca="1" si="155"/>
        <v>0.4592375308441754</v>
      </c>
      <c r="K562">
        <f t="shared" ca="1" si="155"/>
        <v>2.4102671253605545E-2</v>
      </c>
      <c r="L562" s="42">
        <f t="shared" ca="1" si="142"/>
        <v>0</v>
      </c>
      <c r="M562" s="42">
        <f t="shared" ca="1" si="143"/>
        <v>7.510682594216779E-2</v>
      </c>
      <c r="N562" s="42">
        <f t="shared" ca="1" si="144"/>
        <v>0.15436088492506667</v>
      </c>
      <c r="O562" s="42">
        <f t="shared" ca="1" si="145"/>
        <v>0.19755251141057989</v>
      </c>
      <c r="P562" s="42">
        <f t="shared" ca="1" si="146"/>
        <v>0.12509922523793263</v>
      </c>
      <c r="Q562" s="42">
        <f t="shared" ca="1" si="147"/>
        <v>0.15655591394853471</v>
      </c>
      <c r="R562" s="42">
        <f t="shared" ca="1" si="148"/>
        <v>0.18764582530661775</v>
      </c>
      <c r="S562" s="42">
        <f t="shared" ca="1" si="149"/>
        <v>9.8508673562714033E-2</v>
      </c>
      <c r="T562" s="42">
        <f t="shared" ca="1" si="150"/>
        <v>5.1701396663864458E-3</v>
      </c>
      <c r="U562">
        <f ca="1">+(L562^2*Markiwitz!$B$4^2)+(M562^2*Markiwitz!$C$4^2)+(N562^2*Markiwitz!$D$4^2)+(O562^2*Markiwitz!$E$4^2)+(P562^2*Markiwitz!$F$4^2)+(Q562^2*Markiwitz!$G$4^2)+(R562^2*Markiwitz!$H$4^2)+(S562^2*Markiwitz!$I$4^2)+(T562^2*Markiwitz!$J$4^2)+(2*L562*M562*Markiwitz!$B$8)+(2*L562*N562*Markiwitz!$E$8)+(2*L562*O562*Markiwitz!$H$8)+(2*L562*P562*Markiwitz!$B$11)+(2*L562*Q562*Markiwitz!$E$11)+(2*L562*R562*Markiwitz!$H$11)+(2*L562*S562*Markiwitz!$K$8)+(2*L562*T562*Markiwitz!$K$11)</f>
        <v>1.8223101087322311E-2</v>
      </c>
      <c r="V562" s="5">
        <f t="shared" ca="1" si="141"/>
        <v>0.13499296680687595</v>
      </c>
      <c r="W562" s="42">
        <f ca="1">SUMPRODUCT(L562:T562,Markiwitz!$B$3:$J$3)</f>
        <v>0.57800845184913441</v>
      </c>
    </row>
    <row r="563" spans="1:23" x14ac:dyDescent="0.25">
      <c r="A563">
        <v>562</v>
      </c>
      <c r="B563" s="25">
        <f t="shared" ca="1" si="140"/>
        <v>1</v>
      </c>
      <c r="C563" s="46">
        <v>0</v>
      </c>
      <c r="D563">
        <f t="shared" ca="1" si="155"/>
        <v>0.13616242978093274</v>
      </c>
      <c r="E563">
        <f t="shared" ca="1" si="155"/>
        <v>5.6860785856976959E-2</v>
      </c>
      <c r="F563">
        <f t="shared" ca="1" si="155"/>
        <v>0.63001841825120097</v>
      </c>
      <c r="G563">
        <f t="shared" ca="1" si="155"/>
        <v>0.82093012074662763</v>
      </c>
      <c r="H563">
        <f t="shared" ca="1" si="155"/>
        <v>0.68050814567820861</v>
      </c>
      <c r="I563">
        <f t="shared" ca="1" si="155"/>
        <v>0.26977829546384746</v>
      </c>
      <c r="J563">
        <f t="shared" ca="1" si="155"/>
        <v>0.2532593637789875</v>
      </c>
      <c r="K563">
        <f t="shared" ca="1" si="155"/>
        <v>0.65063530622825017</v>
      </c>
      <c r="L563" s="42">
        <f t="shared" ca="1" si="142"/>
        <v>0</v>
      </c>
      <c r="M563" s="42">
        <f t="shared" ca="1" si="143"/>
        <v>3.8924093658890484E-2</v>
      </c>
      <c r="N563" s="42">
        <f t="shared" ca="1" si="144"/>
        <v>1.625451718051682E-2</v>
      </c>
      <c r="O563" s="42">
        <f t="shared" ca="1" si="145"/>
        <v>0.18010031077067196</v>
      </c>
      <c r="P563" s="42">
        <f t="shared" ca="1" si="146"/>
        <v>0.23467531358507399</v>
      </c>
      <c r="Q563" s="42">
        <f t="shared" ca="1" si="147"/>
        <v>0.19453356436597388</v>
      </c>
      <c r="R563" s="42">
        <f t="shared" ca="1" si="148"/>
        <v>7.7120213385330608E-2</v>
      </c>
      <c r="S563" s="42">
        <f t="shared" ca="1" si="149"/>
        <v>7.2398026471651264E-2</v>
      </c>
      <c r="T563" s="42">
        <f t="shared" ca="1" si="150"/>
        <v>0.18599396058189097</v>
      </c>
      <c r="U563">
        <f ca="1">+(L563^2*Markiwitz!$B$4^2)+(M563^2*Markiwitz!$C$4^2)+(N563^2*Markiwitz!$D$4^2)+(O563^2*Markiwitz!$E$4^2)+(P563^2*Markiwitz!$F$4^2)+(Q563^2*Markiwitz!$G$4^2)+(R563^2*Markiwitz!$H$4^2)+(S563^2*Markiwitz!$I$4^2)+(T563^2*Markiwitz!$J$4^2)+(2*L563*M563*Markiwitz!$B$8)+(2*L563*N563*Markiwitz!$E$8)+(2*L563*O563*Markiwitz!$H$8)+(2*L563*P563*Markiwitz!$B$11)+(2*L563*Q563*Markiwitz!$E$11)+(2*L563*R563*Markiwitz!$H$11)+(2*L563*S563*Markiwitz!$K$8)+(2*L563*T563*Markiwitz!$K$11)</f>
        <v>2.1487202724023914E-2</v>
      </c>
      <c r="V563" s="5">
        <f t="shared" ca="1" si="141"/>
        <v>0.14658513814170901</v>
      </c>
      <c r="W563" s="42">
        <f ca="1">SUMPRODUCT(L563:T563,Markiwitz!$B$3:$J$3)</f>
        <v>0.6873180059718661</v>
      </c>
    </row>
    <row r="564" spans="1:23" x14ac:dyDescent="0.25">
      <c r="A564">
        <v>563</v>
      </c>
      <c r="B564" s="25">
        <f t="shared" ca="1" si="140"/>
        <v>0.99999999999999989</v>
      </c>
      <c r="C564" s="46">
        <v>0</v>
      </c>
      <c r="D564">
        <f t="shared" ca="1" si="155"/>
        <v>0.23599830832006041</v>
      </c>
      <c r="E564">
        <f t="shared" ca="1" si="155"/>
        <v>0.39797155401303519</v>
      </c>
      <c r="F564">
        <f t="shared" ca="1" si="155"/>
        <v>0.71398049735937708</v>
      </c>
      <c r="G564">
        <f t="shared" ca="1" si="155"/>
        <v>0.77879415200666924</v>
      </c>
      <c r="H564">
        <f t="shared" ca="1" si="155"/>
        <v>0.28302670980765354</v>
      </c>
      <c r="I564">
        <f t="shared" ca="1" si="155"/>
        <v>0.63034785646415803</v>
      </c>
      <c r="J564">
        <f t="shared" ca="1" si="155"/>
        <v>8.0128522312488126E-2</v>
      </c>
      <c r="K564">
        <f t="shared" ca="1" si="155"/>
        <v>0.16210044248083899</v>
      </c>
      <c r="L564" s="42">
        <f t="shared" ca="1" si="142"/>
        <v>0</v>
      </c>
      <c r="M564" s="42">
        <f t="shared" ca="1" si="143"/>
        <v>7.1899233489362308E-2</v>
      </c>
      <c r="N564" s="42">
        <f t="shared" ca="1" si="144"/>
        <v>0.12124599488781733</v>
      </c>
      <c r="O564" s="42">
        <f t="shared" ca="1" si="145"/>
        <v>0.21752126467310492</v>
      </c>
      <c r="P564" s="42">
        <f t="shared" ca="1" si="146"/>
        <v>0.2372673896430543</v>
      </c>
      <c r="Q564" s="42">
        <f t="shared" ca="1" si="147"/>
        <v>8.6226904069959073E-2</v>
      </c>
      <c r="R564" s="42">
        <f t="shared" ca="1" si="148"/>
        <v>0.19204174823986694</v>
      </c>
      <c r="S564" s="42">
        <f t="shared" ca="1" si="149"/>
        <v>2.4411951830984577E-2</v>
      </c>
      <c r="T564" s="42">
        <f t="shared" ca="1" si="150"/>
        <v>4.9385513165850492E-2</v>
      </c>
      <c r="U564">
        <f ca="1">+(L564^2*Markiwitz!$B$4^2)+(M564^2*Markiwitz!$C$4^2)+(N564^2*Markiwitz!$D$4^2)+(O564^2*Markiwitz!$E$4^2)+(P564^2*Markiwitz!$F$4^2)+(Q564^2*Markiwitz!$G$4^2)+(R564^2*Markiwitz!$H$4^2)+(S564^2*Markiwitz!$I$4^2)+(T564^2*Markiwitz!$J$4^2)+(2*L564*M564*Markiwitz!$B$8)+(2*L564*N564*Markiwitz!$E$8)+(2*L564*O564*Markiwitz!$H$8)+(2*L564*P564*Markiwitz!$B$11)+(2*L564*Q564*Markiwitz!$E$11)+(2*L564*R564*Markiwitz!$H$11)+(2*L564*S564*Markiwitz!$K$8)+(2*L564*T564*Markiwitz!$K$11)</f>
        <v>1.7509424359382006E-2</v>
      </c>
      <c r="V564" s="5">
        <f t="shared" ca="1" si="141"/>
        <v>0.13232318148904221</v>
      </c>
      <c r="W564" s="42">
        <f ca="1">SUMPRODUCT(L564:T564,Markiwitz!$B$3:$J$3)</f>
        <v>0.42793969215440436</v>
      </c>
    </row>
    <row r="565" spans="1:23" x14ac:dyDescent="0.25">
      <c r="A565">
        <v>564</v>
      </c>
      <c r="B565" s="25">
        <f t="shared" ca="1" si="140"/>
        <v>1</v>
      </c>
      <c r="C565" s="46">
        <v>0</v>
      </c>
      <c r="D565">
        <f t="shared" ca="1" si="155"/>
        <v>0.33575575968039573</v>
      </c>
      <c r="E565">
        <f t="shared" ca="1" si="155"/>
        <v>2.3644164437024107E-2</v>
      </c>
      <c r="F565">
        <f t="shared" ca="1" si="155"/>
        <v>0.92309340490149649</v>
      </c>
      <c r="G565">
        <f t="shared" ca="1" si="155"/>
        <v>0.70811917152653858</v>
      </c>
      <c r="H565">
        <f t="shared" ca="1" si="155"/>
        <v>0.7692934006887846</v>
      </c>
      <c r="I565">
        <f t="shared" ca="1" si="155"/>
        <v>0.61790227671275311</v>
      </c>
      <c r="J565">
        <f t="shared" ca="1" si="155"/>
        <v>0.4236306800143711</v>
      </c>
      <c r="K565">
        <f t="shared" ca="1" si="155"/>
        <v>0.58079909710720123</v>
      </c>
      <c r="L565" s="42">
        <f t="shared" ca="1" si="142"/>
        <v>0</v>
      </c>
      <c r="M565" s="42">
        <f t="shared" ca="1" si="143"/>
        <v>7.6617418570813889E-2</v>
      </c>
      <c r="N565" s="42">
        <f t="shared" ca="1" si="144"/>
        <v>5.3954542586344264E-3</v>
      </c>
      <c r="O565" s="42">
        <f t="shared" ca="1" si="145"/>
        <v>0.21064429051230144</v>
      </c>
      <c r="P565" s="42">
        <f t="shared" ca="1" si="146"/>
        <v>0.16158848031232922</v>
      </c>
      <c r="Q565" s="42">
        <f t="shared" ca="1" si="147"/>
        <v>0.17554806666739944</v>
      </c>
      <c r="R565" s="42">
        <f t="shared" ca="1" si="148"/>
        <v>0.14100153461499682</v>
      </c>
      <c r="S565" s="42">
        <f t="shared" ca="1" si="149"/>
        <v>9.666993996170227E-2</v>
      </c>
      <c r="T565" s="42">
        <f t="shared" ca="1" si="150"/>
        <v>0.13253481510182258</v>
      </c>
      <c r="U565">
        <f ca="1">+(L565^2*Markiwitz!$B$4^2)+(M565^2*Markiwitz!$C$4^2)+(N565^2*Markiwitz!$D$4^2)+(O565^2*Markiwitz!$E$4^2)+(P565^2*Markiwitz!$F$4^2)+(Q565^2*Markiwitz!$G$4^2)+(R565^2*Markiwitz!$H$4^2)+(S565^2*Markiwitz!$I$4^2)+(T565^2*Markiwitz!$J$4^2)+(2*L565*M565*Markiwitz!$B$8)+(2*L565*N565*Markiwitz!$E$8)+(2*L565*O565*Markiwitz!$H$8)+(2*L565*P565*Markiwitz!$B$11)+(2*L565*Q565*Markiwitz!$E$11)+(2*L565*R565*Markiwitz!$H$11)+(2*L565*S565*Markiwitz!$K$8)+(2*L565*T565*Markiwitz!$K$11)</f>
        <v>1.8815823253913774E-2</v>
      </c>
      <c r="V565" s="5">
        <f t="shared" ca="1" si="141"/>
        <v>0.13717078134177765</v>
      </c>
      <c r="W565" s="42">
        <f ca="1">SUMPRODUCT(L565:T565,Markiwitz!$B$3:$J$3)</f>
        <v>0.62165939900873002</v>
      </c>
    </row>
    <row r="566" spans="1:23" x14ac:dyDescent="0.25">
      <c r="A566">
        <v>565</v>
      </c>
      <c r="B566" s="25">
        <f t="shared" ca="1" si="140"/>
        <v>1.0000000000000002</v>
      </c>
      <c r="C566" s="46">
        <v>0</v>
      </c>
      <c r="D566">
        <f t="shared" ca="1" si="155"/>
        <v>0.37439592777911745</v>
      </c>
      <c r="E566">
        <f t="shared" ca="1" si="155"/>
        <v>0.18721177800379807</v>
      </c>
      <c r="F566">
        <f t="shared" ca="1" si="155"/>
        <v>0.90710314190792551</v>
      </c>
      <c r="G566">
        <f t="shared" ca="1" si="155"/>
        <v>0.28620791552792502</v>
      </c>
      <c r="H566">
        <f t="shared" ca="1" si="155"/>
        <v>0.75455545275638936</v>
      </c>
      <c r="I566">
        <f t="shared" ca="1" si="155"/>
        <v>0.95320685172355024</v>
      </c>
      <c r="J566">
        <f t="shared" ca="1" si="155"/>
        <v>4.801844169123215E-3</v>
      </c>
      <c r="K566">
        <f t="shared" ca="1" si="155"/>
        <v>0.68739599346130353</v>
      </c>
      <c r="L566" s="42">
        <f t="shared" ca="1" si="142"/>
        <v>0</v>
      </c>
      <c r="M566" s="42">
        <f t="shared" ca="1" si="143"/>
        <v>9.010994936553017E-2</v>
      </c>
      <c r="N566" s="42">
        <f t="shared" ca="1" si="144"/>
        <v>4.5058299476231772E-2</v>
      </c>
      <c r="O566" s="42">
        <f t="shared" ca="1" si="145"/>
        <v>0.21832240182606927</v>
      </c>
      <c r="P566" s="42">
        <f t="shared" ca="1" si="146"/>
        <v>6.8884779087262676E-2</v>
      </c>
      <c r="Q566" s="42">
        <f t="shared" ca="1" si="147"/>
        <v>0.18160708649982105</v>
      </c>
      <c r="R566" s="42">
        <f t="shared" ca="1" si="148"/>
        <v>0.22941868426079706</v>
      </c>
      <c r="S566" s="42">
        <f t="shared" ca="1" si="149"/>
        <v>1.1557121828422658E-3</v>
      </c>
      <c r="T566" s="42">
        <f t="shared" ca="1" si="150"/>
        <v>0.16544308730144591</v>
      </c>
      <c r="U566">
        <f ca="1">+(L566^2*Markiwitz!$B$4^2)+(M566^2*Markiwitz!$C$4^2)+(N566^2*Markiwitz!$D$4^2)+(O566^2*Markiwitz!$E$4^2)+(P566^2*Markiwitz!$F$4^2)+(Q566^2*Markiwitz!$G$4^2)+(R566^2*Markiwitz!$H$4^2)+(S566^2*Markiwitz!$I$4^2)+(T566^2*Markiwitz!$J$4^2)+(2*L566*M566*Markiwitz!$B$8)+(2*L566*N566*Markiwitz!$E$8)+(2*L566*O566*Markiwitz!$H$8)+(2*L566*P566*Markiwitz!$B$11)+(2*L566*Q566*Markiwitz!$E$11)+(2*L566*R566*Markiwitz!$H$11)+(2*L566*S566*Markiwitz!$K$8)+(2*L566*T566*Markiwitz!$K$11)</f>
        <v>1.9520098760720979E-2</v>
      </c>
      <c r="V566" s="5">
        <f t="shared" ca="1" si="141"/>
        <v>0.13971434701103885</v>
      </c>
      <c r="W566" s="42">
        <f ca="1">SUMPRODUCT(L566:T566,Markiwitz!$B$3:$J$3)</f>
        <v>0.63417799527148044</v>
      </c>
    </row>
    <row r="567" spans="1:23" x14ac:dyDescent="0.25">
      <c r="A567">
        <v>566</v>
      </c>
      <c r="B567" s="25">
        <f t="shared" ca="1" si="140"/>
        <v>0.99999999999999978</v>
      </c>
      <c r="C567" s="46">
        <v>0</v>
      </c>
      <c r="D567">
        <f t="shared" ca="1" si="155"/>
        <v>5.6520273955179556E-2</v>
      </c>
      <c r="E567">
        <f t="shared" ca="1" si="155"/>
        <v>0.79761925455374316</v>
      </c>
      <c r="F567">
        <f t="shared" ca="1" si="155"/>
        <v>0.80661277984723778</v>
      </c>
      <c r="G567">
        <f t="shared" ca="1" si="155"/>
        <v>0.28642246138879335</v>
      </c>
      <c r="H567">
        <f t="shared" ca="1" si="155"/>
        <v>0.96712056605367269</v>
      </c>
      <c r="I567">
        <f t="shared" ca="1" si="155"/>
        <v>0.84234182259375379</v>
      </c>
      <c r="J567">
        <f t="shared" ca="1" si="155"/>
        <v>0.59490701039905158</v>
      </c>
      <c r="K567">
        <f t="shared" ca="1" si="155"/>
        <v>0.52200529499555914</v>
      </c>
      <c r="L567" s="42">
        <f t="shared" ca="1" si="142"/>
        <v>0</v>
      </c>
      <c r="M567" s="42">
        <f t="shared" ca="1" si="143"/>
        <v>1.1597353094526813E-2</v>
      </c>
      <c r="N567" s="42">
        <f t="shared" ca="1" si="144"/>
        <v>0.16366290328649977</v>
      </c>
      <c r="O567" s="42">
        <f t="shared" ca="1" si="145"/>
        <v>0.16550827807141191</v>
      </c>
      <c r="P567" s="42">
        <f t="shared" ca="1" si="146"/>
        <v>5.8770812426766419E-2</v>
      </c>
      <c r="Q567" s="42">
        <f t="shared" ca="1" si="147"/>
        <v>0.1984427516822968</v>
      </c>
      <c r="R567" s="42">
        <f t="shared" ca="1" si="148"/>
        <v>0.17283949385407738</v>
      </c>
      <c r="S567" s="42">
        <f t="shared" ca="1" si="149"/>
        <v>0.12206852825020455</v>
      </c>
      <c r="T567" s="42">
        <f t="shared" ca="1" si="150"/>
        <v>0.10710987933421628</v>
      </c>
      <c r="U567">
        <f ca="1">+(L567^2*Markiwitz!$B$4^2)+(M567^2*Markiwitz!$C$4^2)+(N567^2*Markiwitz!$D$4^2)+(O567^2*Markiwitz!$E$4^2)+(P567^2*Markiwitz!$F$4^2)+(Q567^2*Markiwitz!$G$4^2)+(R567^2*Markiwitz!$H$4^2)+(S567^2*Markiwitz!$I$4^2)+(T567^2*Markiwitz!$J$4^2)+(2*L567*M567*Markiwitz!$B$8)+(2*L567*N567*Markiwitz!$E$8)+(2*L567*O567*Markiwitz!$H$8)+(2*L567*P567*Markiwitz!$B$11)+(2*L567*Q567*Markiwitz!$E$11)+(2*L567*R567*Markiwitz!$H$11)+(2*L567*S567*Markiwitz!$K$8)+(2*L567*T567*Markiwitz!$K$11)</f>
        <v>2.0196248339307433E-2</v>
      </c>
      <c r="V567" s="5">
        <f t="shared" ca="1" si="141"/>
        <v>0.14211350512638632</v>
      </c>
      <c r="W567" s="42">
        <f ca="1">SUMPRODUCT(L567:T567,Markiwitz!$B$3:$J$3)</f>
        <v>0.65939106048811447</v>
      </c>
    </row>
    <row r="568" spans="1:23" x14ac:dyDescent="0.25">
      <c r="A568">
        <v>567</v>
      </c>
      <c r="B568" s="25">
        <f t="shared" ca="1" si="140"/>
        <v>1</v>
      </c>
      <c r="C568" s="46">
        <v>0</v>
      </c>
      <c r="D568">
        <f t="shared" ca="1" si="155"/>
        <v>0.90582206648475128</v>
      </c>
      <c r="E568">
        <f t="shared" ca="1" si="155"/>
        <v>0.77159500076436149</v>
      </c>
      <c r="F568">
        <f t="shared" ca="1" si="155"/>
        <v>0.72010825721748073</v>
      </c>
      <c r="G568">
        <f t="shared" ca="1" si="155"/>
        <v>0.6548976568290229</v>
      </c>
      <c r="H568">
        <f t="shared" ca="1" si="155"/>
        <v>0.21963630881537821</v>
      </c>
      <c r="I568">
        <f t="shared" ca="1" si="155"/>
        <v>0.86205817391285744</v>
      </c>
      <c r="J568">
        <f t="shared" ca="1" si="155"/>
        <v>0.93955850797647522</v>
      </c>
      <c r="K568">
        <f t="shared" ca="1" si="155"/>
        <v>0.87462667761693846</v>
      </c>
      <c r="L568" s="42">
        <f t="shared" ca="1" si="142"/>
        <v>0</v>
      </c>
      <c r="M568" s="42">
        <f t="shared" ca="1" si="143"/>
        <v>0.15228244422684764</v>
      </c>
      <c r="N568" s="42">
        <f t="shared" ca="1" si="144"/>
        <v>0.12971683624975078</v>
      </c>
      <c r="O568" s="42">
        <f t="shared" ca="1" si="145"/>
        <v>0.12106113283657734</v>
      </c>
      <c r="P568" s="42">
        <f t="shared" ca="1" si="146"/>
        <v>0.11009824069243707</v>
      </c>
      <c r="Q568" s="42">
        <f t="shared" ca="1" si="147"/>
        <v>3.6924198675316287E-2</v>
      </c>
      <c r="R568" s="42">
        <f t="shared" ca="1" si="148"/>
        <v>0.14492506933357288</v>
      </c>
      <c r="S568" s="42">
        <f t="shared" ca="1" si="149"/>
        <v>0.1579540523273357</v>
      </c>
      <c r="T568" s="42">
        <f t="shared" ca="1" si="150"/>
        <v>0.14703802565816232</v>
      </c>
      <c r="U568">
        <f ca="1">+(L568^2*Markiwitz!$B$4^2)+(M568^2*Markiwitz!$C$4^2)+(N568^2*Markiwitz!$D$4^2)+(O568^2*Markiwitz!$E$4^2)+(P568^2*Markiwitz!$F$4^2)+(Q568^2*Markiwitz!$G$4^2)+(R568^2*Markiwitz!$H$4^2)+(S568^2*Markiwitz!$I$4^2)+(T568^2*Markiwitz!$J$4^2)+(2*L568*M568*Markiwitz!$B$8)+(2*L568*N568*Markiwitz!$E$8)+(2*L568*O568*Markiwitz!$H$8)+(2*L568*P568*Markiwitz!$B$11)+(2*L568*Q568*Markiwitz!$E$11)+(2*L568*R568*Markiwitz!$H$11)+(2*L568*S568*Markiwitz!$K$8)+(2*L568*T568*Markiwitz!$K$11)</f>
        <v>1.0132248135402066E-2</v>
      </c>
      <c r="V568" s="5">
        <f t="shared" ca="1" si="141"/>
        <v>0.10065906881847292</v>
      </c>
      <c r="W568" s="42">
        <f ca="1">SUMPRODUCT(L568:T568,Markiwitz!$B$3:$J$3)</f>
        <v>0.22838188893564743</v>
      </c>
    </row>
    <row r="569" spans="1:23" x14ac:dyDescent="0.25">
      <c r="A569">
        <v>568</v>
      </c>
      <c r="B569" s="25">
        <f t="shared" ca="1" si="140"/>
        <v>0.99999999999999989</v>
      </c>
      <c r="C569" s="46">
        <v>0</v>
      </c>
      <c r="D569">
        <f t="shared" ca="1" si="155"/>
        <v>0.95117254356371783</v>
      </c>
      <c r="E569">
        <f t="shared" ca="1" si="155"/>
        <v>0.11780082661890778</v>
      </c>
      <c r="F569">
        <f t="shared" ca="1" si="155"/>
        <v>0.54490930104299584</v>
      </c>
      <c r="G569">
        <f t="shared" ca="1" si="155"/>
        <v>0.79347068630092499</v>
      </c>
      <c r="H569">
        <f t="shared" ca="1" si="155"/>
        <v>0.67900207773484644</v>
      </c>
      <c r="I569">
        <f t="shared" ca="1" si="155"/>
        <v>0.74153491793946202</v>
      </c>
      <c r="J569">
        <f t="shared" ca="1" si="155"/>
        <v>0.92949490285288994</v>
      </c>
      <c r="K569">
        <f t="shared" ca="1" si="155"/>
        <v>0.96439318260242157</v>
      </c>
      <c r="L569" s="42">
        <f t="shared" ca="1" si="142"/>
        <v>0</v>
      </c>
      <c r="M569" s="42">
        <f t="shared" ca="1" si="143"/>
        <v>0.1662372204309108</v>
      </c>
      <c r="N569" s="42">
        <f t="shared" ca="1" si="144"/>
        <v>2.0588148926398278E-2</v>
      </c>
      <c r="O569" s="42">
        <f t="shared" ca="1" si="145"/>
        <v>9.5234253979777445E-2</v>
      </c>
      <c r="P569" s="42">
        <f t="shared" ca="1" si="146"/>
        <v>0.13867553502950417</v>
      </c>
      <c r="Q569" s="42">
        <f t="shared" ca="1" si="147"/>
        <v>0.11866976063727466</v>
      </c>
      <c r="R569" s="42">
        <f t="shared" ca="1" si="148"/>
        <v>0.12959867738493228</v>
      </c>
      <c r="S569" s="42">
        <f t="shared" ca="1" si="149"/>
        <v>0.16244860104565562</v>
      </c>
      <c r="T569" s="42">
        <f t="shared" ca="1" si="150"/>
        <v>0.16854780256554669</v>
      </c>
      <c r="U569">
        <f ca="1">+(L569^2*Markiwitz!$B$4^2)+(M569^2*Markiwitz!$C$4^2)+(N569^2*Markiwitz!$D$4^2)+(O569^2*Markiwitz!$E$4^2)+(P569^2*Markiwitz!$F$4^2)+(Q569^2*Markiwitz!$G$4^2)+(R569^2*Markiwitz!$H$4^2)+(S569^2*Markiwitz!$I$4^2)+(T569^2*Markiwitz!$J$4^2)+(2*L569*M569*Markiwitz!$B$8)+(2*L569*N569*Markiwitz!$E$8)+(2*L569*O569*Markiwitz!$H$8)+(2*L569*P569*Markiwitz!$B$11)+(2*L569*Q569*Markiwitz!$E$11)+(2*L569*R569*Markiwitz!$H$11)+(2*L569*S569*Markiwitz!$K$8)+(2*L569*T569*Markiwitz!$K$11)</f>
        <v>1.2741338737997397E-2</v>
      </c>
      <c r="V569" s="5">
        <f t="shared" ca="1" si="141"/>
        <v>0.11287753867797347</v>
      </c>
      <c r="W569" s="42">
        <f ca="1">SUMPRODUCT(L569:T569,Markiwitz!$B$3:$J$3)</f>
        <v>0.43565200540858123</v>
      </c>
    </row>
    <row r="570" spans="1:23" x14ac:dyDescent="0.25">
      <c r="A570">
        <v>569</v>
      </c>
      <c r="B570" s="25">
        <f t="shared" ca="1" si="140"/>
        <v>1</v>
      </c>
      <c r="C570" s="46">
        <v>0</v>
      </c>
      <c r="D570">
        <f t="shared" ca="1" si="155"/>
        <v>0.21610509608563477</v>
      </c>
      <c r="E570">
        <f t="shared" ca="1" si="155"/>
        <v>0.24407902256532865</v>
      </c>
      <c r="F570">
        <f t="shared" ca="1" si="155"/>
        <v>9.684186318996435E-2</v>
      </c>
      <c r="G570">
        <f t="shared" ca="1" si="155"/>
        <v>0.81911186587399543</v>
      </c>
      <c r="H570">
        <f t="shared" ca="1" si="155"/>
        <v>0.33727435097689129</v>
      </c>
      <c r="I570">
        <f t="shared" ca="1" si="155"/>
        <v>0.67068935432608678</v>
      </c>
      <c r="J570">
        <f t="shared" ca="1" si="155"/>
        <v>0.72561046486596048</v>
      </c>
      <c r="K570">
        <f t="shared" ca="1" si="155"/>
        <v>0.72532193212920026</v>
      </c>
      <c r="L570" s="42">
        <f t="shared" ca="1" si="142"/>
        <v>0</v>
      </c>
      <c r="M570" s="42">
        <f t="shared" ca="1" si="143"/>
        <v>5.6350243283999804E-2</v>
      </c>
      <c r="N570" s="42">
        <f t="shared" ca="1" si="144"/>
        <v>6.3644553280811852E-2</v>
      </c>
      <c r="O570" s="42">
        <f t="shared" ca="1" si="145"/>
        <v>2.5251892017705481E-2</v>
      </c>
      <c r="P570" s="42">
        <f t="shared" ca="1" si="146"/>
        <v>0.21358660094031387</v>
      </c>
      <c r="Q570" s="42">
        <f t="shared" ca="1" si="147"/>
        <v>8.7945597189756974E-2</v>
      </c>
      <c r="R570" s="42">
        <f t="shared" ca="1" si="148"/>
        <v>0.17488485449360949</v>
      </c>
      <c r="S570" s="42">
        <f t="shared" ca="1" si="149"/>
        <v>0.18920574741287208</v>
      </c>
      <c r="T570" s="42">
        <f t="shared" ca="1" si="150"/>
        <v>0.18913051138093051</v>
      </c>
      <c r="U570">
        <f ca="1">+(L570^2*Markiwitz!$B$4^2)+(M570^2*Markiwitz!$C$4^2)+(N570^2*Markiwitz!$D$4^2)+(O570^2*Markiwitz!$E$4^2)+(P570^2*Markiwitz!$F$4^2)+(Q570^2*Markiwitz!$G$4^2)+(R570^2*Markiwitz!$H$4^2)+(S570^2*Markiwitz!$I$4^2)+(T570^2*Markiwitz!$J$4^2)+(2*L570*M570*Markiwitz!$B$8)+(2*L570*N570*Markiwitz!$E$8)+(2*L570*O570*Markiwitz!$H$8)+(2*L570*P570*Markiwitz!$B$11)+(2*L570*Q570*Markiwitz!$E$11)+(2*L570*R570*Markiwitz!$H$11)+(2*L570*S570*Markiwitz!$K$8)+(2*L570*T570*Markiwitz!$K$11)</f>
        <v>1.5356519323127333E-2</v>
      </c>
      <c r="V570" s="5">
        <f t="shared" ca="1" si="141"/>
        <v>0.12392142398765169</v>
      </c>
      <c r="W570" s="42">
        <f ca="1">SUMPRODUCT(L570:T570,Markiwitz!$B$3:$J$3)</f>
        <v>0.3509652543981216</v>
      </c>
    </row>
    <row r="571" spans="1:23" x14ac:dyDescent="0.25">
      <c r="A571">
        <v>570</v>
      </c>
      <c r="B571" s="25">
        <f t="shared" ca="1" si="140"/>
        <v>0.99999999999999978</v>
      </c>
      <c r="C571" s="46">
        <v>0</v>
      </c>
      <c r="D571">
        <f t="shared" ca="1" si="155"/>
        <v>0.93954267549853465</v>
      </c>
      <c r="E571">
        <f t="shared" ca="1" si="155"/>
        <v>0.26480892175290771</v>
      </c>
      <c r="F571">
        <f t="shared" ca="1" si="155"/>
        <v>1.8119624914007981E-2</v>
      </c>
      <c r="G571">
        <f t="shared" ca="1" si="155"/>
        <v>0.13450574544309857</v>
      </c>
      <c r="H571">
        <f t="shared" ca="1" si="155"/>
        <v>0.36435768214393993</v>
      </c>
      <c r="I571">
        <f t="shared" ca="1" si="155"/>
        <v>0.48762584422508715</v>
      </c>
      <c r="J571">
        <f t="shared" ca="1" si="155"/>
        <v>0.51855720781606163</v>
      </c>
      <c r="K571">
        <f t="shared" ca="1" si="155"/>
        <v>0.45018357564689193</v>
      </c>
      <c r="L571" s="42">
        <f t="shared" ca="1" si="142"/>
        <v>0</v>
      </c>
      <c r="M571" s="42">
        <f t="shared" ca="1" si="143"/>
        <v>0.29566740025836741</v>
      </c>
      <c r="N571" s="42">
        <f t="shared" ca="1" si="144"/>
        <v>8.3333485004668931E-2</v>
      </c>
      <c r="O571" s="42">
        <f t="shared" ca="1" si="145"/>
        <v>5.7021171381478565E-3</v>
      </c>
      <c r="P571" s="42">
        <f t="shared" ca="1" si="146"/>
        <v>4.2328001816280172E-2</v>
      </c>
      <c r="Q571" s="42">
        <f t="shared" ca="1" si="147"/>
        <v>0.11466077215332549</v>
      </c>
      <c r="R571" s="42">
        <f t="shared" ca="1" si="148"/>
        <v>0.15345238637970524</v>
      </c>
      <c r="S571" s="42">
        <f t="shared" ca="1" si="149"/>
        <v>0.16318626659386057</v>
      </c>
      <c r="T571" s="42">
        <f t="shared" ca="1" si="150"/>
        <v>0.14166957065564417</v>
      </c>
      <c r="U571">
        <f ca="1">+(L571^2*Markiwitz!$B$4^2)+(M571^2*Markiwitz!$C$4^2)+(N571^2*Markiwitz!$D$4^2)+(O571^2*Markiwitz!$E$4^2)+(P571^2*Markiwitz!$F$4^2)+(Q571^2*Markiwitz!$G$4^2)+(R571^2*Markiwitz!$H$4^2)+(S571^2*Markiwitz!$I$4^2)+(T571^2*Markiwitz!$J$4^2)+(2*L571*M571*Markiwitz!$B$8)+(2*L571*N571*Markiwitz!$E$8)+(2*L571*O571*Markiwitz!$H$8)+(2*L571*P571*Markiwitz!$B$11)+(2*L571*Q571*Markiwitz!$E$11)+(2*L571*R571*Markiwitz!$H$11)+(2*L571*S571*Markiwitz!$K$8)+(2*L571*T571*Markiwitz!$K$11)</f>
        <v>1.2222343012635225E-2</v>
      </c>
      <c r="V571" s="5">
        <f t="shared" ca="1" si="141"/>
        <v>0.11055470597236114</v>
      </c>
      <c r="W571" s="42">
        <f ca="1">SUMPRODUCT(L571:T571,Markiwitz!$B$3:$J$3)</f>
        <v>0.39668036753727359</v>
      </c>
    </row>
    <row r="572" spans="1:23" x14ac:dyDescent="0.25">
      <c r="A572">
        <v>571</v>
      </c>
      <c r="B572" s="25">
        <f t="shared" ca="1" si="140"/>
        <v>0.99999999999999967</v>
      </c>
      <c r="C572" s="46">
        <v>0</v>
      </c>
      <c r="D572">
        <f t="shared" ref="D572:K581" ca="1" si="156">RAND()</f>
        <v>0.14553694884999757</v>
      </c>
      <c r="E572">
        <f t="shared" ca="1" si="156"/>
        <v>0.99672795693544625</v>
      </c>
      <c r="F572">
        <f t="shared" ca="1" si="156"/>
        <v>0.96164877698629825</v>
      </c>
      <c r="G572">
        <f t="shared" ca="1" si="156"/>
        <v>0.97971439015462125</v>
      </c>
      <c r="H572">
        <f t="shared" ca="1" si="156"/>
        <v>0.34022268600382044</v>
      </c>
      <c r="I572">
        <f t="shared" ca="1" si="156"/>
        <v>0.66178605012506753</v>
      </c>
      <c r="J572">
        <f t="shared" ca="1" si="156"/>
        <v>0.16574833973006298</v>
      </c>
      <c r="K572">
        <f t="shared" ca="1" si="156"/>
        <v>0.74042857526250405</v>
      </c>
      <c r="L572" s="42">
        <f t="shared" ca="1" si="142"/>
        <v>0</v>
      </c>
      <c r="M572" s="42">
        <f t="shared" ca="1" si="143"/>
        <v>2.9155124148339193E-2</v>
      </c>
      <c r="N572" s="42">
        <f t="shared" ca="1" si="144"/>
        <v>0.19967250623430877</v>
      </c>
      <c r="O572" s="42">
        <f t="shared" ca="1" si="145"/>
        <v>0.19264516469306578</v>
      </c>
      <c r="P572" s="42">
        <f t="shared" ca="1" si="146"/>
        <v>0.19626421263175245</v>
      </c>
      <c r="Q572" s="42">
        <f t="shared" ca="1" si="147"/>
        <v>6.8156126172099374E-2</v>
      </c>
      <c r="R572" s="42">
        <f t="shared" ca="1" si="148"/>
        <v>0.13257426793330557</v>
      </c>
      <c r="S572" s="42">
        <f t="shared" ca="1" si="149"/>
        <v>3.3204031418796423E-2</v>
      </c>
      <c r="T572" s="42">
        <f t="shared" ca="1" si="150"/>
        <v>0.1483285667683322</v>
      </c>
      <c r="U572">
        <f ca="1">+(L572^2*Markiwitz!$B$4^2)+(M572^2*Markiwitz!$C$4^2)+(N572^2*Markiwitz!$D$4^2)+(O572^2*Markiwitz!$E$4^2)+(P572^2*Markiwitz!$F$4^2)+(Q572^2*Markiwitz!$G$4^2)+(R572^2*Markiwitz!$H$4^2)+(S572^2*Markiwitz!$I$4^2)+(T572^2*Markiwitz!$J$4^2)+(2*L572*M572*Markiwitz!$B$8)+(2*L572*N572*Markiwitz!$E$8)+(2*L572*O572*Markiwitz!$H$8)+(2*L572*P572*Markiwitz!$B$11)+(2*L572*Q572*Markiwitz!$E$11)+(2*L572*R572*Markiwitz!$H$11)+(2*L572*S572*Markiwitz!$K$8)+(2*L572*T572*Markiwitz!$K$11)</f>
        <v>1.4180653957988783E-2</v>
      </c>
      <c r="V572" s="5">
        <f t="shared" ca="1" si="141"/>
        <v>0.11908255102234241</v>
      </c>
      <c r="W572" s="42">
        <f ca="1">SUMPRODUCT(L572:T572,Markiwitz!$B$3:$J$3)</f>
        <v>0.36927253763319323</v>
      </c>
    </row>
    <row r="573" spans="1:23" x14ac:dyDescent="0.25">
      <c r="A573">
        <v>572</v>
      </c>
      <c r="B573" s="25">
        <f t="shared" ca="1" si="140"/>
        <v>1</v>
      </c>
      <c r="C573" s="46">
        <v>0</v>
      </c>
      <c r="D573">
        <f t="shared" ca="1" si="156"/>
        <v>0.52825547356461533</v>
      </c>
      <c r="E573">
        <f t="shared" ca="1" si="156"/>
        <v>0.42048002530070594</v>
      </c>
      <c r="F573">
        <f t="shared" ca="1" si="156"/>
        <v>0.58727952618167367</v>
      </c>
      <c r="G573">
        <f t="shared" ca="1" si="156"/>
        <v>0.28992332104830632</v>
      </c>
      <c r="H573">
        <f t="shared" ca="1" si="156"/>
        <v>7.5273467367253821E-2</v>
      </c>
      <c r="I573">
        <f t="shared" ca="1" si="156"/>
        <v>0.67437539894800203</v>
      </c>
      <c r="J573">
        <f t="shared" ca="1" si="156"/>
        <v>0.90944995719334265</v>
      </c>
      <c r="K573">
        <f t="shared" ca="1" si="156"/>
        <v>0.85881243113816741</v>
      </c>
      <c r="L573" s="42">
        <f t="shared" ca="1" si="142"/>
        <v>0</v>
      </c>
      <c r="M573" s="42">
        <f t="shared" ca="1" si="143"/>
        <v>0.12160998241614362</v>
      </c>
      <c r="N573" s="42">
        <f t="shared" ca="1" si="144"/>
        <v>9.6798937336337473E-2</v>
      </c>
      <c r="O573" s="42">
        <f t="shared" ca="1" si="145"/>
        <v>0.13519794195483834</v>
      </c>
      <c r="P573" s="42">
        <f t="shared" ca="1" si="146"/>
        <v>6.674340681564532E-2</v>
      </c>
      <c r="Q573" s="42">
        <f t="shared" ca="1" si="147"/>
        <v>1.732874622417745E-2</v>
      </c>
      <c r="R573" s="42">
        <f t="shared" ca="1" si="148"/>
        <v>0.15524833061273516</v>
      </c>
      <c r="S573" s="42">
        <f t="shared" ca="1" si="149"/>
        <v>0.20936497364871468</v>
      </c>
      <c r="T573" s="42">
        <f t="shared" ca="1" si="150"/>
        <v>0.19770768099140795</v>
      </c>
      <c r="U573">
        <f ca="1">+(L573^2*Markiwitz!$B$4^2)+(M573^2*Markiwitz!$C$4^2)+(N573^2*Markiwitz!$D$4^2)+(O573^2*Markiwitz!$E$4^2)+(P573^2*Markiwitz!$F$4^2)+(Q573^2*Markiwitz!$G$4^2)+(R573^2*Markiwitz!$H$4^2)+(S573^2*Markiwitz!$I$4^2)+(T573^2*Markiwitz!$J$4^2)+(2*L573*M573*Markiwitz!$B$8)+(2*L573*N573*Markiwitz!$E$8)+(2*L573*O573*Markiwitz!$H$8)+(2*L573*P573*Markiwitz!$B$11)+(2*L573*Q573*Markiwitz!$E$11)+(2*L573*R573*Markiwitz!$H$11)+(2*L573*S573*Markiwitz!$K$8)+(2*L573*T573*Markiwitz!$K$11)</f>
        <v>1.1286807156542792E-2</v>
      </c>
      <c r="V573" s="5">
        <f t="shared" ca="1" si="141"/>
        <v>0.10623938608888321</v>
      </c>
      <c r="W573" s="42">
        <f ca="1">SUMPRODUCT(L573:T573,Markiwitz!$B$3:$J$3)</f>
        <v>0.15360261219731597</v>
      </c>
    </row>
    <row r="574" spans="1:23" x14ac:dyDescent="0.25">
      <c r="A574">
        <v>573</v>
      </c>
      <c r="B574" s="25">
        <f t="shared" ca="1" si="140"/>
        <v>0.99999999999999989</v>
      </c>
      <c r="C574" s="46">
        <v>0</v>
      </c>
      <c r="D574">
        <f t="shared" ca="1" si="156"/>
        <v>4.3953095021863731E-2</v>
      </c>
      <c r="E574">
        <f t="shared" ca="1" si="156"/>
        <v>0.3668124003740223</v>
      </c>
      <c r="F574">
        <f t="shared" ca="1" si="156"/>
        <v>0.53890411906763525</v>
      </c>
      <c r="G574">
        <f t="shared" ca="1" si="156"/>
        <v>0.3969001888361342</v>
      </c>
      <c r="H574">
        <f t="shared" ca="1" si="156"/>
        <v>0.71390988728126925</v>
      </c>
      <c r="I574">
        <f t="shared" ca="1" si="156"/>
        <v>0.40932660871663651</v>
      </c>
      <c r="J574">
        <f t="shared" ca="1" si="156"/>
        <v>0.29886503699422007</v>
      </c>
      <c r="K574">
        <f t="shared" ca="1" si="156"/>
        <v>0.32499041715989829</v>
      </c>
      <c r="L574" s="42">
        <f t="shared" ca="1" si="142"/>
        <v>0</v>
      </c>
      <c r="M574" s="42">
        <f t="shared" ca="1" si="143"/>
        <v>1.4207466272880061E-2</v>
      </c>
      <c r="N574" s="42">
        <f t="shared" ca="1" si="144"/>
        <v>0.11856900644188398</v>
      </c>
      <c r="O574" s="42">
        <f t="shared" ca="1" si="145"/>
        <v>0.17419619920192173</v>
      </c>
      <c r="P574" s="42">
        <f t="shared" ca="1" si="146"/>
        <v>0.12829462962242147</v>
      </c>
      <c r="Q574" s="42">
        <f t="shared" ca="1" si="147"/>
        <v>0.23076533382640854</v>
      </c>
      <c r="R574" s="42">
        <f t="shared" ca="1" si="148"/>
        <v>0.13231136476375935</v>
      </c>
      <c r="S574" s="42">
        <f t="shared" ca="1" si="149"/>
        <v>9.6605595831790111E-2</v>
      </c>
      <c r="T574" s="42">
        <f t="shared" ca="1" si="150"/>
        <v>0.10505040403893474</v>
      </c>
      <c r="U574">
        <f ca="1">+(L574^2*Markiwitz!$B$4^2)+(M574^2*Markiwitz!$C$4^2)+(N574^2*Markiwitz!$D$4^2)+(O574^2*Markiwitz!$E$4^2)+(P574^2*Markiwitz!$F$4^2)+(Q574^2*Markiwitz!$G$4^2)+(R574^2*Markiwitz!$H$4^2)+(S574^2*Markiwitz!$I$4^2)+(T574^2*Markiwitz!$J$4^2)+(2*L574*M574*Markiwitz!$B$8)+(2*L574*N574*Markiwitz!$E$8)+(2*L574*O574*Markiwitz!$H$8)+(2*L574*P574*Markiwitz!$B$11)+(2*L574*Q574*Markiwitz!$E$11)+(2*L574*R574*Markiwitz!$H$11)+(2*L574*S574*Markiwitz!$K$8)+(2*L574*T574*Markiwitz!$K$11)</f>
        <v>2.305449144759111E-2</v>
      </c>
      <c r="V574" s="5">
        <f t="shared" ca="1" si="141"/>
        <v>0.15183705558127472</v>
      </c>
      <c r="W574" s="42">
        <f ca="1">SUMPRODUCT(L574:T574,Markiwitz!$B$3:$J$3)</f>
        <v>0.76438516981082583</v>
      </c>
    </row>
    <row r="575" spans="1:23" x14ac:dyDescent="0.25">
      <c r="A575">
        <v>574</v>
      </c>
      <c r="B575" s="25">
        <f t="shared" ca="1" si="140"/>
        <v>0.99999999999999978</v>
      </c>
      <c r="C575" s="46">
        <v>0</v>
      </c>
      <c r="D575">
        <f t="shared" ca="1" si="156"/>
        <v>9.7541724934568919E-4</v>
      </c>
      <c r="E575">
        <f t="shared" ca="1" si="156"/>
        <v>0.91937973754498292</v>
      </c>
      <c r="F575">
        <f t="shared" ca="1" si="156"/>
        <v>0.72844623941170417</v>
      </c>
      <c r="G575">
        <f t="shared" ca="1" si="156"/>
        <v>0.61688964101933885</v>
      </c>
      <c r="H575">
        <f t="shared" ca="1" si="156"/>
        <v>0.63100358227574127</v>
      </c>
      <c r="I575">
        <f t="shared" ca="1" si="156"/>
        <v>0.4232211310968258</v>
      </c>
      <c r="J575">
        <f t="shared" ca="1" si="156"/>
        <v>0.73807114545874186</v>
      </c>
      <c r="K575">
        <f t="shared" ca="1" si="156"/>
        <v>0.94119996812993734</v>
      </c>
      <c r="L575" s="42">
        <f t="shared" ca="1" si="142"/>
        <v>0</v>
      </c>
      <c r="M575" s="42">
        <f t="shared" ca="1" si="143"/>
        <v>1.9511518097546104E-4</v>
      </c>
      <c r="N575" s="42">
        <f t="shared" ca="1" si="144"/>
        <v>0.18390585567006612</v>
      </c>
      <c r="O575" s="42">
        <f t="shared" ca="1" si="145"/>
        <v>0.14571294482340785</v>
      </c>
      <c r="P575" s="42">
        <f t="shared" ca="1" si="146"/>
        <v>0.12339799611921579</v>
      </c>
      <c r="Q575" s="42">
        <f t="shared" ca="1" si="147"/>
        <v>0.12622124350833799</v>
      </c>
      <c r="R575" s="42">
        <f t="shared" ca="1" si="148"/>
        <v>8.4657993942581111E-2</v>
      </c>
      <c r="S575" s="42">
        <f t="shared" ca="1" si="149"/>
        <v>0.14763823913873733</v>
      </c>
      <c r="T575" s="42">
        <f t="shared" ca="1" si="150"/>
        <v>0.1882706116166783</v>
      </c>
      <c r="U575">
        <f ca="1">+(L575^2*Markiwitz!$B$4^2)+(M575^2*Markiwitz!$C$4^2)+(N575^2*Markiwitz!$D$4^2)+(O575^2*Markiwitz!$E$4^2)+(P575^2*Markiwitz!$F$4^2)+(Q575^2*Markiwitz!$G$4^2)+(R575^2*Markiwitz!$H$4^2)+(S575^2*Markiwitz!$I$4^2)+(T575^2*Markiwitz!$J$4^2)+(2*L575*M575*Markiwitz!$B$8)+(2*L575*N575*Markiwitz!$E$8)+(2*L575*O575*Markiwitz!$H$8)+(2*L575*P575*Markiwitz!$B$11)+(2*L575*Q575*Markiwitz!$E$11)+(2*L575*R575*Markiwitz!$H$11)+(2*L575*S575*Markiwitz!$K$8)+(2*L575*T575*Markiwitz!$K$11)</f>
        <v>1.4326874852798623E-2</v>
      </c>
      <c r="V575" s="5">
        <f t="shared" ca="1" si="141"/>
        <v>0.11969492408953114</v>
      </c>
      <c r="W575" s="42">
        <f ca="1">SUMPRODUCT(L575:T575,Markiwitz!$B$3:$J$3)</f>
        <v>0.47608783502135171</v>
      </c>
    </row>
    <row r="576" spans="1:23" x14ac:dyDescent="0.25">
      <c r="A576">
        <v>575</v>
      </c>
      <c r="B576" s="25">
        <f t="shared" ca="1" si="140"/>
        <v>1</v>
      </c>
      <c r="C576" s="46">
        <v>0</v>
      </c>
      <c r="D576">
        <f t="shared" ca="1" si="156"/>
        <v>0.76628104840366595</v>
      </c>
      <c r="E576">
        <f t="shared" ca="1" si="156"/>
        <v>3.2722453100829441E-2</v>
      </c>
      <c r="F576">
        <f t="shared" ca="1" si="156"/>
        <v>0.11330549293370984</v>
      </c>
      <c r="G576">
        <f t="shared" ca="1" si="156"/>
        <v>3.4940114322929094E-2</v>
      </c>
      <c r="H576">
        <f t="shared" ca="1" si="156"/>
        <v>0.24002500395834114</v>
      </c>
      <c r="I576">
        <f t="shared" ca="1" si="156"/>
        <v>0.23795823012827144</v>
      </c>
      <c r="J576">
        <f t="shared" ca="1" si="156"/>
        <v>0.44013254735200491</v>
      </c>
      <c r="K576">
        <f t="shared" ca="1" si="156"/>
        <v>0.88774379969962991</v>
      </c>
      <c r="L576" s="42">
        <f t="shared" ca="1" si="142"/>
        <v>0</v>
      </c>
      <c r="M576" s="42">
        <f t="shared" ca="1" si="143"/>
        <v>0.27833301722340331</v>
      </c>
      <c r="N576" s="42">
        <f t="shared" ca="1" si="144"/>
        <v>1.1885637941168734E-2</v>
      </c>
      <c r="O576" s="42">
        <f t="shared" ca="1" si="145"/>
        <v>4.115547393730061E-2</v>
      </c>
      <c r="P576" s="42">
        <f t="shared" ca="1" si="146"/>
        <v>1.2691149627008026E-2</v>
      </c>
      <c r="Q576" s="42">
        <f t="shared" ca="1" si="147"/>
        <v>8.7183264808594743E-2</v>
      </c>
      <c r="R576" s="42">
        <f t="shared" ca="1" si="148"/>
        <v>8.6432559310605395E-2</v>
      </c>
      <c r="S576" s="42">
        <f t="shared" ca="1" si="149"/>
        <v>0.15986747961196204</v>
      </c>
      <c r="T576" s="42">
        <f t="shared" ca="1" si="150"/>
        <v>0.32245141753995715</v>
      </c>
      <c r="U576">
        <f ca="1">+(L576^2*Markiwitz!$B$4^2)+(M576^2*Markiwitz!$C$4^2)+(N576^2*Markiwitz!$D$4^2)+(O576^2*Markiwitz!$E$4^2)+(P576^2*Markiwitz!$F$4^2)+(Q576^2*Markiwitz!$G$4^2)+(R576^2*Markiwitz!$H$4^2)+(S576^2*Markiwitz!$I$4^2)+(T576^2*Markiwitz!$J$4^2)+(2*L576*M576*Markiwitz!$B$8)+(2*L576*N576*Markiwitz!$E$8)+(2*L576*O576*Markiwitz!$H$8)+(2*L576*P576*Markiwitz!$B$11)+(2*L576*Q576*Markiwitz!$E$11)+(2*L576*R576*Markiwitz!$H$11)+(2*L576*S576*Markiwitz!$K$8)+(2*L576*T576*Markiwitz!$K$11)</f>
        <v>9.9530545505610094E-3</v>
      </c>
      <c r="V576" s="5">
        <f t="shared" ca="1" si="141"/>
        <v>9.9764996619861671E-2</v>
      </c>
      <c r="W576" s="42">
        <f ca="1">SUMPRODUCT(L576:T576,Markiwitz!$B$3:$J$3)</f>
        <v>0.3122478952173508</v>
      </c>
    </row>
    <row r="577" spans="1:23" x14ac:dyDescent="0.25">
      <c r="A577">
        <v>576</v>
      </c>
      <c r="B577" s="25">
        <f t="shared" ca="1" si="140"/>
        <v>1</v>
      </c>
      <c r="C577" s="46">
        <v>0</v>
      </c>
      <c r="D577">
        <f t="shared" ca="1" si="156"/>
        <v>0.66356448265640922</v>
      </c>
      <c r="E577">
        <f t="shared" ca="1" si="156"/>
        <v>2.6299366340465813E-2</v>
      </c>
      <c r="F577">
        <f t="shared" ca="1" si="156"/>
        <v>0.42863082357518978</v>
      </c>
      <c r="G577">
        <f t="shared" ca="1" si="156"/>
        <v>0.79196204331272868</v>
      </c>
      <c r="H577">
        <f t="shared" ca="1" si="156"/>
        <v>0.60760301578937836</v>
      </c>
      <c r="I577">
        <f t="shared" ca="1" si="156"/>
        <v>0.52527243230624898</v>
      </c>
      <c r="J577">
        <f t="shared" ca="1" si="156"/>
        <v>0.17353721230589692</v>
      </c>
      <c r="K577">
        <f t="shared" ca="1" si="156"/>
        <v>0.25941540351492276</v>
      </c>
      <c r="L577" s="42">
        <f t="shared" ca="1" si="142"/>
        <v>0</v>
      </c>
      <c r="M577" s="42">
        <f t="shared" ca="1" si="143"/>
        <v>0.19088323445536276</v>
      </c>
      <c r="N577" s="42">
        <f t="shared" ca="1" si="144"/>
        <v>7.5653659024936112E-3</v>
      </c>
      <c r="O577" s="42">
        <f t="shared" ca="1" si="145"/>
        <v>0.12330141249236121</v>
      </c>
      <c r="P577" s="42">
        <f t="shared" ca="1" si="146"/>
        <v>0.22781851703128012</v>
      </c>
      <c r="Q577" s="42">
        <f t="shared" ca="1" si="147"/>
        <v>0.17478516700352686</v>
      </c>
      <c r="R577" s="42">
        <f t="shared" ca="1" si="148"/>
        <v>0.15110166904573391</v>
      </c>
      <c r="S577" s="42">
        <f t="shared" ca="1" si="149"/>
        <v>4.9920309554103641E-2</v>
      </c>
      <c r="T577" s="42">
        <f t="shared" ca="1" si="150"/>
        <v>7.4624324515137994E-2</v>
      </c>
      <c r="U577">
        <f ca="1">+(L577^2*Markiwitz!$B$4^2)+(M577^2*Markiwitz!$C$4^2)+(N577^2*Markiwitz!$D$4^2)+(O577^2*Markiwitz!$E$4^2)+(P577^2*Markiwitz!$F$4^2)+(Q577^2*Markiwitz!$G$4^2)+(R577^2*Markiwitz!$H$4^2)+(S577^2*Markiwitz!$I$4^2)+(T577^2*Markiwitz!$J$4^2)+(2*L577*M577*Markiwitz!$B$8)+(2*L577*N577*Markiwitz!$E$8)+(2*L577*O577*Markiwitz!$H$8)+(2*L577*P577*Markiwitz!$B$11)+(2*L577*Q577*Markiwitz!$E$11)+(2*L577*R577*Markiwitz!$H$11)+(2*L577*S577*Markiwitz!$K$8)+(2*L577*T577*Markiwitz!$K$11)</f>
        <v>1.9146071352795221E-2</v>
      </c>
      <c r="V577" s="5">
        <f t="shared" ca="1" si="141"/>
        <v>0.13836932952354442</v>
      </c>
      <c r="W577" s="42">
        <f ca="1">SUMPRODUCT(L577:T577,Markiwitz!$B$3:$J$3)</f>
        <v>0.63202550922254952</v>
      </c>
    </row>
    <row r="578" spans="1:23" x14ac:dyDescent="0.25">
      <c r="A578">
        <v>577</v>
      </c>
      <c r="B578" s="25">
        <f t="shared" ref="B578:B641" ca="1" si="157">SUM(L578:T578)</f>
        <v>1.0000000000000002</v>
      </c>
      <c r="C578" s="46">
        <v>0</v>
      </c>
      <c r="D578">
        <f t="shared" ca="1" si="156"/>
        <v>0.72523216354783104</v>
      </c>
      <c r="E578">
        <f t="shared" ca="1" si="156"/>
        <v>0.80557720324095738</v>
      </c>
      <c r="F578">
        <f t="shared" ca="1" si="156"/>
        <v>0.74323764259703573</v>
      </c>
      <c r="G578">
        <f t="shared" ca="1" si="156"/>
        <v>0.25107990388055512</v>
      </c>
      <c r="H578">
        <f t="shared" ca="1" si="156"/>
        <v>0.66871618204633121</v>
      </c>
      <c r="I578">
        <f t="shared" ca="1" si="156"/>
        <v>0.51713659646677101</v>
      </c>
      <c r="J578">
        <f t="shared" ca="1" si="156"/>
        <v>0.22704798334657073</v>
      </c>
      <c r="K578">
        <f t="shared" ca="1" si="156"/>
        <v>0.29343090221332502</v>
      </c>
      <c r="L578" s="42">
        <f t="shared" ca="1" si="142"/>
        <v>0</v>
      </c>
      <c r="M578" s="42">
        <f t="shared" ca="1" si="143"/>
        <v>0.17139058560838771</v>
      </c>
      <c r="N578" s="42">
        <f t="shared" ca="1" si="144"/>
        <v>0.19037813758949326</v>
      </c>
      <c r="O578" s="42">
        <f t="shared" ca="1" si="145"/>
        <v>0.17564573279229942</v>
      </c>
      <c r="P578" s="42">
        <f t="shared" ca="1" si="146"/>
        <v>5.9336491021123774E-2</v>
      </c>
      <c r="Q578" s="42">
        <f t="shared" ca="1" si="147"/>
        <v>0.15803443891132246</v>
      </c>
      <c r="R578" s="42">
        <f t="shared" ca="1" si="148"/>
        <v>0.12221237358583149</v>
      </c>
      <c r="S578" s="42">
        <f t="shared" ca="1" si="149"/>
        <v>5.3657144267575972E-2</v>
      </c>
      <c r="T578" s="42">
        <f t="shared" ca="1" si="150"/>
        <v>6.934509622396591E-2</v>
      </c>
      <c r="U578">
        <f ca="1">+(L578^2*Markiwitz!$B$4^2)+(M578^2*Markiwitz!$C$4^2)+(N578^2*Markiwitz!$D$4^2)+(O578^2*Markiwitz!$E$4^2)+(P578^2*Markiwitz!$F$4^2)+(Q578^2*Markiwitz!$G$4^2)+(R578^2*Markiwitz!$H$4^2)+(S578^2*Markiwitz!$I$4^2)+(T578^2*Markiwitz!$J$4^2)+(2*L578*M578*Markiwitz!$B$8)+(2*L578*N578*Markiwitz!$E$8)+(2*L578*O578*Markiwitz!$H$8)+(2*L578*P578*Markiwitz!$B$11)+(2*L578*Q578*Markiwitz!$E$11)+(2*L578*R578*Markiwitz!$H$11)+(2*L578*S578*Markiwitz!$K$8)+(2*L578*T578*Markiwitz!$K$11)</f>
        <v>1.523723579539581E-2</v>
      </c>
      <c r="V578" s="5">
        <f t="shared" ref="V578:V641" ca="1" si="158">SQRT(U578)</f>
        <v>0.12343919877978717</v>
      </c>
      <c r="W578" s="42">
        <f ca="1">SUMPRODUCT(L578:T578,Markiwitz!$B$3:$J$3)</f>
        <v>0.57758794842066685</v>
      </c>
    </row>
    <row r="579" spans="1:23" x14ac:dyDescent="0.25">
      <c r="A579">
        <v>578</v>
      </c>
      <c r="B579" s="25">
        <f t="shared" ca="1" si="157"/>
        <v>1</v>
      </c>
      <c r="C579" s="46">
        <v>0</v>
      </c>
      <c r="D579">
        <f t="shared" ca="1" si="156"/>
        <v>0.48129242591645227</v>
      </c>
      <c r="E579">
        <f t="shared" ca="1" si="156"/>
        <v>0.45538107531163774</v>
      </c>
      <c r="F579">
        <f t="shared" ca="1" si="156"/>
        <v>0.84066955535732835</v>
      </c>
      <c r="G579">
        <f t="shared" ca="1" si="156"/>
        <v>0.92468886357925251</v>
      </c>
      <c r="H579">
        <f t="shared" ca="1" si="156"/>
        <v>0.47302793504326568</v>
      </c>
      <c r="I579">
        <f t="shared" ca="1" si="156"/>
        <v>0.86359216368607394</v>
      </c>
      <c r="J579">
        <f t="shared" ca="1" si="156"/>
        <v>0.9883316076172699</v>
      </c>
      <c r="K579">
        <f t="shared" ca="1" si="156"/>
        <v>0.34981015541310423</v>
      </c>
      <c r="L579" s="42">
        <f t="shared" ref="L579:L642" ca="1" si="159">C579/SUM($C579:$K579)</f>
        <v>0</v>
      </c>
      <c r="M579" s="42">
        <f t="shared" ref="M579:M642" ca="1" si="160">D579/SUM($C579:$K579)</f>
        <v>8.9512904053425504E-2</v>
      </c>
      <c r="N579" s="42">
        <f t="shared" ref="N579:N642" ca="1" si="161">E579/SUM($C579:$K579)</f>
        <v>8.4693795927701418E-2</v>
      </c>
      <c r="O579" s="42">
        <f t="shared" ref="O579:O642" ca="1" si="162">F579/SUM($C579:$K579)</f>
        <v>0.15635145952286236</v>
      </c>
      <c r="P579" s="42">
        <f t="shared" ref="P579:P642" ca="1" si="163">G579/SUM($C579:$K579)</f>
        <v>0.17197774381599981</v>
      </c>
      <c r="Q579" s="42">
        <f t="shared" ref="Q579:Q642" ca="1" si="164">H579/SUM($C579:$K579)</f>
        <v>8.7975837316559016E-2</v>
      </c>
      <c r="R579" s="42">
        <f t="shared" ref="R579:R642" ca="1" si="165">I579/SUM($C579:$K579)</f>
        <v>0.160614708079243</v>
      </c>
      <c r="S579" s="42">
        <f t="shared" ref="S579:S642" ca="1" si="166">J579/SUM($C579:$K579)</f>
        <v>0.18381430415647085</v>
      </c>
      <c r="T579" s="42">
        <f t="shared" ref="T579:T642" ca="1" si="167">K579/SUM($C579:$K579)</f>
        <v>6.5059247127738126E-2</v>
      </c>
      <c r="U579">
        <f ca="1">+(L579^2*Markiwitz!$B$4^2)+(M579^2*Markiwitz!$C$4^2)+(N579^2*Markiwitz!$D$4^2)+(O579^2*Markiwitz!$E$4^2)+(P579^2*Markiwitz!$F$4^2)+(Q579^2*Markiwitz!$G$4^2)+(R579^2*Markiwitz!$H$4^2)+(S579^2*Markiwitz!$I$4^2)+(T579^2*Markiwitz!$J$4^2)+(2*L579*M579*Markiwitz!$B$8)+(2*L579*N579*Markiwitz!$E$8)+(2*L579*O579*Markiwitz!$H$8)+(2*L579*P579*Markiwitz!$B$11)+(2*L579*Q579*Markiwitz!$E$11)+(2*L579*R579*Markiwitz!$H$11)+(2*L579*S579*Markiwitz!$K$8)+(2*L579*T579*Markiwitz!$K$11)</f>
        <v>1.4767143426723812E-2</v>
      </c>
      <c r="V579" s="5">
        <f t="shared" ca="1" si="158"/>
        <v>0.12152013588999895</v>
      </c>
      <c r="W579" s="42">
        <f ca="1">SUMPRODUCT(L579:T579,Markiwitz!$B$3:$J$3)</f>
        <v>0.37623324462577068</v>
      </c>
    </row>
    <row r="580" spans="1:23" x14ac:dyDescent="0.25">
      <c r="A580">
        <v>579</v>
      </c>
      <c r="B580" s="25">
        <f t="shared" ca="1" si="157"/>
        <v>1</v>
      </c>
      <c r="C580" s="46">
        <v>0</v>
      </c>
      <c r="D580">
        <f t="shared" ca="1" si="156"/>
        <v>0.90000769936462877</v>
      </c>
      <c r="E580">
        <f t="shared" ca="1" si="156"/>
        <v>0.9873634093292718</v>
      </c>
      <c r="F580">
        <f t="shared" ca="1" si="156"/>
        <v>5.8871644188865924E-2</v>
      </c>
      <c r="G580">
        <f t="shared" ca="1" si="156"/>
        <v>0.79818684249307059</v>
      </c>
      <c r="H580">
        <f t="shared" ca="1" si="156"/>
        <v>0.33247233769514883</v>
      </c>
      <c r="I580">
        <f t="shared" ca="1" si="156"/>
        <v>0.53317918242005857</v>
      </c>
      <c r="J580">
        <f t="shared" ca="1" si="156"/>
        <v>0.23570360709563476</v>
      </c>
      <c r="K580">
        <f t="shared" ca="1" si="156"/>
        <v>0.86494705497652669</v>
      </c>
      <c r="L580" s="42">
        <f t="shared" ca="1" si="159"/>
        <v>0</v>
      </c>
      <c r="M580" s="42">
        <f t="shared" ca="1" si="160"/>
        <v>0.19105475366933114</v>
      </c>
      <c r="N580" s="42">
        <f t="shared" ca="1" si="161"/>
        <v>0.20959873241605378</v>
      </c>
      <c r="O580" s="42">
        <f t="shared" ca="1" si="162"/>
        <v>1.2497345841099742E-2</v>
      </c>
      <c r="P580" s="42">
        <f t="shared" ca="1" si="163"/>
        <v>0.16944009554837386</v>
      </c>
      <c r="Q580" s="42">
        <f t="shared" ca="1" si="164"/>
        <v>7.05776413080203E-2</v>
      </c>
      <c r="R580" s="42">
        <f t="shared" ca="1" si="165"/>
        <v>0.11318393990495136</v>
      </c>
      <c r="S580" s="42">
        <f t="shared" ca="1" si="166"/>
        <v>5.0035454834909079E-2</v>
      </c>
      <c r="T580" s="42">
        <f t="shared" ca="1" si="167"/>
        <v>0.18361203647726074</v>
      </c>
      <c r="U580">
        <f ca="1">+(L580^2*Markiwitz!$B$4^2)+(M580^2*Markiwitz!$C$4^2)+(N580^2*Markiwitz!$D$4^2)+(O580^2*Markiwitz!$E$4^2)+(P580^2*Markiwitz!$F$4^2)+(Q580^2*Markiwitz!$G$4^2)+(R580^2*Markiwitz!$H$4^2)+(S580^2*Markiwitz!$I$4^2)+(T580^2*Markiwitz!$J$4^2)+(2*L580*M580*Markiwitz!$B$8)+(2*L580*N580*Markiwitz!$E$8)+(2*L580*O580*Markiwitz!$H$8)+(2*L580*P580*Markiwitz!$B$11)+(2*L580*Q580*Markiwitz!$E$11)+(2*L580*R580*Markiwitz!$H$11)+(2*L580*S580*Markiwitz!$K$8)+(2*L580*T580*Markiwitz!$K$11)</f>
        <v>1.0985222032655404E-2</v>
      </c>
      <c r="V580" s="5">
        <f t="shared" ca="1" si="158"/>
        <v>0.10481040994412437</v>
      </c>
      <c r="W580" s="42">
        <f ca="1">SUMPRODUCT(L580:T580,Markiwitz!$B$3:$J$3)</f>
        <v>0.33825020221021446</v>
      </c>
    </row>
    <row r="581" spans="1:23" x14ac:dyDescent="0.25">
      <c r="A581">
        <v>580</v>
      </c>
      <c r="B581" s="25">
        <f t="shared" ca="1" si="157"/>
        <v>1</v>
      </c>
      <c r="C581" s="46">
        <v>0</v>
      </c>
      <c r="D581">
        <f t="shared" ca="1" si="156"/>
        <v>0.54018874364720848</v>
      </c>
      <c r="E581">
        <f t="shared" ca="1" si="156"/>
        <v>0.39262682997794107</v>
      </c>
      <c r="F581">
        <f t="shared" ca="1" si="156"/>
        <v>0.49722795177787438</v>
      </c>
      <c r="G581">
        <f t="shared" ca="1" si="156"/>
        <v>0.82264900532139962</v>
      </c>
      <c r="H581">
        <f t="shared" ca="1" si="156"/>
        <v>0.64678534461505233</v>
      </c>
      <c r="I581">
        <f t="shared" ca="1" si="156"/>
        <v>0.92717742954002536</v>
      </c>
      <c r="J581">
        <f t="shared" ca="1" si="156"/>
        <v>0.46625097797464266</v>
      </c>
      <c r="K581">
        <f t="shared" ca="1" si="156"/>
        <v>0.4071938129776892</v>
      </c>
      <c r="L581" s="42">
        <f t="shared" ca="1" si="159"/>
        <v>0</v>
      </c>
      <c r="M581" s="42">
        <f t="shared" ca="1" si="160"/>
        <v>0.11493132755327093</v>
      </c>
      <c r="N581" s="42">
        <f t="shared" ca="1" si="161"/>
        <v>8.3535844337896639E-2</v>
      </c>
      <c r="O581" s="42">
        <f t="shared" ca="1" si="162"/>
        <v>0.10579092820147142</v>
      </c>
      <c r="P581" s="42">
        <f t="shared" ca="1" si="163"/>
        <v>0.17502797569161249</v>
      </c>
      <c r="Q581" s="42">
        <f t="shared" ca="1" si="164"/>
        <v>0.13761097241070203</v>
      </c>
      <c r="R581" s="42">
        <f t="shared" ca="1" si="165"/>
        <v>0.1972675923141019</v>
      </c>
      <c r="S581" s="42">
        <f t="shared" ca="1" si="166"/>
        <v>9.9200223073573637E-2</v>
      </c>
      <c r="T581" s="42">
        <f t="shared" ca="1" si="167"/>
        <v>8.6635136417370959E-2</v>
      </c>
      <c r="U581">
        <f ca="1">+(L581^2*Markiwitz!$B$4^2)+(M581^2*Markiwitz!$C$4^2)+(N581^2*Markiwitz!$D$4^2)+(O581^2*Markiwitz!$E$4^2)+(P581^2*Markiwitz!$F$4^2)+(Q581^2*Markiwitz!$G$4^2)+(R581^2*Markiwitz!$H$4^2)+(S581^2*Markiwitz!$I$4^2)+(T581^2*Markiwitz!$J$4^2)+(2*L581*M581*Markiwitz!$B$8)+(2*L581*N581*Markiwitz!$E$8)+(2*L581*O581*Markiwitz!$H$8)+(2*L581*P581*Markiwitz!$B$11)+(2*L581*Q581*Markiwitz!$E$11)+(2*L581*R581*Markiwitz!$H$11)+(2*L581*S581*Markiwitz!$K$8)+(2*L581*T581*Markiwitz!$K$11)</f>
        <v>1.5364777414617847E-2</v>
      </c>
      <c r="V581" s="5">
        <f t="shared" ca="1" si="158"/>
        <v>0.12395473937941158</v>
      </c>
      <c r="W581" s="42">
        <f ca="1">SUMPRODUCT(L581:T581,Markiwitz!$B$3:$J$3)</f>
        <v>0.51210457252723895</v>
      </c>
    </row>
    <row r="582" spans="1:23" x14ac:dyDescent="0.25">
      <c r="A582">
        <v>581</v>
      </c>
      <c r="B582" s="25">
        <f t="shared" ca="1" si="157"/>
        <v>1</v>
      </c>
      <c r="C582" s="46">
        <v>0</v>
      </c>
      <c r="D582">
        <f t="shared" ref="D582:K591" ca="1" si="168">RAND()</f>
        <v>0.48753970010894698</v>
      </c>
      <c r="E582">
        <f t="shared" ca="1" si="168"/>
        <v>0.10995408396202977</v>
      </c>
      <c r="F582">
        <f t="shared" ca="1" si="168"/>
        <v>0.71520145701296411</v>
      </c>
      <c r="G582">
        <f t="shared" ca="1" si="168"/>
        <v>0.35594007143572581</v>
      </c>
      <c r="H582">
        <f t="shared" ca="1" si="168"/>
        <v>0.91237293529880581</v>
      </c>
      <c r="I582">
        <f t="shared" ca="1" si="168"/>
        <v>0.31259024075005082</v>
      </c>
      <c r="J582">
        <f t="shared" ca="1" si="168"/>
        <v>0.17900863569945891</v>
      </c>
      <c r="K582">
        <f t="shared" ca="1" si="168"/>
        <v>0.44284761065915512</v>
      </c>
      <c r="L582" s="42">
        <f t="shared" ca="1" si="159"/>
        <v>0</v>
      </c>
      <c r="M582" s="42">
        <f t="shared" ca="1" si="160"/>
        <v>0.13868467577326149</v>
      </c>
      <c r="N582" s="42">
        <f t="shared" ca="1" si="161"/>
        <v>3.1277343118545006E-2</v>
      </c>
      <c r="O582" s="42">
        <f t="shared" ca="1" si="162"/>
        <v>0.2034449341381685</v>
      </c>
      <c r="P582" s="42">
        <f t="shared" ca="1" si="163"/>
        <v>0.10125007951300023</v>
      </c>
      <c r="Q582" s="42">
        <f t="shared" ca="1" si="164"/>
        <v>0.25953198208871719</v>
      </c>
      <c r="R582" s="42">
        <f t="shared" ca="1" si="165"/>
        <v>8.8918863794310715E-2</v>
      </c>
      <c r="S582" s="42">
        <f t="shared" ca="1" si="166"/>
        <v>5.0920478059624089E-2</v>
      </c>
      <c r="T582" s="42">
        <f t="shared" ca="1" si="167"/>
        <v>0.12597164351437276</v>
      </c>
      <c r="U582">
        <f ca="1">+(L582^2*Markiwitz!$B$4^2)+(M582^2*Markiwitz!$C$4^2)+(N582^2*Markiwitz!$D$4^2)+(O582^2*Markiwitz!$E$4^2)+(P582^2*Markiwitz!$F$4^2)+(Q582^2*Markiwitz!$G$4^2)+(R582^2*Markiwitz!$H$4^2)+(S582^2*Markiwitz!$I$4^2)+(T582^2*Markiwitz!$J$4^2)+(2*L582*M582*Markiwitz!$B$8)+(2*L582*N582*Markiwitz!$E$8)+(2*L582*O582*Markiwitz!$H$8)+(2*L582*P582*Markiwitz!$B$11)+(2*L582*Q582*Markiwitz!$E$11)+(2*L582*R582*Markiwitz!$H$11)+(2*L582*S582*Markiwitz!$K$8)+(2*L582*T582*Markiwitz!$K$11)</f>
        <v>2.5200212167697383E-2</v>
      </c>
      <c r="V582" s="5">
        <f t="shared" ca="1" si="158"/>
        <v>0.15874574692790161</v>
      </c>
      <c r="W582" s="42">
        <f ca="1">SUMPRODUCT(L582:T582,Markiwitz!$B$3:$J$3)</f>
        <v>0.84460865542710117</v>
      </c>
    </row>
    <row r="583" spans="1:23" x14ac:dyDescent="0.25">
      <c r="A583">
        <v>582</v>
      </c>
      <c r="B583" s="25">
        <f t="shared" ca="1" si="157"/>
        <v>0.99999999999999989</v>
      </c>
      <c r="C583" s="46">
        <v>0</v>
      </c>
      <c r="D583">
        <f t="shared" ca="1" si="168"/>
        <v>0.81730758962807615</v>
      </c>
      <c r="E583">
        <f t="shared" ca="1" si="168"/>
        <v>0.56959996904171628</v>
      </c>
      <c r="F583">
        <f t="shared" ca="1" si="168"/>
        <v>0.86231080054569453</v>
      </c>
      <c r="G583">
        <f t="shared" ca="1" si="168"/>
        <v>0.36575546355936817</v>
      </c>
      <c r="H583">
        <f t="shared" ca="1" si="168"/>
        <v>0.98904653835466416</v>
      </c>
      <c r="I583">
        <f t="shared" ca="1" si="168"/>
        <v>0.99251018419687365</v>
      </c>
      <c r="J583">
        <f t="shared" ca="1" si="168"/>
        <v>0.11015900187085581</v>
      </c>
      <c r="K583">
        <f t="shared" ca="1" si="168"/>
        <v>9.3659684430139944E-2</v>
      </c>
      <c r="L583" s="42">
        <f t="shared" ca="1" si="159"/>
        <v>0</v>
      </c>
      <c r="M583" s="42">
        <f t="shared" ca="1" si="160"/>
        <v>0.17026002696703732</v>
      </c>
      <c r="N583" s="42">
        <f t="shared" ca="1" si="161"/>
        <v>0.11865802706371292</v>
      </c>
      <c r="O583" s="42">
        <f t="shared" ca="1" si="162"/>
        <v>0.17963501381614239</v>
      </c>
      <c r="P583" s="42">
        <f t="shared" ca="1" si="163"/>
        <v>7.6193511328210534E-2</v>
      </c>
      <c r="Q583" s="42">
        <f t="shared" ca="1" si="164"/>
        <v>0.20603637165360214</v>
      </c>
      <c r="R583" s="42">
        <f t="shared" ca="1" si="165"/>
        <v>0.20675791204057836</v>
      </c>
      <c r="S583" s="42">
        <f t="shared" ca="1" si="166"/>
        <v>2.294812242931548E-2</v>
      </c>
      <c r="T583" s="42">
        <f t="shared" ca="1" si="167"/>
        <v>1.9511014701400785E-2</v>
      </c>
      <c r="U583">
        <f ca="1">+(L583^2*Markiwitz!$B$4^2)+(M583^2*Markiwitz!$C$4^2)+(N583^2*Markiwitz!$D$4^2)+(O583^2*Markiwitz!$E$4^2)+(P583^2*Markiwitz!$F$4^2)+(Q583^2*Markiwitz!$G$4^2)+(R583^2*Markiwitz!$H$4^2)+(S583^2*Markiwitz!$I$4^2)+(T583^2*Markiwitz!$J$4^2)+(2*L583*M583*Markiwitz!$B$8)+(2*L583*N583*Markiwitz!$E$8)+(2*L583*O583*Markiwitz!$H$8)+(2*L583*P583*Markiwitz!$B$11)+(2*L583*Q583*Markiwitz!$E$11)+(2*L583*R583*Markiwitz!$H$11)+(2*L583*S583*Markiwitz!$K$8)+(2*L583*T583*Markiwitz!$K$11)</f>
        <v>2.0909596797893518E-2</v>
      </c>
      <c r="V583" s="5">
        <f t="shared" ca="1" si="158"/>
        <v>0.14460151035827226</v>
      </c>
      <c r="W583" s="42">
        <f ca="1">SUMPRODUCT(L583:T583,Markiwitz!$B$3:$J$3)</f>
        <v>0.70628712120292592</v>
      </c>
    </row>
    <row r="584" spans="1:23" x14ac:dyDescent="0.25">
      <c r="A584">
        <v>583</v>
      </c>
      <c r="B584" s="25">
        <f t="shared" ca="1" si="157"/>
        <v>1</v>
      </c>
      <c r="C584" s="46">
        <v>0</v>
      </c>
      <c r="D584">
        <f t="shared" ca="1" si="168"/>
        <v>0.46066506648234695</v>
      </c>
      <c r="E584">
        <f t="shared" ca="1" si="168"/>
        <v>0.3595547219586136</v>
      </c>
      <c r="F584">
        <f t="shared" ca="1" si="168"/>
        <v>0.3299783997499145</v>
      </c>
      <c r="G584">
        <f t="shared" ca="1" si="168"/>
        <v>0.33324709931221508</v>
      </c>
      <c r="H584">
        <f t="shared" ca="1" si="168"/>
        <v>0.32582798680424041</v>
      </c>
      <c r="I584">
        <f t="shared" ca="1" si="168"/>
        <v>0.46808528184396037</v>
      </c>
      <c r="J584">
        <f t="shared" ca="1" si="168"/>
        <v>0.17672543433011401</v>
      </c>
      <c r="K584">
        <f t="shared" ca="1" si="168"/>
        <v>0.41986930455368132</v>
      </c>
      <c r="L584" s="42">
        <f t="shared" ca="1" si="159"/>
        <v>0</v>
      </c>
      <c r="M584" s="42">
        <f t="shared" ca="1" si="160"/>
        <v>0.16028968434461738</v>
      </c>
      <c r="N584" s="42">
        <f t="shared" ca="1" si="161"/>
        <v>0.12510806023875348</v>
      </c>
      <c r="O584" s="42">
        <f t="shared" ca="1" si="162"/>
        <v>0.11481689710127528</v>
      </c>
      <c r="P584" s="42">
        <f t="shared" ca="1" si="163"/>
        <v>0.11595425015706343</v>
      </c>
      <c r="Q584" s="42">
        <f t="shared" ca="1" si="164"/>
        <v>0.11337274943442066</v>
      </c>
      <c r="R584" s="42">
        <f t="shared" ca="1" si="165"/>
        <v>0.16287156880823489</v>
      </c>
      <c r="S584" s="42">
        <f t="shared" ca="1" si="166"/>
        <v>6.1492103798421856E-2</v>
      </c>
      <c r="T584" s="42">
        <f t="shared" ca="1" si="167"/>
        <v>0.14609468611721313</v>
      </c>
      <c r="U584">
        <f ca="1">+(L584^2*Markiwitz!$B$4^2)+(M584^2*Markiwitz!$C$4^2)+(N584^2*Markiwitz!$D$4^2)+(O584^2*Markiwitz!$E$4^2)+(P584^2*Markiwitz!$F$4^2)+(Q584^2*Markiwitz!$G$4^2)+(R584^2*Markiwitz!$H$4^2)+(S584^2*Markiwitz!$I$4^2)+(T584^2*Markiwitz!$J$4^2)+(2*L584*M584*Markiwitz!$B$8)+(2*L584*N584*Markiwitz!$E$8)+(2*L584*O584*Markiwitz!$H$8)+(2*L584*P584*Markiwitz!$B$11)+(2*L584*Q584*Markiwitz!$E$11)+(2*L584*R584*Markiwitz!$H$11)+(2*L584*S584*Markiwitz!$K$8)+(2*L584*T584*Markiwitz!$K$11)</f>
        <v>1.1334790770807185E-2</v>
      </c>
      <c r="V584" s="5">
        <f t="shared" ca="1" si="158"/>
        <v>0.10646497438503982</v>
      </c>
      <c r="W584" s="42">
        <f ca="1">SUMPRODUCT(L584:T584,Markiwitz!$B$3:$J$3)</f>
        <v>0.44731087150801596</v>
      </c>
    </row>
    <row r="585" spans="1:23" x14ac:dyDescent="0.25">
      <c r="A585">
        <v>584</v>
      </c>
      <c r="B585" s="25">
        <f t="shared" ca="1" si="157"/>
        <v>0.99999999999999989</v>
      </c>
      <c r="C585" s="46">
        <v>0</v>
      </c>
      <c r="D585">
        <f t="shared" ca="1" si="168"/>
        <v>0.56945064773764398</v>
      </c>
      <c r="E585">
        <f t="shared" ca="1" si="168"/>
        <v>0.14646139337063868</v>
      </c>
      <c r="F585">
        <f t="shared" ca="1" si="168"/>
        <v>0.11743189199264514</v>
      </c>
      <c r="G585">
        <f t="shared" ca="1" si="168"/>
        <v>0.63307650682148109</v>
      </c>
      <c r="H585">
        <f t="shared" ca="1" si="168"/>
        <v>0.44951340783092719</v>
      </c>
      <c r="I585">
        <f t="shared" ca="1" si="168"/>
        <v>0.68428134546838171</v>
      </c>
      <c r="J585">
        <f t="shared" ca="1" si="168"/>
        <v>6.2505733434082833E-3</v>
      </c>
      <c r="K585">
        <f t="shared" ca="1" si="168"/>
        <v>0.86775994654451638</v>
      </c>
      <c r="L585" s="42">
        <f t="shared" ca="1" si="159"/>
        <v>0</v>
      </c>
      <c r="M585" s="42">
        <f t="shared" ca="1" si="160"/>
        <v>0.16390721120647947</v>
      </c>
      <c r="N585" s="42">
        <f t="shared" ca="1" si="161"/>
        <v>4.2156556730894391E-2</v>
      </c>
      <c r="O585" s="42">
        <f t="shared" ca="1" si="162"/>
        <v>3.3800881603497333E-2</v>
      </c>
      <c r="P585" s="42">
        <f t="shared" ca="1" si="163"/>
        <v>0.18222089153063092</v>
      </c>
      <c r="Q585" s="42">
        <f t="shared" ca="1" si="164"/>
        <v>0.12938520549621554</v>
      </c>
      <c r="R585" s="42">
        <f t="shared" ca="1" si="165"/>
        <v>0.19695938087335965</v>
      </c>
      <c r="S585" s="42">
        <f t="shared" ca="1" si="166"/>
        <v>1.7991270169414643E-3</v>
      </c>
      <c r="T585" s="42">
        <f t="shared" ca="1" si="167"/>
        <v>0.24977074554198106</v>
      </c>
      <c r="U585">
        <f ca="1">+(L585^2*Markiwitz!$B$4^2)+(M585^2*Markiwitz!$C$4^2)+(N585^2*Markiwitz!$D$4^2)+(O585^2*Markiwitz!$E$4^2)+(P585^2*Markiwitz!$F$4^2)+(Q585^2*Markiwitz!$G$4^2)+(R585^2*Markiwitz!$H$4^2)+(S585^2*Markiwitz!$I$4^2)+(T585^2*Markiwitz!$J$4^2)+(2*L585*M585*Markiwitz!$B$8)+(2*L585*N585*Markiwitz!$E$8)+(2*L585*O585*Markiwitz!$H$8)+(2*L585*P585*Markiwitz!$B$11)+(2*L585*Q585*Markiwitz!$E$11)+(2*L585*R585*Markiwitz!$H$11)+(2*L585*S585*Markiwitz!$K$8)+(2*L585*T585*Markiwitz!$K$11)</f>
        <v>1.4060827492338024E-2</v>
      </c>
      <c r="V585" s="5">
        <f t="shared" ca="1" si="158"/>
        <v>0.11857836013513606</v>
      </c>
      <c r="W585" s="42">
        <f ca="1">SUMPRODUCT(L585:T585,Markiwitz!$B$3:$J$3)</f>
        <v>0.48610941256770018</v>
      </c>
    </row>
    <row r="586" spans="1:23" x14ac:dyDescent="0.25">
      <c r="A586">
        <v>585</v>
      </c>
      <c r="B586" s="25">
        <f t="shared" ca="1" si="157"/>
        <v>1.0000000000000002</v>
      </c>
      <c r="C586" s="46">
        <v>0</v>
      </c>
      <c r="D586">
        <f t="shared" ca="1" si="168"/>
        <v>0.1692676795085144</v>
      </c>
      <c r="E586">
        <f t="shared" ca="1" si="168"/>
        <v>0.92852861316301993</v>
      </c>
      <c r="F586">
        <f t="shared" ca="1" si="168"/>
        <v>0.77975396887352322</v>
      </c>
      <c r="G586">
        <f t="shared" ca="1" si="168"/>
        <v>0.37846243562435256</v>
      </c>
      <c r="H586">
        <f t="shared" ca="1" si="168"/>
        <v>0.83310756441701062</v>
      </c>
      <c r="I586">
        <f t="shared" ca="1" si="168"/>
        <v>9.6355873250060231E-3</v>
      </c>
      <c r="J586">
        <f t="shared" ca="1" si="168"/>
        <v>1.4047418395789713E-2</v>
      </c>
      <c r="K586">
        <f t="shared" ca="1" si="168"/>
        <v>0.8868177202442965</v>
      </c>
      <c r="L586" s="42">
        <f t="shared" ca="1" si="159"/>
        <v>0</v>
      </c>
      <c r="M586" s="42">
        <f t="shared" ca="1" si="160"/>
        <v>4.2320929916946123E-2</v>
      </c>
      <c r="N586" s="42">
        <f t="shared" ca="1" si="161"/>
        <v>0.23215415061901815</v>
      </c>
      <c r="O586" s="42">
        <f t="shared" ca="1" si="162"/>
        <v>0.19495696499754417</v>
      </c>
      <c r="P586" s="42">
        <f t="shared" ca="1" si="163"/>
        <v>9.4624574879041148E-2</v>
      </c>
      <c r="Q586" s="42">
        <f t="shared" ca="1" si="164"/>
        <v>0.20829662785798669</v>
      </c>
      <c r="R586" s="42">
        <f t="shared" ca="1" si="165"/>
        <v>2.4091251033525394E-3</v>
      </c>
      <c r="S586" s="42">
        <f t="shared" ca="1" si="166"/>
        <v>3.5121873896329513E-3</v>
      </c>
      <c r="T586" s="42">
        <f t="shared" ca="1" si="167"/>
        <v>0.22172543923647839</v>
      </c>
      <c r="U586">
        <f ca="1">+(L586^2*Markiwitz!$B$4^2)+(M586^2*Markiwitz!$C$4^2)+(N586^2*Markiwitz!$D$4^2)+(O586^2*Markiwitz!$E$4^2)+(P586^2*Markiwitz!$F$4^2)+(Q586^2*Markiwitz!$G$4^2)+(R586^2*Markiwitz!$H$4^2)+(S586^2*Markiwitz!$I$4^2)+(T586^2*Markiwitz!$J$4^2)+(2*L586*M586*Markiwitz!$B$8)+(2*L586*N586*Markiwitz!$E$8)+(2*L586*O586*Markiwitz!$H$8)+(2*L586*P586*Markiwitz!$B$11)+(2*L586*Q586*Markiwitz!$E$11)+(2*L586*R586*Markiwitz!$H$11)+(2*L586*S586*Markiwitz!$K$8)+(2*L586*T586*Markiwitz!$K$11)</f>
        <v>2.1251042838955382E-2</v>
      </c>
      <c r="V586" s="5">
        <f t="shared" ca="1" si="158"/>
        <v>0.14577737423535719</v>
      </c>
      <c r="W586" s="42">
        <f ca="1">SUMPRODUCT(L586:T586,Markiwitz!$B$3:$J$3)</f>
        <v>0.73007277633247858</v>
      </c>
    </row>
    <row r="587" spans="1:23" x14ac:dyDescent="0.25">
      <c r="A587">
        <v>586</v>
      </c>
      <c r="B587" s="25">
        <f t="shared" ca="1" si="157"/>
        <v>1</v>
      </c>
      <c r="C587" s="46">
        <v>0</v>
      </c>
      <c r="D587">
        <f t="shared" ca="1" si="168"/>
        <v>0.68193735350970108</v>
      </c>
      <c r="E587">
        <f t="shared" ca="1" si="168"/>
        <v>0.36354810434811802</v>
      </c>
      <c r="F587">
        <f t="shared" ca="1" si="168"/>
        <v>3.7089698285606931E-2</v>
      </c>
      <c r="G587">
        <f t="shared" ca="1" si="168"/>
        <v>0.48901871461136592</v>
      </c>
      <c r="H587">
        <f t="shared" ca="1" si="168"/>
        <v>0.72318008817700075</v>
      </c>
      <c r="I587">
        <f t="shared" ca="1" si="168"/>
        <v>0.98140629650605182</v>
      </c>
      <c r="J587">
        <f t="shared" ca="1" si="168"/>
        <v>0.61633059285577474</v>
      </c>
      <c r="K587">
        <f t="shared" ca="1" si="168"/>
        <v>0.22497478909418767</v>
      </c>
      <c r="L587" s="42">
        <f t="shared" ca="1" si="159"/>
        <v>0</v>
      </c>
      <c r="M587" s="42">
        <f t="shared" ca="1" si="160"/>
        <v>0.16561984996803344</v>
      </c>
      <c r="N587" s="42">
        <f t="shared" ca="1" si="161"/>
        <v>8.8293715234124839E-2</v>
      </c>
      <c r="O587" s="42">
        <f t="shared" ca="1" si="162"/>
        <v>9.007851284002822E-3</v>
      </c>
      <c r="P587" s="42">
        <f t="shared" ca="1" si="163"/>
        <v>0.11876634375380761</v>
      </c>
      <c r="Q587" s="42">
        <f t="shared" ca="1" si="164"/>
        <v>0.17563633534270123</v>
      </c>
      <c r="R587" s="42">
        <f t="shared" ca="1" si="165"/>
        <v>0.23835087306550276</v>
      </c>
      <c r="S587" s="42">
        <f t="shared" ca="1" si="166"/>
        <v>0.14968615488523815</v>
      </c>
      <c r="T587" s="42">
        <f t="shared" ca="1" si="167"/>
        <v>5.4638876466589201E-2</v>
      </c>
      <c r="U587">
        <f ca="1">+(L587^2*Markiwitz!$B$4^2)+(M587^2*Markiwitz!$C$4^2)+(N587^2*Markiwitz!$D$4^2)+(O587^2*Markiwitz!$E$4^2)+(P587^2*Markiwitz!$F$4^2)+(Q587^2*Markiwitz!$G$4^2)+(R587^2*Markiwitz!$H$4^2)+(S587^2*Markiwitz!$I$4^2)+(T587^2*Markiwitz!$J$4^2)+(2*L587*M587*Markiwitz!$B$8)+(2*L587*N587*Markiwitz!$E$8)+(2*L587*O587*Markiwitz!$H$8)+(2*L587*P587*Markiwitz!$B$11)+(2*L587*Q587*Markiwitz!$E$11)+(2*L587*R587*Markiwitz!$H$11)+(2*L587*S587*Markiwitz!$K$8)+(2*L587*T587*Markiwitz!$K$11)</f>
        <v>1.9089164977860059E-2</v>
      </c>
      <c r="V587" s="5">
        <f t="shared" ca="1" si="158"/>
        <v>0.13816354431564087</v>
      </c>
      <c r="W587" s="42">
        <f ca="1">SUMPRODUCT(L587:T587,Markiwitz!$B$3:$J$3)</f>
        <v>0.57493851394864881</v>
      </c>
    </row>
    <row r="588" spans="1:23" x14ac:dyDescent="0.25">
      <c r="A588">
        <v>587</v>
      </c>
      <c r="B588" s="25">
        <f t="shared" ca="1" si="157"/>
        <v>1</v>
      </c>
      <c r="C588" s="46">
        <v>0</v>
      </c>
      <c r="D588">
        <f t="shared" ca="1" si="168"/>
        <v>0.78407026589721229</v>
      </c>
      <c r="E588">
        <f t="shared" ca="1" si="168"/>
        <v>5.8814547298806419E-2</v>
      </c>
      <c r="F588">
        <f t="shared" ca="1" si="168"/>
        <v>2.4392209854199987E-2</v>
      </c>
      <c r="G588">
        <f t="shared" ca="1" si="168"/>
        <v>0.46564773483980459</v>
      </c>
      <c r="H588">
        <f t="shared" ca="1" si="168"/>
        <v>7.4975056142242535E-2</v>
      </c>
      <c r="I588">
        <f t="shared" ca="1" si="168"/>
        <v>0.15656018467824151</v>
      </c>
      <c r="J588">
        <f t="shared" ca="1" si="168"/>
        <v>0.17424822741750579</v>
      </c>
      <c r="K588">
        <f t="shared" ca="1" si="168"/>
        <v>0.80759048911645692</v>
      </c>
      <c r="L588" s="42">
        <f t="shared" ca="1" si="159"/>
        <v>0</v>
      </c>
      <c r="M588" s="42">
        <f t="shared" ca="1" si="160"/>
        <v>0.30792548462717728</v>
      </c>
      <c r="N588" s="42">
        <f t="shared" ca="1" si="161"/>
        <v>2.3098054814499499E-2</v>
      </c>
      <c r="O588" s="42">
        <f t="shared" ca="1" si="162"/>
        <v>9.5794769514534715E-3</v>
      </c>
      <c r="P588" s="42">
        <f t="shared" ca="1" si="163"/>
        <v>0.18287239122888918</v>
      </c>
      <c r="Q588" s="42">
        <f t="shared" ca="1" si="164"/>
        <v>2.9444721349216947E-2</v>
      </c>
      <c r="R588" s="42">
        <f t="shared" ca="1" si="165"/>
        <v>6.1485395936042082E-2</v>
      </c>
      <c r="S588" s="42">
        <f t="shared" ca="1" si="166"/>
        <v>6.8431966121765969E-2</v>
      </c>
      <c r="T588" s="42">
        <f t="shared" ca="1" si="167"/>
        <v>0.3171625089709556</v>
      </c>
      <c r="U588">
        <f ca="1">+(L588^2*Markiwitz!$B$4^2)+(M588^2*Markiwitz!$C$4^2)+(N588^2*Markiwitz!$D$4^2)+(O588^2*Markiwitz!$E$4^2)+(P588^2*Markiwitz!$F$4^2)+(Q588^2*Markiwitz!$G$4^2)+(R588^2*Markiwitz!$H$4^2)+(S588^2*Markiwitz!$I$4^2)+(T588^2*Markiwitz!$J$4^2)+(2*L588*M588*Markiwitz!$B$8)+(2*L588*N588*Markiwitz!$E$8)+(2*L588*O588*Markiwitz!$H$8)+(2*L588*P588*Markiwitz!$B$11)+(2*L588*Q588*Markiwitz!$E$11)+(2*L588*R588*Markiwitz!$H$11)+(2*L588*S588*Markiwitz!$K$8)+(2*L588*T588*Markiwitz!$K$11)</f>
        <v>9.5397755644368656E-3</v>
      </c>
      <c r="V588" s="5">
        <f t="shared" ca="1" si="158"/>
        <v>9.7671774655920252E-2</v>
      </c>
      <c r="W588" s="42">
        <f ca="1">SUMPRODUCT(L588:T588,Markiwitz!$B$3:$J$3)</f>
        <v>0.21060163632172349</v>
      </c>
    </row>
    <row r="589" spans="1:23" x14ac:dyDescent="0.25">
      <c r="A589">
        <v>588</v>
      </c>
      <c r="B589" s="25">
        <f t="shared" ca="1" si="157"/>
        <v>0.99999999999999989</v>
      </c>
      <c r="C589" s="46">
        <v>0</v>
      </c>
      <c r="D589">
        <f t="shared" ca="1" si="168"/>
        <v>0.86613217954094424</v>
      </c>
      <c r="E589">
        <f t="shared" ca="1" si="168"/>
        <v>0.38920067089584331</v>
      </c>
      <c r="F589">
        <f t="shared" ca="1" si="168"/>
        <v>0.36675475899001519</v>
      </c>
      <c r="G589">
        <f t="shared" ca="1" si="168"/>
        <v>1.0546085916267045E-2</v>
      </c>
      <c r="H589">
        <f t="shared" ca="1" si="168"/>
        <v>0.51278010640524918</v>
      </c>
      <c r="I589">
        <f t="shared" ca="1" si="168"/>
        <v>2.323038546364975E-2</v>
      </c>
      <c r="J589">
        <f t="shared" ca="1" si="168"/>
        <v>0.23106010943591149</v>
      </c>
      <c r="K589">
        <f t="shared" ca="1" si="168"/>
        <v>0.67904698448203138</v>
      </c>
      <c r="L589" s="42">
        <f t="shared" ca="1" si="159"/>
        <v>0</v>
      </c>
      <c r="M589" s="42">
        <f t="shared" ca="1" si="160"/>
        <v>0.28132580401982682</v>
      </c>
      <c r="N589" s="42">
        <f t="shared" ca="1" si="161"/>
        <v>0.12641510643659576</v>
      </c>
      <c r="O589" s="42">
        <f t="shared" ca="1" si="162"/>
        <v>0.11912451689030723</v>
      </c>
      <c r="P589" s="42">
        <f t="shared" ca="1" si="163"/>
        <v>3.4254426399772694E-3</v>
      </c>
      <c r="Q589" s="42">
        <f t="shared" ca="1" si="164"/>
        <v>0.16655457345585162</v>
      </c>
      <c r="R589" s="42">
        <f t="shared" ca="1" si="165"/>
        <v>7.5453920574981041E-3</v>
      </c>
      <c r="S589" s="42">
        <f t="shared" ca="1" si="166"/>
        <v>7.504994341443251E-2</v>
      </c>
      <c r="T589" s="42">
        <f t="shared" ca="1" si="167"/>
        <v>0.22055922108551065</v>
      </c>
      <c r="U589">
        <f ca="1">+(L589^2*Markiwitz!$B$4^2)+(M589^2*Markiwitz!$C$4^2)+(N589^2*Markiwitz!$D$4^2)+(O589^2*Markiwitz!$E$4^2)+(P589^2*Markiwitz!$F$4^2)+(Q589^2*Markiwitz!$G$4^2)+(R589^2*Markiwitz!$H$4^2)+(S589^2*Markiwitz!$I$4^2)+(T589^2*Markiwitz!$J$4^2)+(2*L589*M589*Markiwitz!$B$8)+(2*L589*N589*Markiwitz!$E$8)+(2*L589*O589*Markiwitz!$H$8)+(2*L589*P589*Markiwitz!$B$11)+(2*L589*Q589*Markiwitz!$E$11)+(2*L589*R589*Markiwitz!$H$11)+(2*L589*S589*Markiwitz!$K$8)+(2*L589*T589*Markiwitz!$K$11)</f>
        <v>1.3749445915223301E-2</v>
      </c>
      <c r="V589" s="5">
        <f t="shared" ca="1" si="158"/>
        <v>0.11725803134635726</v>
      </c>
      <c r="W589" s="42">
        <f ca="1">SUMPRODUCT(L589:T589,Markiwitz!$B$3:$J$3)</f>
        <v>0.56917064006097762</v>
      </c>
    </row>
    <row r="590" spans="1:23" x14ac:dyDescent="0.25">
      <c r="A590">
        <v>589</v>
      </c>
      <c r="B590" s="25">
        <f t="shared" ca="1" si="157"/>
        <v>1</v>
      </c>
      <c r="C590" s="46">
        <v>0</v>
      </c>
      <c r="D590">
        <f t="shared" ca="1" si="168"/>
        <v>3.9284118929770573E-2</v>
      </c>
      <c r="E590">
        <f t="shared" ca="1" si="168"/>
        <v>0.36520921604691037</v>
      </c>
      <c r="F590">
        <f t="shared" ca="1" si="168"/>
        <v>0.96585610387426046</v>
      </c>
      <c r="G590">
        <f t="shared" ca="1" si="168"/>
        <v>0.45713680717069993</v>
      </c>
      <c r="H590">
        <f t="shared" ca="1" si="168"/>
        <v>0.48517289803691077</v>
      </c>
      <c r="I590">
        <f t="shared" ca="1" si="168"/>
        <v>0.65351363619466341</v>
      </c>
      <c r="J590">
        <f t="shared" ca="1" si="168"/>
        <v>0.88383554400897202</v>
      </c>
      <c r="K590">
        <f t="shared" ca="1" si="168"/>
        <v>0.33010431814590768</v>
      </c>
      <c r="L590" s="42">
        <f t="shared" ca="1" si="159"/>
        <v>0</v>
      </c>
      <c r="M590" s="42">
        <f t="shared" ca="1" si="160"/>
        <v>9.397861323454583E-3</v>
      </c>
      <c r="N590" s="42">
        <f t="shared" ca="1" si="161"/>
        <v>8.7368271453211188E-2</v>
      </c>
      <c r="O590" s="42">
        <f t="shared" ca="1" si="162"/>
        <v>0.23105982697103741</v>
      </c>
      <c r="P590" s="42">
        <f t="shared" ca="1" si="163"/>
        <v>0.10935992550367037</v>
      </c>
      <c r="Q590" s="42">
        <f t="shared" ca="1" si="164"/>
        <v>0.11606694353514133</v>
      </c>
      <c r="R590" s="42">
        <f t="shared" ca="1" si="165"/>
        <v>0.15633876215789841</v>
      </c>
      <c r="S590" s="42">
        <f t="shared" ca="1" si="166"/>
        <v>0.21143821222478079</v>
      </c>
      <c r="T590" s="42">
        <f t="shared" ca="1" si="167"/>
        <v>7.8970196830805958E-2</v>
      </c>
      <c r="U590">
        <f ca="1">+(L590^2*Markiwitz!$B$4^2)+(M590^2*Markiwitz!$C$4^2)+(N590^2*Markiwitz!$D$4^2)+(O590^2*Markiwitz!$E$4^2)+(P590^2*Markiwitz!$F$4^2)+(Q590^2*Markiwitz!$G$4^2)+(R590^2*Markiwitz!$H$4^2)+(S590^2*Markiwitz!$I$4^2)+(T590^2*Markiwitz!$J$4^2)+(2*L590*M590*Markiwitz!$B$8)+(2*L590*N590*Markiwitz!$E$8)+(2*L590*O590*Markiwitz!$H$8)+(2*L590*P590*Markiwitz!$B$11)+(2*L590*Q590*Markiwitz!$E$11)+(2*L590*R590*Markiwitz!$H$11)+(2*L590*S590*Markiwitz!$K$8)+(2*L590*T590*Markiwitz!$K$11)</f>
        <v>1.7914288782327183E-2</v>
      </c>
      <c r="V590" s="5">
        <f t="shared" ca="1" si="158"/>
        <v>0.1338442706369129</v>
      </c>
      <c r="W590" s="42">
        <f ca="1">SUMPRODUCT(L590:T590,Markiwitz!$B$3:$J$3)</f>
        <v>0.44328991467369983</v>
      </c>
    </row>
    <row r="591" spans="1:23" x14ac:dyDescent="0.25">
      <c r="A591">
        <v>590</v>
      </c>
      <c r="B591" s="25">
        <f t="shared" ca="1" si="157"/>
        <v>1</v>
      </c>
      <c r="C591" s="46">
        <v>0</v>
      </c>
      <c r="D591">
        <f t="shared" ca="1" si="168"/>
        <v>0.59770766722016</v>
      </c>
      <c r="E591">
        <f t="shared" ca="1" si="168"/>
        <v>0.59708499312396213</v>
      </c>
      <c r="F591">
        <f t="shared" ca="1" si="168"/>
        <v>0.77231853641991111</v>
      </c>
      <c r="G591">
        <f t="shared" ca="1" si="168"/>
        <v>0.77284032458161567</v>
      </c>
      <c r="H591">
        <f t="shared" ca="1" si="168"/>
        <v>5.9802739387885606E-2</v>
      </c>
      <c r="I591">
        <f t="shared" ca="1" si="168"/>
        <v>0.55706556279383501</v>
      </c>
      <c r="J591">
        <f t="shared" ca="1" si="168"/>
        <v>0.60052550757365908</v>
      </c>
      <c r="K591">
        <f t="shared" ca="1" si="168"/>
        <v>0.4645703690760512</v>
      </c>
      <c r="L591" s="42">
        <f t="shared" ca="1" si="159"/>
        <v>0</v>
      </c>
      <c r="M591" s="42">
        <f t="shared" ca="1" si="160"/>
        <v>0.13516939438628925</v>
      </c>
      <c r="N591" s="42">
        <f t="shared" ca="1" si="161"/>
        <v>0.13502857892565689</v>
      </c>
      <c r="O591" s="42">
        <f t="shared" ca="1" si="162"/>
        <v>0.17465700135101694</v>
      </c>
      <c r="P591" s="42">
        <f t="shared" ca="1" si="163"/>
        <v>0.17477500182797845</v>
      </c>
      <c r="Q591" s="42">
        <f t="shared" ca="1" si="164"/>
        <v>1.352416993962385E-2</v>
      </c>
      <c r="R591" s="42">
        <f t="shared" ca="1" si="165"/>
        <v>0.1259783316926478</v>
      </c>
      <c r="S591" s="42">
        <f t="shared" ca="1" si="166"/>
        <v>0.13580663863619349</v>
      </c>
      <c r="T591" s="42">
        <f t="shared" ca="1" si="167"/>
        <v>0.10506088324059346</v>
      </c>
      <c r="U591">
        <f ca="1">+(L591^2*Markiwitz!$B$4^2)+(M591^2*Markiwitz!$C$4^2)+(N591^2*Markiwitz!$D$4^2)+(O591^2*Markiwitz!$E$4^2)+(P591^2*Markiwitz!$F$4^2)+(Q591^2*Markiwitz!$G$4^2)+(R591^2*Markiwitz!$H$4^2)+(S591^2*Markiwitz!$I$4^2)+(T591^2*Markiwitz!$J$4^2)+(2*L591*M591*Markiwitz!$B$8)+(2*L591*N591*Markiwitz!$E$8)+(2*L591*O591*Markiwitz!$H$8)+(2*L591*P591*Markiwitz!$B$11)+(2*L591*Q591*Markiwitz!$E$11)+(2*L591*R591*Markiwitz!$H$11)+(2*L591*S591*Markiwitz!$K$8)+(2*L591*T591*Markiwitz!$K$11)</f>
        <v>1.1947144541847405E-2</v>
      </c>
      <c r="V591" s="5">
        <f t="shared" ca="1" si="158"/>
        <v>0.10930299420348651</v>
      </c>
      <c r="W591" s="42">
        <f ca="1">SUMPRODUCT(L591:T591,Markiwitz!$B$3:$J$3)</f>
        <v>0.19731937358957927</v>
      </c>
    </row>
    <row r="592" spans="1:23" x14ac:dyDescent="0.25">
      <c r="A592">
        <v>591</v>
      </c>
      <c r="B592" s="25">
        <f t="shared" ca="1" si="157"/>
        <v>1</v>
      </c>
      <c r="C592" s="46">
        <v>0</v>
      </c>
      <c r="D592">
        <f t="shared" ref="D592:K601" ca="1" si="169">RAND()</f>
        <v>0.18979607627519923</v>
      </c>
      <c r="E592">
        <f t="shared" ca="1" si="169"/>
        <v>0.70028422013770297</v>
      </c>
      <c r="F592">
        <f t="shared" ca="1" si="169"/>
        <v>6.6107324601538786E-2</v>
      </c>
      <c r="G592">
        <f t="shared" ca="1" si="169"/>
        <v>0.34304709423809476</v>
      </c>
      <c r="H592">
        <f t="shared" ca="1" si="169"/>
        <v>0.62116701903735683</v>
      </c>
      <c r="I592">
        <f t="shared" ca="1" si="169"/>
        <v>0.15214381344540551</v>
      </c>
      <c r="J592">
        <f t="shared" ca="1" si="169"/>
        <v>0.48136771636541187</v>
      </c>
      <c r="K592">
        <f t="shared" ca="1" si="169"/>
        <v>0.14683821320887169</v>
      </c>
      <c r="L592" s="42">
        <f t="shared" ca="1" si="159"/>
        <v>0</v>
      </c>
      <c r="M592" s="42">
        <f t="shared" ca="1" si="160"/>
        <v>7.0275283701508567E-2</v>
      </c>
      <c r="N592" s="42">
        <f t="shared" ca="1" si="161"/>
        <v>0.25929235844954823</v>
      </c>
      <c r="O592" s="42">
        <f t="shared" ca="1" si="162"/>
        <v>2.4477381631349947E-2</v>
      </c>
      <c r="P592" s="42">
        <f t="shared" ca="1" si="163"/>
        <v>0.12701912675794566</v>
      </c>
      <c r="Q592" s="42">
        <f t="shared" ca="1" si="164"/>
        <v>0.22999784476880014</v>
      </c>
      <c r="R592" s="42">
        <f t="shared" ca="1" si="165"/>
        <v>5.633388141176441E-2</v>
      </c>
      <c r="S592" s="42">
        <f t="shared" ca="1" si="166"/>
        <v>0.17823473222532044</v>
      </c>
      <c r="T592" s="42">
        <f t="shared" ca="1" si="167"/>
        <v>5.4369391053762602E-2</v>
      </c>
      <c r="U592">
        <f ca="1">+(L592^2*Markiwitz!$B$4^2)+(M592^2*Markiwitz!$C$4^2)+(N592^2*Markiwitz!$D$4^2)+(O592^2*Markiwitz!$E$4^2)+(P592^2*Markiwitz!$F$4^2)+(Q592^2*Markiwitz!$G$4^2)+(R592^2*Markiwitz!$H$4^2)+(S592^2*Markiwitz!$I$4^2)+(T592^2*Markiwitz!$J$4^2)+(2*L592*M592*Markiwitz!$B$8)+(2*L592*N592*Markiwitz!$E$8)+(2*L592*O592*Markiwitz!$H$8)+(2*L592*P592*Markiwitz!$B$11)+(2*L592*Q592*Markiwitz!$E$11)+(2*L592*R592*Markiwitz!$H$11)+(2*L592*S592*Markiwitz!$K$8)+(2*L592*T592*Markiwitz!$K$11)</f>
        <v>2.5336175941795814E-2</v>
      </c>
      <c r="V592" s="5">
        <f t="shared" ca="1" si="158"/>
        <v>0.15917341468284146</v>
      </c>
      <c r="W592" s="42">
        <f ca="1">SUMPRODUCT(L592:T592,Markiwitz!$B$3:$J$3)</f>
        <v>0.74041527688664066</v>
      </c>
    </row>
    <row r="593" spans="1:23" x14ac:dyDescent="0.25">
      <c r="A593">
        <v>592</v>
      </c>
      <c r="B593" s="25">
        <f t="shared" ca="1" si="157"/>
        <v>0.99999999999999978</v>
      </c>
      <c r="C593" s="46">
        <v>0</v>
      </c>
      <c r="D593">
        <f t="shared" ca="1" si="169"/>
        <v>0.52741457877128362</v>
      </c>
      <c r="E593">
        <f t="shared" ca="1" si="169"/>
        <v>0.17123903097066906</v>
      </c>
      <c r="F593">
        <f t="shared" ca="1" si="169"/>
        <v>0.35460792267589347</v>
      </c>
      <c r="G593">
        <f t="shared" ca="1" si="169"/>
        <v>0.21737612939217044</v>
      </c>
      <c r="H593">
        <f t="shared" ca="1" si="169"/>
        <v>0.21947139937463767</v>
      </c>
      <c r="I593">
        <f t="shared" ca="1" si="169"/>
        <v>0.1746509282270029</v>
      </c>
      <c r="J593">
        <f t="shared" ca="1" si="169"/>
        <v>0.38033361188647519</v>
      </c>
      <c r="K593">
        <f t="shared" ca="1" si="169"/>
        <v>0.46344226664880206</v>
      </c>
      <c r="L593" s="42">
        <f t="shared" ca="1" si="159"/>
        <v>0</v>
      </c>
      <c r="M593" s="42">
        <f t="shared" ca="1" si="160"/>
        <v>0.21024797193868167</v>
      </c>
      <c r="N593" s="42">
        <f t="shared" ca="1" si="161"/>
        <v>6.826254037611848E-2</v>
      </c>
      <c r="O593" s="42">
        <f t="shared" ca="1" si="162"/>
        <v>0.14136051519411433</v>
      </c>
      <c r="P593" s="42">
        <f t="shared" ca="1" si="163"/>
        <v>8.6654582926126517E-2</v>
      </c>
      <c r="Q593" s="42">
        <f t="shared" ca="1" si="164"/>
        <v>8.7489839064673211E-2</v>
      </c>
      <c r="R593" s="42">
        <f t="shared" ca="1" si="165"/>
        <v>6.9622655373846709E-2</v>
      </c>
      <c r="S593" s="42">
        <f t="shared" ca="1" si="166"/>
        <v>0.15161577585803157</v>
      </c>
      <c r="T593" s="42">
        <f t="shared" ca="1" si="167"/>
        <v>0.18474611926840728</v>
      </c>
      <c r="U593">
        <f ca="1">+(L593^2*Markiwitz!$B$4^2)+(M593^2*Markiwitz!$C$4^2)+(N593^2*Markiwitz!$D$4^2)+(O593^2*Markiwitz!$E$4^2)+(P593^2*Markiwitz!$F$4^2)+(Q593^2*Markiwitz!$G$4^2)+(R593^2*Markiwitz!$H$4^2)+(S593^2*Markiwitz!$I$4^2)+(T593^2*Markiwitz!$J$4^2)+(2*L593*M593*Markiwitz!$B$8)+(2*L593*N593*Markiwitz!$E$8)+(2*L593*O593*Markiwitz!$H$8)+(2*L593*P593*Markiwitz!$B$11)+(2*L593*Q593*Markiwitz!$E$11)+(2*L593*R593*Markiwitz!$H$11)+(2*L593*S593*Markiwitz!$K$8)+(2*L593*T593*Markiwitz!$K$11)</f>
        <v>1.003717441298404E-2</v>
      </c>
      <c r="V593" s="5">
        <f t="shared" ca="1" si="158"/>
        <v>0.1001856996431329</v>
      </c>
      <c r="W593" s="42">
        <f ca="1">SUMPRODUCT(L593:T593,Markiwitz!$B$3:$J$3)</f>
        <v>0.35976852058078723</v>
      </c>
    </row>
    <row r="594" spans="1:23" x14ac:dyDescent="0.25">
      <c r="A594">
        <v>593</v>
      </c>
      <c r="B594" s="25">
        <f t="shared" ca="1" si="157"/>
        <v>0.99999999999999989</v>
      </c>
      <c r="C594" s="46">
        <v>0</v>
      </c>
      <c r="D594">
        <f t="shared" ca="1" si="169"/>
        <v>0.38343131472741687</v>
      </c>
      <c r="E594">
        <f t="shared" ca="1" si="169"/>
        <v>0.84403608481671932</v>
      </c>
      <c r="F594">
        <f t="shared" ca="1" si="169"/>
        <v>0.41125999441592198</v>
      </c>
      <c r="G594">
        <f t="shared" ca="1" si="169"/>
        <v>0.35099647274322066</v>
      </c>
      <c r="H594">
        <f t="shared" ca="1" si="169"/>
        <v>7.407923605904343E-2</v>
      </c>
      <c r="I594">
        <f t="shared" ca="1" si="169"/>
        <v>0.81469427640688674</v>
      </c>
      <c r="J594">
        <f t="shared" ca="1" si="169"/>
        <v>2.8213269764861715E-2</v>
      </c>
      <c r="K594">
        <f t="shared" ca="1" si="169"/>
        <v>0.85489756076161882</v>
      </c>
      <c r="L594" s="42">
        <f t="shared" ca="1" si="159"/>
        <v>0</v>
      </c>
      <c r="M594" s="42">
        <f t="shared" ca="1" si="160"/>
        <v>0.10193281526212856</v>
      </c>
      <c r="N594" s="42">
        <f t="shared" ca="1" si="161"/>
        <v>0.22438171063142193</v>
      </c>
      <c r="O594" s="42">
        <f t="shared" ca="1" si="162"/>
        <v>0.10933089558765943</v>
      </c>
      <c r="P594" s="42">
        <f t="shared" ca="1" si="163"/>
        <v>9.3310215518594891E-2</v>
      </c>
      <c r="Q594" s="42">
        <f t="shared" ca="1" si="164"/>
        <v>1.969350127110563E-2</v>
      </c>
      <c r="R594" s="42">
        <f t="shared" ca="1" si="165"/>
        <v>0.21658137450545248</v>
      </c>
      <c r="S594" s="42">
        <f t="shared" ca="1" si="166"/>
        <v>7.5003211903198553E-3</v>
      </c>
      <c r="T594" s="42">
        <f t="shared" ca="1" si="167"/>
        <v>0.22726916603331723</v>
      </c>
      <c r="U594">
        <f ca="1">+(L594^2*Markiwitz!$B$4^2)+(M594^2*Markiwitz!$C$4^2)+(N594^2*Markiwitz!$D$4^2)+(O594^2*Markiwitz!$E$4^2)+(P594^2*Markiwitz!$F$4^2)+(Q594^2*Markiwitz!$G$4^2)+(R594^2*Markiwitz!$H$4^2)+(S594^2*Markiwitz!$I$4^2)+(T594^2*Markiwitz!$J$4^2)+(2*L594*M594*Markiwitz!$B$8)+(2*L594*N594*Markiwitz!$E$8)+(2*L594*O594*Markiwitz!$H$8)+(2*L594*P594*Markiwitz!$B$11)+(2*L594*Q594*Markiwitz!$E$11)+(2*L594*R594*Markiwitz!$H$11)+(2*L594*S594*Markiwitz!$K$8)+(2*L594*T594*Markiwitz!$K$11)</f>
        <v>1.1403166312717414E-2</v>
      </c>
      <c r="V594" s="5">
        <f t="shared" ca="1" si="158"/>
        <v>0.10678560910870628</v>
      </c>
      <c r="W594" s="42">
        <f ca="1">SUMPRODUCT(L594:T594,Markiwitz!$B$3:$J$3)</f>
        <v>0.204165170086375</v>
      </c>
    </row>
    <row r="595" spans="1:23" x14ac:dyDescent="0.25">
      <c r="A595">
        <v>594</v>
      </c>
      <c r="B595" s="25">
        <f t="shared" ca="1" si="157"/>
        <v>0.99999999999999989</v>
      </c>
      <c r="C595" s="46">
        <v>0</v>
      </c>
      <c r="D595">
        <f t="shared" ca="1" si="169"/>
        <v>0.56755568005264478</v>
      </c>
      <c r="E595">
        <f t="shared" ca="1" si="169"/>
        <v>9.4097251946127392E-2</v>
      </c>
      <c r="F595">
        <f t="shared" ca="1" si="169"/>
        <v>0.24980486026606763</v>
      </c>
      <c r="G595">
        <f t="shared" ca="1" si="169"/>
        <v>9.2611757096878744E-2</v>
      </c>
      <c r="H595">
        <f t="shared" ca="1" si="169"/>
        <v>0.60840523435641536</v>
      </c>
      <c r="I595">
        <f t="shared" ca="1" si="169"/>
        <v>0.36526622011719323</v>
      </c>
      <c r="J595">
        <f t="shared" ca="1" si="169"/>
        <v>0.9442289591106523</v>
      </c>
      <c r="K595">
        <f t="shared" ca="1" si="169"/>
        <v>0.76995637326493149</v>
      </c>
      <c r="L595" s="42">
        <f t="shared" ca="1" si="159"/>
        <v>0</v>
      </c>
      <c r="M595" s="42">
        <f t="shared" ca="1" si="160"/>
        <v>0.15372887440520744</v>
      </c>
      <c r="N595" s="42">
        <f t="shared" ca="1" si="161"/>
        <v>2.5487304831412497E-2</v>
      </c>
      <c r="O595" s="42">
        <f t="shared" ca="1" si="162"/>
        <v>6.7662471435561394E-2</v>
      </c>
      <c r="P595" s="42">
        <f t="shared" ca="1" si="163"/>
        <v>2.5084941752095687E-2</v>
      </c>
      <c r="Q595" s="42">
        <f t="shared" ca="1" si="164"/>
        <v>0.16479343815424885</v>
      </c>
      <c r="R595" s="42">
        <f t="shared" ca="1" si="165"/>
        <v>9.8936486498826623E-2</v>
      </c>
      <c r="S595" s="42">
        <f t="shared" ca="1" si="166"/>
        <v>0.25575509182009604</v>
      </c>
      <c r="T595" s="42">
        <f t="shared" ca="1" si="167"/>
        <v>0.20855139110255141</v>
      </c>
      <c r="U595">
        <f ca="1">+(L595^2*Markiwitz!$B$4^2)+(M595^2*Markiwitz!$C$4^2)+(N595^2*Markiwitz!$D$4^2)+(O595^2*Markiwitz!$E$4^2)+(P595^2*Markiwitz!$F$4^2)+(Q595^2*Markiwitz!$G$4^2)+(R595^2*Markiwitz!$H$4^2)+(S595^2*Markiwitz!$I$4^2)+(T595^2*Markiwitz!$J$4^2)+(2*L595*M595*Markiwitz!$B$8)+(2*L595*N595*Markiwitz!$E$8)+(2*L595*O595*Markiwitz!$H$8)+(2*L595*P595*Markiwitz!$B$11)+(2*L595*Q595*Markiwitz!$E$11)+(2*L595*R595*Markiwitz!$H$11)+(2*L595*S595*Markiwitz!$K$8)+(2*L595*T595*Markiwitz!$K$11)</f>
        <v>1.7760825017683338E-2</v>
      </c>
      <c r="V595" s="5">
        <f t="shared" ca="1" si="158"/>
        <v>0.13326974532009633</v>
      </c>
      <c r="W595" s="42">
        <f ca="1">SUMPRODUCT(L595:T595,Markiwitz!$B$3:$J$3)</f>
        <v>0.51076713066714396</v>
      </c>
    </row>
    <row r="596" spans="1:23" x14ac:dyDescent="0.25">
      <c r="A596">
        <v>595</v>
      </c>
      <c r="B596" s="25">
        <f t="shared" ca="1" si="157"/>
        <v>0.99999999999999989</v>
      </c>
      <c r="C596" s="46">
        <v>0</v>
      </c>
      <c r="D596">
        <f t="shared" ca="1" si="169"/>
        <v>0.36716159423259231</v>
      </c>
      <c r="E596">
        <f t="shared" ca="1" si="169"/>
        <v>0.11111783058761671</v>
      </c>
      <c r="F596">
        <f t="shared" ca="1" si="169"/>
        <v>0.12892274773120005</v>
      </c>
      <c r="G596">
        <f t="shared" ca="1" si="169"/>
        <v>0.17627226526520789</v>
      </c>
      <c r="H596">
        <f t="shared" ca="1" si="169"/>
        <v>0.84682589629042948</v>
      </c>
      <c r="I596">
        <f t="shared" ca="1" si="169"/>
        <v>0.56837538781187558</v>
      </c>
      <c r="J596">
        <f t="shared" ca="1" si="169"/>
        <v>0.77775870539588987</v>
      </c>
      <c r="K596">
        <f t="shared" ca="1" si="169"/>
        <v>0.37373758308018057</v>
      </c>
      <c r="L596" s="42">
        <f t="shared" ca="1" si="159"/>
        <v>0</v>
      </c>
      <c r="M596" s="42">
        <f t="shared" ca="1" si="160"/>
        <v>0.10959484859086478</v>
      </c>
      <c r="N596" s="42">
        <f t="shared" ca="1" si="161"/>
        <v>3.3167798621335759E-2</v>
      </c>
      <c r="O596" s="42">
        <f t="shared" ca="1" si="162"/>
        <v>3.8482426374280336E-2</v>
      </c>
      <c r="P596" s="42">
        <f t="shared" ca="1" si="163"/>
        <v>5.2615885010759492E-2</v>
      </c>
      <c r="Q596" s="42">
        <f t="shared" ca="1" si="164"/>
        <v>0.25277087076809135</v>
      </c>
      <c r="R596" s="42">
        <f t="shared" ca="1" si="165"/>
        <v>0.16965558366803465</v>
      </c>
      <c r="S596" s="42">
        <f t="shared" ca="1" si="166"/>
        <v>0.23215485741706449</v>
      </c>
      <c r="T596" s="42">
        <f t="shared" ca="1" si="167"/>
        <v>0.11155772954956902</v>
      </c>
      <c r="U596">
        <f ca="1">+(L596^2*Markiwitz!$B$4^2)+(M596^2*Markiwitz!$C$4^2)+(N596^2*Markiwitz!$D$4^2)+(O596^2*Markiwitz!$E$4^2)+(P596^2*Markiwitz!$F$4^2)+(Q596^2*Markiwitz!$G$4^2)+(R596^2*Markiwitz!$H$4^2)+(S596^2*Markiwitz!$I$4^2)+(T596^2*Markiwitz!$J$4^2)+(2*L596*M596*Markiwitz!$B$8)+(2*L596*N596*Markiwitz!$E$8)+(2*L596*O596*Markiwitz!$H$8)+(2*L596*P596*Markiwitz!$B$11)+(2*L596*Q596*Markiwitz!$E$11)+(2*L596*R596*Markiwitz!$H$11)+(2*L596*S596*Markiwitz!$K$8)+(2*L596*T596*Markiwitz!$K$11)</f>
        <v>2.723838531972092E-2</v>
      </c>
      <c r="V596" s="5">
        <f t="shared" ca="1" si="158"/>
        <v>0.16504055659055722</v>
      </c>
      <c r="W596" s="42">
        <f ca="1">SUMPRODUCT(L596:T596,Markiwitz!$B$3:$J$3)</f>
        <v>0.74935470222015554</v>
      </c>
    </row>
    <row r="597" spans="1:23" x14ac:dyDescent="0.25">
      <c r="A597">
        <v>596</v>
      </c>
      <c r="B597" s="25">
        <f t="shared" ca="1" si="157"/>
        <v>1</v>
      </c>
      <c r="C597" s="46">
        <v>0</v>
      </c>
      <c r="D597">
        <f t="shared" ca="1" si="169"/>
        <v>0.60822577887732454</v>
      </c>
      <c r="E597">
        <f t="shared" ca="1" si="169"/>
        <v>0.72944001893169996</v>
      </c>
      <c r="F597">
        <f t="shared" ca="1" si="169"/>
        <v>0.86516481807188583</v>
      </c>
      <c r="G597">
        <f t="shared" ca="1" si="169"/>
        <v>0.15379078566011894</v>
      </c>
      <c r="H597">
        <f t="shared" ca="1" si="169"/>
        <v>0.28370378872182211</v>
      </c>
      <c r="I597">
        <f t="shared" ca="1" si="169"/>
        <v>0.52194311472340871</v>
      </c>
      <c r="J597">
        <f t="shared" ca="1" si="169"/>
        <v>8.920838644332163E-2</v>
      </c>
      <c r="K597">
        <f t="shared" ca="1" si="169"/>
        <v>0.4409503785559884</v>
      </c>
      <c r="L597" s="42">
        <f t="shared" ca="1" si="159"/>
        <v>0</v>
      </c>
      <c r="M597" s="42">
        <f t="shared" ca="1" si="160"/>
        <v>0.16472248939495004</v>
      </c>
      <c r="N597" s="42">
        <f t="shared" ca="1" si="161"/>
        <v>0.19755028470597541</v>
      </c>
      <c r="O597" s="42">
        <f t="shared" ca="1" si="162"/>
        <v>0.23430789604607327</v>
      </c>
      <c r="P597" s="42">
        <f t="shared" ca="1" si="163"/>
        <v>4.165032450071382E-2</v>
      </c>
      <c r="Q597" s="42">
        <f t="shared" ca="1" si="164"/>
        <v>7.6833958625195223E-2</v>
      </c>
      <c r="R597" s="42">
        <f t="shared" ca="1" si="165"/>
        <v>0.14135502335742772</v>
      </c>
      <c r="S597" s="42">
        <f t="shared" ca="1" si="166"/>
        <v>2.4159823539499251E-2</v>
      </c>
      <c r="T597" s="42">
        <f t="shared" ca="1" si="167"/>
        <v>0.11942019983016526</v>
      </c>
      <c r="U597">
        <f ca="1">+(L597^2*Markiwitz!$B$4^2)+(M597^2*Markiwitz!$C$4^2)+(N597^2*Markiwitz!$D$4^2)+(O597^2*Markiwitz!$E$4^2)+(P597^2*Markiwitz!$F$4^2)+(Q597^2*Markiwitz!$G$4^2)+(R597^2*Markiwitz!$H$4^2)+(S597^2*Markiwitz!$I$4^2)+(T597^2*Markiwitz!$J$4^2)+(2*L597*M597*Markiwitz!$B$8)+(2*L597*N597*Markiwitz!$E$8)+(2*L597*O597*Markiwitz!$H$8)+(2*L597*P597*Markiwitz!$B$11)+(2*L597*Q597*Markiwitz!$E$11)+(2*L597*R597*Markiwitz!$H$11)+(2*L597*S597*Markiwitz!$K$8)+(2*L597*T597*Markiwitz!$K$11)</f>
        <v>1.2555359210673652E-2</v>
      </c>
      <c r="V597" s="5">
        <f t="shared" ca="1" si="158"/>
        <v>0.11205069928685699</v>
      </c>
      <c r="W597" s="42">
        <f ca="1">SUMPRODUCT(L597:T597,Markiwitz!$B$3:$J$3)</f>
        <v>0.37194495439476988</v>
      </c>
    </row>
    <row r="598" spans="1:23" x14ac:dyDescent="0.25">
      <c r="A598">
        <v>597</v>
      </c>
      <c r="B598" s="25">
        <f t="shared" ca="1" si="157"/>
        <v>1</v>
      </c>
      <c r="C598" s="46">
        <v>0</v>
      </c>
      <c r="D598">
        <f t="shared" ca="1" si="169"/>
        <v>0.28556771184362983</v>
      </c>
      <c r="E598">
        <f t="shared" ca="1" si="169"/>
        <v>0.24051585505468354</v>
      </c>
      <c r="F598">
        <f t="shared" ca="1" si="169"/>
        <v>0.85556536512204162</v>
      </c>
      <c r="G598">
        <f t="shared" ca="1" si="169"/>
        <v>0.16795523667343815</v>
      </c>
      <c r="H598">
        <f t="shared" ca="1" si="169"/>
        <v>0.44945133240739021</v>
      </c>
      <c r="I598">
        <f t="shared" ca="1" si="169"/>
        <v>0.49330954819896145</v>
      </c>
      <c r="J598">
        <f t="shared" ca="1" si="169"/>
        <v>0.53580246043873259</v>
      </c>
      <c r="K598">
        <f t="shared" ca="1" si="169"/>
        <v>0.86441253709297161</v>
      </c>
      <c r="L598" s="42">
        <f t="shared" ca="1" si="159"/>
        <v>0</v>
      </c>
      <c r="M598" s="42">
        <f t="shared" ca="1" si="160"/>
        <v>7.336206536742948E-2</v>
      </c>
      <c r="N598" s="42">
        <f t="shared" ca="1" si="161"/>
        <v>6.1788287501097931E-2</v>
      </c>
      <c r="O598" s="42">
        <f t="shared" ca="1" si="162"/>
        <v>0.21979390399906659</v>
      </c>
      <c r="P598" s="42">
        <f t="shared" ca="1" si="163"/>
        <v>4.3147535735362987E-2</v>
      </c>
      <c r="Q598" s="42">
        <f t="shared" ca="1" si="164"/>
        <v>0.11546360691367062</v>
      </c>
      <c r="R598" s="42">
        <f t="shared" ca="1" si="165"/>
        <v>0.12673073957733086</v>
      </c>
      <c r="S598" s="42">
        <f t="shared" ca="1" si="166"/>
        <v>0.13764712709628654</v>
      </c>
      <c r="T598" s="42">
        <f t="shared" ca="1" si="167"/>
        <v>0.22206673380975492</v>
      </c>
      <c r="U598">
        <f ca="1">+(L598^2*Markiwitz!$B$4^2)+(M598^2*Markiwitz!$C$4^2)+(N598^2*Markiwitz!$D$4^2)+(O598^2*Markiwitz!$E$4^2)+(P598^2*Markiwitz!$F$4^2)+(Q598^2*Markiwitz!$G$4^2)+(R598^2*Markiwitz!$H$4^2)+(S598^2*Markiwitz!$I$4^2)+(T598^2*Markiwitz!$J$4^2)+(2*L598*M598*Markiwitz!$B$8)+(2*L598*N598*Markiwitz!$E$8)+(2*L598*O598*Markiwitz!$H$8)+(2*L598*P598*Markiwitz!$B$11)+(2*L598*Q598*Markiwitz!$E$11)+(2*L598*R598*Markiwitz!$H$11)+(2*L598*S598*Markiwitz!$K$8)+(2*L598*T598*Markiwitz!$K$11)</f>
        <v>1.3242342438081357E-2</v>
      </c>
      <c r="V598" s="5">
        <f t="shared" ca="1" si="158"/>
        <v>0.11507537720156018</v>
      </c>
      <c r="W598" s="42">
        <f ca="1">SUMPRODUCT(L598:T598,Markiwitz!$B$3:$J$3)</f>
        <v>0.43246771003232182</v>
      </c>
    </row>
    <row r="599" spans="1:23" x14ac:dyDescent="0.25">
      <c r="A599">
        <v>598</v>
      </c>
      <c r="B599" s="25">
        <f t="shared" ca="1" si="157"/>
        <v>1</v>
      </c>
      <c r="C599" s="46">
        <v>0</v>
      </c>
      <c r="D599">
        <f t="shared" ca="1" si="169"/>
        <v>0.52732927763403581</v>
      </c>
      <c r="E599">
        <f t="shared" ca="1" si="169"/>
        <v>0.4013640214509121</v>
      </c>
      <c r="F599">
        <f t="shared" ca="1" si="169"/>
        <v>0.65877738698021948</v>
      </c>
      <c r="G599">
        <f t="shared" ca="1" si="169"/>
        <v>0.2097764961915437</v>
      </c>
      <c r="H599">
        <f t="shared" ca="1" si="169"/>
        <v>0.18104290652519606</v>
      </c>
      <c r="I599">
        <f t="shared" ca="1" si="169"/>
        <v>0.80304198560505491</v>
      </c>
      <c r="J599">
        <f t="shared" ca="1" si="169"/>
        <v>0.69917361255949739</v>
      </c>
      <c r="K599">
        <f t="shared" ca="1" si="169"/>
        <v>0.26795756915741564</v>
      </c>
      <c r="L599" s="42">
        <f t="shared" ca="1" si="159"/>
        <v>0</v>
      </c>
      <c r="M599" s="42">
        <f t="shared" ca="1" si="160"/>
        <v>0.1406787906418317</v>
      </c>
      <c r="N599" s="42">
        <f t="shared" ca="1" si="161"/>
        <v>0.10707428458778248</v>
      </c>
      <c r="O599" s="42">
        <f t="shared" ca="1" si="162"/>
        <v>0.17574599028214774</v>
      </c>
      <c r="P599" s="42">
        <f t="shared" ca="1" si="163"/>
        <v>5.5963332667047096E-2</v>
      </c>
      <c r="Q599" s="42">
        <f t="shared" ca="1" si="164"/>
        <v>4.8297900807855516E-2</v>
      </c>
      <c r="R599" s="42">
        <f t="shared" ca="1" si="165"/>
        <v>0.21423232155134708</v>
      </c>
      <c r="S599" s="42">
        <f t="shared" ca="1" si="166"/>
        <v>0.18652273339507489</v>
      </c>
      <c r="T599" s="42">
        <f t="shared" ca="1" si="167"/>
        <v>7.1484646066913501E-2</v>
      </c>
      <c r="U599">
        <f ca="1">+(L599^2*Markiwitz!$B$4^2)+(M599^2*Markiwitz!$C$4^2)+(N599^2*Markiwitz!$D$4^2)+(O599^2*Markiwitz!$E$4^2)+(P599^2*Markiwitz!$F$4^2)+(Q599^2*Markiwitz!$G$4^2)+(R599^2*Markiwitz!$H$4^2)+(S599^2*Markiwitz!$I$4^2)+(T599^2*Markiwitz!$J$4^2)+(2*L599*M599*Markiwitz!$B$8)+(2*L599*N599*Markiwitz!$E$8)+(2*L599*O599*Markiwitz!$H$8)+(2*L599*P599*Markiwitz!$B$11)+(2*L599*Q599*Markiwitz!$E$11)+(2*L599*R599*Markiwitz!$H$11)+(2*L599*S599*Markiwitz!$K$8)+(2*L599*T599*Markiwitz!$K$11)</f>
        <v>1.3405784099848899E-2</v>
      </c>
      <c r="V599" s="5">
        <f t="shared" ca="1" si="158"/>
        <v>0.11578334983860546</v>
      </c>
      <c r="W599" s="42">
        <f ca="1">SUMPRODUCT(L599:T599,Markiwitz!$B$3:$J$3)</f>
        <v>0.2493093977671044</v>
      </c>
    </row>
    <row r="600" spans="1:23" x14ac:dyDescent="0.25">
      <c r="A600">
        <v>599</v>
      </c>
      <c r="B600" s="25">
        <f t="shared" ca="1" si="157"/>
        <v>1</v>
      </c>
      <c r="C600" s="46">
        <v>0</v>
      </c>
      <c r="D600">
        <f t="shared" ca="1" si="169"/>
        <v>0.33723060513040959</v>
      </c>
      <c r="E600">
        <f t="shared" ca="1" si="169"/>
        <v>0.85225893699801958</v>
      </c>
      <c r="F600">
        <f t="shared" ca="1" si="169"/>
        <v>0.24360282854825799</v>
      </c>
      <c r="G600">
        <f t="shared" ca="1" si="169"/>
        <v>0.6227756161589233</v>
      </c>
      <c r="H600">
        <f t="shared" ca="1" si="169"/>
        <v>0.51084695963739313</v>
      </c>
      <c r="I600">
        <f t="shared" ca="1" si="169"/>
        <v>0.13573547222420246</v>
      </c>
      <c r="J600">
        <f t="shared" ca="1" si="169"/>
        <v>0.84877916155248756</v>
      </c>
      <c r="K600">
        <f t="shared" ca="1" si="169"/>
        <v>1.8000083402778144E-2</v>
      </c>
      <c r="L600" s="42">
        <f t="shared" ca="1" si="159"/>
        <v>0</v>
      </c>
      <c r="M600" s="42">
        <f t="shared" ca="1" si="160"/>
        <v>9.4482741910565091E-2</v>
      </c>
      <c r="N600" s="42">
        <f t="shared" ca="1" si="161"/>
        <v>0.23877951751804172</v>
      </c>
      <c r="O600" s="42">
        <f t="shared" ca="1" si="162"/>
        <v>6.8250813622055859E-2</v>
      </c>
      <c r="P600" s="42">
        <f t="shared" ca="1" si="163"/>
        <v>0.1744846016777814</v>
      </c>
      <c r="Q600" s="42">
        <f t="shared" ca="1" si="164"/>
        <v>0.1431252700938925</v>
      </c>
      <c r="R600" s="42">
        <f t="shared" ca="1" si="165"/>
        <v>3.8029346670088282E-2</v>
      </c>
      <c r="S600" s="42">
        <f t="shared" ca="1" si="166"/>
        <v>0.2378045801300197</v>
      </c>
      <c r="T600" s="42">
        <f t="shared" ca="1" si="167"/>
        <v>5.0431283775553568E-3</v>
      </c>
      <c r="U600">
        <f ca="1">+(L600^2*Markiwitz!$B$4^2)+(M600^2*Markiwitz!$C$4^2)+(N600^2*Markiwitz!$D$4^2)+(O600^2*Markiwitz!$E$4^2)+(P600^2*Markiwitz!$F$4^2)+(Q600^2*Markiwitz!$G$4^2)+(R600^2*Markiwitz!$H$4^2)+(S600^2*Markiwitz!$I$4^2)+(T600^2*Markiwitz!$J$4^2)+(2*L600*M600*Markiwitz!$B$8)+(2*L600*N600*Markiwitz!$E$8)+(2*L600*O600*Markiwitz!$H$8)+(2*L600*P600*Markiwitz!$B$11)+(2*L600*Q600*Markiwitz!$E$11)+(2*L600*R600*Markiwitz!$H$11)+(2*L600*S600*Markiwitz!$K$8)+(2*L600*T600*Markiwitz!$K$11)</f>
        <v>2.0520673770808982E-2</v>
      </c>
      <c r="V600" s="5">
        <f t="shared" ca="1" si="158"/>
        <v>0.14325038837926055</v>
      </c>
      <c r="W600" s="42">
        <f ca="1">SUMPRODUCT(L600:T600,Markiwitz!$B$3:$J$3)</f>
        <v>0.52000668033156361</v>
      </c>
    </row>
    <row r="601" spans="1:23" x14ac:dyDescent="0.25">
      <c r="A601">
        <v>600</v>
      </c>
      <c r="B601" s="25">
        <f t="shared" ca="1" si="157"/>
        <v>1.0000000000000002</v>
      </c>
      <c r="C601" s="46">
        <v>0</v>
      </c>
      <c r="D601">
        <f t="shared" ca="1" si="169"/>
        <v>6.5455586256991105E-2</v>
      </c>
      <c r="E601">
        <f t="shared" ca="1" si="169"/>
        <v>0.41871098428577713</v>
      </c>
      <c r="F601">
        <f t="shared" ca="1" si="169"/>
        <v>0.27011683186797253</v>
      </c>
      <c r="G601">
        <f t="shared" ca="1" si="169"/>
        <v>0.62304166900206515</v>
      </c>
      <c r="H601">
        <f t="shared" ca="1" si="169"/>
        <v>0.71867081002953592</v>
      </c>
      <c r="I601">
        <f t="shared" ca="1" si="169"/>
        <v>1.6242651130152663E-2</v>
      </c>
      <c r="J601">
        <f t="shared" ca="1" si="169"/>
        <v>0.89965781609992757</v>
      </c>
      <c r="K601">
        <f t="shared" ca="1" si="169"/>
        <v>0.81294840966946014</v>
      </c>
      <c r="L601" s="42">
        <f t="shared" ca="1" si="159"/>
        <v>0</v>
      </c>
      <c r="M601" s="42">
        <f t="shared" ca="1" si="160"/>
        <v>1.711326613040549E-2</v>
      </c>
      <c r="N601" s="42">
        <f t="shared" ca="1" si="161"/>
        <v>0.10947136700713929</v>
      </c>
      <c r="O601" s="42">
        <f t="shared" ca="1" si="162"/>
        <v>7.0621645827286222E-2</v>
      </c>
      <c r="P601" s="42">
        <f t="shared" ca="1" si="163"/>
        <v>0.16289332204744475</v>
      </c>
      <c r="Q601" s="42">
        <f t="shared" ca="1" si="164"/>
        <v>0.18789541940548948</v>
      </c>
      <c r="R601" s="42">
        <f t="shared" ca="1" si="165"/>
        <v>4.2466170933416021E-3</v>
      </c>
      <c r="S601" s="42">
        <f t="shared" ca="1" si="166"/>
        <v>0.23521420422039313</v>
      </c>
      <c r="T601" s="42">
        <f t="shared" ca="1" si="167"/>
        <v>0.21254415826850015</v>
      </c>
      <c r="U601">
        <f ca="1">+(L601^2*Markiwitz!$B$4^2)+(M601^2*Markiwitz!$C$4^2)+(N601^2*Markiwitz!$D$4^2)+(O601^2*Markiwitz!$E$4^2)+(P601^2*Markiwitz!$F$4^2)+(Q601^2*Markiwitz!$G$4^2)+(R601^2*Markiwitz!$H$4^2)+(S601^2*Markiwitz!$I$4^2)+(T601^2*Markiwitz!$J$4^2)+(2*L601*M601*Markiwitz!$B$8)+(2*L601*N601*Markiwitz!$E$8)+(2*L601*O601*Markiwitz!$H$8)+(2*L601*P601*Markiwitz!$B$11)+(2*L601*Q601*Markiwitz!$E$11)+(2*L601*R601*Markiwitz!$H$11)+(2*L601*S601*Markiwitz!$K$8)+(2*L601*T601*Markiwitz!$K$11)</f>
        <v>2.1204048405559121E-2</v>
      </c>
      <c r="V601" s="5">
        <f t="shared" ca="1" si="158"/>
        <v>0.14561609940373738</v>
      </c>
      <c r="W601" s="42">
        <f ca="1">SUMPRODUCT(L601:T601,Markiwitz!$B$3:$J$3)</f>
        <v>0.61489562514492424</v>
      </c>
    </row>
    <row r="602" spans="1:23" x14ac:dyDescent="0.25">
      <c r="A602">
        <v>601</v>
      </c>
      <c r="B602" s="25">
        <f t="shared" ca="1" si="157"/>
        <v>0.99999999999999989</v>
      </c>
      <c r="C602" s="46">
        <v>0</v>
      </c>
      <c r="D602">
        <f t="shared" ref="D602:K611" ca="1" si="170">RAND()</f>
        <v>0.78201309382091166</v>
      </c>
      <c r="E602">
        <f t="shared" ca="1" si="170"/>
        <v>6.617990597607093E-2</v>
      </c>
      <c r="F602">
        <f t="shared" ca="1" si="170"/>
        <v>0.46950963547416891</v>
      </c>
      <c r="G602">
        <f t="shared" ca="1" si="170"/>
        <v>0.75127759120675708</v>
      </c>
      <c r="H602">
        <f t="shared" ca="1" si="170"/>
        <v>0.97649475380881634</v>
      </c>
      <c r="I602">
        <f t="shared" ca="1" si="170"/>
        <v>0.70204591204907452</v>
      </c>
      <c r="J602">
        <f t="shared" ca="1" si="170"/>
        <v>0.52235921988201484</v>
      </c>
      <c r="K602">
        <f t="shared" ca="1" si="170"/>
        <v>0.91635291539572417</v>
      </c>
      <c r="L602" s="42">
        <f t="shared" ca="1" si="159"/>
        <v>0</v>
      </c>
      <c r="M602" s="42">
        <f t="shared" ca="1" si="160"/>
        <v>0.15078633946009892</v>
      </c>
      <c r="N602" s="42">
        <f t="shared" ca="1" si="161"/>
        <v>1.2760688851369223E-2</v>
      </c>
      <c r="O602" s="42">
        <f t="shared" ca="1" si="162"/>
        <v>9.0529992187839511E-2</v>
      </c>
      <c r="P602" s="42">
        <f t="shared" ca="1" si="163"/>
        <v>0.14485997586430469</v>
      </c>
      <c r="Q602" s="42">
        <f t="shared" ca="1" si="164"/>
        <v>0.18828593867833845</v>
      </c>
      <c r="R602" s="42">
        <f t="shared" ca="1" si="165"/>
        <v>0.13536721321836229</v>
      </c>
      <c r="S602" s="42">
        <f t="shared" ca="1" si="166"/>
        <v>0.10072035273015491</v>
      </c>
      <c r="T602" s="42">
        <f t="shared" ca="1" si="167"/>
        <v>0.17668949900953193</v>
      </c>
      <c r="U602">
        <f ca="1">+(L602^2*Markiwitz!$B$4^2)+(M602^2*Markiwitz!$C$4^2)+(N602^2*Markiwitz!$D$4^2)+(O602^2*Markiwitz!$E$4^2)+(P602^2*Markiwitz!$F$4^2)+(Q602^2*Markiwitz!$G$4^2)+(R602^2*Markiwitz!$H$4^2)+(S602^2*Markiwitz!$I$4^2)+(T602^2*Markiwitz!$J$4^2)+(2*L602*M602*Markiwitz!$B$8)+(2*L602*N602*Markiwitz!$E$8)+(2*L602*O602*Markiwitz!$H$8)+(2*L602*P602*Markiwitz!$B$11)+(2*L602*Q602*Markiwitz!$E$11)+(2*L602*R602*Markiwitz!$H$11)+(2*L602*S602*Markiwitz!$K$8)+(2*L602*T602*Markiwitz!$K$11)</f>
        <v>1.6863249569493293E-2</v>
      </c>
      <c r="V602" s="5">
        <f t="shared" ca="1" si="158"/>
        <v>0.12985857526360473</v>
      </c>
      <c r="W602" s="42">
        <f ca="1">SUMPRODUCT(L602:T602,Markiwitz!$B$3:$J$3)</f>
        <v>0.62983211506745773</v>
      </c>
    </row>
    <row r="603" spans="1:23" x14ac:dyDescent="0.25">
      <c r="A603">
        <v>602</v>
      </c>
      <c r="B603" s="25">
        <f t="shared" ca="1" si="157"/>
        <v>1</v>
      </c>
      <c r="C603" s="46">
        <v>0</v>
      </c>
      <c r="D603">
        <f t="shared" ca="1" si="170"/>
        <v>0.28630247404448561</v>
      </c>
      <c r="E603">
        <f t="shared" ca="1" si="170"/>
        <v>0.33003332397315366</v>
      </c>
      <c r="F603">
        <f t="shared" ca="1" si="170"/>
        <v>0.40766748784967122</v>
      </c>
      <c r="G603">
        <f t="shared" ca="1" si="170"/>
        <v>0.53181712012338656</v>
      </c>
      <c r="H603">
        <f t="shared" ca="1" si="170"/>
        <v>0.30698187210842509</v>
      </c>
      <c r="I603">
        <f t="shared" ca="1" si="170"/>
        <v>0.19931922189531026</v>
      </c>
      <c r="J603">
        <f t="shared" ca="1" si="170"/>
        <v>0.36654515029992429</v>
      </c>
      <c r="K603">
        <f t="shared" ca="1" si="170"/>
        <v>0.88399355505661248</v>
      </c>
      <c r="L603" s="42">
        <f t="shared" ca="1" si="159"/>
        <v>0</v>
      </c>
      <c r="M603" s="42">
        <f t="shared" ca="1" si="160"/>
        <v>8.6426755627401416E-2</v>
      </c>
      <c r="N603" s="42">
        <f t="shared" ca="1" si="161"/>
        <v>9.9627883185860092E-2</v>
      </c>
      <c r="O603" s="42">
        <f t="shared" ca="1" si="162"/>
        <v>0.12306347846699228</v>
      </c>
      <c r="P603" s="42">
        <f t="shared" ca="1" si="163"/>
        <v>0.16054080018962938</v>
      </c>
      <c r="Q603" s="42">
        <f t="shared" ca="1" si="164"/>
        <v>9.26692908655571E-2</v>
      </c>
      <c r="R603" s="42">
        <f t="shared" ca="1" si="165"/>
        <v>6.0168930569259163E-2</v>
      </c>
      <c r="S603" s="42">
        <f t="shared" ca="1" si="166"/>
        <v>0.11064978826015438</v>
      </c>
      <c r="T603" s="42">
        <f t="shared" ca="1" si="167"/>
        <v>0.2668530728351462</v>
      </c>
      <c r="U603">
        <f ca="1">+(L603^2*Markiwitz!$B$4^2)+(M603^2*Markiwitz!$C$4^2)+(N603^2*Markiwitz!$D$4^2)+(O603^2*Markiwitz!$E$4^2)+(P603^2*Markiwitz!$F$4^2)+(Q603^2*Markiwitz!$G$4^2)+(R603^2*Markiwitz!$H$4^2)+(S603^2*Markiwitz!$I$4^2)+(T603^2*Markiwitz!$J$4^2)+(2*L603*M603*Markiwitz!$B$8)+(2*L603*N603*Markiwitz!$E$8)+(2*L603*O603*Markiwitz!$H$8)+(2*L603*P603*Markiwitz!$B$11)+(2*L603*Q603*Markiwitz!$E$11)+(2*L603*R603*Markiwitz!$H$11)+(2*L603*S603*Markiwitz!$K$8)+(2*L603*T603*Markiwitz!$K$11)</f>
        <v>1.0725380523653814E-2</v>
      </c>
      <c r="V603" s="5">
        <f t="shared" ca="1" si="158"/>
        <v>0.10356341305525718</v>
      </c>
      <c r="W603" s="42">
        <f ca="1">SUMPRODUCT(L603:T603,Markiwitz!$B$3:$J$3)</f>
        <v>0.38992268907326183</v>
      </c>
    </row>
    <row r="604" spans="1:23" x14ac:dyDescent="0.25">
      <c r="A604">
        <v>603</v>
      </c>
      <c r="B604" s="25">
        <f t="shared" ca="1" si="157"/>
        <v>0.99999999999999978</v>
      </c>
      <c r="C604" s="46">
        <v>0</v>
      </c>
      <c r="D604">
        <f t="shared" ca="1" si="170"/>
        <v>0.58720853840283538</v>
      </c>
      <c r="E604">
        <f t="shared" ca="1" si="170"/>
        <v>0.31101017590705948</v>
      </c>
      <c r="F604">
        <f t="shared" ca="1" si="170"/>
        <v>0.89055533180670765</v>
      </c>
      <c r="G604">
        <f t="shared" ca="1" si="170"/>
        <v>0.84861778358272955</v>
      </c>
      <c r="H604">
        <f t="shared" ca="1" si="170"/>
        <v>0.42919715354685684</v>
      </c>
      <c r="I604">
        <f t="shared" ca="1" si="170"/>
        <v>0.30329254584134357</v>
      </c>
      <c r="J604">
        <f t="shared" ca="1" si="170"/>
        <v>2.6817193836725539E-2</v>
      </c>
      <c r="K604">
        <f t="shared" ca="1" si="170"/>
        <v>0.81410482786903371</v>
      </c>
      <c r="L604" s="42">
        <f t="shared" ca="1" si="159"/>
        <v>0</v>
      </c>
      <c r="M604" s="42">
        <f t="shared" ca="1" si="160"/>
        <v>0.13945284583323972</v>
      </c>
      <c r="N604" s="42">
        <f t="shared" ca="1" si="161"/>
        <v>7.3860053587270033E-2</v>
      </c>
      <c r="O604" s="42">
        <f t="shared" ca="1" si="162"/>
        <v>0.21149296590645553</v>
      </c>
      <c r="P604" s="42">
        <f t="shared" ca="1" si="163"/>
        <v>0.20153345397052652</v>
      </c>
      <c r="Q604" s="42">
        <f t="shared" ca="1" si="164"/>
        <v>0.10192761271562965</v>
      </c>
      <c r="R604" s="42">
        <f t="shared" ca="1" si="165"/>
        <v>7.2027237125371221E-2</v>
      </c>
      <c r="S604" s="42">
        <f t="shared" ca="1" si="166"/>
        <v>6.3686642022692625E-3</v>
      </c>
      <c r="T604" s="42">
        <f t="shared" ca="1" si="167"/>
        <v>0.19333716665923797</v>
      </c>
      <c r="U604">
        <f ca="1">+(L604^2*Markiwitz!$B$4^2)+(M604^2*Markiwitz!$C$4^2)+(N604^2*Markiwitz!$D$4^2)+(O604^2*Markiwitz!$E$4^2)+(P604^2*Markiwitz!$F$4^2)+(Q604^2*Markiwitz!$G$4^2)+(R604^2*Markiwitz!$H$4^2)+(S604^2*Markiwitz!$I$4^2)+(T604^2*Markiwitz!$J$4^2)+(2*L604*M604*Markiwitz!$B$8)+(2*L604*N604*Markiwitz!$E$8)+(2*L604*O604*Markiwitz!$H$8)+(2*L604*P604*Markiwitz!$B$11)+(2*L604*Q604*Markiwitz!$E$11)+(2*L604*R604*Markiwitz!$H$11)+(2*L604*S604*Markiwitz!$K$8)+(2*L604*T604*Markiwitz!$K$11)</f>
        <v>1.37264366554288E-2</v>
      </c>
      <c r="V604" s="5">
        <f t="shared" ca="1" si="158"/>
        <v>0.11715987647411037</v>
      </c>
      <c r="W604" s="42">
        <f ca="1">SUMPRODUCT(L604:T604,Markiwitz!$B$3:$J$3)</f>
        <v>0.46031608192189716</v>
      </c>
    </row>
    <row r="605" spans="1:23" x14ac:dyDescent="0.25">
      <c r="A605">
        <v>604</v>
      </c>
      <c r="B605" s="25">
        <f t="shared" ca="1" si="157"/>
        <v>1.0000000000000002</v>
      </c>
      <c r="C605" s="46">
        <v>0</v>
      </c>
      <c r="D605">
        <f t="shared" ca="1" si="170"/>
        <v>0.23331030357206295</v>
      </c>
      <c r="E605">
        <f t="shared" ca="1" si="170"/>
        <v>0.4406718318544588</v>
      </c>
      <c r="F605">
        <f t="shared" ca="1" si="170"/>
        <v>0.71881009711217425</v>
      </c>
      <c r="G605">
        <f t="shared" ca="1" si="170"/>
        <v>8.5522392722036322E-2</v>
      </c>
      <c r="H605">
        <f t="shared" ca="1" si="170"/>
        <v>0.6047337437133371</v>
      </c>
      <c r="I605">
        <f t="shared" ca="1" si="170"/>
        <v>0.12041900753863088</v>
      </c>
      <c r="J605">
        <f t="shared" ca="1" si="170"/>
        <v>0.77686775285340848</v>
      </c>
      <c r="K605">
        <f t="shared" ca="1" si="170"/>
        <v>0.24336029504312529</v>
      </c>
      <c r="L605" s="42">
        <f t="shared" ca="1" si="159"/>
        <v>0</v>
      </c>
      <c r="M605" s="42">
        <f t="shared" ca="1" si="160"/>
        <v>7.2373556696913713E-2</v>
      </c>
      <c r="N605" s="42">
        <f t="shared" ca="1" si="161"/>
        <v>0.13669772538614292</v>
      </c>
      <c r="O605" s="42">
        <f t="shared" ca="1" si="162"/>
        <v>0.22297705039672031</v>
      </c>
      <c r="P605" s="42">
        <f t="shared" ca="1" si="163"/>
        <v>2.6529303008738472E-2</v>
      </c>
      <c r="Q605" s="42">
        <f t="shared" ca="1" si="164"/>
        <v>0.18759022305097547</v>
      </c>
      <c r="R605" s="42">
        <f t="shared" ca="1" si="165"/>
        <v>3.7354337704126807E-2</v>
      </c>
      <c r="S605" s="42">
        <f t="shared" ca="1" si="166"/>
        <v>0.24098670952941387</v>
      </c>
      <c r="T605" s="42">
        <f t="shared" ca="1" si="167"/>
        <v>7.5491094226968702E-2</v>
      </c>
      <c r="U605">
        <f ca="1">+(L605^2*Markiwitz!$B$4^2)+(M605^2*Markiwitz!$C$4^2)+(N605^2*Markiwitz!$D$4^2)+(O605^2*Markiwitz!$E$4^2)+(P605^2*Markiwitz!$F$4^2)+(Q605^2*Markiwitz!$G$4^2)+(R605^2*Markiwitz!$H$4^2)+(S605^2*Markiwitz!$I$4^2)+(T605^2*Markiwitz!$J$4^2)+(2*L605*M605*Markiwitz!$B$8)+(2*L605*N605*Markiwitz!$E$8)+(2*L605*O605*Markiwitz!$H$8)+(2*L605*P605*Markiwitz!$B$11)+(2*L605*Q605*Markiwitz!$E$11)+(2*L605*R605*Markiwitz!$H$11)+(2*L605*S605*Markiwitz!$K$8)+(2*L605*T605*Markiwitz!$K$11)</f>
        <v>2.2572492417367262E-2</v>
      </c>
      <c r="V605" s="5">
        <f t="shared" ca="1" si="158"/>
        <v>0.15024144706893389</v>
      </c>
      <c r="W605" s="42">
        <f ca="1">SUMPRODUCT(L605:T605,Markiwitz!$B$3:$J$3)</f>
        <v>0.61985762657879051</v>
      </c>
    </row>
    <row r="606" spans="1:23" x14ac:dyDescent="0.25">
      <c r="A606">
        <v>605</v>
      </c>
      <c r="B606" s="25">
        <f t="shared" ca="1" si="157"/>
        <v>1</v>
      </c>
      <c r="C606" s="46">
        <v>0</v>
      </c>
      <c r="D606">
        <f t="shared" ca="1" si="170"/>
        <v>0.64127599595697526</v>
      </c>
      <c r="E606">
        <f t="shared" ca="1" si="170"/>
        <v>0.74264139922367944</v>
      </c>
      <c r="F606">
        <f t="shared" ca="1" si="170"/>
        <v>0.24298269193858124</v>
      </c>
      <c r="G606">
        <f t="shared" ca="1" si="170"/>
        <v>0.52633850356004752</v>
      </c>
      <c r="H606">
        <f t="shared" ca="1" si="170"/>
        <v>0.52895558342333293</v>
      </c>
      <c r="I606">
        <f t="shared" ca="1" si="170"/>
        <v>0.32495496271311064</v>
      </c>
      <c r="J606">
        <f t="shared" ca="1" si="170"/>
        <v>0.99370751036066018</v>
      </c>
      <c r="K606">
        <f t="shared" ca="1" si="170"/>
        <v>0.24283345457710115</v>
      </c>
      <c r="L606" s="42">
        <f t="shared" ca="1" si="159"/>
        <v>0</v>
      </c>
      <c r="M606" s="42">
        <f t="shared" ca="1" si="160"/>
        <v>0.15111282411785928</v>
      </c>
      <c r="N606" s="42">
        <f t="shared" ca="1" si="161"/>
        <v>0.17499897056969849</v>
      </c>
      <c r="O606" s="42">
        <f t="shared" ca="1" si="162"/>
        <v>5.7257407141530207E-2</v>
      </c>
      <c r="P606" s="42">
        <f t="shared" ca="1" si="163"/>
        <v>0.12402849664789731</v>
      </c>
      <c r="Q606" s="42">
        <f t="shared" ca="1" si="164"/>
        <v>0.12464519574715624</v>
      </c>
      <c r="R606" s="42">
        <f t="shared" ca="1" si="165"/>
        <v>7.6573678784612381E-2</v>
      </c>
      <c r="S606" s="42">
        <f t="shared" ca="1" si="166"/>
        <v>0.23416118673464428</v>
      </c>
      <c r="T606" s="42">
        <f t="shared" ca="1" si="167"/>
        <v>5.7222240256601824E-2</v>
      </c>
      <c r="U606">
        <f ca="1">+(L606^2*Markiwitz!$B$4^2)+(M606^2*Markiwitz!$C$4^2)+(N606^2*Markiwitz!$D$4^2)+(O606^2*Markiwitz!$E$4^2)+(P606^2*Markiwitz!$F$4^2)+(Q606^2*Markiwitz!$G$4^2)+(R606^2*Markiwitz!$H$4^2)+(S606^2*Markiwitz!$I$4^2)+(T606^2*Markiwitz!$J$4^2)+(2*L606*M606*Markiwitz!$B$8)+(2*L606*N606*Markiwitz!$E$8)+(2*L606*O606*Markiwitz!$H$8)+(2*L606*P606*Markiwitz!$B$11)+(2*L606*Q606*Markiwitz!$E$11)+(2*L606*R606*Markiwitz!$H$11)+(2*L606*S606*Markiwitz!$K$8)+(2*L606*T606*Markiwitz!$K$11)</f>
        <v>1.6019254220332218E-2</v>
      </c>
      <c r="V606" s="5">
        <f t="shared" ca="1" si="158"/>
        <v>0.12656719251185206</v>
      </c>
      <c r="W606" s="42">
        <f ca="1">SUMPRODUCT(L606:T606,Markiwitz!$B$3:$J$3)</f>
        <v>0.44997307721747704</v>
      </c>
    </row>
    <row r="607" spans="1:23" x14ac:dyDescent="0.25">
      <c r="A607">
        <v>606</v>
      </c>
      <c r="B607" s="25">
        <f t="shared" ca="1" si="157"/>
        <v>1</v>
      </c>
      <c r="C607" s="46">
        <v>0</v>
      </c>
      <c r="D607">
        <f t="shared" ca="1" si="170"/>
        <v>6.6026072072758568E-2</v>
      </c>
      <c r="E607">
        <f t="shared" ca="1" si="170"/>
        <v>0.18829276276734064</v>
      </c>
      <c r="F607">
        <f t="shared" ca="1" si="170"/>
        <v>0.98991766930868752</v>
      </c>
      <c r="G607">
        <f t="shared" ca="1" si="170"/>
        <v>0.38934572575315307</v>
      </c>
      <c r="H607">
        <f t="shared" ca="1" si="170"/>
        <v>4.1058354313747936E-2</v>
      </c>
      <c r="I607">
        <f t="shared" ca="1" si="170"/>
        <v>0.44069056840017673</v>
      </c>
      <c r="J607">
        <f t="shared" ca="1" si="170"/>
        <v>3.1685551579786031E-2</v>
      </c>
      <c r="K607">
        <f t="shared" ca="1" si="170"/>
        <v>0.71750450384807929</v>
      </c>
      <c r="L607" s="42">
        <f t="shared" ca="1" si="159"/>
        <v>0</v>
      </c>
      <c r="M607" s="42">
        <f t="shared" ca="1" si="160"/>
        <v>2.3049601408903456E-2</v>
      </c>
      <c r="N607" s="42">
        <f t="shared" ca="1" si="161"/>
        <v>6.5732717299702467E-2</v>
      </c>
      <c r="O607" s="42">
        <f t="shared" ca="1" si="162"/>
        <v>0.3455787537997434</v>
      </c>
      <c r="P607" s="42">
        <f t="shared" ca="1" si="163"/>
        <v>0.13592000110170221</v>
      </c>
      <c r="Q607" s="42">
        <f t="shared" ca="1" si="164"/>
        <v>1.4333409087163983E-2</v>
      </c>
      <c r="R607" s="42">
        <f t="shared" ca="1" si="165"/>
        <v>0.15384440763178642</v>
      </c>
      <c r="S607" s="42">
        <f t="shared" ca="1" si="166"/>
        <v>1.10613778982719E-2</v>
      </c>
      <c r="T607" s="42">
        <f t="shared" ca="1" si="167"/>
        <v>0.25047973177272631</v>
      </c>
      <c r="U607">
        <f ca="1">+(L607^2*Markiwitz!$B$4^2)+(M607^2*Markiwitz!$C$4^2)+(N607^2*Markiwitz!$D$4^2)+(O607^2*Markiwitz!$E$4^2)+(P607^2*Markiwitz!$F$4^2)+(Q607^2*Markiwitz!$G$4^2)+(R607^2*Markiwitz!$H$4^2)+(S607^2*Markiwitz!$I$4^2)+(T607^2*Markiwitz!$J$4^2)+(2*L607*M607*Markiwitz!$B$8)+(2*L607*N607*Markiwitz!$E$8)+(2*L607*O607*Markiwitz!$H$8)+(2*L607*P607*Markiwitz!$B$11)+(2*L607*Q607*Markiwitz!$E$11)+(2*L607*R607*Markiwitz!$H$11)+(2*L607*S607*Markiwitz!$K$8)+(2*L607*T607*Markiwitz!$K$11)</f>
        <v>1.6784687592072304E-2</v>
      </c>
      <c r="V607" s="5">
        <f t="shared" ca="1" si="158"/>
        <v>0.12955573160641062</v>
      </c>
      <c r="W607" s="42">
        <f ca="1">SUMPRODUCT(L607:T607,Markiwitz!$B$3:$J$3)</f>
        <v>0.22722224968436594</v>
      </c>
    </row>
    <row r="608" spans="1:23" x14ac:dyDescent="0.25">
      <c r="A608">
        <v>607</v>
      </c>
      <c r="B608" s="25">
        <f t="shared" ca="1" si="157"/>
        <v>1</v>
      </c>
      <c r="C608" s="46">
        <v>0</v>
      </c>
      <c r="D608">
        <f t="shared" ca="1" si="170"/>
        <v>0.47239188086403705</v>
      </c>
      <c r="E608">
        <f t="shared" ca="1" si="170"/>
        <v>0.44588532220037691</v>
      </c>
      <c r="F608">
        <f t="shared" ca="1" si="170"/>
        <v>0.79208069074916054</v>
      </c>
      <c r="G608">
        <f t="shared" ca="1" si="170"/>
        <v>7.9810129724198209E-3</v>
      </c>
      <c r="H608">
        <f t="shared" ca="1" si="170"/>
        <v>0.18597900833026326</v>
      </c>
      <c r="I608">
        <f t="shared" ca="1" si="170"/>
        <v>0.80062514598363388</v>
      </c>
      <c r="J608">
        <f t="shared" ca="1" si="170"/>
        <v>0.68370582366138044</v>
      </c>
      <c r="K608">
        <f t="shared" ca="1" si="170"/>
        <v>0.42675254802173324</v>
      </c>
      <c r="L608" s="42">
        <f t="shared" ca="1" si="159"/>
        <v>0</v>
      </c>
      <c r="M608" s="42">
        <f t="shared" ca="1" si="160"/>
        <v>0.1238118423935979</v>
      </c>
      <c r="N608" s="42">
        <f t="shared" ca="1" si="161"/>
        <v>0.11686458949488367</v>
      </c>
      <c r="O608" s="42">
        <f t="shared" ca="1" si="162"/>
        <v>0.20760087888613235</v>
      </c>
      <c r="P608" s="42">
        <f t="shared" ca="1" si="163"/>
        <v>2.0917885347121554E-3</v>
      </c>
      <c r="Q608" s="42">
        <f t="shared" ca="1" si="164"/>
        <v>4.8744283296713986E-2</v>
      </c>
      <c r="R608" s="42">
        <f t="shared" ca="1" si="165"/>
        <v>0.20984034316924996</v>
      </c>
      <c r="S608" s="42">
        <f t="shared" ca="1" si="166"/>
        <v>0.17919630102006753</v>
      </c>
      <c r="T608" s="42">
        <f t="shared" ca="1" si="167"/>
        <v>0.11184997320464236</v>
      </c>
      <c r="U608">
        <f ca="1">+(L608^2*Markiwitz!$B$4^2)+(M608^2*Markiwitz!$C$4^2)+(N608^2*Markiwitz!$D$4^2)+(O608^2*Markiwitz!$E$4^2)+(P608^2*Markiwitz!$F$4^2)+(Q608^2*Markiwitz!$G$4^2)+(R608^2*Markiwitz!$H$4^2)+(S608^2*Markiwitz!$I$4^2)+(T608^2*Markiwitz!$J$4^2)+(2*L608*M608*Markiwitz!$B$8)+(2*L608*N608*Markiwitz!$E$8)+(2*L608*O608*Markiwitz!$H$8)+(2*L608*P608*Markiwitz!$B$11)+(2*L608*Q608*Markiwitz!$E$11)+(2*L608*R608*Markiwitz!$H$11)+(2*L608*S608*Markiwitz!$K$8)+(2*L608*T608*Markiwitz!$K$11)</f>
        <v>1.3878750538669261E-2</v>
      </c>
      <c r="V608" s="5">
        <f t="shared" ca="1" si="158"/>
        <v>0.11780810896822536</v>
      </c>
      <c r="W608" s="42">
        <f ca="1">SUMPRODUCT(L608:T608,Markiwitz!$B$3:$J$3)</f>
        <v>0.24461163642724509</v>
      </c>
    </row>
    <row r="609" spans="1:23" x14ac:dyDescent="0.25">
      <c r="A609">
        <v>608</v>
      </c>
      <c r="B609" s="25">
        <f t="shared" ca="1" si="157"/>
        <v>1</v>
      </c>
      <c r="C609" s="46">
        <v>0</v>
      </c>
      <c r="D609">
        <f t="shared" ca="1" si="170"/>
        <v>0.11316038442631571</v>
      </c>
      <c r="E609">
        <f t="shared" ca="1" si="170"/>
        <v>0.66046548925523163</v>
      </c>
      <c r="F609">
        <f t="shared" ca="1" si="170"/>
        <v>0.31252545749758576</v>
      </c>
      <c r="G609">
        <f t="shared" ca="1" si="170"/>
        <v>0.73684049594352896</v>
      </c>
      <c r="H609">
        <f t="shared" ca="1" si="170"/>
        <v>0.74111887402771937</v>
      </c>
      <c r="I609">
        <f t="shared" ca="1" si="170"/>
        <v>0.85038071269103854</v>
      </c>
      <c r="J609">
        <f t="shared" ca="1" si="170"/>
        <v>2.4147056728999527E-2</v>
      </c>
      <c r="K609">
        <f t="shared" ca="1" si="170"/>
        <v>0.64273075598403895</v>
      </c>
      <c r="L609" s="42">
        <f t="shared" ca="1" si="159"/>
        <v>0</v>
      </c>
      <c r="M609" s="42">
        <f t="shared" ca="1" si="160"/>
        <v>2.7726083611858632E-2</v>
      </c>
      <c r="N609" s="42">
        <f t="shared" ca="1" si="161"/>
        <v>0.16182448893819015</v>
      </c>
      <c r="O609" s="42">
        <f t="shared" ca="1" si="162"/>
        <v>7.6573679113424289E-2</v>
      </c>
      <c r="P609" s="42">
        <f t="shared" ca="1" si="163"/>
        <v>0.18053757330982248</v>
      </c>
      <c r="Q609" s="42">
        <f t="shared" ca="1" si="164"/>
        <v>0.1815858435952831</v>
      </c>
      <c r="R609" s="42">
        <f t="shared" ca="1" si="165"/>
        <v>0.20835672184673679</v>
      </c>
      <c r="S609" s="42">
        <f t="shared" ca="1" si="166"/>
        <v>5.9164107407613225E-3</v>
      </c>
      <c r="T609" s="42">
        <f t="shared" ca="1" si="167"/>
        <v>0.15747919884392328</v>
      </c>
      <c r="U609">
        <f ca="1">+(L609^2*Markiwitz!$B$4^2)+(M609^2*Markiwitz!$C$4^2)+(N609^2*Markiwitz!$D$4^2)+(O609^2*Markiwitz!$E$4^2)+(P609^2*Markiwitz!$F$4^2)+(Q609^2*Markiwitz!$G$4^2)+(R609^2*Markiwitz!$H$4^2)+(S609^2*Markiwitz!$I$4^2)+(T609^2*Markiwitz!$J$4^2)+(2*L609*M609*Markiwitz!$B$8)+(2*L609*N609*Markiwitz!$E$8)+(2*L609*O609*Markiwitz!$H$8)+(2*L609*P609*Markiwitz!$B$11)+(2*L609*Q609*Markiwitz!$E$11)+(2*L609*R609*Markiwitz!$H$11)+(2*L609*S609*Markiwitz!$K$8)+(2*L609*T609*Markiwitz!$K$11)</f>
        <v>1.961060931011302E-2</v>
      </c>
      <c r="V609" s="5">
        <f t="shared" ca="1" si="158"/>
        <v>0.14003788526721267</v>
      </c>
      <c r="W609" s="42">
        <f ca="1">SUMPRODUCT(L609:T609,Markiwitz!$B$3:$J$3)</f>
        <v>0.64224826825128034</v>
      </c>
    </row>
    <row r="610" spans="1:23" x14ac:dyDescent="0.25">
      <c r="A610">
        <v>609</v>
      </c>
      <c r="B610" s="25">
        <f t="shared" ca="1" si="157"/>
        <v>0.99999999999999989</v>
      </c>
      <c r="C610" s="46">
        <v>0</v>
      </c>
      <c r="D610">
        <f t="shared" ca="1" si="170"/>
        <v>0.16583829389369231</v>
      </c>
      <c r="E610">
        <f t="shared" ca="1" si="170"/>
        <v>0.51159638205228919</v>
      </c>
      <c r="F610">
        <f t="shared" ca="1" si="170"/>
        <v>0.51142027477623708</v>
      </c>
      <c r="G610">
        <f t="shared" ca="1" si="170"/>
        <v>0.88260069377415096</v>
      </c>
      <c r="H610">
        <f t="shared" ca="1" si="170"/>
        <v>0.74456677807332849</v>
      </c>
      <c r="I610">
        <f t="shared" ca="1" si="170"/>
        <v>0.68311105654885362</v>
      </c>
      <c r="J610">
        <f t="shared" ca="1" si="170"/>
        <v>0.85500548831998691</v>
      </c>
      <c r="K610">
        <f t="shared" ca="1" si="170"/>
        <v>0.207926755188238</v>
      </c>
      <c r="L610" s="42">
        <f t="shared" ca="1" si="159"/>
        <v>0</v>
      </c>
      <c r="M610" s="42">
        <f t="shared" ca="1" si="160"/>
        <v>3.6351579301274257E-2</v>
      </c>
      <c r="N610" s="42">
        <f t="shared" ca="1" si="161"/>
        <v>0.11214138794951836</v>
      </c>
      <c r="O610" s="42">
        <f t="shared" ca="1" si="162"/>
        <v>0.11210278542014693</v>
      </c>
      <c r="P610" s="42">
        <f t="shared" ca="1" si="163"/>
        <v>0.19346514220447514</v>
      </c>
      <c r="Q610" s="42">
        <f t="shared" ca="1" si="164"/>
        <v>0.16320825330955926</v>
      </c>
      <c r="R610" s="42">
        <f t="shared" ca="1" si="165"/>
        <v>0.14973722389854729</v>
      </c>
      <c r="S610" s="42">
        <f t="shared" ca="1" si="166"/>
        <v>0.18741630224206549</v>
      </c>
      <c r="T610" s="42">
        <f t="shared" ca="1" si="167"/>
        <v>4.5577325674413242E-2</v>
      </c>
      <c r="U610">
        <f ca="1">+(L610^2*Markiwitz!$B$4^2)+(M610^2*Markiwitz!$C$4^2)+(N610^2*Markiwitz!$D$4^2)+(O610^2*Markiwitz!$E$4^2)+(P610^2*Markiwitz!$F$4^2)+(Q610^2*Markiwitz!$G$4^2)+(R610^2*Markiwitz!$H$4^2)+(S610^2*Markiwitz!$I$4^2)+(T610^2*Markiwitz!$J$4^2)+(2*L610*M610*Markiwitz!$B$8)+(2*L610*N610*Markiwitz!$E$8)+(2*L610*O610*Markiwitz!$H$8)+(2*L610*P610*Markiwitz!$B$11)+(2*L610*Q610*Markiwitz!$E$11)+(2*L610*R610*Markiwitz!$H$11)+(2*L610*S610*Markiwitz!$K$8)+(2*L610*T610*Markiwitz!$K$11)</f>
        <v>1.9752025366009868E-2</v>
      </c>
      <c r="V610" s="5">
        <f t="shared" ca="1" si="158"/>
        <v>0.14054189896970179</v>
      </c>
      <c r="W610" s="42">
        <f ca="1">SUMPRODUCT(L610:T610,Markiwitz!$B$3:$J$3)</f>
        <v>0.57397538557500261</v>
      </c>
    </row>
    <row r="611" spans="1:23" x14ac:dyDescent="0.25">
      <c r="A611">
        <v>610</v>
      </c>
      <c r="B611" s="25">
        <f t="shared" ca="1" si="157"/>
        <v>0.99999999999999989</v>
      </c>
      <c r="C611" s="46">
        <v>0</v>
      </c>
      <c r="D611">
        <f t="shared" ca="1" si="170"/>
        <v>0.88834961633968079</v>
      </c>
      <c r="E611">
        <f t="shared" ca="1" si="170"/>
        <v>0.53137810711096933</v>
      </c>
      <c r="F611">
        <f t="shared" ca="1" si="170"/>
        <v>0.97905983874202362</v>
      </c>
      <c r="G611">
        <f t="shared" ca="1" si="170"/>
        <v>0.38675913499396208</v>
      </c>
      <c r="H611">
        <f t="shared" ca="1" si="170"/>
        <v>0.60213932601537024</v>
      </c>
      <c r="I611">
        <f t="shared" ca="1" si="170"/>
        <v>0.45858971611947219</v>
      </c>
      <c r="J611">
        <f t="shared" ca="1" si="170"/>
        <v>0.27507441921575804</v>
      </c>
      <c r="K611">
        <f t="shared" ca="1" si="170"/>
        <v>0.12371410281056583</v>
      </c>
      <c r="L611" s="42">
        <f t="shared" ca="1" si="159"/>
        <v>0</v>
      </c>
      <c r="M611" s="42">
        <f t="shared" ca="1" si="160"/>
        <v>0.20926647081135846</v>
      </c>
      <c r="N611" s="42">
        <f t="shared" ca="1" si="161"/>
        <v>0.12517551546846489</v>
      </c>
      <c r="O611" s="42">
        <f t="shared" ca="1" si="162"/>
        <v>0.23063486874782277</v>
      </c>
      <c r="P611" s="42">
        <f t="shared" ca="1" si="163"/>
        <v>9.110795766167426E-2</v>
      </c>
      <c r="Q611" s="42">
        <f t="shared" ca="1" si="164"/>
        <v>0.14184457264828113</v>
      </c>
      <c r="R611" s="42">
        <f t="shared" ca="1" si="165"/>
        <v>0.10802892203423808</v>
      </c>
      <c r="S611" s="42">
        <f t="shared" ca="1" si="166"/>
        <v>6.4798646682540983E-2</v>
      </c>
      <c r="T611" s="42">
        <f t="shared" ca="1" si="167"/>
        <v>2.9143045945619388E-2</v>
      </c>
      <c r="U611">
        <f ca="1">+(L611^2*Markiwitz!$B$4^2)+(M611^2*Markiwitz!$C$4^2)+(N611^2*Markiwitz!$D$4^2)+(O611^2*Markiwitz!$E$4^2)+(P611^2*Markiwitz!$F$4^2)+(Q611^2*Markiwitz!$G$4^2)+(R611^2*Markiwitz!$H$4^2)+(S611^2*Markiwitz!$I$4^2)+(T611^2*Markiwitz!$J$4^2)+(2*L611*M611*Markiwitz!$B$8)+(2*L611*N611*Markiwitz!$E$8)+(2*L611*O611*Markiwitz!$H$8)+(2*L611*P611*Markiwitz!$B$11)+(2*L611*Q611*Markiwitz!$E$11)+(2*L611*R611*Markiwitz!$H$11)+(2*L611*S611*Markiwitz!$K$8)+(2*L611*T611*Markiwitz!$K$11)</f>
        <v>1.5174849341902608E-2</v>
      </c>
      <c r="V611" s="5">
        <f t="shared" ca="1" si="158"/>
        <v>0.12318623844367765</v>
      </c>
      <c r="W611" s="42">
        <f ca="1">SUMPRODUCT(L611:T611,Markiwitz!$B$3:$J$3)</f>
        <v>0.54732383297327591</v>
      </c>
    </row>
    <row r="612" spans="1:23" x14ac:dyDescent="0.25">
      <c r="A612">
        <v>611</v>
      </c>
      <c r="B612" s="25">
        <f t="shared" ca="1" si="157"/>
        <v>1</v>
      </c>
      <c r="C612" s="46">
        <v>0</v>
      </c>
      <c r="D612">
        <f t="shared" ref="D612:K621" ca="1" si="171">RAND()</f>
        <v>0.30124167688601333</v>
      </c>
      <c r="E612">
        <f t="shared" ca="1" si="171"/>
        <v>0.63049393760424799</v>
      </c>
      <c r="F612">
        <f t="shared" ca="1" si="171"/>
        <v>0.16238080689481438</v>
      </c>
      <c r="G612">
        <f t="shared" ca="1" si="171"/>
        <v>0.59079662178855619</v>
      </c>
      <c r="H612">
        <f t="shared" ca="1" si="171"/>
        <v>0.23764921901736391</v>
      </c>
      <c r="I612">
        <f t="shared" ca="1" si="171"/>
        <v>0.36640031283540775</v>
      </c>
      <c r="J612">
        <f t="shared" ca="1" si="171"/>
        <v>0.63807997789401705</v>
      </c>
      <c r="K612">
        <f t="shared" ca="1" si="171"/>
        <v>3.7564737820096838E-2</v>
      </c>
      <c r="L612" s="42">
        <f t="shared" ca="1" si="159"/>
        <v>0</v>
      </c>
      <c r="M612" s="42">
        <f t="shared" ca="1" si="160"/>
        <v>0.10161267491545814</v>
      </c>
      <c r="N612" s="42">
        <f t="shared" ca="1" si="161"/>
        <v>0.21267367842395049</v>
      </c>
      <c r="O612" s="42">
        <f t="shared" ca="1" si="162"/>
        <v>5.4773125399099287E-2</v>
      </c>
      <c r="P612" s="42">
        <f t="shared" ca="1" si="163"/>
        <v>0.19928326548808539</v>
      </c>
      <c r="Q612" s="42">
        <f t="shared" ca="1" si="164"/>
        <v>8.0162124595599446E-2</v>
      </c>
      <c r="R612" s="42">
        <f t="shared" ca="1" si="165"/>
        <v>0.12359151715635362</v>
      </c>
      <c r="S612" s="42">
        <f t="shared" ca="1" si="166"/>
        <v>0.21523254695047098</v>
      </c>
      <c r="T612" s="42">
        <f t="shared" ca="1" si="167"/>
        <v>1.2671067070982507E-2</v>
      </c>
      <c r="U612">
        <f ca="1">+(L612^2*Markiwitz!$B$4^2)+(M612^2*Markiwitz!$C$4^2)+(N612^2*Markiwitz!$D$4^2)+(O612^2*Markiwitz!$E$4^2)+(P612^2*Markiwitz!$F$4^2)+(Q612^2*Markiwitz!$G$4^2)+(R612^2*Markiwitz!$H$4^2)+(S612^2*Markiwitz!$I$4^2)+(T612^2*Markiwitz!$J$4^2)+(2*L612*M612*Markiwitz!$B$8)+(2*L612*N612*Markiwitz!$E$8)+(2*L612*O612*Markiwitz!$H$8)+(2*L612*P612*Markiwitz!$B$11)+(2*L612*Q612*Markiwitz!$E$11)+(2*L612*R612*Markiwitz!$H$11)+(2*L612*S612*Markiwitz!$K$8)+(2*L612*T612*Markiwitz!$K$11)</f>
        <v>1.6874056619795408E-2</v>
      </c>
      <c r="V612" s="5">
        <f t="shared" ca="1" si="158"/>
        <v>0.12990017944481605</v>
      </c>
      <c r="W612" s="42">
        <f ca="1">SUMPRODUCT(L612:T612,Markiwitz!$B$3:$J$3)</f>
        <v>0.35359259738113447</v>
      </c>
    </row>
    <row r="613" spans="1:23" x14ac:dyDescent="0.25">
      <c r="A613">
        <v>612</v>
      </c>
      <c r="B613" s="25">
        <f t="shared" ca="1" si="157"/>
        <v>1</v>
      </c>
      <c r="C613" s="46">
        <v>0</v>
      </c>
      <c r="D613">
        <f t="shared" ca="1" si="171"/>
        <v>0.68290160257466437</v>
      </c>
      <c r="E613">
        <f t="shared" ca="1" si="171"/>
        <v>0.4290196414972467</v>
      </c>
      <c r="F613">
        <f t="shared" ca="1" si="171"/>
        <v>0.94143700421144949</v>
      </c>
      <c r="G613">
        <f t="shared" ca="1" si="171"/>
        <v>0.4680261784332207</v>
      </c>
      <c r="H613">
        <f t="shared" ca="1" si="171"/>
        <v>0.17023943933408914</v>
      </c>
      <c r="I613">
        <f t="shared" ca="1" si="171"/>
        <v>0.92885250817306531</v>
      </c>
      <c r="J613">
        <f t="shared" ca="1" si="171"/>
        <v>0.47045044803609881</v>
      </c>
      <c r="K613">
        <f t="shared" ca="1" si="171"/>
        <v>0.26678462520539858</v>
      </c>
      <c r="L613" s="42">
        <f t="shared" ca="1" si="159"/>
        <v>0</v>
      </c>
      <c r="M613" s="42">
        <f t="shared" ca="1" si="160"/>
        <v>0.15671106515597549</v>
      </c>
      <c r="N613" s="42">
        <f t="shared" ca="1" si="161"/>
        <v>9.8450676844791141E-2</v>
      </c>
      <c r="O613" s="42">
        <f t="shared" ca="1" si="162"/>
        <v>0.21603931686643887</v>
      </c>
      <c r="P613" s="42">
        <f t="shared" ca="1" si="163"/>
        <v>0.10740182870654717</v>
      </c>
      <c r="Q613" s="42">
        <f t="shared" ca="1" si="164"/>
        <v>3.9066248737766464E-2</v>
      </c>
      <c r="R613" s="42">
        <f t="shared" ca="1" si="165"/>
        <v>0.21315144872966624</v>
      </c>
      <c r="S613" s="42">
        <f t="shared" ca="1" si="166"/>
        <v>0.10795814585422987</v>
      </c>
      <c r="T613" s="42">
        <f t="shared" ca="1" si="167"/>
        <v>6.1221269104584759E-2</v>
      </c>
      <c r="U613">
        <f ca="1">+(L613^2*Markiwitz!$B$4^2)+(M613^2*Markiwitz!$C$4^2)+(N613^2*Markiwitz!$D$4^2)+(O613^2*Markiwitz!$E$4^2)+(P613^2*Markiwitz!$F$4^2)+(Q613^2*Markiwitz!$G$4^2)+(R613^2*Markiwitz!$H$4^2)+(S613^2*Markiwitz!$I$4^2)+(T613^2*Markiwitz!$J$4^2)+(2*L613*M613*Markiwitz!$B$8)+(2*L613*N613*Markiwitz!$E$8)+(2*L613*O613*Markiwitz!$H$8)+(2*L613*P613*Markiwitz!$B$11)+(2*L613*Q613*Markiwitz!$E$11)+(2*L613*R613*Markiwitz!$H$11)+(2*L613*S613*Markiwitz!$K$8)+(2*L613*T613*Markiwitz!$K$11)</f>
        <v>1.2888844559387184E-2</v>
      </c>
      <c r="V613" s="5">
        <f t="shared" ca="1" si="158"/>
        <v>0.11352904720549356</v>
      </c>
      <c r="W613" s="42">
        <f ca="1">SUMPRODUCT(L613:T613,Markiwitz!$B$3:$J$3)</f>
        <v>0.25783463810672697</v>
      </c>
    </row>
    <row r="614" spans="1:23" x14ac:dyDescent="0.25">
      <c r="A614">
        <v>613</v>
      </c>
      <c r="B614" s="25">
        <f t="shared" ca="1" si="157"/>
        <v>1</v>
      </c>
      <c r="C614" s="46">
        <v>0</v>
      </c>
      <c r="D614">
        <f t="shared" ca="1" si="171"/>
        <v>0.19397787619119733</v>
      </c>
      <c r="E614">
        <f t="shared" ca="1" si="171"/>
        <v>0.77868738798934101</v>
      </c>
      <c r="F614">
        <f t="shared" ca="1" si="171"/>
        <v>0.85214474119943806</v>
      </c>
      <c r="G614">
        <f t="shared" ca="1" si="171"/>
        <v>0.3909047574373703</v>
      </c>
      <c r="H614">
        <f t="shared" ca="1" si="171"/>
        <v>6.434188286558673E-2</v>
      </c>
      <c r="I614">
        <f t="shared" ca="1" si="171"/>
        <v>0.31312882688394672</v>
      </c>
      <c r="J614">
        <f t="shared" ca="1" si="171"/>
        <v>0.5196755121576867</v>
      </c>
      <c r="K614">
        <f t="shared" ca="1" si="171"/>
        <v>0.11458988272674064</v>
      </c>
      <c r="L614" s="42">
        <f t="shared" ca="1" si="159"/>
        <v>0</v>
      </c>
      <c r="M614" s="42">
        <f t="shared" ca="1" si="160"/>
        <v>6.0102503231716162E-2</v>
      </c>
      <c r="N614" s="42">
        <f t="shared" ca="1" si="161"/>
        <v>0.2412700982817019</v>
      </c>
      <c r="O614" s="42">
        <f t="shared" ca="1" si="162"/>
        <v>0.26403027534618057</v>
      </c>
      <c r="P614" s="42">
        <f t="shared" ca="1" si="163"/>
        <v>0.12111873224148094</v>
      </c>
      <c r="Q614" s="42">
        <f t="shared" ca="1" si="164"/>
        <v>1.9935821026579099E-2</v>
      </c>
      <c r="R614" s="42">
        <f t="shared" ca="1" si="165"/>
        <v>9.7020478310556615E-2</v>
      </c>
      <c r="S614" s="42">
        <f t="shared" ca="1" si="166"/>
        <v>0.16101732714155007</v>
      </c>
      <c r="T614" s="42">
        <f t="shared" ca="1" si="167"/>
        <v>3.5504764420234654E-2</v>
      </c>
      <c r="U614">
        <f ca="1">+(L614^2*Markiwitz!$B$4^2)+(M614^2*Markiwitz!$C$4^2)+(N614^2*Markiwitz!$D$4^2)+(O614^2*Markiwitz!$E$4^2)+(P614^2*Markiwitz!$F$4^2)+(Q614^2*Markiwitz!$G$4^2)+(R614^2*Markiwitz!$H$4^2)+(S614^2*Markiwitz!$I$4^2)+(T614^2*Markiwitz!$J$4^2)+(2*L614*M614*Markiwitz!$B$8)+(2*L614*N614*Markiwitz!$E$8)+(2*L614*O614*Markiwitz!$H$8)+(2*L614*P614*Markiwitz!$B$11)+(2*L614*Q614*Markiwitz!$E$11)+(2*L614*R614*Markiwitz!$H$11)+(2*L614*S614*Markiwitz!$K$8)+(2*L614*T614*Markiwitz!$K$11)</f>
        <v>1.6359375905859529E-2</v>
      </c>
      <c r="V614" s="5">
        <f t="shared" ca="1" si="158"/>
        <v>0.12790377596404076</v>
      </c>
      <c r="W614" s="42">
        <f ca="1">SUMPRODUCT(L614:T614,Markiwitz!$B$3:$J$3)</f>
        <v>0.22681337713415523</v>
      </c>
    </row>
    <row r="615" spans="1:23" x14ac:dyDescent="0.25">
      <c r="A615">
        <v>614</v>
      </c>
      <c r="B615" s="25">
        <f t="shared" ca="1" si="157"/>
        <v>1</v>
      </c>
      <c r="C615" s="46">
        <v>0</v>
      </c>
      <c r="D615">
        <f t="shared" ca="1" si="171"/>
        <v>0.97103333789730861</v>
      </c>
      <c r="E615">
        <f t="shared" ca="1" si="171"/>
        <v>0.14067455742654844</v>
      </c>
      <c r="F615">
        <f t="shared" ca="1" si="171"/>
        <v>0.79254532336586914</v>
      </c>
      <c r="G615">
        <f t="shared" ca="1" si="171"/>
        <v>0.62964516171379037</v>
      </c>
      <c r="H615">
        <f t="shared" ca="1" si="171"/>
        <v>0.77847315010638085</v>
      </c>
      <c r="I615">
        <f t="shared" ca="1" si="171"/>
        <v>0.41132684894848281</v>
      </c>
      <c r="J615">
        <f t="shared" ca="1" si="171"/>
        <v>0.32769652834442076</v>
      </c>
      <c r="K615">
        <f t="shared" ca="1" si="171"/>
        <v>0.27418236668691598</v>
      </c>
      <c r="L615" s="42">
        <f t="shared" ca="1" si="159"/>
        <v>0</v>
      </c>
      <c r="M615" s="42">
        <f t="shared" ca="1" si="160"/>
        <v>0.22448641563382085</v>
      </c>
      <c r="N615" s="42">
        <f t="shared" ca="1" si="161"/>
        <v>3.2521568451957347E-2</v>
      </c>
      <c r="O615" s="42">
        <f t="shared" ca="1" si="162"/>
        <v>0.18322301812521999</v>
      </c>
      <c r="P615" s="42">
        <f t="shared" ca="1" si="163"/>
        <v>0.14556326745730575</v>
      </c>
      <c r="Q615" s="42">
        <f t="shared" ca="1" si="164"/>
        <v>0.17996977067025496</v>
      </c>
      <c r="R615" s="42">
        <f t="shared" ca="1" si="165"/>
        <v>9.5091781477191745E-2</v>
      </c>
      <c r="S615" s="42">
        <f t="shared" ca="1" si="166"/>
        <v>7.5757871735878002E-2</v>
      </c>
      <c r="T615" s="42">
        <f t="shared" ca="1" si="167"/>
        <v>6.3386306448371316E-2</v>
      </c>
      <c r="U615">
        <f ca="1">+(L615^2*Markiwitz!$B$4^2)+(M615^2*Markiwitz!$C$4^2)+(N615^2*Markiwitz!$D$4^2)+(O615^2*Markiwitz!$E$4^2)+(P615^2*Markiwitz!$F$4^2)+(Q615^2*Markiwitz!$G$4^2)+(R615^2*Markiwitz!$H$4^2)+(S615^2*Markiwitz!$I$4^2)+(T615^2*Markiwitz!$J$4^2)+(2*L615*M615*Markiwitz!$B$8)+(2*L615*N615*Markiwitz!$E$8)+(2*L615*O615*Markiwitz!$H$8)+(2*L615*P615*Markiwitz!$B$11)+(2*L615*Q615*Markiwitz!$E$11)+(2*L615*R615*Markiwitz!$H$11)+(2*L615*S615*Markiwitz!$K$8)+(2*L615*T615*Markiwitz!$K$11)</f>
        <v>1.7321950597645838E-2</v>
      </c>
      <c r="V615" s="5">
        <f t="shared" ca="1" si="158"/>
        <v>0.13161288157944814</v>
      </c>
      <c r="W615" s="42">
        <f ca="1">SUMPRODUCT(L615:T615,Markiwitz!$B$3:$J$3)</f>
        <v>0.64046802237168454</v>
      </c>
    </row>
    <row r="616" spans="1:23" x14ac:dyDescent="0.25">
      <c r="A616">
        <v>615</v>
      </c>
      <c r="B616" s="25">
        <f t="shared" ca="1" si="157"/>
        <v>1</v>
      </c>
      <c r="C616" s="46">
        <v>0</v>
      </c>
      <c r="D616">
        <f t="shared" ca="1" si="171"/>
        <v>0.15298791256795341</v>
      </c>
      <c r="E616">
        <f t="shared" ca="1" si="171"/>
        <v>0.7497044214410078</v>
      </c>
      <c r="F616">
        <f t="shared" ca="1" si="171"/>
        <v>4.2141325010170649E-2</v>
      </c>
      <c r="G616">
        <f t="shared" ca="1" si="171"/>
        <v>0.42035436895934963</v>
      </c>
      <c r="H616">
        <f t="shared" ca="1" si="171"/>
        <v>0.76328212514368798</v>
      </c>
      <c r="I616">
        <f t="shared" ca="1" si="171"/>
        <v>0.18222537236173453</v>
      </c>
      <c r="J616">
        <f t="shared" ca="1" si="171"/>
        <v>0.3525129182971779</v>
      </c>
      <c r="K616">
        <f t="shared" ca="1" si="171"/>
        <v>0.70129406925328874</v>
      </c>
      <c r="L616" s="42">
        <f t="shared" ca="1" si="159"/>
        <v>0</v>
      </c>
      <c r="M616" s="42">
        <f t="shared" ca="1" si="160"/>
        <v>4.5471183919543863E-2</v>
      </c>
      <c r="N616" s="42">
        <f t="shared" ca="1" si="161"/>
        <v>0.22282771926505884</v>
      </c>
      <c r="O616" s="42">
        <f t="shared" ca="1" si="162"/>
        <v>1.2525276722758133E-2</v>
      </c>
      <c r="P616" s="42">
        <f t="shared" ca="1" si="163"/>
        <v>0.12493804576779503</v>
      </c>
      <c r="Q616" s="42">
        <f t="shared" ca="1" si="164"/>
        <v>0.22686329470305569</v>
      </c>
      <c r="R616" s="42">
        <f t="shared" ca="1" si="165"/>
        <v>5.4161163992530195E-2</v>
      </c>
      <c r="S616" s="42">
        <f t="shared" ca="1" si="166"/>
        <v>0.10477415812040938</v>
      </c>
      <c r="T616" s="42">
        <f t="shared" ca="1" si="167"/>
        <v>0.20843915750884878</v>
      </c>
      <c r="U616">
        <f ca="1">+(L616^2*Markiwitz!$B$4^2)+(M616^2*Markiwitz!$C$4^2)+(N616^2*Markiwitz!$D$4^2)+(O616^2*Markiwitz!$E$4^2)+(P616^2*Markiwitz!$F$4^2)+(Q616^2*Markiwitz!$G$4^2)+(R616^2*Markiwitz!$H$4^2)+(S616^2*Markiwitz!$I$4^2)+(T616^2*Markiwitz!$J$4^2)+(2*L616*M616*Markiwitz!$B$8)+(2*L616*N616*Markiwitz!$E$8)+(2*L616*O616*Markiwitz!$H$8)+(2*L616*P616*Markiwitz!$B$11)+(2*L616*Q616*Markiwitz!$E$11)+(2*L616*R616*Markiwitz!$H$11)+(2*L616*S616*Markiwitz!$K$8)+(2*L616*T616*Markiwitz!$K$11)</f>
        <v>2.186629404239895E-2</v>
      </c>
      <c r="V616" s="5">
        <f t="shared" ca="1" si="158"/>
        <v>0.14787256014013875</v>
      </c>
      <c r="W616" s="42">
        <f ca="1">SUMPRODUCT(L616:T616,Markiwitz!$B$3:$J$3)</f>
        <v>0.73157182567748602</v>
      </c>
    </row>
    <row r="617" spans="1:23" x14ac:dyDescent="0.25">
      <c r="A617">
        <v>616</v>
      </c>
      <c r="B617" s="25">
        <f t="shared" ca="1" si="157"/>
        <v>0.99999999999999989</v>
      </c>
      <c r="C617" s="46">
        <v>0</v>
      </c>
      <c r="D617">
        <f t="shared" ca="1" si="171"/>
        <v>0.29858447952487166</v>
      </c>
      <c r="E617">
        <f t="shared" ca="1" si="171"/>
        <v>0.26507772346150116</v>
      </c>
      <c r="F617">
        <f t="shared" ca="1" si="171"/>
        <v>0.17690384211761523</v>
      </c>
      <c r="G617">
        <f t="shared" ca="1" si="171"/>
        <v>0.36547412750872632</v>
      </c>
      <c r="H617">
        <f t="shared" ca="1" si="171"/>
        <v>0.36373168831813618</v>
      </c>
      <c r="I617">
        <f t="shared" ca="1" si="171"/>
        <v>0.86829139120897769</v>
      </c>
      <c r="J617">
        <f t="shared" ca="1" si="171"/>
        <v>0.48427884672944499</v>
      </c>
      <c r="K617">
        <f t="shared" ca="1" si="171"/>
        <v>0.16332384596480909</v>
      </c>
      <c r="L617" s="42">
        <f t="shared" ca="1" si="159"/>
        <v>0</v>
      </c>
      <c r="M617" s="42">
        <f t="shared" ca="1" si="160"/>
        <v>0.10000599030226216</v>
      </c>
      <c r="N617" s="42">
        <f t="shared" ca="1" si="161"/>
        <v>8.8783450111071249E-2</v>
      </c>
      <c r="O617" s="42">
        <f t="shared" ca="1" si="162"/>
        <v>5.9251049978883696E-2</v>
      </c>
      <c r="P617" s="42">
        <f t="shared" ca="1" si="163"/>
        <v>0.12240958441485529</v>
      </c>
      <c r="Q617" s="42">
        <f t="shared" ca="1" si="164"/>
        <v>0.12182598289251989</v>
      </c>
      <c r="R617" s="42">
        <f t="shared" ca="1" si="165"/>
        <v>0.29082000707792843</v>
      </c>
      <c r="S617" s="42">
        <f t="shared" ca="1" si="166"/>
        <v>0.16220128295577188</v>
      </c>
      <c r="T617" s="42">
        <f t="shared" ca="1" si="167"/>
        <v>5.4702652266707355E-2</v>
      </c>
      <c r="U617">
        <f ca="1">+(L617^2*Markiwitz!$B$4^2)+(M617^2*Markiwitz!$C$4^2)+(N617^2*Markiwitz!$D$4^2)+(O617^2*Markiwitz!$E$4^2)+(P617^2*Markiwitz!$F$4^2)+(Q617^2*Markiwitz!$G$4^2)+(R617^2*Markiwitz!$H$4^2)+(S617^2*Markiwitz!$I$4^2)+(T617^2*Markiwitz!$J$4^2)+(2*L617*M617*Markiwitz!$B$8)+(2*L617*N617*Markiwitz!$E$8)+(2*L617*O617*Markiwitz!$H$8)+(2*L617*P617*Markiwitz!$B$11)+(2*L617*Q617*Markiwitz!$E$11)+(2*L617*R617*Markiwitz!$H$11)+(2*L617*S617*Markiwitz!$K$8)+(2*L617*T617*Markiwitz!$K$11)</f>
        <v>1.7632915817283528E-2</v>
      </c>
      <c r="V617" s="5">
        <f t="shared" ca="1" si="158"/>
        <v>0.13278898981950096</v>
      </c>
      <c r="W617" s="42">
        <f ca="1">SUMPRODUCT(L617:T617,Markiwitz!$B$3:$J$3)</f>
        <v>0.43595539952593509</v>
      </c>
    </row>
    <row r="618" spans="1:23" x14ac:dyDescent="0.25">
      <c r="A618">
        <v>617</v>
      </c>
      <c r="B618" s="25">
        <f t="shared" ca="1" si="157"/>
        <v>1.0000000000000002</v>
      </c>
      <c r="C618" s="46">
        <v>0</v>
      </c>
      <c r="D618">
        <f t="shared" ca="1" si="171"/>
        <v>0.10331368469084967</v>
      </c>
      <c r="E618">
        <f t="shared" ca="1" si="171"/>
        <v>0.75747147792691472</v>
      </c>
      <c r="F618">
        <f t="shared" ca="1" si="171"/>
        <v>0.40677193266088163</v>
      </c>
      <c r="G618">
        <f t="shared" ca="1" si="171"/>
        <v>0.53736127404116596</v>
      </c>
      <c r="H618">
        <f t="shared" ca="1" si="171"/>
        <v>3.4619556205852553E-2</v>
      </c>
      <c r="I618">
        <f t="shared" ca="1" si="171"/>
        <v>0.71926233802394712</v>
      </c>
      <c r="J618">
        <f t="shared" ca="1" si="171"/>
        <v>1.8592262949048255E-2</v>
      </c>
      <c r="K618">
        <f t="shared" ca="1" si="171"/>
        <v>0.18317895994978495</v>
      </c>
      <c r="L618" s="42">
        <f t="shared" ca="1" si="159"/>
        <v>0</v>
      </c>
      <c r="M618" s="42">
        <f t="shared" ca="1" si="160"/>
        <v>3.7424745273945334E-2</v>
      </c>
      <c r="N618" s="42">
        <f t="shared" ca="1" si="161"/>
        <v>0.27438937250685863</v>
      </c>
      <c r="O618" s="42">
        <f t="shared" ca="1" si="162"/>
        <v>0.14735062455644121</v>
      </c>
      <c r="P618" s="42">
        <f t="shared" ca="1" si="163"/>
        <v>0.19465580829152765</v>
      </c>
      <c r="Q618" s="42">
        <f t="shared" ca="1" si="164"/>
        <v>1.2540720780388707E-2</v>
      </c>
      <c r="R618" s="42">
        <f t="shared" ca="1" si="165"/>
        <v>0.26054834716462966</v>
      </c>
      <c r="S618" s="42">
        <f t="shared" ca="1" si="166"/>
        <v>6.7349326182339657E-3</v>
      </c>
      <c r="T618" s="42">
        <f t="shared" ca="1" si="167"/>
        <v>6.6355448807974893E-2</v>
      </c>
      <c r="U618">
        <f ca="1">+(L618^2*Markiwitz!$B$4^2)+(M618^2*Markiwitz!$C$4^2)+(N618^2*Markiwitz!$D$4^2)+(O618^2*Markiwitz!$E$4^2)+(P618^2*Markiwitz!$F$4^2)+(Q618^2*Markiwitz!$G$4^2)+(R618^2*Markiwitz!$H$4^2)+(S618^2*Markiwitz!$I$4^2)+(T618^2*Markiwitz!$J$4^2)+(2*L618*M618*Markiwitz!$B$8)+(2*L618*N618*Markiwitz!$E$8)+(2*L618*O618*Markiwitz!$H$8)+(2*L618*P618*Markiwitz!$B$11)+(2*L618*Q618*Markiwitz!$E$11)+(2*L618*R618*Markiwitz!$H$11)+(2*L618*S618*Markiwitz!$K$8)+(2*L618*T618*Markiwitz!$K$11)</f>
        <v>1.8166291816773823E-2</v>
      </c>
      <c r="V618" s="5">
        <f t="shared" ca="1" si="158"/>
        <v>0.13478238689374003</v>
      </c>
      <c r="W618" s="42">
        <f ca="1">SUMPRODUCT(L618:T618,Markiwitz!$B$3:$J$3)</f>
        <v>0.22285128817007543</v>
      </c>
    </row>
    <row r="619" spans="1:23" x14ac:dyDescent="0.25">
      <c r="A619">
        <v>618</v>
      </c>
      <c r="B619" s="25">
        <f t="shared" ca="1" si="157"/>
        <v>1</v>
      </c>
      <c r="C619" s="46">
        <v>0</v>
      </c>
      <c r="D619">
        <f t="shared" ca="1" si="171"/>
        <v>4.0669691970065536E-2</v>
      </c>
      <c r="E619">
        <f t="shared" ca="1" si="171"/>
        <v>0.38873808820702138</v>
      </c>
      <c r="F619">
        <f t="shared" ca="1" si="171"/>
        <v>0.71617459303919817</v>
      </c>
      <c r="G619">
        <f t="shared" ca="1" si="171"/>
        <v>0.57355360029430902</v>
      </c>
      <c r="H619">
        <f t="shared" ca="1" si="171"/>
        <v>0.49395731828757317</v>
      </c>
      <c r="I619">
        <f t="shared" ca="1" si="171"/>
        <v>0.84038956527616016</v>
      </c>
      <c r="J619">
        <f t="shared" ca="1" si="171"/>
        <v>0.16480634051536869</v>
      </c>
      <c r="K619">
        <f t="shared" ca="1" si="171"/>
        <v>0.28772599315482994</v>
      </c>
      <c r="L619" s="42">
        <f t="shared" ca="1" si="159"/>
        <v>0</v>
      </c>
      <c r="M619" s="42">
        <f t="shared" ca="1" si="160"/>
        <v>1.1599975971989172E-2</v>
      </c>
      <c r="N619" s="42">
        <f t="shared" ca="1" si="161"/>
        <v>0.11087746831024717</v>
      </c>
      <c r="O619" s="42">
        <f t="shared" ca="1" si="162"/>
        <v>0.20427024815232295</v>
      </c>
      <c r="P619" s="42">
        <f t="shared" ca="1" si="163"/>
        <v>0.16359130496879309</v>
      </c>
      <c r="Q619" s="42">
        <f t="shared" ca="1" si="164"/>
        <v>0.14088852769136975</v>
      </c>
      <c r="R619" s="42">
        <f t="shared" ca="1" si="165"/>
        <v>0.23969935084556715</v>
      </c>
      <c r="S619" s="42">
        <f t="shared" ca="1" si="166"/>
        <v>4.7006738861382673E-2</v>
      </c>
      <c r="T619" s="42">
        <f t="shared" ca="1" si="167"/>
        <v>8.2066385198328068E-2</v>
      </c>
      <c r="U619">
        <f ca="1">+(L619^2*Markiwitz!$B$4^2)+(M619^2*Markiwitz!$C$4^2)+(N619^2*Markiwitz!$D$4^2)+(O619^2*Markiwitz!$E$4^2)+(P619^2*Markiwitz!$F$4^2)+(Q619^2*Markiwitz!$G$4^2)+(R619^2*Markiwitz!$H$4^2)+(S619^2*Markiwitz!$I$4^2)+(T619^2*Markiwitz!$J$4^2)+(2*L619*M619*Markiwitz!$B$8)+(2*L619*N619*Markiwitz!$E$8)+(2*L619*O619*Markiwitz!$H$8)+(2*L619*P619*Markiwitz!$B$11)+(2*L619*Q619*Markiwitz!$E$11)+(2*L619*R619*Markiwitz!$H$11)+(2*L619*S619*Markiwitz!$K$8)+(2*L619*T619*Markiwitz!$K$11)</f>
        <v>1.8773663998168606E-2</v>
      </c>
      <c r="V619" s="5">
        <f t="shared" ca="1" si="158"/>
        <v>0.13701702083379497</v>
      </c>
      <c r="W619" s="42">
        <f ca="1">SUMPRODUCT(L619:T619,Markiwitz!$B$3:$J$3)</f>
        <v>0.54366123565185387</v>
      </c>
    </row>
    <row r="620" spans="1:23" x14ac:dyDescent="0.25">
      <c r="A620">
        <v>619</v>
      </c>
      <c r="B620" s="25">
        <f t="shared" ca="1" si="157"/>
        <v>0.99999999999999989</v>
      </c>
      <c r="C620" s="46">
        <v>0</v>
      </c>
      <c r="D620">
        <f t="shared" ca="1" si="171"/>
        <v>0.13117482136642455</v>
      </c>
      <c r="E620">
        <f t="shared" ca="1" si="171"/>
        <v>0.48147139034969832</v>
      </c>
      <c r="F620">
        <f t="shared" ca="1" si="171"/>
        <v>0.59583492419971329</v>
      </c>
      <c r="G620">
        <f t="shared" ca="1" si="171"/>
        <v>0.648768290959848</v>
      </c>
      <c r="H620">
        <f t="shared" ca="1" si="171"/>
        <v>0.95272081585898782</v>
      </c>
      <c r="I620">
        <f t="shared" ca="1" si="171"/>
        <v>7.052203285439973E-2</v>
      </c>
      <c r="J620">
        <f t="shared" ca="1" si="171"/>
        <v>0.65016916181769169</v>
      </c>
      <c r="K620">
        <f t="shared" ca="1" si="171"/>
        <v>0.97919828781434737</v>
      </c>
      <c r="L620" s="42">
        <f t="shared" ca="1" si="159"/>
        <v>0</v>
      </c>
      <c r="M620" s="42">
        <f t="shared" ca="1" si="160"/>
        <v>2.9086230915972285E-2</v>
      </c>
      <c r="N620" s="42">
        <f t="shared" ca="1" si="161"/>
        <v>0.10675972639616692</v>
      </c>
      <c r="O620" s="42">
        <f t="shared" ca="1" si="162"/>
        <v>0.13211828316245477</v>
      </c>
      <c r="P620" s="42">
        <f t="shared" ca="1" si="163"/>
        <v>0.14385553664377884</v>
      </c>
      <c r="Q620" s="42">
        <f t="shared" ca="1" si="164"/>
        <v>0.2112528712436344</v>
      </c>
      <c r="R620" s="42">
        <f t="shared" ca="1" si="165"/>
        <v>1.5637300747961103E-2</v>
      </c>
      <c r="S620" s="42">
        <f t="shared" ca="1" si="166"/>
        <v>0.14416616068603219</v>
      </c>
      <c r="T620" s="42">
        <f t="shared" ca="1" si="167"/>
        <v>0.21712389020399939</v>
      </c>
      <c r="U620">
        <f ca="1">+(L620^2*Markiwitz!$B$4^2)+(M620^2*Markiwitz!$C$4^2)+(N620^2*Markiwitz!$D$4^2)+(O620^2*Markiwitz!$E$4^2)+(P620^2*Markiwitz!$F$4^2)+(Q620^2*Markiwitz!$G$4^2)+(R620^2*Markiwitz!$H$4^2)+(S620^2*Markiwitz!$I$4^2)+(T620^2*Markiwitz!$J$4^2)+(2*L620*M620*Markiwitz!$B$8)+(2*L620*N620*Markiwitz!$E$8)+(2*L620*O620*Markiwitz!$H$8)+(2*L620*P620*Markiwitz!$B$11)+(2*L620*Q620*Markiwitz!$E$11)+(2*L620*R620*Markiwitz!$H$11)+(2*L620*S620*Markiwitz!$K$8)+(2*L620*T620*Markiwitz!$K$11)</f>
        <v>2.0289709816124255E-2</v>
      </c>
      <c r="V620" s="5">
        <f t="shared" ca="1" si="158"/>
        <v>0.14244195244422991</v>
      </c>
      <c r="W620" s="42">
        <f ca="1">SUMPRODUCT(L620:T620,Markiwitz!$B$3:$J$3)</f>
        <v>0.69954440517210115</v>
      </c>
    </row>
    <row r="621" spans="1:23" x14ac:dyDescent="0.25">
      <c r="A621">
        <v>620</v>
      </c>
      <c r="B621" s="25">
        <f t="shared" ca="1" si="157"/>
        <v>0.99999999999999956</v>
      </c>
      <c r="C621" s="46">
        <v>0</v>
      </c>
      <c r="D621">
        <f t="shared" ca="1" si="171"/>
        <v>0.95594628113216817</v>
      </c>
      <c r="E621">
        <f t="shared" ca="1" si="171"/>
        <v>0.93169828523762444</v>
      </c>
      <c r="F621">
        <f t="shared" ca="1" si="171"/>
        <v>0.62186880218103346</v>
      </c>
      <c r="G621">
        <f t="shared" ca="1" si="171"/>
        <v>0.49505647316389734</v>
      </c>
      <c r="H621">
        <f t="shared" ca="1" si="171"/>
        <v>0.71347653359480279</v>
      </c>
      <c r="I621">
        <f t="shared" ca="1" si="171"/>
        <v>0.62414726368457685</v>
      </c>
      <c r="J621">
        <f t="shared" ca="1" si="171"/>
        <v>0.31292980118386082</v>
      </c>
      <c r="K621">
        <f t="shared" ca="1" si="171"/>
        <v>0.38739876119685746</v>
      </c>
      <c r="L621" s="42">
        <f t="shared" ca="1" si="159"/>
        <v>0</v>
      </c>
      <c r="M621" s="42">
        <f t="shared" ca="1" si="160"/>
        <v>0.18957700986850062</v>
      </c>
      <c r="N621" s="42">
        <f t="shared" ca="1" si="161"/>
        <v>0.18476830602423541</v>
      </c>
      <c r="O621" s="42">
        <f t="shared" ca="1" si="162"/>
        <v>0.12332495075807173</v>
      </c>
      <c r="P621" s="42">
        <f t="shared" ca="1" si="163"/>
        <v>9.8176359645758673E-2</v>
      </c>
      <c r="Q621" s="42">
        <f t="shared" ca="1" si="164"/>
        <v>0.14149199648546443</v>
      </c>
      <c r="R621" s="42">
        <f t="shared" ca="1" si="165"/>
        <v>0.12377680033107355</v>
      </c>
      <c r="S621" s="42">
        <f t="shared" ca="1" si="166"/>
        <v>6.20581900657853E-2</v>
      </c>
      <c r="T621" s="42">
        <f t="shared" ca="1" si="167"/>
        <v>7.6826386821110038E-2</v>
      </c>
      <c r="U621">
        <f ca="1">+(L621^2*Markiwitz!$B$4^2)+(M621^2*Markiwitz!$C$4^2)+(N621^2*Markiwitz!$D$4^2)+(O621^2*Markiwitz!$E$4^2)+(P621^2*Markiwitz!$F$4^2)+(Q621^2*Markiwitz!$G$4^2)+(R621^2*Markiwitz!$H$4^2)+(S621^2*Markiwitz!$I$4^2)+(T621^2*Markiwitz!$J$4^2)+(2*L621*M621*Markiwitz!$B$8)+(2*L621*N621*Markiwitz!$E$8)+(2*L621*O621*Markiwitz!$H$8)+(2*L621*P621*Markiwitz!$B$11)+(2*L621*Q621*Markiwitz!$E$11)+(2*L621*R621*Markiwitz!$H$11)+(2*L621*S621*Markiwitz!$K$8)+(2*L621*T621*Markiwitz!$K$11)</f>
        <v>1.3359346681547909E-2</v>
      </c>
      <c r="V621" s="5">
        <f t="shared" ca="1" si="158"/>
        <v>0.11558264005268226</v>
      </c>
      <c r="W621" s="42">
        <f ca="1">SUMPRODUCT(L621:T621,Markiwitz!$B$3:$J$3)</f>
        <v>0.53073482950522421</v>
      </c>
    </row>
    <row r="622" spans="1:23" x14ac:dyDescent="0.25">
      <c r="A622">
        <v>621</v>
      </c>
      <c r="B622" s="25">
        <f t="shared" ca="1" si="157"/>
        <v>1</v>
      </c>
      <c r="C622" s="46">
        <v>0</v>
      </c>
      <c r="D622">
        <f t="shared" ref="D622:K631" ca="1" si="172">RAND()</f>
        <v>0.81002955543146826</v>
      </c>
      <c r="E622">
        <f t="shared" ca="1" si="172"/>
        <v>0.11372204978593892</v>
      </c>
      <c r="F622">
        <f t="shared" ca="1" si="172"/>
        <v>0.85785457910263374</v>
      </c>
      <c r="G622">
        <f t="shared" ca="1" si="172"/>
        <v>2.7794181385834449E-2</v>
      </c>
      <c r="H622">
        <f t="shared" ca="1" si="172"/>
        <v>0.57191450817634792</v>
      </c>
      <c r="I622">
        <f t="shared" ca="1" si="172"/>
        <v>0.82959618304809413</v>
      </c>
      <c r="J622">
        <f t="shared" ca="1" si="172"/>
        <v>0.65002351326075813</v>
      </c>
      <c r="K622">
        <f t="shared" ca="1" si="172"/>
        <v>0.63356704622607019</v>
      </c>
      <c r="L622" s="42">
        <f t="shared" ca="1" si="159"/>
        <v>0</v>
      </c>
      <c r="M622" s="42">
        <f t="shared" ca="1" si="160"/>
        <v>0.18022678031144967</v>
      </c>
      <c r="N622" s="42">
        <f t="shared" ca="1" si="161"/>
        <v>2.5302482787089089E-2</v>
      </c>
      <c r="O622" s="42">
        <f t="shared" ca="1" si="162"/>
        <v>0.19086756493069959</v>
      </c>
      <c r="P622" s="42">
        <f t="shared" ca="1" si="163"/>
        <v>6.1840408031693999E-3</v>
      </c>
      <c r="Q622" s="42">
        <f t="shared" ca="1" si="164"/>
        <v>0.12724759205499131</v>
      </c>
      <c r="R622" s="42">
        <f t="shared" ca="1" si="165"/>
        <v>0.18458023911212168</v>
      </c>
      <c r="S622" s="42">
        <f t="shared" ca="1" si="166"/>
        <v>0.14462638324267274</v>
      </c>
      <c r="T622" s="42">
        <f t="shared" ca="1" si="167"/>
        <v>0.14096491675780662</v>
      </c>
      <c r="U622">
        <f ca="1">+(L622^2*Markiwitz!$B$4^2)+(M622^2*Markiwitz!$C$4^2)+(N622^2*Markiwitz!$D$4^2)+(O622^2*Markiwitz!$E$4^2)+(P622^2*Markiwitz!$F$4^2)+(Q622^2*Markiwitz!$G$4^2)+(R622^2*Markiwitz!$H$4^2)+(S622^2*Markiwitz!$I$4^2)+(T622^2*Markiwitz!$J$4^2)+(2*L622*M622*Markiwitz!$B$8)+(2*L622*N622*Markiwitz!$E$8)+(2*L622*O622*Markiwitz!$H$8)+(2*L622*P622*Markiwitz!$B$11)+(2*L622*Q622*Markiwitz!$E$11)+(2*L622*R622*Markiwitz!$H$11)+(2*L622*S622*Markiwitz!$K$8)+(2*L622*T622*Markiwitz!$K$11)</f>
        <v>1.4511170311990411E-2</v>
      </c>
      <c r="V622" s="5">
        <f t="shared" ca="1" si="158"/>
        <v>0.12046231905450937</v>
      </c>
      <c r="W622" s="42">
        <f ca="1">SUMPRODUCT(L622:T622,Markiwitz!$B$3:$J$3)</f>
        <v>0.44949263963057623</v>
      </c>
    </row>
    <row r="623" spans="1:23" x14ac:dyDescent="0.25">
      <c r="A623">
        <v>622</v>
      </c>
      <c r="B623" s="25">
        <f t="shared" ca="1" si="157"/>
        <v>1</v>
      </c>
      <c r="C623" s="46">
        <v>0</v>
      </c>
      <c r="D623">
        <f t="shared" ca="1" si="172"/>
        <v>0.68306098079634314</v>
      </c>
      <c r="E623">
        <f t="shared" ca="1" si="172"/>
        <v>0.4520090257249505</v>
      </c>
      <c r="F623">
        <f t="shared" ca="1" si="172"/>
        <v>0.82406226107639025</v>
      </c>
      <c r="G623">
        <f t="shared" ca="1" si="172"/>
        <v>0.68805459287712645</v>
      </c>
      <c r="H623">
        <f t="shared" ca="1" si="172"/>
        <v>0.5399673161381674</v>
      </c>
      <c r="I623">
        <f t="shared" ca="1" si="172"/>
        <v>0.28606588205665096</v>
      </c>
      <c r="J623">
        <f t="shared" ca="1" si="172"/>
        <v>0.65828545160330043</v>
      </c>
      <c r="K623">
        <f t="shared" ca="1" si="172"/>
        <v>0.85799352506775095</v>
      </c>
      <c r="L623" s="42">
        <f t="shared" ca="1" si="159"/>
        <v>0</v>
      </c>
      <c r="M623" s="42">
        <f t="shared" ca="1" si="160"/>
        <v>0.13689971196671533</v>
      </c>
      <c r="N623" s="42">
        <f t="shared" ca="1" si="161"/>
        <v>9.0592065961605614E-2</v>
      </c>
      <c r="O623" s="42">
        <f t="shared" ca="1" si="162"/>
        <v>0.16515931864893602</v>
      </c>
      <c r="P623" s="42">
        <f t="shared" ca="1" si="163"/>
        <v>0.13790053630707766</v>
      </c>
      <c r="Q623" s="42">
        <f t="shared" ca="1" si="164"/>
        <v>0.10822074767698572</v>
      </c>
      <c r="R623" s="42">
        <f t="shared" ca="1" si="165"/>
        <v>5.7333588007622199E-2</v>
      </c>
      <c r="S623" s="42">
        <f t="shared" ca="1" si="166"/>
        <v>0.13193417754781731</v>
      </c>
      <c r="T623" s="42">
        <f t="shared" ca="1" si="167"/>
        <v>0.17195985388324014</v>
      </c>
      <c r="U623">
        <f ca="1">+(L623^2*Markiwitz!$B$4^2)+(M623^2*Markiwitz!$C$4^2)+(N623^2*Markiwitz!$D$4^2)+(O623^2*Markiwitz!$E$4^2)+(P623^2*Markiwitz!$F$4^2)+(Q623^2*Markiwitz!$G$4^2)+(R623^2*Markiwitz!$H$4^2)+(S623^2*Markiwitz!$I$4^2)+(T623^2*Markiwitz!$J$4^2)+(2*L623*M623*Markiwitz!$B$8)+(2*L623*N623*Markiwitz!$E$8)+(2*L623*O623*Markiwitz!$H$8)+(2*L623*P623*Markiwitz!$B$11)+(2*L623*Q623*Markiwitz!$E$11)+(2*L623*R623*Markiwitz!$H$11)+(2*L623*S623*Markiwitz!$K$8)+(2*L623*T623*Markiwitz!$K$11)</f>
        <v>1.1839284746591983E-2</v>
      </c>
      <c r="V623" s="5">
        <f t="shared" ca="1" si="158"/>
        <v>0.10880847736546993</v>
      </c>
      <c r="W623" s="42">
        <f ca="1">SUMPRODUCT(L623:T623,Markiwitz!$B$3:$J$3)</f>
        <v>0.43511262179326227</v>
      </c>
    </row>
    <row r="624" spans="1:23" x14ac:dyDescent="0.25">
      <c r="A624">
        <v>623</v>
      </c>
      <c r="B624" s="25">
        <f t="shared" ca="1" si="157"/>
        <v>1</v>
      </c>
      <c r="C624" s="46">
        <v>0</v>
      </c>
      <c r="D624">
        <f t="shared" ca="1" si="172"/>
        <v>0.44210933682588471</v>
      </c>
      <c r="E624">
        <f t="shared" ca="1" si="172"/>
        <v>0.82602494136060167</v>
      </c>
      <c r="F624">
        <f t="shared" ca="1" si="172"/>
        <v>0.54513160362447577</v>
      </c>
      <c r="G624">
        <f t="shared" ca="1" si="172"/>
        <v>0.6639948330612192</v>
      </c>
      <c r="H624">
        <f t="shared" ca="1" si="172"/>
        <v>0.77579557896538043</v>
      </c>
      <c r="I624">
        <f t="shared" ca="1" si="172"/>
        <v>0.30071022837278016</v>
      </c>
      <c r="J624">
        <f t="shared" ca="1" si="172"/>
        <v>0.24103523139657967</v>
      </c>
      <c r="K624">
        <f t="shared" ca="1" si="172"/>
        <v>0.15692104086016279</v>
      </c>
      <c r="L624" s="42">
        <f t="shared" ca="1" si="159"/>
        <v>0</v>
      </c>
      <c r="M624" s="42">
        <f t="shared" ca="1" si="160"/>
        <v>0.11187761890709898</v>
      </c>
      <c r="N624" s="42">
        <f t="shared" ca="1" si="161"/>
        <v>0.20902907018608233</v>
      </c>
      <c r="O624" s="42">
        <f t="shared" ca="1" si="162"/>
        <v>0.13794783490069937</v>
      </c>
      <c r="P624" s="42">
        <f t="shared" ca="1" si="163"/>
        <v>0.16802667281999045</v>
      </c>
      <c r="Q624" s="42">
        <f t="shared" ca="1" si="164"/>
        <v>0.19631831970896163</v>
      </c>
      <c r="R624" s="42">
        <f t="shared" ca="1" si="165"/>
        <v>7.609598243930793E-2</v>
      </c>
      <c r="S624" s="42">
        <f t="shared" ca="1" si="166"/>
        <v>6.0994974580215924E-2</v>
      </c>
      <c r="T624" s="42">
        <f t="shared" ca="1" si="167"/>
        <v>3.9709526457643293E-2</v>
      </c>
      <c r="U624">
        <f ca="1">+(L624^2*Markiwitz!$B$4^2)+(M624^2*Markiwitz!$C$4^2)+(N624^2*Markiwitz!$D$4^2)+(O624^2*Markiwitz!$E$4^2)+(P624^2*Markiwitz!$F$4^2)+(Q624^2*Markiwitz!$G$4^2)+(R624^2*Markiwitz!$H$4^2)+(S624^2*Markiwitz!$I$4^2)+(T624^2*Markiwitz!$J$4^2)+(2*L624*M624*Markiwitz!$B$8)+(2*L624*N624*Markiwitz!$E$8)+(2*L624*O624*Markiwitz!$H$8)+(2*L624*P624*Markiwitz!$B$11)+(2*L624*Q624*Markiwitz!$E$11)+(2*L624*R624*Markiwitz!$H$11)+(2*L624*S624*Markiwitz!$K$8)+(2*L624*T624*Markiwitz!$K$11)</f>
        <v>2.0001413670435571E-2</v>
      </c>
      <c r="V624" s="5">
        <f t="shared" ca="1" si="158"/>
        <v>0.14142635422874894</v>
      </c>
      <c r="W624" s="42">
        <f ca="1">SUMPRODUCT(L624:T624,Markiwitz!$B$3:$J$3)</f>
        <v>0.69832912493649113</v>
      </c>
    </row>
    <row r="625" spans="1:23" x14ac:dyDescent="0.25">
      <c r="A625">
        <v>624</v>
      </c>
      <c r="B625" s="25">
        <f t="shared" ca="1" si="157"/>
        <v>0.99999999999999978</v>
      </c>
      <c r="C625" s="46">
        <v>0</v>
      </c>
      <c r="D625">
        <f t="shared" ca="1" si="172"/>
        <v>0.8545864512798016</v>
      </c>
      <c r="E625">
        <f t="shared" ca="1" si="172"/>
        <v>0.30616993864038577</v>
      </c>
      <c r="F625">
        <f t="shared" ca="1" si="172"/>
        <v>0.31649512137543989</v>
      </c>
      <c r="G625">
        <f t="shared" ca="1" si="172"/>
        <v>0.73923084259721572</v>
      </c>
      <c r="H625">
        <f t="shared" ca="1" si="172"/>
        <v>0.6730155981795013</v>
      </c>
      <c r="I625">
        <f t="shared" ca="1" si="172"/>
        <v>0.73478373333187974</v>
      </c>
      <c r="J625">
        <f t="shared" ca="1" si="172"/>
        <v>0.63333698926694693</v>
      </c>
      <c r="K625">
        <f t="shared" ca="1" si="172"/>
        <v>0.64904002749336942</v>
      </c>
      <c r="L625" s="42">
        <f t="shared" ca="1" si="159"/>
        <v>0</v>
      </c>
      <c r="M625" s="42">
        <f t="shared" ca="1" si="160"/>
        <v>0.17416871707477968</v>
      </c>
      <c r="N625" s="42">
        <f t="shared" ca="1" si="161"/>
        <v>6.2398865954406177E-2</v>
      </c>
      <c r="O625" s="42">
        <f t="shared" ca="1" si="162"/>
        <v>6.4503186503642507E-2</v>
      </c>
      <c r="P625" s="42">
        <f t="shared" ca="1" si="163"/>
        <v>0.15065870431768746</v>
      </c>
      <c r="Q625" s="42">
        <f t="shared" ca="1" si="164"/>
        <v>0.13716372770794202</v>
      </c>
      <c r="R625" s="42">
        <f t="shared" ca="1" si="165"/>
        <v>0.14975236264298036</v>
      </c>
      <c r="S625" s="42">
        <f t="shared" ca="1" si="166"/>
        <v>0.12907704156956226</v>
      </c>
      <c r="T625" s="42">
        <f t="shared" ca="1" si="167"/>
        <v>0.13227739422899937</v>
      </c>
      <c r="U625">
        <f ca="1">+(L625^2*Markiwitz!$B$4^2)+(M625^2*Markiwitz!$C$4^2)+(N625^2*Markiwitz!$D$4^2)+(O625^2*Markiwitz!$E$4^2)+(P625^2*Markiwitz!$F$4^2)+(Q625^2*Markiwitz!$G$4^2)+(R625^2*Markiwitz!$H$4^2)+(S625^2*Markiwitz!$I$4^2)+(T625^2*Markiwitz!$J$4^2)+(2*L625*M625*Markiwitz!$B$8)+(2*L625*N625*Markiwitz!$E$8)+(2*L625*O625*Markiwitz!$H$8)+(2*L625*P625*Markiwitz!$B$11)+(2*L625*Q625*Markiwitz!$E$11)+(2*L625*R625*Markiwitz!$H$11)+(2*L625*S625*Markiwitz!$K$8)+(2*L625*T625*Markiwitz!$K$11)</f>
        <v>1.3495067282743169E-2</v>
      </c>
      <c r="V625" s="5">
        <f t="shared" ca="1" si="158"/>
        <v>0.11616827141153116</v>
      </c>
      <c r="W625" s="42">
        <f ca="1">SUMPRODUCT(L625:T625,Markiwitz!$B$3:$J$3)</f>
        <v>0.49241513228204725</v>
      </c>
    </row>
    <row r="626" spans="1:23" x14ac:dyDescent="0.25">
      <c r="A626">
        <v>625</v>
      </c>
      <c r="B626" s="25">
        <f t="shared" ca="1" si="157"/>
        <v>0.99999999999999978</v>
      </c>
      <c r="C626" s="46">
        <v>0</v>
      </c>
      <c r="D626">
        <f t="shared" ca="1" si="172"/>
        <v>0.65241765675875107</v>
      </c>
      <c r="E626">
        <f t="shared" ca="1" si="172"/>
        <v>0.85440921530024738</v>
      </c>
      <c r="F626">
        <f t="shared" ca="1" si="172"/>
        <v>0.94528089772721413</v>
      </c>
      <c r="G626">
        <f t="shared" ca="1" si="172"/>
        <v>0.67603872303258195</v>
      </c>
      <c r="H626">
        <f t="shared" ca="1" si="172"/>
        <v>0.78059374471996823</v>
      </c>
      <c r="I626">
        <f t="shared" ca="1" si="172"/>
        <v>5.6123484185874095E-2</v>
      </c>
      <c r="J626">
        <f t="shared" ca="1" si="172"/>
        <v>0.24398784939088414</v>
      </c>
      <c r="K626">
        <f t="shared" ca="1" si="172"/>
        <v>2.1365066170253133E-2</v>
      </c>
      <c r="L626" s="42">
        <f t="shared" ca="1" si="159"/>
        <v>0</v>
      </c>
      <c r="M626" s="42">
        <f t="shared" ca="1" si="160"/>
        <v>0.15422795395589017</v>
      </c>
      <c r="N626" s="42">
        <f t="shared" ca="1" si="161"/>
        <v>0.2019776499788106</v>
      </c>
      <c r="O626" s="42">
        <f t="shared" ca="1" si="162"/>
        <v>0.22345921705176139</v>
      </c>
      <c r="P626" s="42">
        <f t="shared" ca="1" si="163"/>
        <v>0.15981184440387131</v>
      </c>
      <c r="Q626" s="42">
        <f t="shared" ca="1" si="164"/>
        <v>0.18452807779150029</v>
      </c>
      <c r="R626" s="42">
        <f t="shared" ca="1" si="165"/>
        <v>1.326728368736323E-2</v>
      </c>
      <c r="S626" s="42">
        <f t="shared" ca="1" si="166"/>
        <v>5.7677388727645294E-2</v>
      </c>
      <c r="T626" s="42">
        <f t="shared" ca="1" si="167"/>
        <v>5.0505844031575545E-3</v>
      </c>
      <c r="U626">
        <f ca="1">+(L626^2*Markiwitz!$B$4^2)+(M626^2*Markiwitz!$C$4^2)+(N626^2*Markiwitz!$D$4^2)+(O626^2*Markiwitz!$E$4^2)+(P626^2*Markiwitz!$F$4^2)+(Q626^2*Markiwitz!$G$4^2)+(R626^2*Markiwitz!$H$4^2)+(S626^2*Markiwitz!$I$4^2)+(T626^2*Markiwitz!$J$4^2)+(2*L626*M626*Markiwitz!$B$8)+(2*L626*N626*Markiwitz!$E$8)+(2*L626*O626*Markiwitz!$H$8)+(2*L626*P626*Markiwitz!$B$11)+(2*L626*Q626*Markiwitz!$E$11)+(2*L626*R626*Markiwitz!$H$11)+(2*L626*S626*Markiwitz!$K$8)+(2*L626*T626*Markiwitz!$K$11)</f>
        <v>2.0802514195115598E-2</v>
      </c>
      <c r="V626" s="5">
        <f t="shared" ca="1" si="158"/>
        <v>0.14423076715845201</v>
      </c>
      <c r="W626" s="42">
        <f ca="1">SUMPRODUCT(L626:T626,Markiwitz!$B$3:$J$3)</f>
        <v>0.68670462164638169</v>
      </c>
    </row>
    <row r="627" spans="1:23" x14ac:dyDescent="0.25">
      <c r="A627">
        <v>626</v>
      </c>
      <c r="B627" s="25">
        <f t="shared" ca="1" si="157"/>
        <v>1.0000000000000002</v>
      </c>
      <c r="C627" s="46">
        <v>0</v>
      </c>
      <c r="D627">
        <f t="shared" ca="1" si="172"/>
        <v>0.38899862892998571</v>
      </c>
      <c r="E627">
        <f t="shared" ca="1" si="172"/>
        <v>0.60444926944866018</v>
      </c>
      <c r="F627">
        <f t="shared" ca="1" si="172"/>
        <v>0.55350141311198653</v>
      </c>
      <c r="G627">
        <f t="shared" ca="1" si="172"/>
        <v>3.3101825803130036E-2</v>
      </c>
      <c r="H627">
        <f t="shared" ca="1" si="172"/>
        <v>1.5967289870088219E-2</v>
      </c>
      <c r="I627">
        <f t="shared" ca="1" si="172"/>
        <v>0.79193845315045597</v>
      </c>
      <c r="J627">
        <f t="shared" ca="1" si="172"/>
        <v>0.92447772488656466</v>
      </c>
      <c r="K627">
        <f t="shared" ca="1" si="172"/>
        <v>0.91499189877461751</v>
      </c>
      <c r="L627" s="42">
        <f t="shared" ca="1" si="159"/>
        <v>0</v>
      </c>
      <c r="M627" s="42">
        <f t="shared" ca="1" si="160"/>
        <v>9.2017833678283908E-2</v>
      </c>
      <c r="N627" s="42">
        <f t="shared" ca="1" si="161"/>
        <v>0.14298279789849302</v>
      </c>
      <c r="O627" s="42">
        <f t="shared" ca="1" si="162"/>
        <v>0.1309310552392742</v>
      </c>
      <c r="P627" s="42">
        <f t="shared" ca="1" si="163"/>
        <v>7.8302545939003196E-3</v>
      </c>
      <c r="Q627" s="42">
        <f t="shared" ca="1" si="164"/>
        <v>3.7770709567800926E-3</v>
      </c>
      <c r="R627" s="42">
        <f t="shared" ca="1" si="165"/>
        <v>0.18733346455715172</v>
      </c>
      <c r="S627" s="42">
        <f t="shared" ca="1" si="166"/>
        <v>0.21868570015757394</v>
      </c>
      <c r="T627" s="42">
        <f t="shared" ca="1" si="167"/>
        <v>0.21644182291854289</v>
      </c>
      <c r="U627">
        <f ca="1">+(L627^2*Markiwitz!$B$4^2)+(M627^2*Markiwitz!$C$4^2)+(N627^2*Markiwitz!$D$4^2)+(O627^2*Markiwitz!$E$4^2)+(P627^2*Markiwitz!$F$4^2)+(Q627^2*Markiwitz!$G$4^2)+(R627^2*Markiwitz!$H$4^2)+(S627^2*Markiwitz!$I$4^2)+(T627^2*Markiwitz!$J$4^2)+(2*L627*M627*Markiwitz!$B$8)+(2*L627*N627*Markiwitz!$E$8)+(2*L627*O627*Markiwitz!$H$8)+(2*L627*P627*Markiwitz!$B$11)+(2*L627*Q627*Markiwitz!$E$11)+(2*L627*R627*Markiwitz!$H$11)+(2*L627*S627*Markiwitz!$K$8)+(2*L627*T627*Markiwitz!$K$11)</f>
        <v>1.2832804140991822E-2</v>
      </c>
      <c r="V627" s="5">
        <f t="shared" ca="1" si="158"/>
        <v>0.11328196741314048</v>
      </c>
      <c r="W627" s="42">
        <f ca="1">SUMPRODUCT(L627:T627,Markiwitz!$B$3:$J$3)</f>
        <v>0.10337369711464847</v>
      </c>
    </row>
    <row r="628" spans="1:23" x14ac:dyDescent="0.25">
      <c r="A628">
        <v>627</v>
      </c>
      <c r="B628" s="25">
        <f t="shared" ca="1" si="157"/>
        <v>1</v>
      </c>
      <c r="C628" s="46">
        <v>0</v>
      </c>
      <c r="D628">
        <f t="shared" ca="1" si="172"/>
        <v>0.79961817024615667</v>
      </c>
      <c r="E628">
        <f t="shared" ca="1" si="172"/>
        <v>0.57018215155114915</v>
      </c>
      <c r="F628">
        <f t="shared" ca="1" si="172"/>
        <v>0.19006280333838688</v>
      </c>
      <c r="G628">
        <f t="shared" ca="1" si="172"/>
        <v>0.38978732802905491</v>
      </c>
      <c r="H628">
        <f t="shared" ca="1" si="172"/>
        <v>0.96357060380157589</v>
      </c>
      <c r="I628">
        <f t="shared" ca="1" si="172"/>
        <v>0.69211744764357708</v>
      </c>
      <c r="J628">
        <f t="shared" ca="1" si="172"/>
        <v>0.51780038920694238</v>
      </c>
      <c r="K628">
        <f t="shared" ca="1" si="172"/>
        <v>0.10907191583691034</v>
      </c>
      <c r="L628" s="42">
        <f t="shared" ca="1" si="159"/>
        <v>0</v>
      </c>
      <c r="M628" s="42">
        <f t="shared" ca="1" si="160"/>
        <v>0.18893628087292166</v>
      </c>
      <c r="N628" s="42">
        <f t="shared" ca="1" si="161"/>
        <v>0.1347244211584529</v>
      </c>
      <c r="O628" s="42">
        <f t="shared" ca="1" si="162"/>
        <v>4.4908633309297827E-2</v>
      </c>
      <c r="P628" s="42">
        <f t="shared" ca="1" si="163"/>
        <v>9.2100168342262784E-2</v>
      </c>
      <c r="Q628" s="42">
        <f t="shared" ca="1" si="164"/>
        <v>0.22767547438885913</v>
      </c>
      <c r="R628" s="42">
        <f t="shared" ca="1" si="165"/>
        <v>0.16353567408902317</v>
      </c>
      <c r="S628" s="42">
        <f t="shared" ca="1" si="166"/>
        <v>0.12234749460632487</v>
      </c>
      <c r="T628" s="42">
        <f t="shared" ca="1" si="167"/>
        <v>2.5771853232857689E-2</v>
      </c>
      <c r="U628">
        <f ca="1">+(L628^2*Markiwitz!$B$4^2)+(M628^2*Markiwitz!$C$4^2)+(N628^2*Markiwitz!$D$4^2)+(O628^2*Markiwitz!$E$4^2)+(P628^2*Markiwitz!$F$4^2)+(Q628^2*Markiwitz!$G$4^2)+(R628^2*Markiwitz!$H$4^2)+(S628^2*Markiwitz!$I$4^2)+(T628^2*Markiwitz!$J$4^2)+(2*L628*M628*Markiwitz!$B$8)+(2*L628*N628*Markiwitz!$E$8)+(2*L628*O628*Markiwitz!$H$8)+(2*L628*P628*Markiwitz!$B$11)+(2*L628*Q628*Markiwitz!$E$11)+(2*L628*R628*Markiwitz!$H$11)+(2*L628*S628*Markiwitz!$K$8)+(2*L628*T628*Markiwitz!$K$11)</f>
        <v>2.170123059617151E-2</v>
      </c>
      <c r="V628" s="5">
        <f t="shared" ca="1" si="158"/>
        <v>0.14731337548291909</v>
      </c>
      <c r="W628" s="42">
        <f ca="1">SUMPRODUCT(L628:T628,Markiwitz!$B$3:$J$3)</f>
        <v>0.72826201691540804</v>
      </c>
    </row>
    <row r="629" spans="1:23" x14ac:dyDescent="0.25">
      <c r="A629">
        <v>628</v>
      </c>
      <c r="B629" s="25">
        <f t="shared" ca="1" si="157"/>
        <v>1</v>
      </c>
      <c r="C629" s="46">
        <v>0</v>
      </c>
      <c r="D629">
        <f t="shared" ca="1" si="172"/>
        <v>0.36627992513279928</v>
      </c>
      <c r="E629">
        <f t="shared" ca="1" si="172"/>
        <v>0.5367666821455872</v>
      </c>
      <c r="F629">
        <f t="shared" ca="1" si="172"/>
        <v>0.57905336962711229</v>
      </c>
      <c r="G629">
        <f t="shared" ca="1" si="172"/>
        <v>0.59286514743291729</v>
      </c>
      <c r="H629">
        <f t="shared" ca="1" si="172"/>
        <v>2.6095393858948213E-2</v>
      </c>
      <c r="I629">
        <f t="shared" ca="1" si="172"/>
        <v>5.944194494801025E-2</v>
      </c>
      <c r="J629">
        <f t="shared" ca="1" si="172"/>
        <v>7.3584552629017641E-2</v>
      </c>
      <c r="K629">
        <f t="shared" ca="1" si="172"/>
        <v>0.47429152762272919</v>
      </c>
      <c r="L629" s="42">
        <f t="shared" ca="1" si="159"/>
        <v>0</v>
      </c>
      <c r="M629" s="42">
        <f t="shared" ca="1" si="160"/>
        <v>0.13523956096379869</v>
      </c>
      <c r="N629" s="42">
        <f t="shared" ca="1" si="161"/>
        <v>0.19818746661326017</v>
      </c>
      <c r="O629" s="42">
        <f t="shared" ca="1" si="162"/>
        <v>0.21380075212854302</v>
      </c>
      <c r="P629" s="42">
        <f t="shared" ca="1" si="163"/>
        <v>0.21890040034406938</v>
      </c>
      <c r="Q629" s="42">
        <f t="shared" ca="1" si="164"/>
        <v>9.6350615103517768E-3</v>
      </c>
      <c r="R629" s="42">
        <f t="shared" ca="1" si="165"/>
        <v>2.1947428690471078E-2</v>
      </c>
      <c r="S629" s="42">
        <f t="shared" ca="1" si="166"/>
        <v>2.7169227436250651E-2</v>
      </c>
      <c r="T629" s="42">
        <f t="shared" ca="1" si="167"/>
        <v>0.17512010231325528</v>
      </c>
      <c r="U629">
        <f ca="1">+(L629^2*Markiwitz!$B$4^2)+(M629^2*Markiwitz!$C$4^2)+(N629^2*Markiwitz!$D$4^2)+(O629^2*Markiwitz!$E$4^2)+(P629^2*Markiwitz!$F$4^2)+(Q629^2*Markiwitz!$G$4^2)+(R629^2*Markiwitz!$H$4^2)+(S629^2*Markiwitz!$I$4^2)+(T629^2*Markiwitz!$J$4^2)+(2*L629*M629*Markiwitz!$B$8)+(2*L629*N629*Markiwitz!$E$8)+(2*L629*O629*Markiwitz!$H$8)+(2*L629*P629*Markiwitz!$B$11)+(2*L629*Q629*Markiwitz!$E$11)+(2*L629*R629*Markiwitz!$H$11)+(2*L629*S629*Markiwitz!$K$8)+(2*L629*T629*Markiwitz!$K$11)</f>
        <v>1.3826902763633176E-2</v>
      </c>
      <c r="V629" s="5">
        <f t="shared" ca="1" si="158"/>
        <v>0.11758785125867882</v>
      </c>
      <c r="W629" s="42">
        <f ca="1">SUMPRODUCT(L629:T629,Markiwitz!$B$3:$J$3)</f>
        <v>0.23098617365400831</v>
      </c>
    </row>
    <row r="630" spans="1:23" x14ac:dyDescent="0.25">
      <c r="A630">
        <v>629</v>
      </c>
      <c r="B630" s="25">
        <f t="shared" ca="1" si="157"/>
        <v>0.99999999999999989</v>
      </c>
      <c r="C630" s="46">
        <v>0</v>
      </c>
      <c r="D630">
        <f t="shared" ca="1" si="172"/>
        <v>0.69991600558880751</v>
      </c>
      <c r="E630">
        <f t="shared" ca="1" si="172"/>
        <v>0.40051186028092767</v>
      </c>
      <c r="F630">
        <f t="shared" ca="1" si="172"/>
        <v>0.9326006314878742</v>
      </c>
      <c r="G630">
        <f t="shared" ca="1" si="172"/>
        <v>0.68875808546992767</v>
      </c>
      <c r="H630">
        <f t="shared" ca="1" si="172"/>
        <v>0.70091912748607721</v>
      </c>
      <c r="I630">
        <f t="shared" ca="1" si="172"/>
        <v>0.49444580099268376</v>
      </c>
      <c r="J630">
        <f t="shared" ca="1" si="172"/>
        <v>0.59965145621794114</v>
      </c>
      <c r="K630">
        <f t="shared" ca="1" si="172"/>
        <v>0.26578681370432311</v>
      </c>
      <c r="L630" s="42">
        <f t="shared" ca="1" si="159"/>
        <v>0</v>
      </c>
      <c r="M630" s="42">
        <f t="shared" ca="1" si="160"/>
        <v>0.14634665267256342</v>
      </c>
      <c r="N630" s="42">
        <f t="shared" ca="1" si="161"/>
        <v>8.374372016034444E-2</v>
      </c>
      <c r="O630" s="42">
        <f t="shared" ca="1" si="162"/>
        <v>0.19499908504557245</v>
      </c>
      <c r="P630" s="42">
        <f t="shared" ca="1" si="163"/>
        <v>0.14401362378460106</v>
      </c>
      <c r="Q630" s="42">
        <f t="shared" ca="1" si="164"/>
        <v>0.14655639717149721</v>
      </c>
      <c r="R630" s="42">
        <f t="shared" ca="1" si="165"/>
        <v>0.10338453089440371</v>
      </c>
      <c r="S630" s="42">
        <f t="shared" ca="1" si="166"/>
        <v>0.12538216398394539</v>
      </c>
      <c r="T630" s="42">
        <f t="shared" ca="1" si="167"/>
        <v>5.5573826287072269E-2</v>
      </c>
      <c r="U630">
        <f ca="1">+(L630^2*Markiwitz!$B$4^2)+(M630^2*Markiwitz!$C$4^2)+(N630^2*Markiwitz!$D$4^2)+(O630^2*Markiwitz!$E$4^2)+(P630^2*Markiwitz!$F$4^2)+(Q630^2*Markiwitz!$G$4^2)+(R630^2*Markiwitz!$H$4^2)+(S630^2*Markiwitz!$I$4^2)+(T630^2*Markiwitz!$J$4^2)+(2*L630*M630*Markiwitz!$B$8)+(2*L630*N630*Markiwitz!$E$8)+(2*L630*O630*Markiwitz!$H$8)+(2*L630*P630*Markiwitz!$B$11)+(2*L630*Q630*Markiwitz!$E$11)+(2*L630*R630*Markiwitz!$H$11)+(2*L630*S630*Markiwitz!$K$8)+(2*L630*T630*Markiwitz!$K$11)</f>
        <v>1.5627289583631757E-2</v>
      </c>
      <c r="V630" s="5">
        <f t="shared" ca="1" si="158"/>
        <v>0.12500915799905124</v>
      </c>
      <c r="W630" s="42">
        <f ca="1">SUMPRODUCT(L630:T630,Markiwitz!$B$3:$J$3)</f>
        <v>0.54746990909361881</v>
      </c>
    </row>
    <row r="631" spans="1:23" x14ac:dyDescent="0.25">
      <c r="A631">
        <v>630</v>
      </c>
      <c r="B631" s="25">
        <f t="shared" ca="1" si="157"/>
        <v>1.0000000000000002</v>
      </c>
      <c r="C631" s="46">
        <v>0</v>
      </c>
      <c r="D631">
        <f t="shared" ca="1" si="172"/>
        <v>0.89539445038604326</v>
      </c>
      <c r="E631">
        <f t="shared" ca="1" si="172"/>
        <v>0.56498454804555664</v>
      </c>
      <c r="F631">
        <f t="shared" ca="1" si="172"/>
        <v>3.4923959368370339E-2</v>
      </c>
      <c r="G631">
        <f t="shared" ca="1" si="172"/>
        <v>0.24941468921154231</v>
      </c>
      <c r="H631">
        <f t="shared" ca="1" si="172"/>
        <v>0.41884060087118402</v>
      </c>
      <c r="I631">
        <f t="shared" ca="1" si="172"/>
        <v>0.23787637358727776</v>
      </c>
      <c r="J631">
        <f t="shared" ca="1" si="172"/>
        <v>0.11422382079440807</v>
      </c>
      <c r="K631">
        <f t="shared" ca="1" si="172"/>
        <v>0.87094212927203662</v>
      </c>
      <c r="L631" s="42">
        <f t="shared" ca="1" si="159"/>
        <v>0</v>
      </c>
      <c r="M631" s="42">
        <f t="shared" ca="1" si="160"/>
        <v>0.26439328508700527</v>
      </c>
      <c r="N631" s="42">
        <f t="shared" ca="1" si="161"/>
        <v>0.16682940196553409</v>
      </c>
      <c r="O631" s="42">
        <f t="shared" ca="1" si="162"/>
        <v>1.0312393986435249E-2</v>
      </c>
      <c r="P631" s="42">
        <f t="shared" ca="1" si="163"/>
        <v>7.3647506974342983E-2</v>
      </c>
      <c r="Q631" s="42">
        <f t="shared" ca="1" si="164"/>
        <v>0.12367581946080113</v>
      </c>
      <c r="R631" s="42">
        <f t="shared" ca="1" si="165"/>
        <v>7.0240457521495964E-2</v>
      </c>
      <c r="S631" s="42">
        <f t="shared" ca="1" si="166"/>
        <v>3.372816438833455E-2</v>
      </c>
      <c r="T631" s="42">
        <f t="shared" ca="1" si="167"/>
        <v>0.25717297061605093</v>
      </c>
      <c r="U631">
        <f ca="1">+(L631^2*Markiwitz!$B$4^2)+(M631^2*Markiwitz!$C$4^2)+(N631^2*Markiwitz!$D$4^2)+(O631^2*Markiwitz!$E$4^2)+(P631^2*Markiwitz!$F$4^2)+(Q631^2*Markiwitz!$G$4^2)+(R631^2*Markiwitz!$H$4^2)+(S631^2*Markiwitz!$I$4^2)+(T631^2*Markiwitz!$J$4^2)+(2*L631*M631*Markiwitz!$B$8)+(2*L631*N631*Markiwitz!$E$8)+(2*L631*O631*Markiwitz!$H$8)+(2*L631*P631*Markiwitz!$B$11)+(2*L631*Q631*Markiwitz!$E$11)+(2*L631*R631*Markiwitz!$H$11)+(2*L631*S631*Markiwitz!$K$8)+(2*L631*T631*Markiwitz!$K$11)</f>
        <v>1.0583059544553592E-2</v>
      </c>
      <c r="V631" s="5">
        <f t="shared" ca="1" si="158"/>
        <v>0.10287399838906619</v>
      </c>
      <c r="W631" s="42">
        <f ca="1">SUMPRODUCT(L631:T631,Markiwitz!$B$3:$J$3)</f>
        <v>0.45703922577722161</v>
      </c>
    </row>
    <row r="632" spans="1:23" x14ac:dyDescent="0.25">
      <c r="A632">
        <v>631</v>
      </c>
      <c r="B632" s="25">
        <f t="shared" ca="1" si="157"/>
        <v>0.99999999999999989</v>
      </c>
      <c r="C632" s="46">
        <v>0</v>
      </c>
      <c r="D632">
        <f t="shared" ref="D632:K641" ca="1" si="173">RAND()</f>
        <v>2.3828446236077827E-2</v>
      </c>
      <c r="E632">
        <f t="shared" ca="1" si="173"/>
        <v>0.25407517286112968</v>
      </c>
      <c r="F632">
        <f t="shared" ca="1" si="173"/>
        <v>0.71092637225537647</v>
      </c>
      <c r="G632">
        <f t="shared" ca="1" si="173"/>
        <v>0.9555308679518365</v>
      </c>
      <c r="H632">
        <f t="shared" ca="1" si="173"/>
        <v>0.41847109508064273</v>
      </c>
      <c r="I632">
        <f t="shared" ca="1" si="173"/>
        <v>0.10141596851835999</v>
      </c>
      <c r="J632">
        <f t="shared" ca="1" si="173"/>
        <v>0.20601016519641724</v>
      </c>
      <c r="K632">
        <f t="shared" ca="1" si="173"/>
        <v>0.51269585656268069</v>
      </c>
      <c r="L632" s="42">
        <f t="shared" ca="1" si="159"/>
        <v>0</v>
      </c>
      <c r="M632" s="42">
        <f t="shared" ca="1" si="160"/>
        <v>7.4862679920441894E-3</v>
      </c>
      <c r="N632" s="42">
        <f t="shared" ca="1" si="161"/>
        <v>7.982370379162633E-2</v>
      </c>
      <c r="O632" s="42">
        <f t="shared" ca="1" si="162"/>
        <v>0.22335427549855855</v>
      </c>
      <c r="P632" s="42">
        <f t="shared" ca="1" si="163"/>
        <v>0.30020254284676695</v>
      </c>
      <c r="Q632" s="42">
        <f t="shared" ca="1" si="164"/>
        <v>0.13147255736526589</v>
      </c>
      <c r="R632" s="42">
        <f t="shared" ca="1" si="165"/>
        <v>3.1862216758877043E-2</v>
      </c>
      <c r="S632" s="42">
        <f t="shared" ca="1" si="166"/>
        <v>6.4722948801026345E-2</v>
      </c>
      <c r="T632" s="42">
        <f t="shared" ca="1" si="167"/>
        <v>0.1610754869458346</v>
      </c>
      <c r="U632">
        <f ca="1">+(L632^2*Markiwitz!$B$4^2)+(M632^2*Markiwitz!$C$4^2)+(N632^2*Markiwitz!$D$4^2)+(O632^2*Markiwitz!$E$4^2)+(P632^2*Markiwitz!$F$4^2)+(Q632^2*Markiwitz!$G$4^2)+(R632^2*Markiwitz!$H$4^2)+(S632^2*Markiwitz!$I$4^2)+(T632^2*Markiwitz!$J$4^2)+(2*L632*M632*Markiwitz!$B$8)+(2*L632*N632*Markiwitz!$E$8)+(2*L632*O632*Markiwitz!$H$8)+(2*L632*P632*Markiwitz!$B$11)+(2*L632*Q632*Markiwitz!$E$11)+(2*L632*R632*Markiwitz!$H$11)+(2*L632*S632*Markiwitz!$K$8)+(2*L632*T632*Markiwitz!$K$11)</f>
        <v>2.1213811013670456E-2</v>
      </c>
      <c r="V632" s="5">
        <f t="shared" ca="1" si="158"/>
        <v>0.14564961727951933</v>
      </c>
      <c r="W632" s="42">
        <f ca="1">SUMPRODUCT(L632:T632,Markiwitz!$B$3:$J$3)</f>
        <v>0.55236056381143683</v>
      </c>
    </row>
    <row r="633" spans="1:23" x14ac:dyDescent="0.25">
      <c r="A633">
        <v>632</v>
      </c>
      <c r="B633" s="25">
        <f t="shared" ca="1" si="157"/>
        <v>1</v>
      </c>
      <c r="C633" s="46">
        <v>0</v>
      </c>
      <c r="D633">
        <f t="shared" ca="1" si="173"/>
        <v>0.58155617441318619</v>
      </c>
      <c r="E633">
        <f t="shared" ca="1" si="173"/>
        <v>6.6633791507630935E-4</v>
      </c>
      <c r="F633">
        <f t="shared" ca="1" si="173"/>
        <v>0.71398610714491362</v>
      </c>
      <c r="G633">
        <f t="shared" ca="1" si="173"/>
        <v>3.4449908609706759E-2</v>
      </c>
      <c r="H633">
        <f t="shared" ca="1" si="173"/>
        <v>0.93650326977820286</v>
      </c>
      <c r="I633">
        <f t="shared" ca="1" si="173"/>
        <v>0.19946856410312652</v>
      </c>
      <c r="J633">
        <f t="shared" ca="1" si="173"/>
        <v>0.65430600336420408</v>
      </c>
      <c r="K633">
        <f t="shared" ca="1" si="173"/>
        <v>0.40864846644174824</v>
      </c>
      <c r="L633" s="42">
        <f t="shared" ca="1" si="159"/>
        <v>0</v>
      </c>
      <c r="M633" s="42">
        <f t="shared" ca="1" si="160"/>
        <v>0.16476616999782462</v>
      </c>
      <c r="N633" s="42">
        <f t="shared" ca="1" si="161"/>
        <v>1.8878648533349635E-4</v>
      </c>
      <c r="O633" s="42">
        <f t="shared" ca="1" si="162"/>
        <v>0.20228614445479523</v>
      </c>
      <c r="P633" s="42">
        <f t="shared" ca="1" si="163"/>
        <v>9.7603288351705009E-3</v>
      </c>
      <c r="Q633" s="42">
        <f t="shared" ca="1" si="164"/>
        <v>0.26532958249044997</v>
      </c>
      <c r="R633" s="42">
        <f t="shared" ca="1" si="165"/>
        <v>5.651332199404558E-2</v>
      </c>
      <c r="S633" s="42">
        <f t="shared" ca="1" si="166"/>
        <v>0.18537761083817192</v>
      </c>
      <c r="T633" s="42">
        <f t="shared" ca="1" si="167"/>
        <v>0.11577805490420867</v>
      </c>
      <c r="U633">
        <f ca="1">+(L633^2*Markiwitz!$B$4^2)+(M633^2*Markiwitz!$C$4^2)+(N633^2*Markiwitz!$D$4^2)+(O633^2*Markiwitz!$E$4^2)+(P633^2*Markiwitz!$F$4^2)+(Q633^2*Markiwitz!$G$4^2)+(R633^2*Markiwitz!$H$4^2)+(S633^2*Markiwitz!$I$4^2)+(T633^2*Markiwitz!$J$4^2)+(2*L633*M633*Markiwitz!$B$8)+(2*L633*N633*Markiwitz!$E$8)+(2*L633*O633*Markiwitz!$H$8)+(2*L633*P633*Markiwitz!$B$11)+(2*L633*Q633*Markiwitz!$E$11)+(2*L633*R633*Markiwitz!$H$11)+(2*L633*S633*Markiwitz!$K$8)+(2*L633*T633*Markiwitz!$K$11)</f>
        <v>2.8110173621517062E-2</v>
      </c>
      <c r="V633" s="5">
        <f t="shared" ca="1" si="158"/>
        <v>0.16766088876514124</v>
      </c>
      <c r="W633" s="42">
        <f ca="1">SUMPRODUCT(L633:T633,Markiwitz!$B$3:$J$3)</f>
        <v>0.8153541703011733</v>
      </c>
    </row>
    <row r="634" spans="1:23" x14ac:dyDescent="0.25">
      <c r="A634">
        <v>633</v>
      </c>
      <c r="B634" s="25">
        <f t="shared" ca="1" si="157"/>
        <v>1.0000000000000002</v>
      </c>
      <c r="C634" s="46">
        <v>0</v>
      </c>
      <c r="D634">
        <f t="shared" ca="1" si="173"/>
        <v>0.98165966766720791</v>
      </c>
      <c r="E634">
        <f t="shared" ca="1" si="173"/>
        <v>0.41445350554812677</v>
      </c>
      <c r="F634">
        <f t="shared" ca="1" si="173"/>
        <v>0.53485848132061498</v>
      </c>
      <c r="G634">
        <f t="shared" ca="1" si="173"/>
        <v>0.62993516260485827</v>
      </c>
      <c r="H634">
        <f t="shared" ca="1" si="173"/>
        <v>4.2596853738371632E-2</v>
      </c>
      <c r="I634">
        <f t="shared" ca="1" si="173"/>
        <v>0.30209676534086793</v>
      </c>
      <c r="J634">
        <f t="shared" ca="1" si="173"/>
        <v>0.4805360957908037</v>
      </c>
      <c r="K634">
        <f t="shared" ca="1" si="173"/>
        <v>0.94604146693228286</v>
      </c>
      <c r="L634" s="42">
        <f t="shared" ca="1" si="159"/>
        <v>0</v>
      </c>
      <c r="M634" s="42">
        <f t="shared" ca="1" si="160"/>
        <v>0.22659726075583478</v>
      </c>
      <c r="N634" s="42">
        <f t="shared" ca="1" si="161"/>
        <v>9.5668623415112605E-2</v>
      </c>
      <c r="O634" s="42">
        <f t="shared" ca="1" si="162"/>
        <v>0.12346179714940096</v>
      </c>
      <c r="P634" s="42">
        <f t="shared" ca="1" si="163"/>
        <v>0.14540842106638635</v>
      </c>
      <c r="Q634" s="42">
        <f t="shared" ca="1" si="164"/>
        <v>9.8326647124756736E-3</v>
      </c>
      <c r="R634" s="42">
        <f t="shared" ca="1" si="165"/>
        <v>6.9733230124562423E-2</v>
      </c>
      <c r="S634" s="42">
        <f t="shared" ca="1" si="166"/>
        <v>0.11092251885957455</v>
      </c>
      <c r="T634" s="42">
        <f t="shared" ca="1" si="167"/>
        <v>0.21837548391665265</v>
      </c>
      <c r="U634">
        <f ca="1">+(L634^2*Markiwitz!$B$4^2)+(M634^2*Markiwitz!$C$4^2)+(N634^2*Markiwitz!$D$4^2)+(O634^2*Markiwitz!$E$4^2)+(P634^2*Markiwitz!$F$4^2)+(Q634^2*Markiwitz!$G$4^2)+(R634^2*Markiwitz!$H$4^2)+(S634^2*Markiwitz!$I$4^2)+(T634^2*Markiwitz!$J$4^2)+(2*L634*M634*Markiwitz!$B$8)+(2*L634*N634*Markiwitz!$E$8)+(2*L634*O634*Markiwitz!$H$8)+(2*L634*P634*Markiwitz!$B$11)+(2*L634*Q634*Markiwitz!$E$11)+(2*L634*R634*Markiwitz!$H$11)+(2*L634*S634*Markiwitz!$K$8)+(2*L634*T634*Markiwitz!$K$11)</f>
        <v>8.6895321025420354E-3</v>
      </c>
      <c r="V634" s="5">
        <f t="shared" ca="1" si="158"/>
        <v>9.3217659821205737E-2</v>
      </c>
      <c r="W634" s="42">
        <f ca="1">SUMPRODUCT(L634:T634,Markiwitz!$B$3:$J$3)</f>
        <v>0.17241649667149228</v>
      </c>
    </row>
    <row r="635" spans="1:23" x14ac:dyDescent="0.25">
      <c r="A635">
        <v>634</v>
      </c>
      <c r="B635" s="25">
        <f t="shared" ca="1" si="157"/>
        <v>1.0000000000000002</v>
      </c>
      <c r="C635" s="46">
        <v>0</v>
      </c>
      <c r="D635">
        <f t="shared" ca="1" si="173"/>
        <v>0.96967060473411526</v>
      </c>
      <c r="E635">
        <f t="shared" ca="1" si="173"/>
        <v>0.60409703691147509</v>
      </c>
      <c r="F635">
        <f t="shared" ca="1" si="173"/>
        <v>0.87061879014783372</v>
      </c>
      <c r="G635">
        <f t="shared" ca="1" si="173"/>
        <v>0.20052279303557252</v>
      </c>
      <c r="H635">
        <f t="shared" ca="1" si="173"/>
        <v>0.4237415861092827</v>
      </c>
      <c r="I635">
        <f t="shared" ca="1" si="173"/>
        <v>6.4076641879844076E-2</v>
      </c>
      <c r="J635">
        <f t="shared" ca="1" si="173"/>
        <v>0.41170670561181821</v>
      </c>
      <c r="K635">
        <f t="shared" ca="1" si="173"/>
        <v>0.52435062565636092</v>
      </c>
      <c r="L635" s="42">
        <f t="shared" ca="1" si="159"/>
        <v>0</v>
      </c>
      <c r="M635" s="42">
        <f t="shared" ca="1" si="160"/>
        <v>0.23831946298232812</v>
      </c>
      <c r="N635" s="42">
        <f t="shared" ca="1" si="161"/>
        <v>0.14847112073221463</v>
      </c>
      <c r="O635" s="42">
        <f t="shared" ca="1" si="162"/>
        <v>0.21397513910122981</v>
      </c>
      <c r="P635" s="42">
        <f t="shared" ca="1" si="163"/>
        <v>4.9283214442762055E-2</v>
      </c>
      <c r="Q635" s="42">
        <f t="shared" ca="1" si="164"/>
        <v>0.10414450716749801</v>
      </c>
      <c r="R635" s="42">
        <f t="shared" ca="1" si="165"/>
        <v>1.5748348777369241E-2</v>
      </c>
      <c r="S635" s="42">
        <f t="shared" ca="1" si="166"/>
        <v>0.10118665091898496</v>
      </c>
      <c r="T635" s="42">
        <f t="shared" ca="1" si="167"/>
        <v>0.12887155587761337</v>
      </c>
      <c r="U635">
        <f ca="1">+(L635^2*Markiwitz!$B$4^2)+(M635^2*Markiwitz!$C$4^2)+(N635^2*Markiwitz!$D$4^2)+(O635^2*Markiwitz!$E$4^2)+(P635^2*Markiwitz!$F$4^2)+(Q635^2*Markiwitz!$G$4^2)+(R635^2*Markiwitz!$H$4^2)+(S635^2*Markiwitz!$I$4^2)+(T635^2*Markiwitz!$J$4^2)+(2*L635*M635*Markiwitz!$B$8)+(2*L635*N635*Markiwitz!$E$8)+(2*L635*O635*Markiwitz!$H$8)+(2*L635*P635*Markiwitz!$B$11)+(2*L635*Q635*Markiwitz!$E$11)+(2*L635*R635*Markiwitz!$H$11)+(2*L635*S635*Markiwitz!$K$8)+(2*L635*T635*Markiwitz!$K$11)</f>
        <v>1.2078907208103975E-2</v>
      </c>
      <c r="V635" s="5">
        <f t="shared" ca="1" si="158"/>
        <v>0.10990408185369629</v>
      </c>
      <c r="W635" s="42">
        <f ca="1">SUMPRODUCT(L635:T635,Markiwitz!$B$3:$J$3)</f>
        <v>0.43141004746826495</v>
      </c>
    </row>
    <row r="636" spans="1:23" x14ac:dyDescent="0.25">
      <c r="A636">
        <v>635</v>
      </c>
      <c r="B636" s="25">
        <f t="shared" ca="1" si="157"/>
        <v>1</v>
      </c>
      <c r="C636" s="46">
        <v>0</v>
      </c>
      <c r="D636">
        <f t="shared" ca="1" si="173"/>
        <v>0.52287798270373642</v>
      </c>
      <c r="E636">
        <f t="shared" ca="1" si="173"/>
        <v>0.9886688946115002</v>
      </c>
      <c r="F636">
        <f t="shared" ca="1" si="173"/>
        <v>0.43769906580146301</v>
      </c>
      <c r="G636">
        <f t="shared" ca="1" si="173"/>
        <v>0.44331062010282041</v>
      </c>
      <c r="H636">
        <f t="shared" ca="1" si="173"/>
        <v>0.52941167875102491</v>
      </c>
      <c r="I636">
        <f t="shared" ca="1" si="173"/>
        <v>0.6311575815546695</v>
      </c>
      <c r="J636">
        <f t="shared" ca="1" si="173"/>
        <v>0.60169525329927265</v>
      </c>
      <c r="K636">
        <f t="shared" ca="1" si="173"/>
        <v>0.16178755558848201</v>
      </c>
      <c r="L636" s="42">
        <f t="shared" ca="1" si="159"/>
        <v>0</v>
      </c>
      <c r="M636" s="42">
        <f t="shared" ca="1" si="160"/>
        <v>0.12113166312495871</v>
      </c>
      <c r="N636" s="42">
        <f t="shared" ca="1" si="161"/>
        <v>0.22903834440483845</v>
      </c>
      <c r="O636" s="42">
        <f t="shared" ca="1" si="162"/>
        <v>0.10139883021009269</v>
      </c>
      <c r="P636" s="42">
        <f t="shared" ca="1" si="163"/>
        <v>0.10269882165690138</v>
      </c>
      <c r="Q636" s="42">
        <f t="shared" ca="1" si="164"/>
        <v>0.1226452810142961</v>
      </c>
      <c r="R636" s="42">
        <f t="shared" ca="1" si="165"/>
        <v>0.14621607731944294</v>
      </c>
      <c r="S636" s="42">
        <f t="shared" ca="1" si="166"/>
        <v>0.13939073576909547</v>
      </c>
      <c r="T636" s="42">
        <f t="shared" ca="1" si="167"/>
        <v>3.7480246500374383E-2</v>
      </c>
      <c r="U636">
        <f ca="1">+(L636^2*Markiwitz!$B$4^2)+(M636^2*Markiwitz!$C$4^2)+(N636^2*Markiwitz!$D$4^2)+(O636^2*Markiwitz!$E$4^2)+(P636^2*Markiwitz!$F$4^2)+(Q636^2*Markiwitz!$G$4^2)+(R636^2*Markiwitz!$H$4^2)+(S636^2*Markiwitz!$I$4^2)+(T636^2*Markiwitz!$J$4^2)+(2*L636*M636*Markiwitz!$B$8)+(2*L636*N636*Markiwitz!$E$8)+(2*L636*O636*Markiwitz!$H$8)+(2*L636*P636*Markiwitz!$B$11)+(2*L636*Q636*Markiwitz!$E$11)+(2*L636*R636*Markiwitz!$H$11)+(2*L636*S636*Markiwitz!$K$8)+(2*L636*T636*Markiwitz!$K$11)</f>
        <v>1.4661508344313569E-2</v>
      </c>
      <c r="V636" s="5">
        <f t="shared" ca="1" si="158"/>
        <v>0.12108471556853725</v>
      </c>
      <c r="W636" s="42">
        <f ca="1">SUMPRODUCT(L636:T636,Markiwitz!$B$3:$J$3)</f>
        <v>0.46688999441364193</v>
      </c>
    </row>
    <row r="637" spans="1:23" x14ac:dyDescent="0.25">
      <c r="A637">
        <v>636</v>
      </c>
      <c r="B637" s="25">
        <f t="shared" ca="1" si="157"/>
        <v>1</v>
      </c>
      <c r="C637" s="46">
        <v>0</v>
      </c>
      <c r="D637">
        <f t="shared" ca="1" si="173"/>
        <v>0.29746432637703435</v>
      </c>
      <c r="E637">
        <f t="shared" ca="1" si="173"/>
        <v>0.20096243470160868</v>
      </c>
      <c r="F637">
        <f t="shared" ca="1" si="173"/>
        <v>0.95171598053853923</v>
      </c>
      <c r="G637">
        <f t="shared" ca="1" si="173"/>
        <v>0.96003446005237558</v>
      </c>
      <c r="H637">
        <f t="shared" ca="1" si="173"/>
        <v>0.77921014453142012</v>
      </c>
      <c r="I637">
        <f t="shared" ca="1" si="173"/>
        <v>0.12068122154437477</v>
      </c>
      <c r="J637">
        <f t="shared" ca="1" si="173"/>
        <v>0.18716909008183891</v>
      </c>
      <c r="K637">
        <f t="shared" ca="1" si="173"/>
        <v>0.55971593894942762</v>
      </c>
      <c r="L637" s="42">
        <f t="shared" ca="1" si="159"/>
        <v>0</v>
      </c>
      <c r="M637" s="42">
        <f t="shared" ca="1" si="160"/>
        <v>7.3322092373296899E-2</v>
      </c>
      <c r="N637" s="42">
        <f t="shared" ca="1" si="161"/>
        <v>4.9535305225398639E-2</v>
      </c>
      <c r="O637" s="42">
        <f t="shared" ca="1" si="162"/>
        <v>0.2345888257865972</v>
      </c>
      <c r="P637" s="42">
        <f t="shared" ca="1" si="163"/>
        <v>0.23663925089386134</v>
      </c>
      <c r="Q637" s="42">
        <f t="shared" ca="1" si="164"/>
        <v>0.19206779815044661</v>
      </c>
      <c r="R637" s="42">
        <f t="shared" ca="1" si="165"/>
        <v>2.974675915451927E-2</v>
      </c>
      <c r="S637" s="42">
        <f t="shared" ca="1" si="166"/>
        <v>4.6135378583218402E-2</v>
      </c>
      <c r="T637" s="42">
        <f t="shared" ca="1" si="167"/>
        <v>0.13796458983266163</v>
      </c>
      <c r="U637">
        <f ca="1">+(L637^2*Markiwitz!$B$4^2)+(M637^2*Markiwitz!$C$4^2)+(N637^2*Markiwitz!$D$4^2)+(O637^2*Markiwitz!$E$4^2)+(P637^2*Markiwitz!$F$4^2)+(Q637^2*Markiwitz!$G$4^2)+(R637^2*Markiwitz!$H$4^2)+(S637^2*Markiwitz!$I$4^2)+(T637^2*Markiwitz!$J$4^2)+(2*L637*M637*Markiwitz!$B$8)+(2*L637*N637*Markiwitz!$E$8)+(2*L637*O637*Markiwitz!$H$8)+(2*L637*P637*Markiwitz!$B$11)+(2*L637*Q637*Markiwitz!$E$11)+(2*L637*R637*Markiwitz!$H$11)+(2*L637*S637*Markiwitz!$K$8)+(2*L637*T637*Markiwitz!$K$11)</f>
        <v>2.2550566943908439E-2</v>
      </c>
      <c r="V637" s="5">
        <f t="shared" ca="1" si="158"/>
        <v>0.15016846188167621</v>
      </c>
      <c r="W637" s="42">
        <f ca="1">SUMPRODUCT(L637:T637,Markiwitz!$B$3:$J$3)</f>
        <v>0.70444439288538929</v>
      </c>
    </row>
    <row r="638" spans="1:23" x14ac:dyDescent="0.25">
      <c r="A638">
        <v>637</v>
      </c>
      <c r="B638" s="25">
        <f t="shared" ca="1" si="157"/>
        <v>1</v>
      </c>
      <c r="C638" s="46">
        <v>0</v>
      </c>
      <c r="D638">
        <f t="shared" ca="1" si="173"/>
        <v>0.52604894919845213</v>
      </c>
      <c r="E638">
        <f t="shared" ca="1" si="173"/>
        <v>2.0368225212418656E-2</v>
      </c>
      <c r="F638">
        <f t="shared" ca="1" si="173"/>
        <v>0.50237947044262998</v>
      </c>
      <c r="G638">
        <f t="shared" ca="1" si="173"/>
        <v>0.719170650551199</v>
      </c>
      <c r="H638">
        <f t="shared" ca="1" si="173"/>
        <v>0.24629566031383476</v>
      </c>
      <c r="I638">
        <f t="shared" ca="1" si="173"/>
        <v>0.45094222254544469</v>
      </c>
      <c r="J638">
        <f t="shared" ca="1" si="173"/>
        <v>0.34939613129297931</v>
      </c>
      <c r="K638">
        <f t="shared" ca="1" si="173"/>
        <v>0.74148674749144283</v>
      </c>
      <c r="L638" s="42">
        <f t="shared" ca="1" si="159"/>
        <v>0</v>
      </c>
      <c r="M638" s="42">
        <f t="shared" ca="1" si="160"/>
        <v>0.14792911220400978</v>
      </c>
      <c r="N638" s="42">
        <f t="shared" ca="1" si="161"/>
        <v>5.7277055251900993E-3</v>
      </c>
      <c r="O638" s="42">
        <f t="shared" ca="1" si="162"/>
        <v>0.14127306815332671</v>
      </c>
      <c r="P638" s="42">
        <f t="shared" ca="1" si="163"/>
        <v>0.20223645731318585</v>
      </c>
      <c r="Q638" s="42">
        <f t="shared" ca="1" si="164"/>
        <v>6.926028162482098E-2</v>
      </c>
      <c r="R638" s="42">
        <f t="shared" ca="1" si="165"/>
        <v>0.12680850848213598</v>
      </c>
      <c r="S638" s="42">
        <f t="shared" ca="1" si="166"/>
        <v>9.8252946970886476E-2</v>
      </c>
      <c r="T638" s="42">
        <f t="shared" ca="1" si="167"/>
        <v>0.20851191972644409</v>
      </c>
      <c r="U638">
        <f ca="1">+(L638^2*Markiwitz!$B$4^2)+(M638^2*Markiwitz!$C$4^2)+(N638^2*Markiwitz!$D$4^2)+(O638^2*Markiwitz!$E$4^2)+(P638^2*Markiwitz!$F$4^2)+(Q638^2*Markiwitz!$G$4^2)+(R638^2*Markiwitz!$H$4^2)+(S638^2*Markiwitz!$I$4^2)+(T638^2*Markiwitz!$J$4^2)+(2*L638*M638*Markiwitz!$B$8)+(2*L638*N638*Markiwitz!$E$8)+(2*L638*O638*Markiwitz!$H$8)+(2*L638*P638*Markiwitz!$B$11)+(2*L638*Q638*Markiwitz!$E$11)+(2*L638*R638*Markiwitz!$H$11)+(2*L638*S638*Markiwitz!$K$8)+(2*L638*T638*Markiwitz!$K$11)</f>
        <v>1.184383240345243E-2</v>
      </c>
      <c r="V638" s="5">
        <f t="shared" ca="1" si="158"/>
        <v>0.10882937288918111</v>
      </c>
      <c r="W638" s="42">
        <f ca="1">SUMPRODUCT(L638:T638,Markiwitz!$B$3:$J$3)</f>
        <v>0.33514583834064038</v>
      </c>
    </row>
    <row r="639" spans="1:23" x14ac:dyDescent="0.25">
      <c r="A639">
        <v>638</v>
      </c>
      <c r="B639" s="25">
        <f t="shared" ca="1" si="157"/>
        <v>1.0000000000000002</v>
      </c>
      <c r="C639" s="46">
        <v>0</v>
      </c>
      <c r="D639">
        <f t="shared" ca="1" si="173"/>
        <v>2.8756418922459392E-2</v>
      </c>
      <c r="E639">
        <f t="shared" ca="1" si="173"/>
        <v>0.58510654432247966</v>
      </c>
      <c r="F639">
        <f t="shared" ca="1" si="173"/>
        <v>0.93046684793805612</v>
      </c>
      <c r="G639">
        <f t="shared" ca="1" si="173"/>
        <v>0.10048166694974514</v>
      </c>
      <c r="H639">
        <f t="shared" ca="1" si="173"/>
        <v>0.47034687723413193</v>
      </c>
      <c r="I639">
        <f t="shared" ca="1" si="173"/>
        <v>5.3814434764389407E-2</v>
      </c>
      <c r="J639">
        <f t="shared" ca="1" si="173"/>
        <v>0.24128253334973371</v>
      </c>
      <c r="K639">
        <f t="shared" ca="1" si="173"/>
        <v>0.64521471031294164</v>
      </c>
      <c r="L639" s="42">
        <f t="shared" ca="1" si="159"/>
        <v>0</v>
      </c>
      <c r="M639" s="42">
        <f t="shared" ca="1" si="160"/>
        <v>9.4114550640030104E-3</v>
      </c>
      <c r="N639" s="42">
        <f t="shared" ca="1" si="161"/>
        <v>0.19149477424131717</v>
      </c>
      <c r="O639" s="42">
        <f t="shared" ca="1" si="162"/>
        <v>0.30452494629204652</v>
      </c>
      <c r="P639" s="42">
        <f t="shared" ca="1" si="163"/>
        <v>3.2885829623070593E-2</v>
      </c>
      <c r="Q639" s="42">
        <f t="shared" ca="1" si="164"/>
        <v>0.15393601378250418</v>
      </c>
      <c r="R639" s="42">
        <f t="shared" ca="1" si="165"/>
        <v>1.7612489786904811E-2</v>
      </c>
      <c r="S639" s="42">
        <f t="shared" ca="1" si="166"/>
        <v>7.896740294655627E-2</v>
      </c>
      <c r="T639" s="42">
        <f t="shared" ca="1" si="167"/>
        <v>0.21116708826359756</v>
      </c>
      <c r="U639">
        <f ca="1">+(L639^2*Markiwitz!$B$4^2)+(M639^2*Markiwitz!$C$4^2)+(N639^2*Markiwitz!$D$4^2)+(O639^2*Markiwitz!$E$4^2)+(P639^2*Markiwitz!$F$4^2)+(Q639^2*Markiwitz!$G$4^2)+(R639^2*Markiwitz!$H$4^2)+(S639^2*Markiwitz!$I$4^2)+(T639^2*Markiwitz!$J$4^2)+(2*L639*M639*Markiwitz!$B$8)+(2*L639*N639*Markiwitz!$E$8)+(2*L639*O639*Markiwitz!$H$8)+(2*L639*P639*Markiwitz!$B$11)+(2*L639*Q639*Markiwitz!$E$11)+(2*L639*R639*Markiwitz!$H$11)+(2*L639*S639*Markiwitz!$K$8)+(2*L639*T639*Markiwitz!$K$11)</f>
        <v>1.9323740946330072E-2</v>
      </c>
      <c r="V639" s="5">
        <f t="shared" ca="1" si="158"/>
        <v>0.13900985916952105</v>
      </c>
      <c r="W639" s="42">
        <f ca="1">SUMPRODUCT(L639:T639,Markiwitz!$B$3:$J$3)</f>
        <v>0.57421473036832904</v>
      </c>
    </row>
    <row r="640" spans="1:23" x14ac:dyDescent="0.25">
      <c r="A640">
        <v>639</v>
      </c>
      <c r="B640" s="25">
        <f t="shared" ca="1" si="157"/>
        <v>1</v>
      </c>
      <c r="C640" s="46">
        <v>0</v>
      </c>
      <c r="D640">
        <f t="shared" ca="1" si="173"/>
        <v>0.22887598775891504</v>
      </c>
      <c r="E640">
        <f t="shared" ca="1" si="173"/>
        <v>0.3789768719969947</v>
      </c>
      <c r="F640">
        <f t="shared" ca="1" si="173"/>
        <v>0.702815843830498</v>
      </c>
      <c r="G640">
        <f t="shared" ca="1" si="173"/>
        <v>0.94615430743392781</v>
      </c>
      <c r="H640">
        <f t="shared" ca="1" si="173"/>
        <v>0.17691504089455368</v>
      </c>
      <c r="I640">
        <f t="shared" ca="1" si="173"/>
        <v>0.78046829290611519</v>
      </c>
      <c r="J640">
        <f t="shared" ca="1" si="173"/>
        <v>7.6044540263993432E-2</v>
      </c>
      <c r="K640">
        <f t="shared" ca="1" si="173"/>
        <v>0.36355656446769558</v>
      </c>
      <c r="L640" s="42">
        <f t="shared" ca="1" si="159"/>
        <v>0</v>
      </c>
      <c r="M640" s="42">
        <f t="shared" ca="1" si="160"/>
        <v>6.2640407552657026E-2</v>
      </c>
      <c r="N640" s="42">
        <f t="shared" ca="1" si="161"/>
        <v>0.10372108471216505</v>
      </c>
      <c r="O640" s="42">
        <f t="shared" ca="1" si="162"/>
        <v>0.19235163689770737</v>
      </c>
      <c r="P640" s="42">
        <f t="shared" ca="1" si="163"/>
        <v>0.2589502376622933</v>
      </c>
      <c r="Q640" s="42">
        <f t="shared" ca="1" si="164"/>
        <v>4.8419366191891682E-2</v>
      </c>
      <c r="R640" s="42">
        <f t="shared" ca="1" si="165"/>
        <v>0.21360411124063519</v>
      </c>
      <c r="S640" s="42">
        <f t="shared" ca="1" si="166"/>
        <v>2.0812410427731475E-2</v>
      </c>
      <c r="T640" s="42">
        <f t="shared" ca="1" si="167"/>
        <v>9.9500745314918787E-2</v>
      </c>
      <c r="U640">
        <f ca="1">+(L640^2*Markiwitz!$B$4^2)+(M640^2*Markiwitz!$C$4^2)+(N640^2*Markiwitz!$D$4^2)+(O640^2*Markiwitz!$E$4^2)+(P640^2*Markiwitz!$F$4^2)+(Q640^2*Markiwitz!$G$4^2)+(R640^2*Markiwitz!$H$4^2)+(S640^2*Markiwitz!$I$4^2)+(T640^2*Markiwitz!$J$4^2)+(2*L640*M640*Markiwitz!$B$8)+(2*L640*N640*Markiwitz!$E$8)+(2*L640*O640*Markiwitz!$H$8)+(2*L640*P640*Markiwitz!$B$11)+(2*L640*Q640*Markiwitz!$E$11)+(2*L640*R640*Markiwitz!$H$11)+(2*L640*S640*Markiwitz!$K$8)+(2*L640*T640*Markiwitz!$K$11)</f>
        <v>1.7018544770283622E-2</v>
      </c>
      <c r="V640" s="5">
        <f t="shared" ca="1" si="158"/>
        <v>0.13045514466775016</v>
      </c>
      <c r="W640" s="42">
        <f ca="1">SUMPRODUCT(L640:T640,Markiwitz!$B$3:$J$3)</f>
        <v>0.32335912574972575</v>
      </c>
    </row>
    <row r="641" spans="1:23" x14ac:dyDescent="0.25">
      <c r="A641">
        <v>640</v>
      </c>
      <c r="B641" s="25">
        <f t="shared" ca="1" si="157"/>
        <v>1</v>
      </c>
      <c r="C641" s="46">
        <v>0</v>
      </c>
      <c r="D641">
        <f t="shared" ca="1" si="173"/>
        <v>0.91217729628460709</v>
      </c>
      <c r="E641">
        <f t="shared" ca="1" si="173"/>
        <v>0.59241825081814425</v>
      </c>
      <c r="F641">
        <f t="shared" ca="1" si="173"/>
        <v>0.72460544047681152</v>
      </c>
      <c r="G641">
        <f t="shared" ca="1" si="173"/>
        <v>0.28876505408800035</v>
      </c>
      <c r="H641">
        <f t="shared" ca="1" si="173"/>
        <v>1.7396972447791703E-2</v>
      </c>
      <c r="I641">
        <f t="shared" ca="1" si="173"/>
        <v>0.87722484175794069</v>
      </c>
      <c r="J641">
        <f t="shared" ca="1" si="173"/>
        <v>0.3525799147901848</v>
      </c>
      <c r="K641">
        <f t="shared" ca="1" si="173"/>
        <v>0.53356865064953352</v>
      </c>
      <c r="L641" s="42">
        <f t="shared" ca="1" si="159"/>
        <v>0</v>
      </c>
      <c r="M641" s="42">
        <f t="shared" ca="1" si="160"/>
        <v>0.21219661009269092</v>
      </c>
      <c r="N641" s="42">
        <f t="shared" ca="1" si="161"/>
        <v>0.13781218310593579</v>
      </c>
      <c r="O641" s="42">
        <f t="shared" ca="1" si="162"/>
        <v>0.16856242613160421</v>
      </c>
      <c r="P641" s="42">
        <f t="shared" ca="1" si="163"/>
        <v>6.7174403309845046E-2</v>
      </c>
      <c r="Q641" s="42">
        <f t="shared" ca="1" si="164"/>
        <v>4.0469967782946646E-3</v>
      </c>
      <c r="R641" s="42">
        <f t="shared" ca="1" si="165"/>
        <v>0.2040657429957056</v>
      </c>
      <c r="S641" s="42">
        <f t="shared" ca="1" si="166"/>
        <v>8.2019430882550398E-2</v>
      </c>
      <c r="T641" s="42">
        <f t="shared" ca="1" si="167"/>
        <v>0.1241222067033734</v>
      </c>
      <c r="U641">
        <f ca="1">+(L641^2*Markiwitz!$B$4^2)+(M641^2*Markiwitz!$C$4^2)+(N641^2*Markiwitz!$D$4^2)+(O641^2*Markiwitz!$E$4^2)+(P641^2*Markiwitz!$F$4^2)+(Q641^2*Markiwitz!$G$4^2)+(R641^2*Markiwitz!$H$4^2)+(S641^2*Markiwitz!$I$4^2)+(T641^2*Markiwitz!$J$4^2)+(2*L641*M641*Markiwitz!$B$8)+(2*L641*N641*Markiwitz!$E$8)+(2*L641*O641*Markiwitz!$H$8)+(2*L641*P641*Markiwitz!$B$11)+(2*L641*Q641*Markiwitz!$E$11)+(2*L641*R641*Markiwitz!$H$11)+(2*L641*S641*Markiwitz!$K$8)+(2*L641*T641*Markiwitz!$K$11)</f>
        <v>1.0555232173700559E-2</v>
      </c>
      <c r="V641" s="5">
        <f t="shared" ca="1" si="158"/>
        <v>0.10273865958683985</v>
      </c>
      <c r="W641" s="42">
        <f ca="1">SUMPRODUCT(L641:T641,Markiwitz!$B$3:$J$3)</f>
        <v>0.1548299057609131</v>
      </c>
    </row>
    <row r="642" spans="1:23" x14ac:dyDescent="0.25">
      <c r="A642">
        <v>641</v>
      </c>
      <c r="B642" s="25">
        <f t="shared" ref="B642:B705" ca="1" si="174">SUM(L642:T642)</f>
        <v>1</v>
      </c>
      <c r="C642" s="46">
        <v>0</v>
      </c>
      <c r="D642">
        <f t="shared" ref="D642:K651" ca="1" si="175">RAND()</f>
        <v>0.36361108102378226</v>
      </c>
      <c r="E642">
        <f t="shared" ca="1" si="175"/>
        <v>0.7717840910819761</v>
      </c>
      <c r="F642">
        <f t="shared" ca="1" si="175"/>
        <v>0.49534875748287566</v>
      </c>
      <c r="G642">
        <f t="shared" ca="1" si="175"/>
        <v>0.24448482641874869</v>
      </c>
      <c r="H642">
        <f t="shared" ca="1" si="175"/>
        <v>0.43222079155204962</v>
      </c>
      <c r="I642">
        <f t="shared" ca="1" si="175"/>
        <v>0.46191668953267984</v>
      </c>
      <c r="J642">
        <f t="shared" ca="1" si="175"/>
        <v>0.26842166163771197</v>
      </c>
      <c r="K642">
        <f t="shared" ca="1" si="175"/>
        <v>0.4566469101597167</v>
      </c>
      <c r="L642" s="42">
        <f t="shared" ca="1" si="159"/>
        <v>0</v>
      </c>
      <c r="M642" s="42">
        <f t="shared" ca="1" si="160"/>
        <v>0.1040543323626433</v>
      </c>
      <c r="N642" s="42">
        <f t="shared" ca="1" si="161"/>
        <v>0.22086092123356368</v>
      </c>
      <c r="O642" s="42">
        <f t="shared" ca="1" si="162"/>
        <v>0.14175361240757764</v>
      </c>
      <c r="P642" s="42">
        <f t="shared" ca="1" si="163"/>
        <v>6.9964054214661647E-2</v>
      </c>
      <c r="Q642" s="42">
        <f t="shared" ca="1" si="164"/>
        <v>0.12368832592112383</v>
      </c>
      <c r="R642" s="42">
        <f t="shared" ca="1" si="165"/>
        <v>0.13218638057221832</v>
      </c>
      <c r="S642" s="42">
        <f t="shared" ca="1" si="166"/>
        <v>7.6814041845871719E-2</v>
      </c>
      <c r="T642" s="42">
        <f t="shared" ca="1" si="167"/>
        <v>0.13067833144233978</v>
      </c>
      <c r="U642">
        <f ca="1">+(L642^2*Markiwitz!$B$4^2)+(M642^2*Markiwitz!$C$4^2)+(N642^2*Markiwitz!$D$4^2)+(O642^2*Markiwitz!$E$4^2)+(P642^2*Markiwitz!$F$4^2)+(Q642^2*Markiwitz!$G$4^2)+(R642^2*Markiwitz!$H$4^2)+(S642^2*Markiwitz!$I$4^2)+(T642^2*Markiwitz!$J$4^2)+(2*L642*M642*Markiwitz!$B$8)+(2*L642*N642*Markiwitz!$E$8)+(2*L642*O642*Markiwitz!$H$8)+(2*L642*P642*Markiwitz!$B$11)+(2*L642*Q642*Markiwitz!$E$11)+(2*L642*R642*Markiwitz!$H$11)+(2*L642*S642*Markiwitz!$K$8)+(2*L642*T642*Markiwitz!$K$11)</f>
        <v>1.3004950541076308E-2</v>
      </c>
      <c r="V642" s="5">
        <f t="shared" ref="V642:V705" ca="1" si="176">SQRT(U642)</f>
        <v>0.11403925000225278</v>
      </c>
      <c r="W642" s="42">
        <f ca="1">SUMPRODUCT(L642:T642,Markiwitz!$B$3:$J$3)</f>
        <v>0.47624533754193243</v>
      </c>
    </row>
    <row r="643" spans="1:23" x14ac:dyDescent="0.25">
      <c r="A643">
        <v>642</v>
      </c>
      <c r="B643" s="25">
        <f t="shared" ca="1" si="174"/>
        <v>1</v>
      </c>
      <c r="C643" s="46">
        <v>0</v>
      </c>
      <c r="D643">
        <f t="shared" ca="1" si="175"/>
        <v>0.9421911722345262</v>
      </c>
      <c r="E643">
        <f t="shared" ca="1" si="175"/>
        <v>0.47621867217884939</v>
      </c>
      <c r="F643">
        <f t="shared" ca="1" si="175"/>
        <v>0.69173633579522187</v>
      </c>
      <c r="G643">
        <f t="shared" ca="1" si="175"/>
        <v>0.20094042015264191</v>
      </c>
      <c r="H643">
        <f t="shared" ca="1" si="175"/>
        <v>0.55789983427084477</v>
      </c>
      <c r="I643">
        <f t="shared" ca="1" si="175"/>
        <v>0.56890857000659678</v>
      </c>
      <c r="J643">
        <f t="shared" ca="1" si="175"/>
        <v>0.22002026621023696</v>
      </c>
      <c r="K643">
        <f t="shared" ca="1" si="175"/>
        <v>0.8681251512760364</v>
      </c>
      <c r="L643" s="42">
        <f t="shared" ref="L643:L706" ca="1" si="177">C643/SUM($C643:$K643)</f>
        <v>0</v>
      </c>
      <c r="M643" s="42">
        <f t="shared" ref="M643:M706" ca="1" si="178">D643/SUM($C643:$K643)</f>
        <v>0.20817117930028828</v>
      </c>
      <c r="N643" s="42">
        <f t="shared" ref="N643:N706" ca="1" si="179">E643/SUM($C643:$K643)</f>
        <v>0.10521750310733351</v>
      </c>
      <c r="O643" s="42">
        <f t="shared" ref="O643:O706" ca="1" si="180">F643/SUM($C643:$K643)</f>
        <v>0.15283476754068737</v>
      </c>
      <c r="P643" s="42">
        <f t="shared" ref="P643:P706" ca="1" si="181">G643/SUM($C643:$K643)</f>
        <v>4.439651470419289E-2</v>
      </c>
      <c r="Q643" s="42">
        <f t="shared" ref="Q643:Q706" ca="1" si="182">H643/SUM($C643:$K643)</f>
        <v>0.12326443916488787</v>
      </c>
      <c r="R643" s="42">
        <f t="shared" ref="R643:R706" ca="1" si="183">I643/SUM($C643:$K643)</f>
        <v>0.12569674968556666</v>
      </c>
      <c r="S643" s="42">
        <f t="shared" ref="S643:S706" ca="1" si="184">J643/SUM($C643:$K643)</f>
        <v>4.8612085993465018E-2</v>
      </c>
      <c r="T643" s="42">
        <f t="shared" ref="T643:T706" ca="1" si="185">K643/SUM($C643:$K643)</f>
        <v>0.19180676050357851</v>
      </c>
      <c r="U643">
        <f ca="1">+(L643^2*Markiwitz!$B$4^2)+(M643^2*Markiwitz!$C$4^2)+(N643^2*Markiwitz!$D$4^2)+(O643^2*Markiwitz!$E$4^2)+(P643^2*Markiwitz!$F$4^2)+(Q643^2*Markiwitz!$G$4^2)+(R643^2*Markiwitz!$H$4^2)+(S643^2*Markiwitz!$I$4^2)+(T643^2*Markiwitz!$J$4^2)+(2*L643*M643*Markiwitz!$B$8)+(2*L643*N643*Markiwitz!$E$8)+(2*L643*O643*Markiwitz!$H$8)+(2*L643*P643*Markiwitz!$B$11)+(2*L643*Q643*Markiwitz!$E$11)+(2*L643*R643*Markiwitz!$H$11)+(2*L643*S643*Markiwitz!$K$8)+(2*L643*T643*Markiwitz!$K$11)</f>
        <v>1.0886143903018746E-2</v>
      </c>
      <c r="V643" s="5">
        <f t="shared" ca="1" si="176"/>
        <v>0.10433668531738367</v>
      </c>
      <c r="W643" s="42">
        <f ca="1">SUMPRODUCT(L643:T643,Markiwitz!$B$3:$J$3)</f>
        <v>0.46619755251460726</v>
      </c>
    </row>
    <row r="644" spans="1:23" x14ac:dyDescent="0.25">
      <c r="A644">
        <v>643</v>
      </c>
      <c r="B644" s="25">
        <f t="shared" ca="1" si="174"/>
        <v>1</v>
      </c>
      <c r="C644" s="46">
        <v>0</v>
      </c>
      <c r="D644">
        <f t="shared" ca="1" si="175"/>
        <v>9.1026987152877492E-2</v>
      </c>
      <c r="E644">
        <f t="shared" ca="1" si="175"/>
        <v>0.62310349688475219</v>
      </c>
      <c r="F644">
        <f t="shared" ca="1" si="175"/>
        <v>6.0132467076159157E-2</v>
      </c>
      <c r="G644">
        <f t="shared" ca="1" si="175"/>
        <v>0.4025264031989888</v>
      </c>
      <c r="H644">
        <f t="shared" ca="1" si="175"/>
        <v>0.30859399901026496</v>
      </c>
      <c r="I644">
        <f t="shared" ca="1" si="175"/>
        <v>0.73138501805817702</v>
      </c>
      <c r="J644">
        <f t="shared" ca="1" si="175"/>
        <v>0.74804655152095922</v>
      </c>
      <c r="K644">
        <f t="shared" ca="1" si="175"/>
        <v>0.53540233826046424</v>
      </c>
      <c r="L644" s="42">
        <f t="shared" ca="1" si="177"/>
        <v>0</v>
      </c>
      <c r="M644" s="42">
        <f t="shared" ca="1" si="178"/>
        <v>2.6006096296617227E-2</v>
      </c>
      <c r="N644" s="42">
        <f t="shared" ca="1" si="179"/>
        <v>0.17801852010688624</v>
      </c>
      <c r="O644" s="42">
        <f t="shared" ca="1" si="180"/>
        <v>1.7179638459409625E-2</v>
      </c>
      <c r="P644" s="42">
        <f t="shared" ca="1" si="181"/>
        <v>0.11500040516493094</v>
      </c>
      <c r="Q644" s="42">
        <f t="shared" ca="1" si="182"/>
        <v>8.8164241241345531E-2</v>
      </c>
      <c r="R644" s="42">
        <f t="shared" ca="1" si="183"/>
        <v>0.20895417726591003</v>
      </c>
      <c r="S644" s="42">
        <f t="shared" ca="1" si="184"/>
        <v>0.21371431991409751</v>
      </c>
      <c r="T644" s="42">
        <f t="shared" ca="1" si="185"/>
        <v>0.15296260155080299</v>
      </c>
      <c r="U644">
        <f ca="1">+(L644^2*Markiwitz!$B$4^2)+(M644^2*Markiwitz!$C$4^2)+(N644^2*Markiwitz!$D$4^2)+(O644^2*Markiwitz!$E$4^2)+(P644^2*Markiwitz!$F$4^2)+(Q644^2*Markiwitz!$G$4^2)+(R644^2*Markiwitz!$H$4^2)+(S644^2*Markiwitz!$I$4^2)+(T644^2*Markiwitz!$J$4^2)+(2*L644*M644*Markiwitz!$B$8)+(2*L644*N644*Markiwitz!$E$8)+(2*L644*O644*Markiwitz!$H$8)+(2*L644*P644*Markiwitz!$B$11)+(2*L644*Q644*Markiwitz!$E$11)+(2*L644*R644*Markiwitz!$H$11)+(2*L644*S644*Markiwitz!$K$8)+(2*L644*T644*Markiwitz!$K$11)</f>
        <v>1.5613999690339367E-2</v>
      </c>
      <c r="V644" s="5">
        <f t="shared" ca="1" si="176"/>
        <v>0.12495599101419415</v>
      </c>
      <c r="W644" s="42">
        <f ca="1">SUMPRODUCT(L644:T644,Markiwitz!$B$3:$J$3)</f>
        <v>0.33380169132626764</v>
      </c>
    </row>
    <row r="645" spans="1:23" x14ac:dyDescent="0.25">
      <c r="A645">
        <v>644</v>
      </c>
      <c r="B645" s="25">
        <f t="shared" ca="1" si="174"/>
        <v>0.99999999999999989</v>
      </c>
      <c r="C645" s="46">
        <v>0</v>
      </c>
      <c r="D645">
        <f t="shared" ca="1" si="175"/>
        <v>0.81102344534329474</v>
      </c>
      <c r="E645">
        <f t="shared" ca="1" si="175"/>
        <v>0.82786901607351748</v>
      </c>
      <c r="F645">
        <f t="shared" ca="1" si="175"/>
        <v>0.92268346565489179</v>
      </c>
      <c r="G645">
        <f t="shared" ca="1" si="175"/>
        <v>0.89249240089042237</v>
      </c>
      <c r="H645">
        <f t="shared" ca="1" si="175"/>
        <v>0.24601036078489125</v>
      </c>
      <c r="I645">
        <f t="shared" ca="1" si="175"/>
        <v>9.3027213635701989E-2</v>
      </c>
      <c r="J645">
        <f t="shared" ca="1" si="175"/>
        <v>0.37346501516043817</v>
      </c>
      <c r="K645">
        <f t="shared" ca="1" si="175"/>
        <v>0.94477209462621037</v>
      </c>
      <c r="L645" s="42">
        <f t="shared" ca="1" si="177"/>
        <v>0</v>
      </c>
      <c r="M645" s="42">
        <f t="shared" ca="1" si="178"/>
        <v>0.15867130095013487</v>
      </c>
      <c r="N645" s="42">
        <f t="shared" ca="1" si="179"/>
        <v>0.16196702395094226</v>
      </c>
      <c r="O645" s="42">
        <f t="shared" ca="1" si="180"/>
        <v>0.18051683548885605</v>
      </c>
      <c r="P645" s="42">
        <f t="shared" ca="1" si="181"/>
        <v>0.17461015603248051</v>
      </c>
      <c r="Q645" s="42">
        <f t="shared" ca="1" si="182"/>
        <v>4.8130278128307211E-2</v>
      </c>
      <c r="R645" s="42">
        <f t="shared" ca="1" si="183"/>
        <v>1.8200150804635426E-2</v>
      </c>
      <c r="S645" s="42">
        <f t="shared" ca="1" si="184"/>
        <v>7.3065926953302093E-2</v>
      </c>
      <c r="T645" s="42">
        <f t="shared" ca="1" si="185"/>
        <v>0.18483832769134154</v>
      </c>
      <c r="U645">
        <f ca="1">+(L645^2*Markiwitz!$B$4^2)+(M645^2*Markiwitz!$C$4^2)+(N645^2*Markiwitz!$D$4^2)+(O645^2*Markiwitz!$E$4^2)+(P645^2*Markiwitz!$F$4^2)+(Q645^2*Markiwitz!$G$4^2)+(R645^2*Markiwitz!$H$4^2)+(S645^2*Markiwitz!$I$4^2)+(T645^2*Markiwitz!$J$4^2)+(2*L645*M645*Markiwitz!$B$8)+(2*L645*N645*Markiwitz!$E$8)+(2*L645*O645*Markiwitz!$H$8)+(2*L645*P645*Markiwitz!$B$11)+(2*L645*Q645*Markiwitz!$E$11)+(2*L645*R645*Markiwitz!$H$11)+(2*L645*S645*Markiwitz!$K$8)+(2*L645*T645*Markiwitz!$K$11)</f>
        <v>1.1030945397407642E-2</v>
      </c>
      <c r="V645" s="5">
        <f t="shared" ca="1" si="176"/>
        <v>0.10502830760041619</v>
      </c>
      <c r="W645" s="42">
        <f ca="1">SUMPRODUCT(L645:T645,Markiwitz!$B$3:$J$3)</f>
        <v>0.30587168649646418</v>
      </c>
    </row>
    <row r="646" spans="1:23" x14ac:dyDescent="0.25">
      <c r="A646">
        <v>645</v>
      </c>
      <c r="B646" s="25">
        <f t="shared" ca="1" si="174"/>
        <v>1</v>
      </c>
      <c r="C646" s="46">
        <v>0</v>
      </c>
      <c r="D646">
        <f t="shared" ca="1" si="175"/>
        <v>0.21828369260692904</v>
      </c>
      <c r="E646">
        <f t="shared" ca="1" si="175"/>
        <v>0.97363661902809107</v>
      </c>
      <c r="F646">
        <f t="shared" ca="1" si="175"/>
        <v>1.3539019229605209E-2</v>
      </c>
      <c r="G646">
        <f t="shared" ca="1" si="175"/>
        <v>0.83383515565735811</v>
      </c>
      <c r="H646">
        <f t="shared" ca="1" si="175"/>
        <v>0.36099188494592604</v>
      </c>
      <c r="I646">
        <f t="shared" ca="1" si="175"/>
        <v>0.61322532308148447</v>
      </c>
      <c r="J646">
        <f t="shared" ca="1" si="175"/>
        <v>0.66430755132522568</v>
      </c>
      <c r="K646">
        <f t="shared" ca="1" si="175"/>
        <v>0.49142720709936405</v>
      </c>
      <c r="L646" s="42">
        <f t="shared" ca="1" si="177"/>
        <v>0</v>
      </c>
      <c r="M646" s="42">
        <f t="shared" ca="1" si="178"/>
        <v>5.2355670279751423E-2</v>
      </c>
      <c r="N646" s="42">
        <f t="shared" ca="1" si="179"/>
        <v>0.23352819988215903</v>
      </c>
      <c r="O646" s="42">
        <f t="shared" ca="1" si="180"/>
        <v>3.2473540200406311E-3</v>
      </c>
      <c r="P646" s="42">
        <f t="shared" ca="1" si="181"/>
        <v>0.19999660971410588</v>
      </c>
      <c r="Q646" s="42">
        <f t="shared" ca="1" si="182"/>
        <v>8.6584443740049311E-2</v>
      </c>
      <c r="R646" s="42">
        <f t="shared" ca="1" si="183"/>
        <v>0.14708301128230544</v>
      </c>
      <c r="S646" s="42">
        <f t="shared" ca="1" si="184"/>
        <v>0.15933516015858584</v>
      </c>
      <c r="T646" s="42">
        <f t="shared" ca="1" si="185"/>
        <v>0.11786955092300239</v>
      </c>
      <c r="U646">
        <f ca="1">+(L646^2*Markiwitz!$B$4^2)+(M646^2*Markiwitz!$C$4^2)+(N646^2*Markiwitz!$D$4^2)+(O646^2*Markiwitz!$E$4^2)+(P646^2*Markiwitz!$F$4^2)+(Q646^2*Markiwitz!$G$4^2)+(R646^2*Markiwitz!$H$4^2)+(S646^2*Markiwitz!$I$4^2)+(T646^2*Markiwitz!$J$4^2)+(2*L646*M646*Markiwitz!$B$8)+(2*L646*N646*Markiwitz!$E$8)+(2*L646*O646*Markiwitz!$H$8)+(2*L646*P646*Markiwitz!$B$11)+(2*L646*Q646*Markiwitz!$E$11)+(2*L646*R646*Markiwitz!$H$11)+(2*L646*S646*Markiwitz!$K$8)+(2*L646*T646*Markiwitz!$K$11)</f>
        <v>1.5847517869577714E-2</v>
      </c>
      <c r="V646" s="5">
        <f t="shared" ca="1" si="176"/>
        <v>0.12588692493494991</v>
      </c>
      <c r="W646" s="42">
        <f ca="1">SUMPRODUCT(L646:T646,Markiwitz!$B$3:$J$3)</f>
        <v>0.36593033764107363</v>
      </c>
    </row>
    <row r="647" spans="1:23" x14ac:dyDescent="0.25">
      <c r="A647">
        <v>646</v>
      </c>
      <c r="B647" s="25">
        <f t="shared" ca="1" si="174"/>
        <v>0.99999999999999978</v>
      </c>
      <c r="C647" s="46">
        <v>0</v>
      </c>
      <c r="D647">
        <f t="shared" ca="1" si="175"/>
        <v>0.26979882020336299</v>
      </c>
      <c r="E647">
        <f t="shared" ca="1" si="175"/>
        <v>0.41535946634757903</v>
      </c>
      <c r="F647">
        <f t="shared" ca="1" si="175"/>
        <v>0.39920292635042642</v>
      </c>
      <c r="G647">
        <f t="shared" ca="1" si="175"/>
        <v>0.68094274045683212</v>
      </c>
      <c r="H647">
        <f t="shared" ca="1" si="175"/>
        <v>0.34456931539895208</v>
      </c>
      <c r="I647">
        <f t="shared" ca="1" si="175"/>
        <v>0.70926992506394426</v>
      </c>
      <c r="J647">
        <f t="shared" ca="1" si="175"/>
        <v>4.5291403403544539E-3</v>
      </c>
      <c r="K647">
        <f t="shared" ca="1" si="175"/>
        <v>0.31708834779659367</v>
      </c>
      <c r="L647" s="42">
        <f t="shared" ca="1" si="177"/>
        <v>0</v>
      </c>
      <c r="M647" s="42">
        <f t="shared" ca="1" si="178"/>
        <v>8.5902380831882494E-2</v>
      </c>
      <c r="N647" s="42">
        <f t="shared" ca="1" si="179"/>
        <v>0.13224804702045345</v>
      </c>
      <c r="O647" s="42">
        <f t="shared" ca="1" si="180"/>
        <v>0.12710389831470739</v>
      </c>
      <c r="P647" s="42">
        <f t="shared" ca="1" si="181"/>
        <v>0.21680822240563449</v>
      </c>
      <c r="Q647" s="42">
        <f t="shared" ca="1" si="182"/>
        <v>0.10970887319696614</v>
      </c>
      <c r="R647" s="42">
        <f t="shared" ca="1" si="183"/>
        <v>0.22582743382465037</v>
      </c>
      <c r="S647" s="42">
        <f t="shared" ca="1" si="184"/>
        <v>1.4420520373844118E-3</v>
      </c>
      <c r="T647" s="42">
        <f t="shared" ca="1" si="185"/>
        <v>0.10095909236832117</v>
      </c>
      <c r="U647">
        <f ca="1">+(L647^2*Markiwitz!$B$4^2)+(M647^2*Markiwitz!$C$4^2)+(N647^2*Markiwitz!$D$4^2)+(O647^2*Markiwitz!$E$4^2)+(P647^2*Markiwitz!$F$4^2)+(Q647^2*Markiwitz!$G$4^2)+(R647^2*Markiwitz!$H$4^2)+(S647^2*Markiwitz!$I$4^2)+(T647^2*Markiwitz!$J$4^2)+(2*L647*M647*Markiwitz!$B$8)+(2*L647*N647*Markiwitz!$E$8)+(2*L647*O647*Markiwitz!$H$8)+(2*L647*P647*Markiwitz!$B$11)+(2*L647*Q647*Markiwitz!$E$11)+(2*L647*R647*Markiwitz!$H$11)+(2*L647*S647*Markiwitz!$K$8)+(2*L647*T647*Markiwitz!$K$11)</f>
        <v>1.6461998292873516E-2</v>
      </c>
      <c r="V647" s="5">
        <f t="shared" ca="1" si="176"/>
        <v>0.12830431907334031</v>
      </c>
      <c r="W647" s="42">
        <f ca="1">SUMPRODUCT(L647:T647,Markiwitz!$B$3:$J$3)</f>
        <v>0.47054241458939172</v>
      </c>
    </row>
    <row r="648" spans="1:23" x14ac:dyDescent="0.25">
      <c r="A648">
        <v>647</v>
      </c>
      <c r="B648" s="25">
        <f t="shared" ca="1" si="174"/>
        <v>1</v>
      </c>
      <c r="C648" s="46">
        <v>0</v>
      </c>
      <c r="D648">
        <f t="shared" ca="1" si="175"/>
        <v>0.1042380618213079</v>
      </c>
      <c r="E648">
        <f t="shared" ca="1" si="175"/>
        <v>0.14488314750409315</v>
      </c>
      <c r="F648">
        <f t="shared" ca="1" si="175"/>
        <v>0.30616049059276285</v>
      </c>
      <c r="G648">
        <f t="shared" ca="1" si="175"/>
        <v>0.58298322591371476</v>
      </c>
      <c r="H648">
        <f t="shared" ca="1" si="175"/>
        <v>0.72458967246809669</v>
      </c>
      <c r="I648">
        <f t="shared" ca="1" si="175"/>
        <v>0.78105427388379767</v>
      </c>
      <c r="J648">
        <f t="shared" ca="1" si="175"/>
        <v>0.54577422876068682</v>
      </c>
      <c r="K648">
        <f t="shared" ca="1" si="175"/>
        <v>0.48370627109767472</v>
      </c>
      <c r="L648" s="42">
        <f t="shared" ca="1" si="177"/>
        <v>0</v>
      </c>
      <c r="M648" s="42">
        <f t="shared" ca="1" si="178"/>
        <v>2.8376534928383924E-2</v>
      </c>
      <c r="N648" s="42">
        <f t="shared" ca="1" si="179"/>
        <v>3.944127148806683E-2</v>
      </c>
      <c r="O648" s="42">
        <f t="shared" ca="1" si="180"/>
        <v>8.3345504542188004E-2</v>
      </c>
      <c r="P648" s="42">
        <f t="shared" ca="1" si="181"/>
        <v>0.15870444618551804</v>
      </c>
      <c r="Q648" s="42">
        <f t="shared" ca="1" si="182"/>
        <v>0.19725370742968043</v>
      </c>
      <c r="R648" s="42">
        <f t="shared" ca="1" si="183"/>
        <v>0.21262496152145965</v>
      </c>
      <c r="S648" s="42">
        <f t="shared" ca="1" si="184"/>
        <v>0.14857510965609302</v>
      </c>
      <c r="T648" s="42">
        <f t="shared" ca="1" si="185"/>
        <v>0.13167846424861016</v>
      </c>
      <c r="U648">
        <f ca="1">+(L648^2*Markiwitz!$B$4^2)+(M648^2*Markiwitz!$C$4^2)+(N648^2*Markiwitz!$D$4^2)+(O648^2*Markiwitz!$E$4^2)+(P648^2*Markiwitz!$F$4^2)+(Q648^2*Markiwitz!$G$4^2)+(R648^2*Markiwitz!$H$4^2)+(S648^2*Markiwitz!$I$4^2)+(T648^2*Markiwitz!$J$4^2)+(2*L648*M648*Markiwitz!$B$8)+(2*L648*N648*Markiwitz!$E$8)+(2*L648*O648*Markiwitz!$H$8)+(2*L648*P648*Markiwitz!$B$11)+(2*L648*Q648*Markiwitz!$E$11)+(2*L648*R648*Markiwitz!$H$11)+(2*L648*S648*Markiwitz!$K$8)+(2*L648*T648*Markiwitz!$K$11)</f>
        <v>2.120273153784832E-2</v>
      </c>
      <c r="V648" s="5">
        <f t="shared" ca="1" si="176"/>
        <v>0.14561157762296348</v>
      </c>
      <c r="W648" s="42">
        <f ca="1">SUMPRODUCT(L648:T648,Markiwitz!$B$3:$J$3)</f>
        <v>0.64426828019297044</v>
      </c>
    </row>
    <row r="649" spans="1:23" x14ac:dyDescent="0.25">
      <c r="A649">
        <v>648</v>
      </c>
      <c r="B649" s="25">
        <f t="shared" ca="1" si="174"/>
        <v>1</v>
      </c>
      <c r="C649" s="46">
        <v>0</v>
      </c>
      <c r="D649">
        <f t="shared" ca="1" si="175"/>
        <v>0.41922582978248313</v>
      </c>
      <c r="E649">
        <f t="shared" ca="1" si="175"/>
        <v>0.31252431736797626</v>
      </c>
      <c r="F649">
        <f t="shared" ca="1" si="175"/>
        <v>0.9994729476265799</v>
      </c>
      <c r="G649">
        <f t="shared" ca="1" si="175"/>
        <v>0.51280019619020645</v>
      </c>
      <c r="H649">
        <f t="shared" ca="1" si="175"/>
        <v>0.28660640892472311</v>
      </c>
      <c r="I649">
        <f t="shared" ca="1" si="175"/>
        <v>0.84535192943242443</v>
      </c>
      <c r="J649">
        <f t="shared" ca="1" si="175"/>
        <v>0.38053093461160825</v>
      </c>
      <c r="K649">
        <f t="shared" ca="1" si="175"/>
        <v>0.84023432057049841</v>
      </c>
      <c r="L649" s="42">
        <f t="shared" ca="1" si="177"/>
        <v>0</v>
      </c>
      <c r="M649" s="42">
        <f t="shared" ca="1" si="178"/>
        <v>9.1200546890127632E-2</v>
      </c>
      <c r="N649" s="42">
        <f t="shared" ca="1" si="179"/>
        <v>6.7988150146215509E-2</v>
      </c>
      <c r="O649" s="42">
        <f t="shared" ca="1" si="180"/>
        <v>0.21743049437752149</v>
      </c>
      <c r="P649" s="42">
        <f t="shared" ca="1" si="181"/>
        <v>0.11155719665979824</v>
      </c>
      <c r="Q649" s="42">
        <f t="shared" ca="1" si="182"/>
        <v>6.2349834812689013E-2</v>
      </c>
      <c r="R649" s="42">
        <f t="shared" ca="1" si="183"/>
        <v>0.18390221403786958</v>
      </c>
      <c r="S649" s="42">
        <f t="shared" ca="1" si="184"/>
        <v>8.2782660035992287E-2</v>
      </c>
      <c r="T649" s="42">
        <f t="shared" ca="1" si="185"/>
        <v>0.18278890303978632</v>
      </c>
      <c r="U649">
        <f ca="1">+(L649^2*Markiwitz!$B$4^2)+(M649^2*Markiwitz!$C$4^2)+(N649^2*Markiwitz!$D$4^2)+(O649^2*Markiwitz!$E$4^2)+(P649^2*Markiwitz!$F$4^2)+(Q649^2*Markiwitz!$G$4^2)+(R649^2*Markiwitz!$H$4^2)+(S649^2*Markiwitz!$I$4^2)+(T649^2*Markiwitz!$J$4^2)+(2*L649*M649*Markiwitz!$B$8)+(2*L649*N649*Markiwitz!$E$8)+(2*L649*O649*Markiwitz!$H$8)+(2*L649*P649*Markiwitz!$B$11)+(2*L649*Q649*Markiwitz!$E$11)+(2*L649*R649*Markiwitz!$H$11)+(2*L649*S649*Markiwitz!$K$8)+(2*L649*T649*Markiwitz!$K$11)</f>
        <v>1.185515843774349E-2</v>
      </c>
      <c r="V649" s="5">
        <f t="shared" ca="1" si="176"/>
        <v>0.10888139619670337</v>
      </c>
      <c r="W649" s="42">
        <f ca="1">SUMPRODUCT(L649:T649,Markiwitz!$B$3:$J$3)</f>
        <v>0.31637490051623679</v>
      </c>
    </row>
    <row r="650" spans="1:23" x14ac:dyDescent="0.25">
      <c r="A650">
        <v>649</v>
      </c>
      <c r="B650" s="25">
        <f t="shared" ca="1" si="174"/>
        <v>1</v>
      </c>
      <c r="C650" s="46">
        <v>0</v>
      </c>
      <c r="D650">
        <f t="shared" ca="1" si="175"/>
        <v>0.31364214574191929</v>
      </c>
      <c r="E650">
        <f t="shared" ca="1" si="175"/>
        <v>0.35846563644062068</v>
      </c>
      <c r="F650">
        <f t="shared" ca="1" si="175"/>
        <v>0.82881822234956826</v>
      </c>
      <c r="G650">
        <f t="shared" ca="1" si="175"/>
        <v>0.82265186461230999</v>
      </c>
      <c r="H650">
        <f t="shared" ca="1" si="175"/>
        <v>0.70916948088725407</v>
      </c>
      <c r="I650">
        <f t="shared" ca="1" si="175"/>
        <v>4.7838071682576921E-2</v>
      </c>
      <c r="J650">
        <f t="shared" ca="1" si="175"/>
        <v>0.88636878865219793</v>
      </c>
      <c r="K650">
        <f t="shared" ca="1" si="175"/>
        <v>0.21961061333224807</v>
      </c>
      <c r="L650" s="42">
        <f t="shared" ca="1" si="177"/>
        <v>0</v>
      </c>
      <c r="M650" s="42">
        <f t="shared" ca="1" si="178"/>
        <v>7.491634763816378E-2</v>
      </c>
      <c r="N650" s="42">
        <f t="shared" ca="1" si="179"/>
        <v>8.5622855858213581E-2</v>
      </c>
      <c r="O650" s="42">
        <f t="shared" ca="1" si="180"/>
        <v>0.19797095166373996</v>
      </c>
      <c r="P650" s="42">
        <f t="shared" ca="1" si="181"/>
        <v>0.19649805968739872</v>
      </c>
      <c r="Q650" s="42">
        <f t="shared" ca="1" si="182"/>
        <v>0.16939173540867947</v>
      </c>
      <c r="R650" s="42">
        <f t="shared" ca="1" si="183"/>
        <v>1.1426568964555893E-2</v>
      </c>
      <c r="S650" s="42">
        <f t="shared" ca="1" si="184"/>
        <v>0.21171744042628241</v>
      </c>
      <c r="T650" s="42">
        <f t="shared" ca="1" si="185"/>
        <v>5.2456040352966325E-2</v>
      </c>
      <c r="U650">
        <f ca="1">+(L650^2*Markiwitz!$B$4^2)+(M650^2*Markiwitz!$C$4^2)+(N650^2*Markiwitz!$D$4^2)+(O650^2*Markiwitz!$E$4^2)+(P650^2*Markiwitz!$F$4^2)+(Q650^2*Markiwitz!$G$4^2)+(R650^2*Markiwitz!$H$4^2)+(S650^2*Markiwitz!$I$4^2)+(T650^2*Markiwitz!$J$4^2)+(2*L650*M650*Markiwitz!$B$8)+(2*L650*N650*Markiwitz!$E$8)+(2*L650*O650*Markiwitz!$H$8)+(2*L650*P650*Markiwitz!$B$11)+(2*L650*Q650*Markiwitz!$E$11)+(2*L650*R650*Markiwitz!$H$11)+(2*L650*S650*Markiwitz!$K$8)+(2*L650*T650*Markiwitz!$K$11)</f>
        <v>2.1721497909084966E-2</v>
      </c>
      <c r="V650" s="5">
        <f t="shared" ca="1" si="176"/>
        <v>0.14738214922128448</v>
      </c>
      <c r="W650" s="42">
        <f ca="1">SUMPRODUCT(L650:T650,Markiwitz!$B$3:$J$3)</f>
        <v>0.60731842669520986</v>
      </c>
    </row>
    <row r="651" spans="1:23" x14ac:dyDescent="0.25">
      <c r="A651">
        <v>650</v>
      </c>
      <c r="B651" s="25">
        <f t="shared" ca="1" si="174"/>
        <v>0.99999999999999989</v>
      </c>
      <c r="C651" s="46">
        <v>0</v>
      </c>
      <c r="D651">
        <f t="shared" ca="1" si="175"/>
        <v>0.9314635627291642</v>
      </c>
      <c r="E651">
        <f t="shared" ca="1" si="175"/>
        <v>8.1815727251194459E-2</v>
      </c>
      <c r="F651">
        <f t="shared" ca="1" si="175"/>
        <v>0.10120284593531259</v>
      </c>
      <c r="G651">
        <f t="shared" ca="1" si="175"/>
        <v>2.03875438997837E-2</v>
      </c>
      <c r="H651">
        <f t="shared" ca="1" si="175"/>
        <v>7.7365307477778589E-2</v>
      </c>
      <c r="I651">
        <f t="shared" ca="1" si="175"/>
        <v>7.6058128468037278E-4</v>
      </c>
      <c r="J651">
        <f t="shared" ca="1" si="175"/>
        <v>0.73737018605160431</v>
      </c>
      <c r="K651">
        <f t="shared" ca="1" si="175"/>
        <v>0.32522757778087708</v>
      </c>
      <c r="L651" s="42">
        <f t="shared" ca="1" si="177"/>
        <v>0</v>
      </c>
      <c r="M651" s="42">
        <f t="shared" ca="1" si="178"/>
        <v>0.40932777815029114</v>
      </c>
      <c r="N651" s="42">
        <f t="shared" ca="1" si="179"/>
        <v>3.5953580143659541E-2</v>
      </c>
      <c r="O651" s="42">
        <f t="shared" ca="1" si="180"/>
        <v>4.4473168599116368E-2</v>
      </c>
      <c r="P651" s="42">
        <f t="shared" ca="1" si="181"/>
        <v>8.959221144398604E-3</v>
      </c>
      <c r="Q651" s="42">
        <f t="shared" ca="1" si="182"/>
        <v>3.3997861733858346E-2</v>
      </c>
      <c r="R651" s="42">
        <f t="shared" ca="1" si="183"/>
        <v>3.3423427369368142E-4</v>
      </c>
      <c r="S651" s="42">
        <f t="shared" ca="1" si="184"/>
        <v>0.32403425319872664</v>
      </c>
      <c r="T651" s="42">
        <f t="shared" ca="1" si="185"/>
        <v>0.14291990275625546</v>
      </c>
      <c r="U651">
        <f ca="1">+(L651^2*Markiwitz!$B$4^2)+(M651^2*Markiwitz!$C$4^2)+(N651^2*Markiwitz!$D$4^2)+(O651^2*Markiwitz!$E$4^2)+(P651^2*Markiwitz!$F$4^2)+(Q651^2*Markiwitz!$G$4^2)+(R651^2*Markiwitz!$H$4^2)+(S651^2*Markiwitz!$I$4^2)+(T651^2*Markiwitz!$J$4^2)+(2*L651*M651*Markiwitz!$B$8)+(2*L651*N651*Markiwitz!$E$8)+(2*L651*O651*Markiwitz!$H$8)+(2*L651*P651*Markiwitz!$B$11)+(2*L651*Q651*Markiwitz!$E$11)+(2*L651*R651*Markiwitz!$H$11)+(2*L651*S651*Markiwitz!$K$8)+(2*L651*T651*Markiwitz!$K$11)</f>
        <v>1.7534275606830706E-2</v>
      </c>
      <c r="V651" s="5">
        <f t="shared" ca="1" si="176"/>
        <v>0.13241705179783572</v>
      </c>
      <c r="W651" s="42">
        <f ca="1">SUMPRODUCT(L651:T651,Markiwitz!$B$3:$J$3)</f>
        <v>0.15988441683318577</v>
      </c>
    </row>
    <row r="652" spans="1:23" x14ac:dyDescent="0.25">
      <c r="A652">
        <v>651</v>
      </c>
      <c r="B652" s="25">
        <f t="shared" ca="1" si="174"/>
        <v>1</v>
      </c>
      <c r="C652" s="46">
        <v>0</v>
      </c>
      <c r="D652">
        <f t="shared" ref="D652:K661" ca="1" si="186">RAND()</f>
        <v>0.82823942286934538</v>
      </c>
      <c r="E652">
        <f t="shared" ca="1" si="186"/>
        <v>6.3528211218665143E-2</v>
      </c>
      <c r="F652">
        <f t="shared" ca="1" si="186"/>
        <v>0.85070547959519716</v>
      </c>
      <c r="G652">
        <f t="shared" ca="1" si="186"/>
        <v>0.69091287024345094</v>
      </c>
      <c r="H652">
        <f t="shared" ca="1" si="186"/>
        <v>0.20835445405703901</v>
      </c>
      <c r="I652">
        <f t="shared" ca="1" si="186"/>
        <v>0.37722788955051978</v>
      </c>
      <c r="J652">
        <f t="shared" ca="1" si="186"/>
        <v>0.185362171346518</v>
      </c>
      <c r="K652">
        <f t="shared" ca="1" si="186"/>
        <v>0.61489596066201568</v>
      </c>
      <c r="L652" s="42">
        <f t="shared" ca="1" si="177"/>
        <v>0</v>
      </c>
      <c r="M652" s="42">
        <f t="shared" ca="1" si="178"/>
        <v>0.21686051655824165</v>
      </c>
      <c r="N652" s="42">
        <f t="shared" ca="1" si="179"/>
        <v>1.6633790085930366E-2</v>
      </c>
      <c r="O652" s="42">
        <f t="shared" ca="1" si="180"/>
        <v>0.22274287440317067</v>
      </c>
      <c r="P652" s="42">
        <f t="shared" ca="1" si="181"/>
        <v>0.18090387610222231</v>
      </c>
      <c r="Q652" s="42">
        <f t="shared" ca="1" si="182"/>
        <v>5.4554097868808708E-2</v>
      </c>
      <c r="R652" s="42">
        <f t="shared" ca="1" si="183"/>
        <v>9.8770757258443018E-2</v>
      </c>
      <c r="S652" s="42">
        <f t="shared" ca="1" si="184"/>
        <v>4.8533956629717656E-2</v>
      </c>
      <c r="T652" s="42">
        <f t="shared" ca="1" si="185"/>
        <v>0.16100013109346567</v>
      </c>
      <c r="U652">
        <f ca="1">+(L652^2*Markiwitz!$B$4^2)+(M652^2*Markiwitz!$C$4^2)+(N652^2*Markiwitz!$D$4^2)+(O652^2*Markiwitz!$E$4^2)+(P652^2*Markiwitz!$F$4^2)+(Q652^2*Markiwitz!$G$4^2)+(R652^2*Markiwitz!$H$4^2)+(S652^2*Markiwitz!$I$4^2)+(T652^2*Markiwitz!$J$4^2)+(2*L652*M652*Markiwitz!$B$8)+(2*L652*N652*Markiwitz!$E$8)+(2*L652*O652*Markiwitz!$H$8)+(2*L652*P652*Markiwitz!$B$11)+(2*L652*Q652*Markiwitz!$E$11)+(2*L652*R652*Markiwitz!$H$11)+(2*L652*S652*Markiwitz!$K$8)+(2*L652*T652*Markiwitz!$K$11)</f>
        <v>1.206934099647327E-2</v>
      </c>
      <c r="V652" s="5">
        <f t="shared" ca="1" si="176"/>
        <v>0.10986055250395052</v>
      </c>
      <c r="W652" s="42">
        <f ca="1">SUMPRODUCT(L652:T652,Markiwitz!$B$3:$J$3)</f>
        <v>0.32181518082877847</v>
      </c>
    </row>
    <row r="653" spans="1:23" x14ac:dyDescent="0.25">
      <c r="A653">
        <v>652</v>
      </c>
      <c r="B653" s="25">
        <f t="shared" ca="1" si="174"/>
        <v>1</v>
      </c>
      <c r="C653" s="46">
        <v>0</v>
      </c>
      <c r="D653">
        <f t="shared" ca="1" si="186"/>
        <v>4.3439542153215438E-2</v>
      </c>
      <c r="E653">
        <f t="shared" ca="1" si="186"/>
        <v>0.30554381124798224</v>
      </c>
      <c r="F653">
        <f t="shared" ca="1" si="186"/>
        <v>0.9339980416437389</v>
      </c>
      <c r="G653">
        <f t="shared" ca="1" si="186"/>
        <v>0.57293270355107595</v>
      </c>
      <c r="H653">
        <f t="shared" ca="1" si="186"/>
        <v>0.86235265174736286</v>
      </c>
      <c r="I653">
        <f t="shared" ca="1" si="186"/>
        <v>0.31849120597559533</v>
      </c>
      <c r="J653">
        <f t="shared" ca="1" si="186"/>
        <v>0.69516288020426997</v>
      </c>
      <c r="K653">
        <f t="shared" ca="1" si="186"/>
        <v>0.93787299750803166</v>
      </c>
      <c r="L653" s="42">
        <f t="shared" ca="1" si="177"/>
        <v>0</v>
      </c>
      <c r="M653" s="42">
        <f t="shared" ca="1" si="178"/>
        <v>9.3022398198071149E-3</v>
      </c>
      <c r="N653" s="42">
        <f t="shared" ca="1" si="179"/>
        <v>6.5429828833410572E-2</v>
      </c>
      <c r="O653" s="42">
        <f t="shared" ca="1" si="180"/>
        <v>0.20000841040073297</v>
      </c>
      <c r="P653" s="42">
        <f t="shared" ca="1" si="181"/>
        <v>0.12268907877170306</v>
      </c>
      <c r="Q653" s="42">
        <f t="shared" ca="1" si="182"/>
        <v>0.18466610784033768</v>
      </c>
      <c r="R653" s="42">
        <f t="shared" ca="1" si="183"/>
        <v>6.8202412632133877E-2</v>
      </c>
      <c r="S653" s="42">
        <f t="shared" ca="1" si="184"/>
        <v>0.14886371966536258</v>
      </c>
      <c r="T653" s="42">
        <f t="shared" ca="1" si="185"/>
        <v>0.20083820203651223</v>
      </c>
      <c r="U653">
        <f ca="1">+(L653^2*Markiwitz!$B$4^2)+(M653^2*Markiwitz!$C$4^2)+(N653^2*Markiwitz!$D$4^2)+(O653^2*Markiwitz!$E$4^2)+(P653^2*Markiwitz!$F$4^2)+(Q653^2*Markiwitz!$G$4^2)+(R653^2*Markiwitz!$H$4^2)+(S653^2*Markiwitz!$I$4^2)+(T653^2*Markiwitz!$J$4^2)+(2*L653*M653*Markiwitz!$B$8)+(2*L653*N653*Markiwitz!$E$8)+(2*L653*O653*Markiwitz!$H$8)+(2*L653*P653*Markiwitz!$B$11)+(2*L653*Q653*Markiwitz!$E$11)+(2*L653*R653*Markiwitz!$H$11)+(2*L653*S653*Markiwitz!$K$8)+(2*L653*T653*Markiwitz!$K$11)</f>
        <v>1.8714563470216702E-2</v>
      </c>
      <c r="V653" s="5">
        <f t="shared" ca="1" si="176"/>
        <v>0.13680118226907509</v>
      </c>
      <c r="W653" s="42">
        <f ca="1">SUMPRODUCT(L653:T653,Markiwitz!$B$3:$J$3)</f>
        <v>0.62998676274368726</v>
      </c>
    </row>
    <row r="654" spans="1:23" x14ac:dyDescent="0.25">
      <c r="A654">
        <v>653</v>
      </c>
      <c r="B654" s="25">
        <f t="shared" ca="1" si="174"/>
        <v>1</v>
      </c>
      <c r="C654" s="46">
        <v>0</v>
      </c>
      <c r="D654">
        <f t="shared" ca="1" si="186"/>
        <v>0.63887796858603785</v>
      </c>
      <c r="E654">
        <f t="shared" ca="1" si="186"/>
        <v>0.78577326576440854</v>
      </c>
      <c r="F654">
        <f t="shared" ca="1" si="186"/>
        <v>6.0273027208387897E-2</v>
      </c>
      <c r="G654">
        <f t="shared" ca="1" si="186"/>
        <v>6.4024636756347175E-2</v>
      </c>
      <c r="H654">
        <f t="shared" ca="1" si="186"/>
        <v>0.10841346252379191</v>
      </c>
      <c r="I654">
        <f t="shared" ca="1" si="186"/>
        <v>0.54472238699947229</v>
      </c>
      <c r="J654">
        <f t="shared" ca="1" si="186"/>
        <v>0.18633345377324562</v>
      </c>
      <c r="K654">
        <f t="shared" ca="1" si="186"/>
        <v>0.3793413677411035</v>
      </c>
      <c r="L654" s="42">
        <f t="shared" ca="1" si="177"/>
        <v>0</v>
      </c>
      <c r="M654" s="42">
        <f t="shared" ca="1" si="178"/>
        <v>0.23082856461243537</v>
      </c>
      <c r="N654" s="42">
        <f t="shared" ca="1" si="179"/>
        <v>0.28390228488963426</v>
      </c>
      <c r="O654" s="42">
        <f t="shared" ca="1" si="180"/>
        <v>2.1776829127712845E-2</v>
      </c>
      <c r="P654" s="42">
        <f t="shared" ca="1" si="181"/>
        <v>2.3132297134941721E-2</v>
      </c>
      <c r="Q654" s="42">
        <f t="shared" ca="1" si="182"/>
        <v>3.9170115686436961E-2</v>
      </c>
      <c r="R654" s="42">
        <f t="shared" ca="1" si="183"/>
        <v>0.19680986492871153</v>
      </c>
      <c r="S654" s="42">
        <f t="shared" ca="1" si="184"/>
        <v>6.7322846910729803E-2</v>
      </c>
      <c r="T654" s="42">
        <f t="shared" ca="1" si="185"/>
        <v>0.13705719670939759</v>
      </c>
      <c r="U654">
        <f ca="1">+(L654^2*Markiwitz!$B$4^2)+(M654^2*Markiwitz!$C$4^2)+(N654^2*Markiwitz!$D$4^2)+(O654^2*Markiwitz!$E$4^2)+(P654^2*Markiwitz!$F$4^2)+(Q654^2*Markiwitz!$G$4^2)+(R654^2*Markiwitz!$H$4^2)+(S654^2*Markiwitz!$I$4^2)+(T654^2*Markiwitz!$J$4^2)+(2*L654*M654*Markiwitz!$B$8)+(2*L654*N654*Markiwitz!$E$8)+(2*L654*O654*Markiwitz!$H$8)+(2*L654*P654*Markiwitz!$B$11)+(2*L654*Q654*Markiwitz!$E$11)+(2*L654*R654*Markiwitz!$H$11)+(2*L654*S654*Markiwitz!$K$8)+(2*L654*T654*Markiwitz!$K$11)</f>
        <v>1.2240353163514539E-2</v>
      </c>
      <c r="V654" s="5">
        <f t="shared" ca="1" si="176"/>
        <v>0.11063612955772874</v>
      </c>
      <c r="W654" s="42">
        <f ca="1">SUMPRODUCT(L654:T654,Markiwitz!$B$3:$J$3)</f>
        <v>0.22761400541717153</v>
      </c>
    </row>
    <row r="655" spans="1:23" x14ac:dyDescent="0.25">
      <c r="A655">
        <v>654</v>
      </c>
      <c r="B655" s="25">
        <f t="shared" ca="1" si="174"/>
        <v>1</v>
      </c>
      <c r="C655" s="46">
        <v>0</v>
      </c>
      <c r="D655">
        <f t="shared" ca="1" si="186"/>
        <v>3.5931622896106963E-2</v>
      </c>
      <c r="E655">
        <f t="shared" ca="1" si="186"/>
        <v>8.4243877970718639E-2</v>
      </c>
      <c r="F655">
        <f t="shared" ca="1" si="186"/>
        <v>0.92586079184765868</v>
      </c>
      <c r="G655">
        <f t="shared" ca="1" si="186"/>
        <v>3.7593226694468074E-2</v>
      </c>
      <c r="H655">
        <f t="shared" ca="1" si="186"/>
        <v>0.50659521074040048</v>
      </c>
      <c r="I655">
        <f t="shared" ca="1" si="186"/>
        <v>0.75327248969300598</v>
      </c>
      <c r="J655">
        <f t="shared" ca="1" si="186"/>
        <v>0.9201256730783306</v>
      </c>
      <c r="K655">
        <f t="shared" ca="1" si="186"/>
        <v>0.82386363725412648</v>
      </c>
      <c r="L655" s="42">
        <f t="shared" ca="1" si="177"/>
        <v>0</v>
      </c>
      <c r="M655" s="42">
        <f t="shared" ca="1" si="178"/>
        <v>8.7906400744934624E-3</v>
      </c>
      <c r="N655" s="42">
        <f t="shared" ca="1" si="179"/>
        <v>2.0610190969146916E-2</v>
      </c>
      <c r="O655" s="42">
        <f t="shared" ca="1" si="180"/>
        <v>0.22651103190499347</v>
      </c>
      <c r="P655" s="42">
        <f t="shared" ca="1" si="181"/>
        <v>9.1971499886166642E-3</v>
      </c>
      <c r="Q655" s="42">
        <f t="shared" ca="1" si="182"/>
        <v>0.12393807465800608</v>
      </c>
      <c r="R655" s="42">
        <f t="shared" ca="1" si="183"/>
        <v>0.18428745492668075</v>
      </c>
      <c r="S655" s="42">
        <f t="shared" ca="1" si="184"/>
        <v>0.2251079401205949</v>
      </c>
      <c r="T655" s="42">
        <f t="shared" ca="1" si="185"/>
        <v>0.20155751735746788</v>
      </c>
      <c r="U655">
        <f ca="1">+(L655^2*Markiwitz!$B$4^2)+(M655^2*Markiwitz!$C$4^2)+(N655^2*Markiwitz!$D$4^2)+(O655^2*Markiwitz!$E$4^2)+(P655^2*Markiwitz!$F$4^2)+(Q655^2*Markiwitz!$G$4^2)+(R655^2*Markiwitz!$H$4^2)+(S655^2*Markiwitz!$I$4^2)+(T655^2*Markiwitz!$J$4^2)+(2*L655*M655*Markiwitz!$B$8)+(2*L655*N655*Markiwitz!$E$8)+(2*L655*O655*Markiwitz!$H$8)+(2*L655*P655*Markiwitz!$B$11)+(2*L655*Q655*Markiwitz!$E$11)+(2*L655*R655*Markiwitz!$H$11)+(2*L655*S655*Markiwitz!$K$8)+(2*L655*T655*Markiwitz!$K$11)</f>
        <v>1.854137789356709E-2</v>
      </c>
      <c r="V655" s="5">
        <f t="shared" ca="1" si="176"/>
        <v>0.13616672829133808</v>
      </c>
      <c r="W655" s="42">
        <f ca="1">SUMPRODUCT(L655:T655,Markiwitz!$B$3:$J$3)</f>
        <v>0.42562901060175656</v>
      </c>
    </row>
    <row r="656" spans="1:23" x14ac:dyDescent="0.25">
      <c r="A656">
        <v>655</v>
      </c>
      <c r="B656" s="25">
        <f t="shared" ca="1" si="174"/>
        <v>0.99999999999999989</v>
      </c>
      <c r="C656" s="46">
        <v>0</v>
      </c>
      <c r="D656">
        <f t="shared" ca="1" si="186"/>
        <v>0.37279446687579187</v>
      </c>
      <c r="E656">
        <f t="shared" ca="1" si="186"/>
        <v>0.17606039605649404</v>
      </c>
      <c r="F656">
        <f t="shared" ca="1" si="186"/>
        <v>0.14165020959887564</v>
      </c>
      <c r="G656">
        <f t="shared" ca="1" si="186"/>
        <v>0.63894910146647521</v>
      </c>
      <c r="H656">
        <f t="shared" ca="1" si="186"/>
        <v>0.46413515552466333</v>
      </c>
      <c r="I656">
        <f t="shared" ca="1" si="186"/>
        <v>0.34032705874405811</v>
      </c>
      <c r="J656">
        <f t="shared" ca="1" si="186"/>
        <v>0.70253250759485053</v>
      </c>
      <c r="K656">
        <f t="shared" ca="1" si="186"/>
        <v>0.19853172700671218</v>
      </c>
      <c r="L656" s="42">
        <f t="shared" ca="1" si="177"/>
        <v>0</v>
      </c>
      <c r="M656" s="42">
        <f t="shared" ca="1" si="178"/>
        <v>0.12283256903416989</v>
      </c>
      <c r="N656" s="42">
        <f t="shared" ca="1" si="179"/>
        <v>5.8010385545764973E-2</v>
      </c>
      <c r="O656" s="42">
        <f t="shared" ca="1" si="180"/>
        <v>4.6672525198866846E-2</v>
      </c>
      <c r="P656" s="42">
        <f t="shared" ca="1" si="181"/>
        <v>0.21052823093898268</v>
      </c>
      <c r="Q656" s="42">
        <f t="shared" ca="1" si="182"/>
        <v>0.15292853998061981</v>
      </c>
      <c r="R656" s="42">
        <f t="shared" ca="1" si="183"/>
        <v>0.11213483742853825</v>
      </c>
      <c r="S656" s="42">
        <f t="shared" ca="1" si="184"/>
        <v>0.23147841613927297</v>
      </c>
      <c r="T656" s="42">
        <f t="shared" ca="1" si="185"/>
        <v>6.5414495733784467E-2</v>
      </c>
      <c r="U656">
        <f ca="1">+(L656^2*Markiwitz!$B$4^2)+(M656^2*Markiwitz!$C$4^2)+(N656^2*Markiwitz!$D$4^2)+(O656^2*Markiwitz!$E$4^2)+(P656^2*Markiwitz!$F$4^2)+(Q656^2*Markiwitz!$G$4^2)+(R656^2*Markiwitz!$H$4^2)+(S656^2*Markiwitz!$I$4^2)+(T656^2*Markiwitz!$J$4^2)+(2*L656*M656*Markiwitz!$B$8)+(2*L656*N656*Markiwitz!$E$8)+(2*L656*O656*Markiwitz!$H$8)+(2*L656*P656*Markiwitz!$B$11)+(2*L656*Q656*Markiwitz!$E$11)+(2*L656*R656*Markiwitz!$H$11)+(2*L656*S656*Markiwitz!$K$8)+(2*L656*T656*Markiwitz!$K$11)</f>
        <v>1.9678159448986265E-2</v>
      </c>
      <c r="V656" s="5">
        <f t="shared" ca="1" si="176"/>
        <v>0.14027886315830432</v>
      </c>
      <c r="W656" s="42">
        <f ca="1">SUMPRODUCT(L656:T656,Markiwitz!$B$3:$J$3)</f>
        <v>0.52876968862280505</v>
      </c>
    </row>
    <row r="657" spans="1:23" x14ac:dyDescent="0.25">
      <c r="A657">
        <v>656</v>
      </c>
      <c r="B657" s="25">
        <f t="shared" ca="1" si="174"/>
        <v>0.99999999999999989</v>
      </c>
      <c r="C657" s="46">
        <v>0</v>
      </c>
      <c r="D657">
        <f t="shared" ca="1" si="186"/>
        <v>0.18310778642475756</v>
      </c>
      <c r="E657">
        <f t="shared" ca="1" si="186"/>
        <v>6.0230414394733645E-2</v>
      </c>
      <c r="F657">
        <f t="shared" ca="1" si="186"/>
        <v>0.50092289514298316</v>
      </c>
      <c r="G657">
        <f t="shared" ca="1" si="186"/>
        <v>0.41948258058774213</v>
      </c>
      <c r="H657">
        <f t="shared" ca="1" si="186"/>
        <v>0.84350872314090675</v>
      </c>
      <c r="I657">
        <f t="shared" ca="1" si="186"/>
        <v>0.38043890568650607</v>
      </c>
      <c r="J657">
        <f t="shared" ca="1" si="186"/>
        <v>0.9630198089858979</v>
      </c>
      <c r="K657">
        <f t="shared" ca="1" si="186"/>
        <v>0.12028674716250964</v>
      </c>
      <c r="L657" s="42">
        <f t="shared" ca="1" si="177"/>
        <v>0</v>
      </c>
      <c r="M657" s="42">
        <f t="shared" ca="1" si="178"/>
        <v>5.2753644263051652E-2</v>
      </c>
      <c r="N657" s="42">
        <f t="shared" ca="1" si="179"/>
        <v>1.7352478105029174E-2</v>
      </c>
      <c r="O657" s="42">
        <f t="shared" ca="1" si="180"/>
        <v>0.14431668215512833</v>
      </c>
      <c r="P657" s="42">
        <f t="shared" ca="1" si="181"/>
        <v>0.12085359810717805</v>
      </c>
      <c r="Q657" s="42">
        <f t="shared" ca="1" si="182"/>
        <v>0.24301620363720278</v>
      </c>
      <c r="R657" s="42">
        <f t="shared" ca="1" si="183"/>
        <v>0.10960505332009761</v>
      </c>
      <c r="S657" s="42">
        <f t="shared" ca="1" si="184"/>
        <v>0.27744753739563027</v>
      </c>
      <c r="T657" s="42">
        <f t="shared" ca="1" si="185"/>
        <v>3.4654803016682105E-2</v>
      </c>
      <c r="U657">
        <f ca="1">+(L657^2*Markiwitz!$B$4^2)+(M657^2*Markiwitz!$C$4^2)+(N657^2*Markiwitz!$D$4^2)+(O657^2*Markiwitz!$E$4^2)+(P657^2*Markiwitz!$F$4^2)+(Q657^2*Markiwitz!$G$4^2)+(R657^2*Markiwitz!$H$4^2)+(S657^2*Markiwitz!$I$4^2)+(T657^2*Markiwitz!$J$4^2)+(2*L657*M657*Markiwitz!$B$8)+(2*L657*N657*Markiwitz!$E$8)+(2*L657*O657*Markiwitz!$H$8)+(2*L657*P657*Markiwitz!$B$11)+(2*L657*Q657*Markiwitz!$E$11)+(2*L657*R657*Markiwitz!$H$11)+(2*L657*S657*Markiwitz!$K$8)+(2*L657*T657*Markiwitz!$K$11)</f>
        <v>2.965413754247492E-2</v>
      </c>
      <c r="V657" s="5">
        <f t="shared" ca="1" si="176"/>
        <v>0.17220376750371905</v>
      </c>
      <c r="W657" s="42">
        <f ca="1">SUMPRODUCT(L657:T657,Markiwitz!$B$3:$J$3)</f>
        <v>0.75326370655237351</v>
      </c>
    </row>
    <row r="658" spans="1:23" x14ac:dyDescent="0.25">
      <c r="A658">
        <v>657</v>
      </c>
      <c r="B658" s="25">
        <f t="shared" ca="1" si="174"/>
        <v>0.99999999999999989</v>
      </c>
      <c r="C658" s="46">
        <v>0</v>
      </c>
      <c r="D658">
        <f t="shared" ca="1" si="186"/>
        <v>0.66025633113349869</v>
      </c>
      <c r="E658">
        <f t="shared" ca="1" si="186"/>
        <v>0.30221770431310757</v>
      </c>
      <c r="F658">
        <f t="shared" ca="1" si="186"/>
        <v>0.24232179017840016</v>
      </c>
      <c r="G658">
        <f t="shared" ca="1" si="186"/>
        <v>0.44315271478327734</v>
      </c>
      <c r="H658">
        <f t="shared" ca="1" si="186"/>
        <v>0.24386775301415686</v>
      </c>
      <c r="I658">
        <f t="shared" ca="1" si="186"/>
        <v>0.95543032549050722</v>
      </c>
      <c r="J658">
        <f t="shared" ca="1" si="186"/>
        <v>0.4536954583088616</v>
      </c>
      <c r="K658">
        <f t="shared" ca="1" si="186"/>
        <v>0.55958993864868323</v>
      </c>
      <c r="L658" s="42">
        <f t="shared" ca="1" si="177"/>
        <v>0</v>
      </c>
      <c r="M658" s="42">
        <f t="shared" ca="1" si="178"/>
        <v>0.17102729064782038</v>
      </c>
      <c r="N658" s="42">
        <f t="shared" ca="1" si="179"/>
        <v>7.8283952333694604E-2</v>
      </c>
      <c r="O658" s="42">
        <f t="shared" ca="1" si="180"/>
        <v>6.2769014524999403E-2</v>
      </c>
      <c r="P658" s="42">
        <f t="shared" ca="1" si="181"/>
        <v>0.11479058144356639</v>
      </c>
      <c r="Q658" s="42">
        <f t="shared" ca="1" si="182"/>
        <v>6.3169467838014623E-2</v>
      </c>
      <c r="R658" s="42">
        <f t="shared" ca="1" si="183"/>
        <v>0.24748669912923177</v>
      </c>
      <c r="S658" s="42">
        <f t="shared" ca="1" si="184"/>
        <v>0.11752148575474514</v>
      </c>
      <c r="T658" s="42">
        <f t="shared" ca="1" si="185"/>
        <v>0.14495150832792769</v>
      </c>
      <c r="U658">
        <f ca="1">+(L658^2*Markiwitz!$B$4^2)+(M658^2*Markiwitz!$C$4^2)+(N658^2*Markiwitz!$D$4^2)+(O658^2*Markiwitz!$E$4^2)+(P658^2*Markiwitz!$F$4^2)+(Q658^2*Markiwitz!$G$4^2)+(R658^2*Markiwitz!$H$4^2)+(S658^2*Markiwitz!$I$4^2)+(T658^2*Markiwitz!$J$4^2)+(2*L658*M658*Markiwitz!$B$8)+(2*L658*N658*Markiwitz!$E$8)+(2*L658*O658*Markiwitz!$H$8)+(2*L658*P658*Markiwitz!$B$11)+(2*L658*Q658*Markiwitz!$E$11)+(2*L658*R658*Markiwitz!$H$11)+(2*L658*S658*Markiwitz!$K$8)+(2*L658*T658*Markiwitz!$K$11)</f>
        <v>1.1720498038292979E-2</v>
      </c>
      <c r="V658" s="5">
        <f t="shared" ca="1" si="176"/>
        <v>0.10826124901502374</v>
      </c>
      <c r="W658" s="42">
        <f ca="1">SUMPRODUCT(L658:T658,Markiwitz!$B$3:$J$3)</f>
        <v>0.28642090962584299</v>
      </c>
    </row>
    <row r="659" spans="1:23" x14ac:dyDescent="0.25">
      <c r="A659">
        <v>658</v>
      </c>
      <c r="B659" s="25">
        <f t="shared" ca="1" si="174"/>
        <v>1</v>
      </c>
      <c r="C659" s="46">
        <v>0</v>
      </c>
      <c r="D659">
        <f t="shared" ca="1" si="186"/>
        <v>0.85883463616434719</v>
      </c>
      <c r="E659">
        <f t="shared" ca="1" si="186"/>
        <v>0.75392582424626109</v>
      </c>
      <c r="F659">
        <f t="shared" ca="1" si="186"/>
        <v>0.74926467559517906</v>
      </c>
      <c r="G659">
        <f t="shared" ca="1" si="186"/>
        <v>0.15219253248708842</v>
      </c>
      <c r="H659">
        <f t="shared" ca="1" si="186"/>
        <v>0.48320256966385366</v>
      </c>
      <c r="I659">
        <f t="shared" ca="1" si="186"/>
        <v>0.28696971322649967</v>
      </c>
      <c r="J659">
        <f t="shared" ca="1" si="186"/>
        <v>0.69479493697600503</v>
      </c>
      <c r="K659">
        <f t="shared" ca="1" si="186"/>
        <v>0.87830185371252001</v>
      </c>
      <c r="L659" s="42">
        <f t="shared" ca="1" si="177"/>
        <v>0</v>
      </c>
      <c r="M659" s="42">
        <f t="shared" ca="1" si="178"/>
        <v>0.17680637781793468</v>
      </c>
      <c r="N659" s="42">
        <f t="shared" ca="1" si="179"/>
        <v>0.15520903386443544</v>
      </c>
      <c r="O659" s="42">
        <f t="shared" ca="1" si="180"/>
        <v>0.15424945355087313</v>
      </c>
      <c r="P659" s="42">
        <f t="shared" ca="1" si="181"/>
        <v>3.1331538420664259E-2</v>
      </c>
      <c r="Q659" s="42">
        <f t="shared" ca="1" si="182"/>
        <v>9.9475839116292514E-2</v>
      </c>
      <c r="R659" s="42">
        <f t="shared" ca="1" si="183"/>
        <v>5.9077817082029742E-2</v>
      </c>
      <c r="S659" s="42">
        <f t="shared" ca="1" si="184"/>
        <v>0.143035889518387</v>
      </c>
      <c r="T659" s="42">
        <f t="shared" ca="1" si="185"/>
        <v>0.18081405062938324</v>
      </c>
      <c r="U659">
        <f ca="1">+(L659^2*Markiwitz!$B$4^2)+(M659^2*Markiwitz!$C$4^2)+(N659^2*Markiwitz!$D$4^2)+(O659^2*Markiwitz!$E$4^2)+(P659^2*Markiwitz!$F$4^2)+(Q659^2*Markiwitz!$G$4^2)+(R659^2*Markiwitz!$H$4^2)+(S659^2*Markiwitz!$I$4^2)+(T659^2*Markiwitz!$J$4^2)+(2*L659*M659*Markiwitz!$B$8)+(2*L659*N659*Markiwitz!$E$8)+(2*L659*O659*Markiwitz!$H$8)+(2*L659*P659*Markiwitz!$B$11)+(2*L659*Q659*Markiwitz!$E$11)+(2*L659*R659*Markiwitz!$H$11)+(2*L659*S659*Markiwitz!$K$8)+(2*L659*T659*Markiwitz!$K$11)</f>
        <v>1.0871035176552548E-2</v>
      </c>
      <c r="V659" s="5">
        <f t="shared" ca="1" si="176"/>
        <v>0.10426425646669403</v>
      </c>
      <c r="W659" s="42">
        <f ca="1">SUMPRODUCT(L659:T659,Markiwitz!$B$3:$J$3)</f>
        <v>0.39109305219295004</v>
      </c>
    </row>
    <row r="660" spans="1:23" x14ac:dyDescent="0.25">
      <c r="A660">
        <v>659</v>
      </c>
      <c r="B660" s="25">
        <f t="shared" ca="1" si="174"/>
        <v>0.99999999999999989</v>
      </c>
      <c r="C660" s="46">
        <v>0</v>
      </c>
      <c r="D660">
        <f t="shared" ca="1" si="186"/>
        <v>0.65338403700929981</v>
      </c>
      <c r="E660">
        <f t="shared" ca="1" si="186"/>
        <v>0.1978499953263404</v>
      </c>
      <c r="F660">
        <f t="shared" ca="1" si="186"/>
        <v>7.858643560690648E-2</v>
      </c>
      <c r="G660">
        <f t="shared" ca="1" si="186"/>
        <v>0.99657994884822809</v>
      </c>
      <c r="H660">
        <f t="shared" ca="1" si="186"/>
        <v>0.15220582476871969</v>
      </c>
      <c r="I660">
        <f t="shared" ca="1" si="186"/>
        <v>0.74007018524991586</v>
      </c>
      <c r="J660">
        <f t="shared" ca="1" si="186"/>
        <v>0.19314710688129066</v>
      </c>
      <c r="K660">
        <f t="shared" ca="1" si="186"/>
        <v>0.554471425178654</v>
      </c>
      <c r="L660" s="42">
        <f t="shared" ca="1" si="177"/>
        <v>0</v>
      </c>
      <c r="M660" s="42">
        <f t="shared" ca="1" si="178"/>
        <v>0.18321087979117862</v>
      </c>
      <c r="N660" s="42">
        <f t="shared" ca="1" si="179"/>
        <v>5.5477743038132216E-2</v>
      </c>
      <c r="O660" s="42">
        <f t="shared" ca="1" si="180"/>
        <v>2.2035876592726145E-2</v>
      </c>
      <c r="P660" s="42">
        <f t="shared" ca="1" si="181"/>
        <v>0.27944406179016107</v>
      </c>
      <c r="Q660" s="42">
        <f t="shared" ca="1" si="182"/>
        <v>4.2678978190007717E-2</v>
      </c>
      <c r="R660" s="42">
        <f t="shared" ca="1" si="183"/>
        <v>0.20751794054761663</v>
      </c>
      <c r="S660" s="42">
        <f t="shared" ca="1" si="184"/>
        <v>5.4159038752791579E-2</v>
      </c>
      <c r="T660" s="42">
        <f t="shared" ca="1" si="185"/>
        <v>0.15547548129738586</v>
      </c>
      <c r="U660">
        <f ca="1">+(L660^2*Markiwitz!$B$4^2)+(M660^2*Markiwitz!$C$4^2)+(N660^2*Markiwitz!$D$4^2)+(O660^2*Markiwitz!$E$4^2)+(P660^2*Markiwitz!$F$4^2)+(Q660^2*Markiwitz!$G$4^2)+(R660^2*Markiwitz!$H$4^2)+(S660^2*Markiwitz!$I$4^2)+(T660^2*Markiwitz!$J$4^2)+(2*L660*M660*Markiwitz!$B$8)+(2*L660*N660*Markiwitz!$E$8)+(2*L660*O660*Markiwitz!$H$8)+(2*L660*P660*Markiwitz!$B$11)+(2*L660*Q660*Markiwitz!$E$11)+(2*L660*R660*Markiwitz!$H$11)+(2*L660*S660*Markiwitz!$K$8)+(2*L660*T660*Markiwitz!$K$11)</f>
        <v>1.5390782674383164E-2</v>
      </c>
      <c r="V660" s="5">
        <f t="shared" ca="1" si="176"/>
        <v>0.12405959323802075</v>
      </c>
      <c r="W660" s="42">
        <f ca="1">SUMPRODUCT(L660:T660,Markiwitz!$B$3:$J$3)</f>
        <v>0.27186605201160574</v>
      </c>
    </row>
    <row r="661" spans="1:23" x14ac:dyDescent="0.25">
      <c r="A661">
        <v>660</v>
      </c>
      <c r="B661" s="25">
        <f t="shared" ca="1" si="174"/>
        <v>1</v>
      </c>
      <c r="C661" s="46">
        <v>0</v>
      </c>
      <c r="D661">
        <f t="shared" ca="1" si="186"/>
        <v>0.10299116086880156</v>
      </c>
      <c r="E661">
        <f t="shared" ca="1" si="186"/>
        <v>0.36979812962868286</v>
      </c>
      <c r="F661">
        <f t="shared" ca="1" si="186"/>
        <v>0.18148798942462374</v>
      </c>
      <c r="G661">
        <f t="shared" ca="1" si="186"/>
        <v>0.3514757289974193</v>
      </c>
      <c r="H661">
        <f t="shared" ca="1" si="186"/>
        <v>0.40835883810962925</v>
      </c>
      <c r="I661">
        <f t="shared" ca="1" si="186"/>
        <v>0.45168598406305938</v>
      </c>
      <c r="J661">
        <f t="shared" ca="1" si="186"/>
        <v>0.46883271702482032</v>
      </c>
      <c r="K661">
        <f t="shared" ca="1" si="186"/>
        <v>0.83234574540317297</v>
      </c>
      <c r="L661" s="42">
        <f t="shared" ca="1" si="177"/>
        <v>0</v>
      </c>
      <c r="M661" s="42">
        <f t="shared" ca="1" si="178"/>
        <v>3.2520344746352091E-2</v>
      </c>
      <c r="N661" s="42">
        <f t="shared" ca="1" si="179"/>
        <v>0.1167669396153385</v>
      </c>
      <c r="O661" s="42">
        <f t="shared" ca="1" si="180"/>
        <v>5.7306393418844706E-2</v>
      </c>
      <c r="P661" s="42">
        <f t="shared" ca="1" si="181"/>
        <v>0.11098148404727755</v>
      </c>
      <c r="Q661" s="42">
        <f t="shared" ca="1" si="182"/>
        <v>0.12894281493206997</v>
      </c>
      <c r="R661" s="42">
        <f t="shared" ca="1" si="183"/>
        <v>0.14262373387108432</v>
      </c>
      <c r="S661" s="42">
        <f t="shared" ca="1" si="184"/>
        <v>0.14803796226200849</v>
      </c>
      <c r="T661" s="42">
        <f t="shared" ca="1" si="185"/>
        <v>0.26282032710702435</v>
      </c>
      <c r="U661">
        <f ca="1">+(L661^2*Markiwitz!$B$4^2)+(M661^2*Markiwitz!$C$4^2)+(N661^2*Markiwitz!$D$4^2)+(O661^2*Markiwitz!$E$4^2)+(P661^2*Markiwitz!$F$4^2)+(Q661^2*Markiwitz!$G$4^2)+(R661^2*Markiwitz!$H$4^2)+(S661^2*Markiwitz!$I$4^2)+(T661^2*Markiwitz!$J$4^2)+(2*L661*M661*Markiwitz!$B$8)+(2*L661*N661*Markiwitz!$E$8)+(2*L661*O661*Markiwitz!$H$8)+(2*L661*P661*Markiwitz!$B$11)+(2*L661*Q661*Markiwitz!$E$11)+(2*L661*R661*Markiwitz!$H$11)+(2*L661*S661*Markiwitz!$K$8)+(2*L661*T661*Markiwitz!$K$11)</f>
        <v>1.2943405755316148E-2</v>
      </c>
      <c r="V661" s="5">
        <f t="shared" ca="1" si="176"/>
        <v>0.11376908963033917</v>
      </c>
      <c r="W661" s="42">
        <f ca="1">SUMPRODUCT(L661:T661,Markiwitz!$B$3:$J$3)</f>
        <v>0.45268857165442605</v>
      </c>
    </row>
    <row r="662" spans="1:23" x14ac:dyDescent="0.25">
      <c r="A662">
        <v>661</v>
      </c>
      <c r="B662" s="25">
        <f t="shared" ca="1" si="174"/>
        <v>1</v>
      </c>
      <c r="C662" s="46">
        <v>0</v>
      </c>
      <c r="D662">
        <f t="shared" ref="D662:K671" ca="1" si="187">RAND()</f>
        <v>0.48380432946884944</v>
      </c>
      <c r="E662">
        <f t="shared" ca="1" si="187"/>
        <v>9.1411655751108878E-2</v>
      </c>
      <c r="F662">
        <f t="shared" ca="1" si="187"/>
        <v>0.76415096990554532</v>
      </c>
      <c r="G662">
        <f t="shared" ca="1" si="187"/>
        <v>0.33340864410956539</v>
      </c>
      <c r="H662">
        <f t="shared" ca="1" si="187"/>
        <v>0.63861518591707001</v>
      </c>
      <c r="I662">
        <f t="shared" ca="1" si="187"/>
        <v>0.91135983935437814</v>
      </c>
      <c r="J662">
        <f t="shared" ca="1" si="187"/>
        <v>0.70776440571972821</v>
      </c>
      <c r="K662">
        <f t="shared" ca="1" si="187"/>
        <v>6.8246856725033833E-2</v>
      </c>
      <c r="L662" s="42">
        <f t="shared" ca="1" si="177"/>
        <v>0</v>
      </c>
      <c r="M662" s="42">
        <f t="shared" ca="1" si="178"/>
        <v>0.12098853173718471</v>
      </c>
      <c r="N662" s="42">
        <f t="shared" ca="1" si="179"/>
        <v>2.2859989750678204E-2</v>
      </c>
      <c r="O662" s="42">
        <f t="shared" ca="1" si="180"/>
        <v>0.19109689236538824</v>
      </c>
      <c r="P662" s="42">
        <f t="shared" ca="1" si="181"/>
        <v>8.3377968865198313E-2</v>
      </c>
      <c r="Q662" s="42">
        <f t="shared" ca="1" si="182"/>
        <v>0.15970322914224847</v>
      </c>
      <c r="R662" s="42">
        <f t="shared" ca="1" si="183"/>
        <v>0.22791050458101011</v>
      </c>
      <c r="S662" s="42">
        <f t="shared" ca="1" si="184"/>
        <v>0.1769958866591427</v>
      </c>
      <c r="T662" s="42">
        <f t="shared" ca="1" si="185"/>
        <v>1.7066996899149287E-2</v>
      </c>
      <c r="U662">
        <f ca="1">+(L662^2*Markiwitz!$B$4^2)+(M662^2*Markiwitz!$C$4^2)+(N662^2*Markiwitz!$D$4^2)+(O662^2*Markiwitz!$E$4^2)+(P662^2*Markiwitz!$F$4^2)+(Q662^2*Markiwitz!$G$4^2)+(R662^2*Markiwitz!$H$4^2)+(S662^2*Markiwitz!$I$4^2)+(T662^2*Markiwitz!$J$4^2)+(2*L662*M662*Markiwitz!$B$8)+(2*L662*N662*Markiwitz!$E$8)+(2*L662*O662*Markiwitz!$H$8)+(2*L662*P662*Markiwitz!$B$11)+(2*L662*Q662*Markiwitz!$E$11)+(2*L662*R662*Markiwitz!$H$11)+(2*L662*S662*Markiwitz!$K$8)+(2*L662*T662*Markiwitz!$K$11)</f>
        <v>1.9783359282666325E-2</v>
      </c>
      <c r="V662" s="5">
        <f t="shared" ca="1" si="176"/>
        <v>0.14065333015135592</v>
      </c>
      <c r="W662" s="42">
        <f ca="1">SUMPRODUCT(L662:T662,Markiwitz!$B$3:$J$3)</f>
        <v>0.54849659916755822</v>
      </c>
    </row>
    <row r="663" spans="1:23" x14ac:dyDescent="0.25">
      <c r="A663">
        <v>662</v>
      </c>
      <c r="B663" s="25">
        <f t="shared" ca="1" si="174"/>
        <v>1</v>
      </c>
      <c r="C663" s="46">
        <v>0</v>
      </c>
      <c r="D663">
        <f t="shared" ca="1" si="187"/>
        <v>0.59693738574970001</v>
      </c>
      <c r="E663">
        <f t="shared" ca="1" si="187"/>
        <v>0.55680377066100217</v>
      </c>
      <c r="F663">
        <f t="shared" ca="1" si="187"/>
        <v>0.44889128448203708</v>
      </c>
      <c r="G663">
        <f t="shared" ca="1" si="187"/>
        <v>0.52092299134870157</v>
      </c>
      <c r="H663">
        <f t="shared" ca="1" si="187"/>
        <v>0.15149135106995137</v>
      </c>
      <c r="I663">
        <f t="shared" ca="1" si="187"/>
        <v>0.39097859802725576</v>
      </c>
      <c r="J663">
        <f t="shared" ca="1" si="187"/>
        <v>0.51535405414228252</v>
      </c>
      <c r="K663">
        <f t="shared" ca="1" si="187"/>
        <v>0.38509394052793289</v>
      </c>
      <c r="L663" s="42">
        <f t="shared" ca="1" si="177"/>
        <v>0</v>
      </c>
      <c r="M663" s="42">
        <f t="shared" ca="1" si="178"/>
        <v>0.16737469281705819</v>
      </c>
      <c r="N663" s="42">
        <f t="shared" ca="1" si="179"/>
        <v>0.15612166752920081</v>
      </c>
      <c r="O663" s="42">
        <f t="shared" ca="1" si="180"/>
        <v>0.1258641905198738</v>
      </c>
      <c r="P663" s="42">
        <f t="shared" ca="1" si="181"/>
        <v>0.14606109072701148</v>
      </c>
      <c r="Q663" s="42">
        <f t="shared" ca="1" si="182"/>
        <v>4.247651253728997E-2</v>
      </c>
      <c r="R663" s="42">
        <f t="shared" ca="1" si="183"/>
        <v>0.10962610870932353</v>
      </c>
      <c r="S663" s="42">
        <f t="shared" ca="1" si="184"/>
        <v>0.14449962184184317</v>
      </c>
      <c r="T663" s="42">
        <f t="shared" ca="1" si="185"/>
        <v>0.10797611531839901</v>
      </c>
      <c r="U663">
        <f ca="1">+(L663^2*Markiwitz!$B$4^2)+(M663^2*Markiwitz!$C$4^2)+(N663^2*Markiwitz!$D$4^2)+(O663^2*Markiwitz!$E$4^2)+(P663^2*Markiwitz!$F$4^2)+(Q663^2*Markiwitz!$G$4^2)+(R663^2*Markiwitz!$H$4^2)+(S663^2*Markiwitz!$I$4^2)+(T663^2*Markiwitz!$J$4^2)+(2*L663*M663*Markiwitz!$B$8)+(2*L663*N663*Markiwitz!$E$8)+(2*L663*O663*Markiwitz!$H$8)+(2*L663*P663*Markiwitz!$B$11)+(2*L663*Q663*Markiwitz!$E$11)+(2*L663*R663*Markiwitz!$H$11)+(2*L663*S663*Markiwitz!$K$8)+(2*L663*T663*Markiwitz!$K$11)</f>
        <v>1.0641013085639651E-2</v>
      </c>
      <c r="V663" s="5">
        <f t="shared" ca="1" si="176"/>
        <v>0.10315528627094034</v>
      </c>
      <c r="W663" s="42">
        <f ca="1">SUMPRODUCT(L663:T663,Markiwitz!$B$3:$J$3)</f>
        <v>0.26063779784057778</v>
      </c>
    </row>
    <row r="664" spans="1:23" x14ac:dyDescent="0.25">
      <c r="A664">
        <v>663</v>
      </c>
      <c r="B664" s="25">
        <f t="shared" ca="1" si="174"/>
        <v>0.99999999999999989</v>
      </c>
      <c r="C664" s="46">
        <v>0</v>
      </c>
      <c r="D664">
        <f t="shared" ca="1" si="187"/>
        <v>0.3365484497872947</v>
      </c>
      <c r="E664">
        <f t="shared" ca="1" si="187"/>
        <v>0.96118144838153241</v>
      </c>
      <c r="F664">
        <f t="shared" ca="1" si="187"/>
        <v>0.88564369289360356</v>
      </c>
      <c r="G664">
        <f t="shared" ca="1" si="187"/>
        <v>3.4994098227445813E-2</v>
      </c>
      <c r="H664">
        <f t="shared" ca="1" si="187"/>
        <v>0.29395456251767327</v>
      </c>
      <c r="I664">
        <f t="shared" ca="1" si="187"/>
        <v>0.99236556575429413</v>
      </c>
      <c r="J664">
        <f t="shared" ca="1" si="187"/>
        <v>9.0757127911729185E-3</v>
      </c>
      <c r="K664">
        <f t="shared" ca="1" si="187"/>
        <v>0.35641149854243936</v>
      </c>
      <c r="L664" s="42">
        <f t="shared" ca="1" si="177"/>
        <v>0</v>
      </c>
      <c r="M664" s="42">
        <f t="shared" ca="1" si="178"/>
        <v>8.6959490791646513E-2</v>
      </c>
      <c r="N664" s="42">
        <f t="shared" ca="1" si="179"/>
        <v>0.24835606689753581</v>
      </c>
      <c r="O664" s="42">
        <f t="shared" ca="1" si="180"/>
        <v>0.22883814976873679</v>
      </c>
      <c r="P664" s="42">
        <f t="shared" ca="1" si="181"/>
        <v>9.0419936995544854E-3</v>
      </c>
      <c r="Q664" s="42">
        <f t="shared" ca="1" si="182"/>
        <v>7.5953816125356899E-2</v>
      </c>
      <c r="R664" s="42">
        <f t="shared" ca="1" si="183"/>
        <v>0.25641361394384127</v>
      </c>
      <c r="S664" s="42">
        <f t="shared" ca="1" si="184"/>
        <v>2.3450393647346532E-3</v>
      </c>
      <c r="T664" s="42">
        <f t="shared" ca="1" si="185"/>
        <v>9.2091829408593659E-2</v>
      </c>
      <c r="U664">
        <f ca="1">+(L664^2*Markiwitz!$B$4^2)+(M664^2*Markiwitz!$C$4^2)+(N664^2*Markiwitz!$D$4^2)+(O664^2*Markiwitz!$E$4^2)+(P664^2*Markiwitz!$F$4^2)+(Q664^2*Markiwitz!$G$4^2)+(R664^2*Markiwitz!$H$4^2)+(S664^2*Markiwitz!$I$4^2)+(T664^2*Markiwitz!$J$4^2)+(2*L664*M664*Markiwitz!$B$8)+(2*L664*N664*Markiwitz!$E$8)+(2*L664*O664*Markiwitz!$H$8)+(2*L664*P664*Markiwitz!$B$11)+(2*L664*Q664*Markiwitz!$E$11)+(2*L664*R664*Markiwitz!$H$11)+(2*L664*S664*Markiwitz!$K$8)+(2*L664*T664*Markiwitz!$K$11)</f>
        <v>1.7174158251665603E-2</v>
      </c>
      <c r="V664" s="5">
        <f t="shared" ca="1" si="176"/>
        <v>0.13105021271125661</v>
      </c>
      <c r="W664" s="42">
        <f ca="1">SUMPRODUCT(L664:T664,Markiwitz!$B$3:$J$3)</f>
        <v>0.36372366081045865</v>
      </c>
    </row>
    <row r="665" spans="1:23" x14ac:dyDescent="0.25">
      <c r="A665">
        <v>664</v>
      </c>
      <c r="B665" s="25">
        <f t="shared" ca="1" si="174"/>
        <v>1</v>
      </c>
      <c r="C665" s="46">
        <v>0</v>
      </c>
      <c r="D665">
        <f t="shared" ca="1" si="187"/>
        <v>0.10813865596757977</v>
      </c>
      <c r="E665">
        <f t="shared" ca="1" si="187"/>
        <v>0.54039616843172367</v>
      </c>
      <c r="F665">
        <f t="shared" ca="1" si="187"/>
        <v>0.8594078656956422</v>
      </c>
      <c r="G665">
        <f t="shared" ca="1" si="187"/>
        <v>5.6889829872614484E-2</v>
      </c>
      <c r="H665">
        <f t="shared" ca="1" si="187"/>
        <v>6.8742578861653469E-2</v>
      </c>
      <c r="I665">
        <f t="shared" ca="1" si="187"/>
        <v>0.30718531298652174</v>
      </c>
      <c r="J665">
        <f t="shared" ca="1" si="187"/>
        <v>0.95841879109962536</v>
      </c>
      <c r="K665">
        <f t="shared" ca="1" si="187"/>
        <v>3.2875859043562494E-2</v>
      </c>
      <c r="L665" s="42">
        <f t="shared" ca="1" si="177"/>
        <v>0</v>
      </c>
      <c r="M665" s="42">
        <f t="shared" ca="1" si="178"/>
        <v>3.6881522919058586E-2</v>
      </c>
      <c r="N665" s="42">
        <f t="shared" ca="1" si="179"/>
        <v>0.18430628245797054</v>
      </c>
      <c r="O665" s="42">
        <f t="shared" ca="1" si="180"/>
        <v>0.29310768301924955</v>
      </c>
      <c r="P665" s="42">
        <f t="shared" ca="1" si="181"/>
        <v>1.9402715389187149E-2</v>
      </c>
      <c r="Q665" s="42">
        <f t="shared" ca="1" si="182"/>
        <v>2.344518687712711E-2</v>
      </c>
      <c r="R665" s="42">
        <f t="shared" ca="1" si="183"/>
        <v>0.10476792096165118</v>
      </c>
      <c r="S665" s="42">
        <f t="shared" ca="1" si="184"/>
        <v>0.32687612300817437</v>
      </c>
      <c r="T665" s="42">
        <f t="shared" ca="1" si="185"/>
        <v>1.1212565367581445E-2</v>
      </c>
      <c r="U665">
        <f ca="1">+(L665^2*Markiwitz!$B$4^2)+(M665^2*Markiwitz!$C$4^2)+(N665^2*Markiwitz!$D$4^2)+(O665^2*Markiwitz!$E$4^2)+(P665^2*Markiwitz!$F$4^2)+(Q665^2*Markiwitz!$G$4^2)+(R665^2*Markiwitz!$H$4^2)+(S665^2*Markiwitz!$I$4^2)+(T665^2*Markiwitz!$J$4^2)+(2*L665*M665*Markiwitz!$B$8)+(2*L665*N665*Markiwitz!$E$8)+(2*L665*O665*Markiwitz!$H$8)+(2*L665*P665*Markiwitz!$B$11)+(2*L665*Q665*Markiwitz!$E$11)+(2*L665*R665*Markiwitz!$H$11)+(2*L665*S665*Markiwitz!$K$8)+(2*L665*T665*Markiwitz!$K$11)</f>
        <v>2.3753603106706232E-2</v>
      </c>
      <c r="V665" s="5">
        <f t="shared" ca="1" si="176"/>
        <v>0.15412203965269286</v>
      </c>
      <c r="W665" s="42">
        <f ca="1">SUMPRODUCT(L665:T665,Markiwitz!$B$3:$J$3)</f>
        <v>0.18417657392257211</v>
      </c>
    </row>
    <row r="666" spans="1:23" x14ac:dyDescent="0.25">
      <c r="A666">
        <v>665</v>
      </c>
      <c r="B666" s="25">
        <f t="shared" ca="1" si="174"/>
        <v>1</v>
      </c>
      <c r="C666" s="46">
        <v>0</v>
      </c>
      <c r="D666">
        <f t="shared" ca="1" si="187"/>
        <v>0.59669691569684136</v>
      </c>
      <c r="E666">
        <f t="shared" ca="1" si="187"/>
        <v>0.47143538687775555</v>
      </c>
      <c r="F666">
        <f t="shared" ca="1" si="187"/>
        <v>7.9833039460125432E-2</v>
      </c>
      <c r="G666">
        <f t="shared" ca="1" si="187"/>
        <v>0.948126723428242</v>
      </c>
      <c r="H666">
        <f t="shared" ca="1" si="187"/>
        <v>0.36432268695320413</v>
      </c>
      <c r="I666">
        <f t="shared" ca="1" si="187"/>
        <v>0.98263245667136345</v>
      </c>
      <c r="J666">
        <f t="shared" ca="1" si="187"/>
        <v>0.34829318793783537</v>
      </c>
      <c r="K666">
        <f t="shared" ca="1" si="187"/>
        <v>0.27118791107099582</v>
      </c>
      <c r="L666" s="42">
        <f t="shared" ca="1" si="177"/>
        <v>0</v>
      </c>
      <c r="M666" s="42">
        <f t="shared" ca="1" si="178"/>
        <v>0.14687821731793524</v>
      </c>
      <c r="N666" s="42">
        <f t="shared" ca="1" si="179"/>
        <v>0.11604482507560981</v>
      </c>
      <c r="O666" s="42">
        <f t="shared" ca="1" si="180"/>
        <v>1.9651072781701782E-2</v>
      </c>
      <c r="P666" s="42">
        <f t="shared" ca="1" si="181"/>
        <v>0.23338341336322141</v>
      </c>
      <c r="Q666" s="42">
        <f t="shared" ca="1" si="182"/>
        <v>8.9678805739551892E-2</v>
      </c>
      <c r="R666" s="42">
        <f t="shared" ca="1" si="183"/>
        <v>0.24187707313030629</v>
      </c>
      <c r="S666" s="42">
        <f t="shared" ca="1" si="184"/>
        <v>8.5733110399183923E-2</v>
      </c>
      <c r="T666" s="42">
        <f t="shared" ca="1" si="185"/>
        <v>6.6753482192489694E-2</v>
      </c>
      <c r="U666">
        <f ca="1">+(L666^2*Markiwitz!$B$4^2)+(M666^2*Markiwitz!$C$4^2)+(N666^2*Markiwitz!$D$4^2)+(O666^2*Markiwitz!$E$4^2)+(P666^2*Markiwitz!$F$4^2)+(Q666^2*Markiwitz!$G$4^2)+(R666^2*Markiwitz!$H$4^2)+(S666^2*Markiwitz!$I$4^2)+(T666^2*Markiwitz!$J$4^2)+(2*L666*M666*Markiwitz!$B$8)+(2*L666*N666*Markiwitz!$E$8)+(2*L666*O666*Markiwitz!$H$8)+(2*L666*P666*Markiwitz!$B$11)+(2*L666*Q666*Markiwitz!$E$11)+(2*L666*R666*Markiwitz!$H$11)+(2*L666*S666*Markiwitz!$K$8)+(2*L666*T666*Markiwitz!$K$11)</f>
        <v>1.6295377093888105E-2</v>
      </c>
      <c r="V666" s="5">
        <f t="shared" ca="1" si="176"/>
        <v>0.12765334736656186</v>
      </c>
      <c r="W666" s="42">
        <f ca="1">SUMPRODUCT(L666:T666,Markiwitz!$B$3:$J$3)</f>
        <v>0.38721612884532935</v>
      </c>
    </row>
    <row r="667" spans="1:23" x14ac:dyDescent="0.25">
      <c r="A667">
        <v>666</v>
      </c>
      <c r="B667" s="25">
        <f t="shared" ca="1" si="174"/>
        <v>1</v>
      </c>
      <c r="C667" s="46">
        <v>0</v>
      </c>
      <c r="D667">
        <f t="shared" ca="1" si="187"/>
        <v>0.2581921241531635</v>
      </c>
      <c r="E667">
        <f t="shared" ca="1" si="187"/>
        <v>0.26877297698195879</v>
      </c>
      <c r="F667">
        <f t="shared" ca="1" si="187"/>
        <v>0.24395074918189419</v>
      </c>
      <c r="G667">
        <f t="shared" ca="1" si="187"/>
        <v>0.4030730878442832</v>
      </c>
      <c r="H667">
        <f t="shared" ca="1" si="187"/>
        <v>1.4794508959635411E-2</v>
      </c>
      <c r="I667">
        <f t="shared" ca="1" si="187"/>
        <v>0.78652934888961179</v>
      </c>
      <c r="J667">
        <f t="shared" ca="1" si="187"/>
        <v>0.65697910369419621</v>
      </c>
      <c r="K667">
        <f t="shared" ca="1" si="187"/>
        <v>0.58312322576712838</v>
      </c>
      <c r="L667" s="42">
        <f t="shared" ca="1" si="177"/>
        <v>0</v>
      </c>
      <c r="M667" s="42">
        <f t="shared" ca="1" si="178"/>
        <v>8.0298224048216196E-2</v>
      </c>
      <c r="N667" s="42">
        <f t="shared" ca="1" si="179"/>
        <v>8.3588888679658621E-2</v>
      </c>
      <c r="O667" s="42">
        <f t="shared" ca="1" si="180"/>
        <v>7.5869130318311148E-2</v>
      </c>
      <c r="P667" s="42">
        <f t="shared" ca="1" si="181"/>
        <v>0.12535646941858902</v>
      </c>
      <c r="Q667" s="42">
        <f t="shared" ca="1" si="182"/>
        <v>4.6011194145465974E-3</v>
      </c>
      <c r="R667" s="42">
        <f t="shared" ca="1" si="183"/>
        <v>0.24461206973211161</v>
      </c>
      <c r="S667" s="42">
        <f t="shared" ca="1" si="184"/>
        <v>0.20432170592522875</v>
      </c>
      <c r="T667" s="42">
        <f t="shared" ca="1" si="185"/>
        <v>0.18135239246333812</v>
      </c>
      <c r="U667">
        <f ca="1">+(L667^2*Markiwitz!$B$4^2)+(M667^2*Markiwitz!$C$4^2)+(N667^2*Markiwitz!$D$4^2)+(O667^2*Markiwitz!$E$4^2)+(P667^2*Markiwitz!$F$4^2)+(Q667^2*Markiwitz!$G$4^2)+(R667^2*Markiwitz!$H$4^2)+(S667^2*Markiwitz!$I$4^2)+(T667^2*Markiwitz!$J$4^2)+(2*L667*M667*Markiwitz!$B$8)+(2*L667*N667*Markiwitz!$E$8)+(2*L667*O667*Markiwitz!$H$8)+(2*L667*P667*Markiwitz!$B$11)+(2*L667*Q667*Markiwitz!$E$11)+(2*L667*R667*Markiwitz!$H$11)+(2*L667*S667*Markiwitz!$K$8)+(2*L667*T667*Markiwitz!$K$11)</f>
        <v>1.3834862123339321E-2</v>
      </c>
      <c r="V667" s="5">
        <f t="shared" ca="1" si="176"/>
        <v>0.11762169070090482</v>
      </c>
      <c r="W667" s="42">
        <f ca="1">SUMPRODUCT(L667:T667,Markiwitz!$B$3:$J$3)</f>
        <v>0.11692213986613348</v>
      </c>
    </row>
    <row r="668" spans="1:23" x14ac:dyDescent="0.25">
      <c r="A668">
        <v>667</v>
      </c>
      <c r="B668" s="25">
        <f t="shared" ca="1" si="174"/>
        <v>1</v>
      </c>
      <c r="C668" s="46">
        <v>0</v>
      </c>
      <c r="D668">
        <f t="shared" ca="1" si="187"/>
        <v>0.21580857175510459</v>
      </c>
      <c r="E668">
        <f t="shared" ca="1" si="187"/>
        <v>0.2194759884955213</v>
      </c>
      <c r="F668">
        <f t="shared" ca="1" si="187"/>
        <v>0.82579605465915429</v>
      </c>
      <c r="G668">
        <f t="shared" ca="1" si="187"/>
        <v>0.94553344318052279</v>
      </c>
      <c r="H668">
        <f t="shared" ca="1" si="187"/>
        <v>0.3043947517177038</v>
      </c>
      <c r="I668">
        <f t="shared" ca="1" si="187"/>
        <v>0.25709139846844209</v>
      </c>
      <c r="J668">
        <f t="shared" ca="1" si="187"/>
        <v>0.76661676064165485</v>
      </c>
      <c r="K668">
        <f t="shared" ca="1" si="187"/>
        <v>0.91809141456562371</v>
      </c>
      <c r="L668" s="42">
        <f t="shared" ca="1" si="177"/>
        <v>0</v>
      </c>
      <c r="M668" s="42">
        <f t="shared" ca="1" si="178"/>
        <v>4.846572166805508E-2</v>
      </c>
      <c r="N668" s="42">
        <f t="shared" ca="1" si="179"/>
        <v>4.9289340477707839E-2</v>
      </c>
      <c r="O668" s="42">
        <f t="shared" ca="1" si="180"/>
        <v>0.18545510687641115</v>
      </c>
      <c r="P668" s="42">
        <f t="shared" ca="1" si="181"/>
        <v>0.21234541479208435</v>
      </c>
      <c r="Q668" s="42">
        <f t="shared" ca="1" si="182"/>
        <v>6.8360173064432567E-2</v>
      </c>
      <c r="R668" s="42">
        <f t="shared" ca="1" si="183"/>
        <v>5.7736910355729795E-2</v>
      </c>
      <c r="S668" s="42">
        <f t="shared" ca="1" si="184"/>
        <v>0.17216477661270474</v>
      </c>
      <c r="T668" s="42">
        <f t="shared" ca="1" si="185"/>
        <v>0.20618255615287445</v>
      </c>
      <c r="U668">
        <f ca="1">+(L668^2*Markiwitz!$B$4^2)+(M668^2*Markiwitz!$C$4^2)+(N668^2*Markiwitz!$D$4^2)+(O668^2*Markiwitz!$E$4^2)+(P668^2*Markiwitz!$F$4^2)+(Q668^2*Markiwitz!$G$4^2)+(R668^2*Markiwitz!$H$4^2)+(S668^2*Markiwitz!$I$4^2)+(T668^2*Markiwitz!$J$4^2)+(2*L668*M668*Markiwitz!$B$8)+(2*L668*N668*Markiwitz!$E$8)+(2*L668*O668*Markiwitz!$H$8)+(2*L668*P668*Markiwitz!$B$11)+(2*L668*Q668*Markiwitz!$E$11)+(2*L668*R668*Markiwitz!$H$11)+(2*L668*S668*Markiwitz!$K$8)+(2*L668*T668*Markiwitz!$K$11)</f>
        <v>1.4371095053190099E-2</v>
      </c>
      <c r="V668" s="5">
        <f t="shared" ca="1" si="176"/>
        <v>0.11987950222281581</v>
      </c>
      <c r="W668" s="42">
        <f ca="1">SUMPRODUCT(L668:T668,Markiwitz!$B$3:$J$3)</f>
        <v>0.33458340090563371</v>
      </c>
    </row>
    <row r="669" spans="1:23" x14ac:dyDescent="0.25">
      <c r="A669">
        <v>668</v>
      </c>
      <c r="B669" s="25">
        <f t="shared" ca="1" si="174"/>
        <v>1</v>
      </c>
      <c r="C669" s="46">
        <v>0</v>
      </c>
      <c r="D669">
        <f t="shared" ca="1" si="187"/>
        <v>0.55974989362372463</v>
      </c>
      <c r="E669">
        <f t="shared" ca="1" si="187"/>
        <v>0.62136810654448815</v>
      </c>
      <c r="F669">
        <f t="shared" ca="1" si="187"/>
        <v>0.30100030397087496</v>
      </c>
      <c r="G669">
        <f t="shared" ca="1" si="187"/>
        <v>1.7281135840415796E-2</v>
      </c>
      <c r="H669">
        <f t="shared" ca="1" si="187"/>
        <v>0.2851767961135665</v>
      </c>
      <c r="I669">
        <f t="shared" ca="1" si="187"/>
        <v>0.335627483314623</v>
      </c>
      <c r="J669">
        <f t="shared" ca="1" si="187"/>
        <v>0.48362714346487734</v>
      </c>
      <c r="K669">
        <f t="shared" ca="1" si="187"/>
        <v>0.6381594764381805</v>
      </c>
      <c r="L669" s="42">
        <f t="shared" ca="1" si="177"/>
        <v>0</v>
      </c>
      <c r="M669" s="42">
        <f t="shared" ca="1" si="178"/>
        <v>0.17265624972304139</v>
      </c>
      <c r="N669" s="42">
        <f t="shared" ca="1" si="179"/>
        <v>0.19166254106623631</v>
      </c>
      <c r="O669" s="42">
        <f t="shared" ca="1" si="180"/>
        <v>9.2844293926818991E-2</v>
      </c>
      <c r="P669" s="42">
        <f t="shared" ca="1" si="181"/>
        <v>5.3304094188293535E-3</v>
      </c>
      <c r="Q669" s="42">
        <f t="shared" ca="1" si="182"/>
        <v>8.7963493492147576E-2</v>
      </c>
      <c r="R669" s="42">
        <f t="shared" ca="1" si="183"/>
        <v>0.10352513369487018</v>
      </c>
      <c r="S669" s="42">
        <f t="shared" ca="1" si="184"/>
        <v>0.14917599771987503</v>
      </c>
      <c r="T669" s="42">
        <f t="shared" ca="1" si="185"/>
        <v>0.19684188095818128</v>
      </c>
      <c r="U669">
        <f ca="1">+(L669^2*Markiwitz!$B$4^2)+(M669^2*Markiwitz!$C$4^2)+(N669^2*Markiwitz!$D$4^2)+(O669^2*Markiwitz!$E$4^2)+(P669^2*Markiwitz!$F$4^2)+(Q669^2*Markiwitz!$G$4^2)+(R669^2*Markiwitz!$H$4^2)+(S669^2*Markiwitz!$I$4^2)+(T669^2*Markiwitz!$J$4^2)+(2*L669*M669*Markiwitz!$B$8)+(2*L669*N669*Markiwitz!$E$8)+(2*L669*O669*Markiwitz!$H$8)+(2*L669*P669*Markiwitz!$B$11)+(2*L669*Q669*Markiwitz!$E$11)+(2*L669*R669*Markiwitz!$H$11)+(2*L669*S669*Markiwitz!$K$8)+(2*L669*T669*Markiwitz!$K$11)</f>
        <v>1.0647709822398625E-2</v>
      </c>
      <c r="V669" s="5">
        <f t="shared" ca="1" si="176"/>
        <v>0.10318774065943408</v>
      </c>
      <c r="W669" s="42">
        <f ca="1">SUMPRODUCT(L669:T669,Markiwitz!$B$3:$J$3)</f>
        <v>0.34289181565451493</v>
      </c>
    </row>
    <row r="670" spans="1:23" x14ac:dyDescent="0.25">
      <c r="A670">
        <v>669</v>
      </c>
      <c r="B670" s="25">
        <f t="shared" ca="1" si="174"/>
        <v>1</v>
      </c>
      <c r="C670" s="46">
        <v>0</v>
      </c>
      <c r="D670">
        <f t="shared" ca="1" si="187"/>
        <v>0.3895082546761669</v>
      </c>
      <c r="E670">
        <f t="shared" ca="1" si="187"/>
        <v>0.67357752008618976</v>
      </c>
      <c r="F670">
        <f t="shared" ca="1" si="187"/>
        <v>9.1325344126832464E-2</v>
      </c>
      <c r="G670">
        <f t="shared" ca="1" si="187"/>
        <v>9.0004644332674633E-2</v>
      </c>
      <c r="H670">
        <f t="shared" ca="1" si="187"/>
        <v>0.25503596696156194</v>
      </c>
      <c r="I670">
        <f t="shared" ca="1" si="187"/>
        <v>3.4217609840282437E-3</v>
      </c>
      <c r="J670">
        <f t="shared" ca="1" si="187"/>
        <v>0.70632456186981984</v>
      </c>
      <c r="K670">
        <f t="shared" ca="1" si="187"/>
        <v>0.86209915792563752</v>
      </c>
      <c r="L670" s="42">
        <f t="shared" ca="1" si="177"/>
        <v>0</v>
      </c>
      <c r="M670" s="42">
        <f t="shared" ca="1" si="178"/>
        <v>0.12682206504985186</v>
      </c>
      <c r="N670" s="42">
        <f t="shared" ca="1" si="179"/>
        <v>0.21931368858795994</v>
      </c>
      <c r="O670" s="42">
        <f t="shared" ca="1" si="180"/>
        <v>2.9735104698056951E-2</v>
      </c>
      <c r="P670" s="42">
        <f t="shared" ca="1" si="181"/>
        <v>2.9305091025188159E-2</v>
      </c>
      <c r="Q670" s="42">
        <f t="shared" ca="1" si="182"/>
        <v>8.3038517422285948E-2</v>
      </c>
      <c r="R670" s="42">
        <f t="shared" ca="1" si="183"/>
        <v>1.1141093645428914E-3</v>
      </c>
      <c r="S670" s="42">
        <f t="shared" ca="1" si="184"/>
        <v>0.22997597215554838</v>
      </c>
      <c r="T670" s="42">
        <f t="shared" ca="1" si="185"/>
        <v>0.28069545169656596</v>
      </c>
      <c r="U670">
        <f ca="1">+(L670^2*Markiwitz!$B$4^2)+(M670^2*Markiwitz!$C$4^2)+(N670^2*Markiwitz!$D$4^2)+(O670^2*Markiwitz!$E$4^2)+(P670^2*Markiwitz!$F$4^2)+(Q670^2*Markiwitz!$G$4^2)+(R670^2*Markiwitz!$H$4^2)+(S670^2*Markiwitz!$I$4^2)+(T670^2*Markiwitz!$J$4^2)+(2*L670*M670*Markiwitz!$B$8)+(2*L670*N670*Markiwitz!$E$8)+(2*L670*O670*Markiwitz!$H$8)+(2*L670*P670*Markiwitz!$B$11)+(2*L670*Q670*Markiwitz!$E$11)+(2*L670*R670*Markiwitz!$H$11)+(2*L670*S670*Markiwitz!$K$8)+(2*L670*T670*Markiwitz!$K$11)</f>
        <v>1.3570362260674892E-2</v>
      </c>
      <c r="V670" s="5">
        <f t="shared" ca="1" si="176"/>
        <v>0.11649189783274583</v>
      </c>
      <c r="W670" s="42">
        <f ca="1">SUMPRODUCT(L670:T670,Markiwitz!$B$3:$J$3)</f>
        <v>0.31134138888248997</v>
      </c>
    </row>
    <row r="671" spans="1:23" x14ac:dyDescent="0.25">
      <c r="A671">
        <v>670</v>
      </c>
      <c r="B671" s="25">
        <f t="shared" ca="1" si="174"/>
        <v>0.99999999999999978</v>
      </c>
      <c r="C671" s="46">
        <v>0</v>
      </c>
      <c r="D671">
        <f t="shared" ca="1" si="187"/>
        <v>0.64538824945398077</v>
      </c>
      <c r="E671">
        <f t="shared" ca="1" si="187"/>
        <v>0.62424651427717426</v>
      </c>
      <c r="F671">
        <f t="shared" ca="1" si="187"/>
        <v>0.46096438898389547</v>
      </c>
      <c r="G671">
        <f t="shared" ca="1" si="187"/>
        <v>0.62146209367667193</v>
      </c>
      <c r="H671">
        <f t="shared" ca="1" si="187"/>
        <v>0.30469622591337964</v>
      </c>
      <c r="I671">
        <f t="shared" ca="1" si="187"/>
        <v>0.83436325532670796</v>
      </c>
      <c r="J671">
        <f t="shared" ca="1" si="187"/>
        <v>0.20580959951719169</v>
      </c>
      <c r="K671">
        <f t="shared" ca="1" si="187"/>
        <v>0.43874175246410718</v>
      </c>
      <c r="L671" s="42">
        <f t="shared" ca="1" si="177"/>
        <v>0</v>
      </c>
      <c r="M671" s="42">
        <f t="shared" ca="1" si="178"/>
        <v>0.15605401903971955</v>
      </c>
      <c r="N671" s="42">
        <f t="shared" ca="1" si="179"/>
        <v>0.15094197563545037</v>
      </c>
      <c r="O671" s="42">
        <f t="shared" ca="1" si="180"/>
        <v>0.11146057523666589</v>
      </c>
      <c r="P671" s="42">
        <f t="shared" ca="1" si="181"/>
        <v>0.15026870644318818</v>
      </c>
      <c r="Q671" s="42">
        <f t="shared" ca="1" si="182"/>
        <v>7.3675141560518465E-2</v>
      </c>
      <c r="R671" s="42">
        <f t="shared" ca="1" si="183"/>
        <v>0.20174792373885753</v>
      </c>
      <c r="S671" s="42">
        <f t="shared" ca="1" si="184"/>
        <v>4.9764487018140256E-2</v>
      </c>
      <c r="T671" s="42">
        <f t="shared" ca="1" si="185"/>
        <v>0.10608717132745962</v>
      </c>
      <c r="U671">
        <f ca="1">+(L671^2*Markiwitz!$B$4^2)+(M671^2*Markiwitz!$C$4^2)+(N671^2*Markiwitz!$D$4^2)+(O671^2*Markiwitz!$E$4^2)+(P671^2*Markiwitz!$F$4^2)+(Q671^2*Markiwitz!$G$4^2)+(R671^2*Markiwitz!$H$4^2)+(S671^2*Markiwitz!$I$4^2)+(T671^2*Markiwitz!$J$4^2)+(2*L671*M671*Markiwitz!$B$8)+(2*L671*N671*Markiwitz!$E$8)+(2*L671*O671*Markiwitz!$H$8)+(2*L671*P671*Markiwitz!$B$11)+(2*L671*Q671*Markiwitz!$E$11)+(2*L671*R671*Markiwitz!$H$11)+(2*L671*S671*Markiwitz!$K$8)+(2*L671*T671*Markiwitz!$K$11)</f>
        <v>1.1721993357722109E-2</v>
      </c>
      <c r="V671" s="5">
        <f t="shared" ca="1" si="176"/>
        <v>0.10826815486430952</v>
      </c>
      <c r="W671" s="42">
        <f ca="1">SUMPRODUCT(L671:T671,Markiwitz!$B$3:$J$3)</f>
        <v>0.3534617973712913</v>
      </c>
    </row>
    <row r="672" spans="1:23" x14ac:dyDescent="0.25">
      <c r="A672">
        <v>671</v>
      </c>
      <c r="B672" s="25">
        <f t="shared" ca="1" si="174"/>
        <v>1</v>
      </c>
      <c r="C672" s="46">
        <v>0</v>
      </c>
      <c r="D672">
        <f t="shared" ref="D672:K681" ca="1" si="188">RAND()</f>
        <v>0.36925007104279828</v>
      </c>
      <c r="E672">
        <f t="shared" ca="1" si="188"/>
        <v>0.89843168957841668</v>
      </c>
      <c r="F672">
        <f t="shared" ca="1" si="188"/>
        <v>0.31339713033832717</v>
      </c>
      <c r="G672">
        <f t="shared" ca="1" si="188"/>
        <v>0.46273679238277943</v>
      </c>
      <c r="H672">
        <f t="shared" ca="1" si="188"/>
        <v>0.46725818945865427</v>
      </c>
      <c r="I672">
        <f t="shared" ca="1" si="188"/>
        <v>0.57463973437965987</v>
      </c>
      <c r="J672">
        <f t="shared" ca="1" si="188"/>
        <v>0.40546768242680575</v>
      </c>
      <c r="K672">
        <f t="shared" ca="1" si="188"/>
        <v>0.86571650803840305</v>
      </c>
      <c r="L672" s="42">
        <f t="shared" ca="1" si="177"/>
        <v>0</v>
      </c>
      <c r="M672" s="42">
        <f t="shared" ca="1" si="178"/>
        <v>8.4750684590837677E-2</v>
      </c>
      <c r="N672" s="42">
        <f t="shared" ca="1" si="179"/>
        <v>0.20620903480083119</v>
      </c>
      <c r="O672" s="42">
        <f t="shared" ca="1" si="180"/>
        <v>7.1931255882950601E-2</v>
      </c>
      <c r="P672" s="42">
        <f t="shared" ca="1" si="181"/>
        <v>0.10620786024239752</v>
      </c>
      <c r="Q672" s="42">
        <f t="shared" ca="1" si="182"/>
        <v>0.10724561629862585</v>
      </c>
      <c r="R672" s="42">
        <f t="shared" ca="1" si="183"/>
        <v>0.13189194722220798</v>
      </c>
      <c r="S672" s="42">
        <f t="shared" ca="1" si="184"/>
        <v>9.3063390802026955E-2</v>
      </c>
      <c r="T672" s="42">
        <f t="shared" ca="1" si="185"/>
        <v>0.19870021016012224</v>
      </c>
      <c r="U672">
        <f ca="1">+(L672^2*Markiwitz!$B$4^2)+(M672^2*Markiwitz!$C$4^2)+(N672^2*Markiwitz!$D$4^2)+(O672^2*Markiwitz!$E$4^2)+(P672^2*Markiwitz!$F$4^2)+(Q672^2*Markiwitz!$G$4^2)+(R672^2*Markiwitz!$H$4^2)+(S672^2*Markiwitz!$I$4^2)+(T672^2*Markiwitz!$J$4^2)+(2*L672*M672*Markiwitz!$B$8)+(2*L672*N672*Markiwitz!$E$8)+(2*L672*O672*Markiwitz!$H$8)+(2*L672*P672*Markiwitz!$B$11)+(2*L672*Q672*Markiwitz!$E$11)+(2*L672*R672*Markiwitz!$H$11)+(2*L672*S672*Markiwitz!$K$8)+(2*L672*T672*Markiwitz!$K$11)</f>
        <v>1.1531200422719599E-2</v>
      </c>
      <c r="V672" s="5">
        <f t="shared" ca="1" si="176"/>
        <v>0.10738342713249377</v>
      </c>
      <c r="W672" s="42">
        <f ca="1">SUMPRODUCT(L672:T672,Markiwitz!$B$3:$J$3)</f>
        <v>0.41989545447112803</v>
      </c>
    </row>
    <row r="673" spans="1:23" x14ac:dyDescent="0.25">
      <c r="A673">
        <v>672</v>
      </c>
      <c r="B673" s="25">
        <f t="shared" ca="1" si="174"/>
        <v>1</v>
      </c>
      <c r="C673" s="46">
        <v>0</v>
      </c>
      <c r="D673">
        <f t="shared" ca="1" si="188"/>
        <v>0.21136953662838609</v>
      </c>
      <c r="E673">
        <f t="shared" ca="1" si="188"/>
        <v>0.8003489626285083</v>
      </c>
      <c r="F673">
        <f t="shared" ca="1" si="188"/>
        <v>0.62307377112171047</v>
      </c>
      <c r="G673">
        <f t="shared" ca="1" si="188"/>
        <v>1.0194618521106813E-2</v>
      </c>
      <c r="H673">
        <f t="shared" ca="1" si="188"/>
        <v>0.76152214682587893</v>
      </c>
      <c r="I673">
        <f t="shared" ca="1" si="188"/>
        <v>0.89846070336420025</v>
      </c>
      <c r="J673">
        <f t="shared" ca="1" si="188"/>
        <v>0.41268740367021228</v>
      </c>
      <c r="K673">
        <f t="shared" ca="1" si="188"/>
        <v>0.27839453257392455</v>
      </c>
      <c r="L673" s="42">
        <f t="shared" ca="1" si="177"/>
        <v>0</v>
      </c>
      <c r="M673" s="42">
        <f t="shared" ca="1" si="178"/>
        <v>5.2894595416042287E-2</v>
      </c>
      <c r="N673" s="42">
        <f t="shared" ca="1" si="179"/>
        <v>0.20028493814750969</v>
      </c>
      <c r="O673" s="42">
        <f t="shared" ca="1" si="180"/>
        <v>0.1559223507963379</v>
      </c>
      <c r="P673" s="42">
        <f t="shared" ca="1" si="181"/>
        <v>2.5511728449444803E-3</v>
      </c>
      <c r="Q673" s="42">
        <f t="shared" ca="1" si="182"/>
        <v>0.19056864342532376</v>
      </c>
      <c r="R673" s="42">
        <f t="shared" ca="1" si="183"/>
        <v>0.22483710831620335</v>
      </c>
      <c r="S673" s="42">
        <f t="shared" ca="1" si="184"/>
        <v>0.10327379053118133</v>
      </c>
      <c r="T673" s="42">
        <f t="shared" ca="1" si="185"/>
        <v>6.9667400522457124E-2</v>
      </c>
      <c r="U673">
        <f ca="1">+(L673^2*Markiwitz!$B$4^2)+(M673^2*Markiwitz!$C$4^2)+(N673^2*Markiwitz!$D$4^2)+(O673^2*Markiwitz!$E$4^2)+(P673^2*Markiwitz!$F$4^2)+(Q673^2*Markiwitz!$G$4^2)+(R673^2*Markiwitz!$H$4^2)+(S673^2*Markiwitz!$I$4^2)+(T673^2*Markiwitz!$J$4^2)+(2*L673*M673*Markiwitz!$B$8)+(2*L673*N673*Markiwitz!$E$8)+(2*L673*O673*Markiwitz!$H$8)+(2*L673*P673*Markiwitz!$B$11)+(2*L673*Q673*Markiwitz!$E$11)+(2*L673*R673*Markiwitz!$H$11)+(2*L673*S673*Markiwitz!$K$8)+(2*L673*T673*Markiwitz!$K$11)</f>
        <v>2.0984831790171035E-2</v>
      </c>
      <c r="V673" s="5">
        <f t="shared" ca="1" si="176"/>
        <v>0.14486142271209074</v>
      </c>
      <c r="W673" s="42">
        <f ca="1">SUMPRODUCT(L673:T673,Markiwitz!$B$3:$J$3)</f>
        <v>0.6315447086760182</v>
      </c>
    </row>
    <row r="674" spans="1:23" x14ac:dyDescent="0.25">
      <c r="A674">
        <v>673</v>
      </c>
      <c r="B674" s="25">
        <f t="shared" ca="1" si="174"/>
        <v>1</v>
      </c>
      <c r="C674" s="46">
        <v>0</v>
      </c>
      <c r="D674">
        <f t="shared" ca="1" si="188"/>
        <v>0.60317113618451756</v>
      </c>
      <c r="E674">
        <f t="shared" ca="1" si="188"/>
        <v>0.26802834301128331</v>
      </c>
      <c r="F674">
        <f t="shared" ca="1" si="188"/>
        <v>7.7388006598581027E-3</v>
      </c>
      <c r="G674">
        <f t="shared" ca="1" si="188"/>
        <v>0.28339308669912433</v>
      </c>
      <c r="H674">
        <f t="shared" ca="1" si="188"/>
        <v>0.6414811165172013</v>
      </c>
      <c r="I674">
        <f t="shared" ca="1" si="188"/>
        <v>7.9455641059029802E-2</v>
      </c>
      <c r="J674">
        <f t="shared" ca="1" si="188"/>
        <v>0.69135718575229621</v>
      </c>
      <c r="K674">
        <f t="shared" ca="1" si="188"/>
        <v>0.53312527922463437</v>
      </c>
      <c r="L674" s="42">
        <f t="shared" ca="1" si="177"/>
        <v>0</v>
      </c>
      <c r="M674" s="42">
        <f t="shared" ca="1" si="178"/>
        <v>0.19408608216454495</v>
      </c>
      <c r="N674" s="42">
        <f t="shared" ca="1" si="179"/>
        <v>8.6245126604004185E-2</v>
      </c>
      <c r="O674" s="42">
        <f t="shared" ca="1" si="180"/>
        <v>2.4901614328321836E-3</v>
      </c>
      <c r="P674" s="42">
        <f t="shared" ca="1" si="181"/>
        <v>9.1189134576101893E-2</v>
      </c>
      <c r="Q674" s="42">
        <f t="shared" ca="1" si="182"/>
        <v>0.20641331989943676</v>
      </c>
      <c r="R674" s="42">
        <f t="shared" ca="1" si="183"/>
        <v>2.5566929771490096E-2</v>
      </c>
      <c r="S674" s="42">
        <f t="shared" ca="1" si="184"/>
        <v>0.22246224911849982</v>
      </c>
      <c r="T674" s="42">
        <f t="shared" ca="1" si="185"/>
        <v>0.17154699643309013</v>
      </c>
      <c r="U674">
        <f ca="1">+(L674^2*Markiwitz!$B$4^2)+(M674^2*Markiwitz!$C$4^2)+(N674^2*Markiwitz!$D$4^2)+(O674^2*Markiwitz!$E$4^2)+(P674^2*Markiwitz!$F$4^2)+(Q674^2*Markiwitz!$G$4^2)+(R674^2*Markiwitz!$H$4^2)+(S674^2*Markiwitz!$I$4^2)+(T674^2*Markiwitz!$J$4^2)+(2*L674*M674*Markiwitz!$B$8)+(2*L674*N674*Markiwitz!$E$8)+(2*L674*O674*Markiwitz!$H$8)+(2*L674*P674*Markiwitz!$B$11)+(2*L674*Q674*Markiwitz!$E$11)+(2*L674*R674*Markiwitz!$H$11)+(2*L674*S674*Markiwitz!$K$8)+(2*L674*T674*Markiwitz!$K$11)</f>
        <v>2.0399722664420684E-2</v>
      </c>
      <c r="V674" s="5">
        <f t="shared" ca="1" si="176"/>
        <v>0.14282759769883649</v>
      </c>
      <c r="W674" s="42">
        <f ca="1">SUMPRODUCT(L674:T674,Markiwitz!$B$3:$J$3)</f>
        <v>0.64146974065716145</v>
      </c>
    </row>
    <row r="675" spans="1:23" x14ac:dyDescent="0.25">
      <c r="A675">
        <v>674</v>
      </c>
      <c r="B675" s="25">
        <f t="shared" ca="1" si="174"/>
        <v>1</v>
      </c>
      <c r="C675" s="46">
        <v>0</v>
      </c>
      <c r="D675">
        <f t="shared" ca="1" si="188"/>
        <v>0.85365900895224833</v>
      </c>
      <c r="E675">
        <f t="shared" ca="1" si="188"/>
        <v>0.98850999333480227</v>
      </c>
      <c r="F675">
        <f t="shared" ca="1" si="188"/>
        <v>0.43094371106850249</v>
      </c>
      <c r="G675">
        <f t="shared" ca="1" si="188"/>
        <v>0.21788913243814767</v>
      </c>
      <c r="H675">
        <f t="shared" ca="1" si="188"/>
        <v>0.80911425193624675</v>
      </c>
      <c r="I675">
        <f t="shared" ca="1" si="188"/>
        <v>0.3036018541190425</v>
      </c>
      <c r="J675">
        <f t="shared" ca="1" si="188"/>
        <v>0.70959721810820553</v>
      </c>
      <c r="K675">
        <f t="shared" ca="1" si="188"/>
        <v>0.71295463579000162</v>
      </c>
      <c r="L675" s="42">
        <f t="shared" ca="1" si="177"/>
        <v>0</v>
      </c>
      <c r="M675" s="42">
        <f t="shared" ca="1" si="178"/>
        <v>0.1698394718039504</v>
      </c>
      <c r="N675" s="42">
        <f t="shared" ca="1" si="179"/>
        <v>0.1966687089110315</v>
      </c>
      <c r="O675" s="42">
        <f t="shared" ca="1" si="180"/>
        <v>8.5738276639218153E-2</v>
      </c>
      <c r="P675" s="42">
        <f t="shared" ca="1" si="181"/>
        <v>4.3350066920205176E-2</v>
      </c>
      <c r="Q675" s="42">
        <f t="shared" ca="1" si="182"/>
        <v>0.16097708304697048</v>
      </c>
      <c r="R675" s="42">
        <f t="shared" ca="1" si="183"/>
        <v>6.0403015725875774E-2</v>
      </c>
      <c r="S675" s="42">
        <f t="shared" ca="1" si="184"/>
        <v>0.14117770146298741</v>
      </c>
      <c r="T675" s="42">
        <f t="shared" ca="1" si="185"/>
        <v>0.14184567548976112</v>
      </c>
      <c r="U675">
        <f ca="1">+(L675^2*Markiwitz!$B$4^2)+(M675^2*Markiwitz!$C$4^2)+(N675^2*Markiwitz!$D$4^2)+(O675^2*Markiwitz!$E$4^2)+(P675^2*Markiwitz!$F$4^2)+(Q675^2*Markiwitz!$G$4^2)+(R675^2*Markiwitz!$H$4^2)+(S675^2*Markiwitz!$I$4^2)+(T675^2*Markiwitz!$J$4^2)+(2*L675*M675*Markiwitz!$B$8)+(2*L675*N675*Markiwitz!$E$8)+(2*L675*O675*Markiwitz!$H$8)+(2*L675*P675*Markiwitz!$B$11)+(2*L675*Q675*Markiwitz!$E$11)+(2*L675*R675*Markiwitz!$H$11)+(2*L675*S675*Markiwitz!$K$8)+(2*L675*T675*Markiwitz!$K$11)</f>
        <v>1.4545085202767582E-2</v>
      </c>
      <c r="V675" s="5">
        <f t="shared" ca="1" si="176"/>
        <v>0.12060300660749541</v>
      </c>
      <c r="W675" s="42">
        <f ca="1">SUMPRODUCT(L675:T675,Markiwitz!$B$3:$J$3)</f>
        <v>0.54976923981982018</v>
      </c>
    </row>
    <row r="676" spans="1:23" x14ac:dyDescent="0.25">
      <c r="A676">
        <v>675</v>
      </c>
      <c r="B676" s="25">
        <f t="shared" ca="1" si="174"/>
        <v>0.99999999999999989</v>
      </c>
      <c r="C676" s="46">
        <v>0</v>
      </c>
      <c r="D676">
        <f t="shared" ca="1" si="188"/>
        <v>0.81075585693200336</v>
      </c>
      <c r="E676">
        <f t="shared" ca="1" si="188"/>
        <v>0.25415464384947495</v>
      </c>
      <c r="F676">
        <f t="shared" ca="1" si="188"/>
        <v>0.83627357606494546</v>
      </c>
      <c r="G676">
        <f t="shared" ca="1" si="188"/>
        <v>0.76119803442048461</v>
      </c>
      <c r="H676">
        <f t="shared" ca="1" si="188"/>
        <v>0.73687203502163379</v>
      </c>
      <c r="I676">
        <f t="shared" ca="1" si="188"/>
        <v>0.96037965657596269</v>
      </c>
      <c r="J676">
        <f t="shared" ca="1" si="188"/>
        <v>0.37437426740836932</v>
      </c>
      <c r="K676">
        <f t="shared" ca="1" si="188"/>
        <v>0.16403285032691461</v>
      </c>
      <c r="L676" s="42">
        <f t="shared" ca="1" si="177"/>
        <v>0</v>
      </c>
      <c r="M676" s="42">
        <f t="shared" ca="1" si="178"/>
        <v>0.1655265584903938</v>
      </c>
      <c r="N676" s="42">
        <f t="shared" ca="1" si="179"/>
        <v>5.1889040530586759E-2</v>
      </c>
      <c r="O676" s="42">
        <f t="shared" ca="1" si="180"/>
        <v>0.17073633920611256</v>
      </c>
      <c r="P676" s="42">
        <f t="shared" ca="1" si="181"/>
        <v>0.15540867190780272</v>
      </c>
      <c r="Q676" s="42">
        <f t="shared" ca="1" si="182"/>
        <v>0.15044219657752475</v>
      </c>
      <c r="R676" s="42">
        <f t="shared" ca="1" si="183"/>
        <v>0.19607424113932465</v>
      </c>
      <c r="S676" s="42">
        <f t="shared" ca="1" si="184"/>
        <v>7.6433470744161389E-2</v>
      </c>
      <c r="T676" s="42">
        <f t="shared" ca="1" si="185"/>
        <v>3.3489481404093288E-2</v>
      </c>
      <c r="U676">
        <f ca="1">+(L676^2*Markiwitz!$B$4^2)+(M676^2*Markiwitz!$C$4^2)+(N676^2*Markiwitz!$D$4^2)+(O676^2*Markiwitz!$E$4^2)+(P676^2*Markiwitz!$F$4^2)+(Q676^2*Markiwitz!$G$4^2)+(R676^2*Markiwitz!$H$4^2)+(S676^2*Markiwitz!$I$4^2)+(T676^2*Markiwitz!$J$4^2)+(2*L676*M676*Markiwitz!$B$8)+(2*L676*N676*Markiwitz!$E$8)+(2*L676*O676*Markiwitz!$H$8)+(2*L676*P676*Markiwitz!$B$11)+(2*L676*Q676*Markiwitz!$E$11)+(2*L676*R676*Markiwitz!$H$11)+(2*L676*S676*Markiwitz!$K$8)+(2*L676*T676*Markiwitz!$K$11)</f>
        <v>1.6710470570423783E-2</v>
      </c>
      <c r="V676" s="5">
        <f t="shared" ca="1" si="176"/>
        <v>0.12926898533841666</v>
      </c>
      <c r="W676" s="42">
        <f ca="1">SUMPRODUCT(L676:T676,Markiwitz!$B$3:$J$3)</f>
        <v>0.55876059302091052</v>
      </c>
    </row>
    <row r="677" spans="1:23" x14ac:dyDescent="0.25">
      <c r="A677">
        <v>676</v>
      </c>
      <c r="B677" s="25">
        <f t="shared" ca="1" si="174"/>
        <v>0.99999999999999989</v>
      </c>
      <c r="C677" s="46">
        <v>0</v>
      </c>
      <c r="D677">
        <f t="shared" ca="1" si="188"/>
        <v>0.69625526330162857</v>
      </c>
      <c r="E677">
        <f t="shared" ca="1" si="188"/>
        <v>0.61248855346734932</v>
      </c>
      <c r="F677">
        <f t="shared" ca="1" si="188"/>
        <v>0.49990328333390666</v>
      </c>
      <c r="G677">
        <f t="shared" ca="1" si="188"/>
        <v>6.2751622738179913E-2</v>
      </c>
      <c r="H677">
        <f t="shared" ca="1" si="188"/>
        <v>0.36467487409043486</v>
      </c>
      <c r="I677">
        <f t="shared" ca="1" si="188"/>
        <v>0.89182068356069011</v>
      </c>
      <c r="J677">
        <f t="shared" ca="1" si="188"/>
        <v>7.3593323635684382E-2</v>
      </c>
      <c r="K677">
        <f t="shared" ca="1" si="188"/>
        <v>0.22887762959401214</v>
      </c>
      <c r="L677" s="42">
        <f t="shared" ca="1" si="177"/>
        <v>0</v>
      </c>
      <c r="M677" s="42">
        <f t="shared" ca="1" si="178"/>
        <v>0.20296826018907724</v>
      </c>
      <c r="N677" s="42">
        <f t="shared" ca="1" si="179"/>
        <v>0.17854907910281317</v>
      </c>
      <c r="O677" s="42">
        <f t="shared" ca="1" si="180"/>
        <v>0.14572887995122324</v>
      </c>
      <c r="P677" s="42">
        <f t="shared" ca="1" si="181"/>
        <v>1.8292985866725189E-2</v>
      </c>
      <c r="Q677" s="42">
        <f t="shared" ca="1" si="182"/>
        <v>0.10630788538361234</v>
      </c>
      <c r="R677" s="42">
        <f t="shared" ca="1" si="183"/>
        <v>0.25997834714325163</v>
      </c>
      <c r="S677" s="42">
        <f t="shared" ca="1" si="184"/>
        <v>2.1453495071671103E-2</v>
      </c>
      <c r="T677" s="42">
        <f t="shared" ca="1" si="185"/>
        <v>6.6721067291625941E-2</v>
      </c>
      <c r="U677">
        <f ca="1">+(L677^2*Markiwitz!$B$4^2)+(M677^2*Markiwitz!$C$4^2)+(N677^2*Markiwitz!$D$4^2)+(O677^2*Markiwitz!$E$4^2)+(P677^2*Markiwitz!$F$4^2)+(Q677^2*Markiwitz!$G$4^2)+(R677^2*Markiwitz!$H$4^2)+(S677^2*Markiwitz!$I$4^2)+(T677^2*Markiwitz!$J$4^2)+(2*L677*M677*Markiwitz!$B$8)+(2*L677*N677*Markiwitz!$E$8)+(2*L677*O677*Markiwitz!$H$8)+(2*L677*P677*Markiwitz!$B$11)+(2*L677*Q677*Markiwitz!$E$11)+(2*L677*R677*Markiwitz!$H$11)+(2*L677*S677*Markiwitz!$K$8)+(2*L677*T677*Markiwitz!$K$11)</f>
        <v>1.4740474835769731E-2</v>
      </c>
      <c r="V677" s="5">
        <f t="shared" ca="1" si="176"/>
        <v>0.12141035720139255</v>
      </c>
      <c r="W677" s="42">
        <f ca="1">SUMPRODUCT(L677:T677,Markiwitz!$B$3:$J$3)</f>
        <v>0.42513608887396254</v>
      </c>
    </row>
    <row r="678" spans="1:23" x14ac:dyDescent="0.25">
      <c r="A678">
        <v>677</v>
      </c>
      <c r="B678" s="25">
        <f t="shared" ca="1" si="174"/>
        <v>0.99999999999999978</v>
      </c>
      <c r="C678" s="46">
        <v>0</v>
      </c>
      <c r="D678">
        <f t="shared" ca="1" si="188"/>
        <v>0.91437193341055301</v>
      </c>
      <c r="E678">
        <f t="shared" ca="1" si="188"/>
        <v>0.74097839511402597</v>
      </c>
      <c r="F678">
        <f t="shared" ca="1" si="188"/>
        <v>0.58637692982353851</v>
      </c>
      <c r="G678">
        <f t="shared" ca="1" si="188"/>
        <v>0.32918798778856917</v>
      </c>
      <c r="H678">
        <f t="shared" ca="1" si="188"/>
        <v>0.28628772261720181</v>
      </c>
      <c r="I678">
        <f t="shared" ca="1" si="188"/>
        <v>0.81516652495671804</v>
      </c>
      <c r="J678">
        <f t="shared" ca="1" si="188"/>
        <v>0.63699290974507439</v>
      </c>
      <c r="K678">
        <f t="shared" ca="1" si="188"/>
        <v>0.29758759928387224</v>
      </c>
      <c r="L678" s="42">
        <f t="shared" ca="1" si="177"/>
        <v>0</v>
      </c>
      <c r="M678" s="42">
        <f t="shared" ca="1" si="178"/>
        <v>0.19847663483797645</v>
      </c>
      <c r="N678" s="42">
        <f t="shared" ca="1" si="179"/>
        <v>0.16083925257999288</v>
      </c>
      <c r="O678" s="42">
        <f t="shared" ca="1" si="180"/>
        <v>0.12728094063856685</v>
      </c>
      <c r="P678" s="42">
        <f t="shared" ca="1" si="181"/>
        <v>7.1454647346468989E-2</v>
      </c>
      <c r="Q678" s="42">
        <f t="shared" ca="1" si="182"/>
        <v>6.2142572080651819E-2</v>
      </c>
      <c r="R678" s="42">
        <f t="shared" ca="1" si="183"/>
        <v>0.17694277655975726</v>
      </c>
      <c r="S678" s="42">
        <f t="shared" ca="1" si="184"/>
        <v>0.13826781479423095</v>
      </c>
      <c r="T678" s="42">
        <f t="shared" ca="1" si="185"/>
        <v>6.4595361162354648E-2</v>
      </c>
      <c r="U678">
        <f ca="1">+(L678^2*Markiwitz!$B$4^2)+(M678^2*Markiwitz!$C$4^2)+(N678^2*Markiwitz!$D$4^2)+(O678^2*Markiwitz!$E$4^2)+(P678^2*Markiwitz!$F$4^2)+(Q678^2*Markiwitz!$G$4^2)+(R678^2*Markiwitz!$H$4^2)+(S678^2*Markiwitz!$I$4^2)+(T678^2*Markiwitz!$J$4^2)+(2*L678*M678*Markiwitz!$B$8)+(2*L678*N678*Markiwitz!$E$8)+(2*L678*O678*Markiwitz!$H$8)+(2*L678*P678*Markiwitz!$B$11)+(2*L678*Q678*Markiwitz!$E$11)+(2*L678*R678*Markiwitz!$H$11)+(2*L678*S678*Markiwitz!$K$8)+(2*L678*T678*Markiwitz!$K$11)</f>
        <v>1.1171067222339645E-2</v>
      </c>
      <c r="V678" s="5">
        <f t="shared" ca="1" si="176"/>
        <v>0.10569326952242344</v>
      </c>
      <c r="W678" s="42">
        <f ca="1">SUMPRODUCT(L678:T678,Markiwitz!$B$3:$J$3)</f>
        <v>0.29778015584762807</v>
      </c>
    </row>
    <row r="679" spans="1:23" x14ac:dyDescent="0.25">
      <c r="A679">
        <v>678</v>
      </c>
      <c r="B679" s="25">
        <f t="shared" ca="1" si="174"/>
        <v>0.99999999999999989</v>
      </c>
      <c r="C679" s="46">
        <v>0</v>
      </c>
      <c r="D679">
        <f t="shared" ca="1" si="188"/>
        <v>0.93311464952826628</v>
      </c>
      <c r="E679">
        <f t="shared" ca="1" si="188"/>
        <v>0.87188534264531659</v>
      </c>
      <c r="F679">
        <f t="shared" ca="1" si="188"/>
        <v>0.3364643365189004</v>
      </c>
      <c r="G679">
        <f t="shared" ca="1" si="188"/>
        <v>0.93356338078444689</v>
      </c>
      <c r="H679">
        <f t="shared" ca="1" si="188"/>
        <v>0.22569790558692815</v>
      </c>
      <c r="I679">
        <f t="shared" ca="1" si="188"/>
        <v>0.7093102649499794</v>
      </c>
      <c r="J679">
        <f t="shared" ca="1" si="188"/>
        <v>0.33539118830501025</v>
      </c>
      <c r="K679">
        <f t="shared" ca="1" si="188"/>
        <v>0.77648013013296857</v>
      </c>
      <c r="L679" s="42">
        <f t="shared" ca="1" si="177"/>
        <v>0</v>
      </c>
      <c r="M679" s="42">
        <f t="shared" ca="1" si="178"/>
        <v>0.18218109258408977</v>
      </c>
      <c r="N679" s="42">
        <f t="shared" ca="1" si="179"/>
        <v>0.17022669659240577</v>
      </c>
      <c r="O679" s="42">
        <f t="shared" ca="1" si="180"/>
        <v>6.5691220766475905E-2</v>
      </c>
      <c r="P679" s="42">
        <f t="shared" ca="1" si="181"/>
        <v>0.18226870277279375</v>
      </c>
      <c r="Q679" s="42">
        <f t="shared" ca="1" si="182"/>
        <v>4.4065207908325466E-2</v>
      </c>
      <c r="R679" s="42">
        <f t="shared" ca="1" si="183"/>
        <v>0.13848557528812322</v>
      </c>
      <c r="S679" s="42">
        <f t="shared" ca="1" si="184"/>
        <v>6.548169955253931E-2</v>
      </c>
      <c r="T679" s="42">
        <f t="shared" ca="1" si="185"/>
        <v>0.15159980453524671</v>
      </c>
      <c r="U679">
        <f ca="1">+(L679^2*Markiwitz!$B$4^2)+(M679^2*Markiwitz!$C$4^2)+(N679^2*Markiwitz!$D$4^2)+(O679^2*Markiwitz!$E$4^2)+(P679^2*Markiwitz!$F$4^2)+(Q679^2*Markiwitz!$G$4^2)+(R679^2*Markiwitz!$H$4^2)+(S679^2*Markiwitz!$I$4^2)+(T679^2*Markiwitz!$J$4^2)+(2*L679*M679*Markiwitz!$B$8)+(2*L679*N679*Markiwitz!$E$8)+(2*L679*O679*Markiwitz!$H$8)+(2*L679*P679*Markiwitz!$B$11)+(2*L679*Q679*Markiwitz!$E$11)+(2*L679*R679*Markiwitz!$H$11)+(2*L679*S679*Markiwitz!$K$8)+(2*L679*T679*Markiwitz!$K$11)</f>
        <v>1.0447170459908841E-2</v>
      </c>
      <c r="V679" s="5">
        <f t="shared" ca="1" si="176"/>
        <v>0.10221140083135952</v>
      </c>
      <c r="W679" s="42">
        <f ca="1">SUMPRODUCT(L679:T679,Markiwitz!$B$3:$J$3)</f>
        <v>0.27423764338977724</v>
      </c>
    </row>
    <row r="680" spans="1:23" x14ac:dyDescent="0.25">
      <c r="A680">
        <v>679</v>
      </c>
      <c r="B680" s="25">
        <f t="shared" ca="1" si="174"/>
        <v>1</v>
      </c>
      <c r="C680" s="46">
        <v>0</v>
      </c>
      <c r="D680">
        <f t="shared" ca="1" si="188"/>
        <v>0.12882227506118082</v>
      </c>
      <c r="E680">
        <f t="shared" ca="1" si="188"/>
        <v>0.58453255522869885</v>
      </c>
      <c r="F680">
        <f t="shared" ca="1" si="188"/>
        <v>0.76498932360165717</v>
      </c>
      <c r="G680">
        <f t="shared" ca="1" si="188"/>
        <v>0.76226079576059658</v>
      </c>
      <c r="H680">
        <f t="shared" ca="1" si="188"/>
        <v>0.51843681378876849</v>
      </c>
      <c r="I680">
        <f t="shared" ca="1" si="188"/>
        <v>0.85718113117821071</v>
      </c>
      <c r="J680">
        <f t="shared" ca="1" si="188"/>
        <v>0.46285121166753351</v>
      </c>
      <c r="K680">
        <f t="shared" ca="1" si="188"/>
        <v>0.82729700493472047</v>
      </c>
      <c r="L680" s="42">
        <f t="shared" ca="1" si="177"/>
        <v>0</v>
      </c>
      <c r="M680" s="42">
        <f t="shared" ca="1" si="178"/>
        <v>2.6256121304511857E-2</v>
      </c>
      <c r="N680" s="42">
        <f t="shared" ca="1" si="179"/>
        <v>0.11913745250370765</v>
      </c>
      <c r="O680" s="42">
        <f t="shared" ca="1" si="180"/>
        <v>0.15591754195928012</v>
      </c>
      <c r="P680" s="42">
        <f t="shared" ca="1" si="181"/>
        <v>0.15536142262398969</v>
      </c>
      <c r="Q680" s="42">
        <f t="shared" ca="1" si="182"/>
        <v>0.10566604156849267</v>
      </c>
      <c r="R680" s="42">
        <f t="shared" ca="1" si="183"/>
        <v>0.17470776501552254</v>
      </c>
      <c r="S680" s="42">
        <f t="shared" ca="1" si="184"/>
        <v>9.4336771755594684E-2</v>
      </c>
      <c r="T680" s="42">
        <f t="shared" ca="1" si="185"/>
        <v>0.16861688326890084</v>
      </c>
      <c r="U680">
        <f ca="1">+(L680^2*Markiwitz!$B$4^2)+(M680^2*Markiwitz!$C$4^2)+(N680^2*Markiwitz!$D$4^2)+(O680^2*Markiwitz!$E$4^2)+(P680^2*Markiwitz!$F$4^2)+(Q680^2*Markiwitz!$G$4^2)+(R680^2*Markiwitz!$H$4^2)+(S680^2*Markiwitz!$I$4^2)+(T680^2*Markiwitz!$J$4^2)+(2*L680*M680*Markiwitz!$B$8)+(2*L680*N680*Markiwitz!$E$8)+(2*L680*O680*Markiwitz!$H$8)+(2*L680*P680*Markiwitz!$B$11)+(2*L680*Q680*Markiwitz!$E$11)+(2*L680*R680*Markiwitz!$H$11)+(2*L680*S680*Markiwitz!$K$8)+(2*L680*T680*Markiwitz!$K$11)</f>
        <v>1.342334619885407E-2</v>
      </c>
      <c r="V680" s="5">
        <f t="shared" ca="1" si="176"/>
        <v>0.11585916536404908</v>
      </c>
      <c r="W680" s="42">
        <f ca="1">SUMPRODUCT(L680:T680,Markiwitz!$B$3:$J$3)</f>
        <v>0.43143054088341104</v>
      </c>
    </row>
    <row r="681" spans="1:23" x14ac:dyDescent="0.25">
      <c r="A681">
        <v>680</v>
      </c>
      <c r="B681" s="25">
        <f t="shared" ca="1" si="174"/>
        <v>1</v>
      </c>
      <c r="C681" s="46">
        <v>0</v>
      </c>
      <c r="D681">
        <f t="shared" ca="1" si="188"/>
        <v>0.21999684811522646</v>
      </c>
      <c r="E681">
        <f t="shared" ca="1" si="188"/>
        <v>0.45300846987227283</v>
      </c>
      <c r="F681">
        <f t="shared" ca="1" si="188"/>
        <v>5.1477560458512484E-2</v>
      </c>
      <c r="G681">
        <f t="shared" ca="1" si="188"/>
        <v>0.4779366141277519</v>
      </c>
      <c r="H681">
        <f t="shared" ca="1" si="188"/>
        <v>0.84597172570574719</v>
      </c>
      <c r="I681">
        <f t="shared" ca="1" si="188"/>
        <v>7.6619271741697359E-2</v>
      </c>
      <c r="J681">
        <f t="shared" ca="1" si="188"/>
        <v>0.37816910109301594</v>
      </c>
      <c r="K681">
        <f t="shared" ca="1" si="188"/>
        <v>0.79283341571122401</v>
      </c>
      <c r="L681" s="42">
        <f t="shared" ca="1" si="177"/>
        <v>0</v>
      </c>
      <c r="M681" s="42">
        <f t="shared" ca="1" si="178"/>
        <v>6.6746353142312448E-2</v>
      </c>
      <c r="N681" s="42">
        <f t="shared" ca="1" si="179"/>
        <v>0.13744134775383898</v>
      </c>
      <c r="O681" s="42">
        <f t="shared" ca="1" si="180"/>
        <v>1.5618130253707053E-2</v>
      </c>
      <c r="P681" s="42">
        <f t="shared" ca="1" si="181"/>
        <v>0.14500446847085599</v>
      </c>
      <c r="Q681" s="42">
        <f t="shared" ca="1" si="182"/>
        <v>0.25666516605180029</v>
      </c>
      <c r="R681" s="42">
        <f t="shared" ca="1" si="183"/>
        <v>2.3246046536537529E-2</v>
      </c>
      <c r="S681" s="42">
        <f t="shared" ca="1" si="184"/>
        <v>0.11473531818894403</v>
      </c>
      <c r="T681" s="42">
        <f t="shared" ca="1" si="185"/>
        <v>0.24054316960200373</v>
      </c>
      <c r="U681">
        <f ca="1">+(L681^2*Markiwitz!$B$4^2)+(M681^2*Markiwitz!$C$4^2)+(N681^2*Markiwitz!$D$4^2)+(O681^2*Markiwitz!$E$4^2)+(P681^2*Markiwitz!$F$4^2)+(Q681^2*Markiwitz!$G$4^2)+(R681^2*Markiwitz!$H$4^2)+(S681^2*Markiwitz!$I$4^2)+(T681^2*Markiwitz!$J$4^2)+(2*L681*M681*Markiwitz!$B$8)+(2*L681*N681*Markiwitz!$E$8)+(2*L681*O681*Markiwitz!$H$8)+(2*L681*P681*Markiwitz!$B$11)+(2*L681*Q681*Markiwitz!$E$11)+(2*L681*R681*Markiwitz!$H$11)+(2*L681*S681*Markiwitz!$K$8)+(2*L681*T681*Markiwitz!$K$11)</f>
        <v>2.4547515483583311E-2</v>
      </c>
      <c r="V681" s="5">
        <f t="shared" ca="1" si="176"/>
        <v>0.1566764675488419</v>
      </c>
      <c r="W681" s="42">
        <f ca="1">SUMPRODUCT(L681:T681,Markiwitz!$B$3:$J$3)</f>
        <v>0.80636639144924072</v>
      </c>
    </row>
    <row r="682" spans="1:23" x14ac:dyDescent="0.25">
      <c r="A682">
        <v>681</v>
      </c>
      <c r="B682" s="25">
        <f t="shared" ca="1" si="174"/>
        <v>1</v>
      </c>
      <c r="C682" s="46">
        <v>0</v>
      </c>
      <c r="D682">
        <f t="shared" ref="D682:K691" ca="1" si="189">RAND()</f>
        <v>0.15144536870615599</v>
      </c>
      <c r="E682">
        <f t="shared" ca="1" si="189"/>
        <v>0.29158691870630138</v>
      </c>
      <c r="F682">
        <f t="shared" ca="1" si="189"/>
        <v>0.3618479746174208</v>
      </c>
      <c r="G682">
        <f t="shared" ca="1" si="189"/>
        <v>0.6351735334985148</v>
      </c>
      <c r="H682">
        <f t="shared" ca="1" si="189"/>
        <v>0.41858354206299397</v>
      </c>
      <c r="I682">
        <f t="shared" ca="1" si="189"/>
        <v>0.89425710565012184</v>
      </c>
      <c r="J682">
        <f t="shared" ca="1" si="189"/>
        <v>0.39087984055028113</v>
      </c>
      <c r="K682">
        <f t="shared" ca="1" si="189"/>
        <v>0.99289351793607195</v>
      </c>
      <c r="L682" s="42">
        <f t="shared" ca="1" si="177"/>
        <v>0</v>
      </c>
      <c r="M682" s="42">
        <f t="shared" ca="1" si="178"/>
        <v>3.6610473928532075E-2</v>
      </c>
      <c r="N682" s="42">
        <f t="shared" ca="1" si="179"/>
        <v>7.0488357461168924E-2</v>
      </c>
      <c r="O682" s="42">
        <f t="shared" ca="1" si="180"/>
        <v>8.7473297823499149E-2</v>
      </c>
      <c r="P682" s="42">
        <f t="shared" ca="1" si="181"/>
        <v>0.15354714565989722</v>
      </c>
      <c r="Q682" s="42">
        <f t="shared" ca="1" si="182"/>
        <v>0.10118858030808132</v>
      </c>
      <c r="R682" s="42">
        <f t="shared" ca="1" si="183"/>
        <v>0.21617812899469371</v>
      </c>
      <c r="S682" s="42">
        <f t="shared" ca="1" si="184"/>
        <v>9.449147460838235E-2</v>
      </c>
      <c r="T682" s="42">
        <f t="shared" ca="1" si="185"/>
        <v>0.24002254121574523</v>
      </c>
      <c r="U682">
        <f ca="1">+(L682^2*Markiwitz!$B$4^2)+(M682^2*Markiwitz!$C$4^2)+(N682^2*Markiwitz!$D$4^2)+(O682^2*Markiwitz!$E$4^2)+(P682^2*Markiwitz!$F$4^2)+(Q682^2*Markiwitz!$G$4^2)+(R682^2*Markiwitz!$H$4^2)+(S682^2*Markiwitz!$I$4^2)+(T682^2*Markiwitz!$J$4^2)+(2*L682*M682*Markiwitz!$B$8)+(2*L682*N682*Markiwitz!$E$8)+(2*L682*O682*Markiwitz!$H$8)+(2*L682*P682*Markiwitz!$B$11)+(2*L682*Q682*Markiwitz!$E$11)+(2*L682*R682*Markiwitz!$H$11)+(2*L682*S682*Markiwitz!$K$8)+(2*L682*T682*Markiwitz!$K$11)</f>
        <v>1.2957055041979719E-2</v>
      </c>
      <c r="V682" s="5">
        <f t="shared" ca="1" si="176"/>
        <v>0.11382906062152898</v>
      </c>
      <c r="W682" s="42">
        <f ca="1">SUMPRODUCT(L682:T682,Markiwitz!$B$3:$J$3)</f>
        <v>0.39705602976675397</v>
      </c>
    </row>
    <row r="683" spans="1:23" x14ac:dyDescent="0.25">
      <c r="A683">
        <v>682</v>
      </c>
      <c r="B683" s="25">
        <f t="shared" ca="1" si="174"/>
        <v>1</v>
      </c>
      <c r="C683" s="46">
        <v>0</v>
      </c>
      <c r="D683">
        <f t="shared" ca="1" si="189"/>
        <v>0.32884651079097305</v>
      </c>
      <c r="E683">
        <f t="shared" ca="1" si="189"/>
        <v>0.53693093244790124</v>
      </c>
      <c r="F683">
        <f t="shared" ca="1" si="189"/>
        <v>4.7100364437735243E-2</v>
      </c>
      <c r="G683">
        <f t="shared" ca="1" si="189"/>
        <v>0.36647155234987594</v>
      </c>
      <c r="H683">
        <f t="shared" ca="1" si="189"/>
        <v>0.44039747162538434</v>
      </c>
      <c r="I683">
        <f t="shared" ca="1" si="189"/>
        <v>0.15722549846948086</v>
      </c>
      <c r="J683">
        <f t="shared" ca="1" si="189"/>
        <v>0.62246335743199865</v>
      </c>
      <c r="K683">
        <f t="shared" ca="1" si="189"/>
        <v>0.70849346546005121</v>
      </c>
      <c r="L683" s="42">
        <f t="shared" ca="1" si="177"/>
        <v>0</v>
      </c>
      <c r="M683" s="42">
        <f t="shared" ca="1" si="178"/>
        <v>0.102510527853169</v>
      </c>
      <c r="N683" s="42">
        <f t="shared" ca="1" si="179"/>
        <v>0.1673761815916445</v>
      </c>
      <c r="O683" s="42">
        <f t="shared" ca="1" si="180"/>
        <v>1.4682482745446869E-2</v>
      </c>
      <c r="P683" s="42">
        <f t="shared" ca="1" si="181"/>
        <v>0.11423929110330482</v>
      </c>
      <c r="Q683" s="42">
        <f t="shared" ca="1" si="182"/>
        <v>0.13728403921005941</v>
      </c>
      <c r="R683" s="42">
        <f t="shared" ca="1" si="183"/>
        <v>4.9011524559945313E-2</v>
      </c>
      <c r="S683" s="42">
        <f t="shared" ca="1" si="184"/>
        <v>0.19403899766529489</v>
      </c>
      <c r="T683" s="42">
        <f t="shared" ca="1" si="185"/>
        <v>0.22085695527113519</v>
      </c>
      <c r="U683">
        <f ca="1">+(L683^2*Markiwitz!$B$4^2)+(M683^2*Markiwitz!$C$4^2)+(N683^2*Markiwitz!$D$4^2)+(O683^2*Markiwitz!$E$4^2)+(P683^2*Markiwitz!$F$4^2)+(Q683^2*Markiwitz!$G$4^2)+(R683^2*Markiwitz!$H$4^2)+(S683^2*Markiwitz!$I$4^2)+(T683^2*Markiwitz!$J$4^2)+(2*L683*M683*Markiwitz!$B$8)+(2*L683*N683*Markiwitz!$E$8)+(2*L683*O683*Markiwitz!$H$8)+(2*L683*P683*Markiwitz!$B$11)+(2*L683*Q683*Markiwitz!$E$11)+(2*L683*R683*Markiwitz!$H$11)+(2*L683*S683*Markiwitz!$K$8)+(2*L683*T683*Markiwitz!$K$11)</f>
        <v>1.4447908131523074E-2</v>
      </c>
      <c r="V683" s="5">
        <f t="shared" ca="1" si="176"/>
        <v>0.12019945146099076</v>
      </c>
      <c r="W683" s="42">
        <f ca="1">SUMPRODUCT(L683:T683,Markiwitz!$B$3:$J$3)</f>
        <v>0.47239799595833082</v>
      </c>
    </row>
    <row r="684" spans="1:23" x14ac:dyDescent="0.25">
      <c r="A684">
        <v>683</v>
      </c>
      <c r="B684" s="25">
        <f t="shared" ca="1" si="174"/>
        <v>0.99999999999999989</v>
      </c>
      <c r="C684" s="46">
        <v>0</v>
      </c>
      <c r="D684">
        <f t="shared" ca="1" si="189"/>
        <v>0.80584835608070848</v>
      </c>
      <c r="E684">
        <f t="shared" ca="1" si="189"/>
        <v>0.23733834885101102</v>
      </c>
      <c r="F684">
        <f t="shared" ca="1" si="189"/>
        <v>2.0253020581548431E-2</v>
      </c>
      <c r="G684">
        <f t="shared" ca="1" si="189"/>
        <v>0.18345020607913598</v>
      </c>
      <c r="H684">
        <f t="shared" ca="1" si="189"/>
        <v>8.7383719105312951E-2</v>
      </c>
      <c r="I684">
        <f t="shared" ca="1" si="189"/>
        <v>0.33729497607233971</v>
      </c>
      <c r="J684">
        <f t="shared" ca="1" si="189"/>
        <v>8.9736267256879776E-2</v>
      </c>
      <c r="K684">
        <f t="shared" ca="1" si="189"/>
        <v>0.57612665347712477</v>
      </c>
      <c r="L684" s="42">
        <f t="shared" ca="1" si="177"/>
        <v>0</v>
      </c>
      <c r="M684" s="42">
        <f t="shared" ca="1" si="178"/>
        <v>0.34475805588454705</v>
      </c>
      <c r="N684" s="42">
        <f t="shared" ca="1" si="179"/>
        <v>0.10153809599448757</v>
      </c>
      <c r="O684" s="42">
        <f t="shared" ca="1" si="180"/>
        <v>8.664647571465723E-3</v>
      </c>
      <c r="P684" s="42">
        <f t="shared" ca="1" si="181"/>
        <v>7.8483669938923528E-2</v>
      </c>
      <c r="Q684" s="42">
        <f t="shared" ca="1" si="182"/>
        <v>3.738450402905804E-2</v>
      </c>
      <c r="R684" s="42">
        <f t="shared" ca="1" si="183"/>
        <v>0.14430154176386792</v>
      </c>
      <c r="S684" s="42">
        <f t="shared" ca="1" si="184"/>
        <v>3.8390971214836769E-2</v>
      </c>
      <c r="T684" s="42">
        <f t="shared" ca="1" si="185"/>
        <v>0.24647851360281334</v>
      </c>
      <c r="U684">
        <f ca="1">+(L684^2*Markiwitz!$B$4^2)+(M684^2*Markiwitz!$C$4^2)+(N684^2*Markiwitz!$D$4^2)+(O684^2*Markiwitz!$E$4^2)+(P684^2*Markiwitz!$F$4^2)+(Q684^2*Markiwitz!$G$4^2)+(R684^2*Markiwitz!$H$4^2)+(S684^2*Markiwitz!$I$4^2)+(T684^2*Markiwitz!$J$4^2)+(2*L684*M684*Markiwitz!$B$8)+(2*L684*N684*Markiwitz!$E$8)+(2*L684*O684*Markiwitz!$H$8)+(2*L684*P684*Markiwitz!$B$11)+(2*L684*Q684*Markiwitz!$E$11)+(2*L684*R684*Markiwitz!$H$11)+(2*L684*S684*Markiwitz!$K$8)+(2*L684*T684*Markiwitz!$K$11)</f>
        <v>8.2999663459154879E-3</v>
      </c>
      <c r="V684" s="5">
        <f t="shared" ca="1" si="176"/>
        <v>9.1104151090471652E-2</v>
      </c>
      <c r="W684" s="42">
        <f ca="1">SUMPRODUCT(L684:T684,Markiwitz!$B$3:$J$3)</f>
        <v>0.22148366052236512</v>
      </c>
    </row>
    <row r="685" spans="1:23" x14ac:dyDescent="0.25">
      <c r="A685">
        <v>684</v>
      </c>
      <c r="B685" s="25">
        <f t="shared" ca="1" si="174"/>
        <v>0.99999999999999978</v>
      </c>
      <c r="C685" s="46">
        <v>0</v>
      </c>
      <c r="D685">
        <f t="shared" ca="1" si="189"/>
        <v>0.76845214020210784</v>
      </c>
      <c r="E685">
        <f t="shared" ca="1" si="189"/>
        <v>0.71882679936747151</v>
      </c>
      <c r="F685">
        <f t="shared" ca="1" si="189"/>
        <v>0.24003013348588498</v>
      </c>
      <c r="G685">
        <f t="shared" ca="1" si="189"/>
        <v>9.6688267309687492E-2</v>
      </c>
      <c r="H685">
        <f t="shared" ca="1" si="189"/>
        <v>0.57293002430067586</v>
      </c>
      <c r="I685">
        <f t="shared" ca="1" si="189"/>
        <v>0.90758953745201187</v>
      </c>
      <c r="J685">
        <f t="shared" ca="1" si="189"/>
        <v>0.46449813214565805</v>
      </c>
      <c r="K685">
        <f t="shared" ca="1" si="189"/>
        <v>0.18972875566466862</v>
      </c>
      <c r="L685" s="42">
        <f t="shared" ca="1" si="177"/>
        <v>0</v>
      </c>
      <c r="M685" s="42">
        <f t="shared" ca="1" si="178"/>
        <v>0.1941151488907171</v>
      </c>
      <c r="N685" s="42">
        <f t="shared" ca="1" si="179"/>
        <v>0.18157952055303758</v>
      </c>
      <c r="O685" s="42">
        <f t="shared" ca="1" si="180"/>
        <v>6.0632904331058113E-2</v>
      </c>
      <c r="P685" s="42">
        <f t="shared" ca="1" si="181"/>
        <v>2.4423977008989999E-2</v>
      </c>
      <c r="Q685" s="42">
        <f t="shared" ca="1" si="182"/>
        <v>0.14472520948648507</v>
      </c>
      <c r="R685" s="42">
        <f t="shared" ca="1" si="183"/>
        <v>0.22926200472005803</v>
      </c>
      <c r="S685" s="42">
        <f t="shared" ca="1" si="184"/>
        <v>0.11733472959968611</v>
      </c>
      <c r="T685" s="42">
        <f t="shared" ca="1" si="185"/>
        <v>4.7926505409967776E-2</v>
      </c>
      <c r="U685">
        <f ca="1">+(L685^2*Markiwitz!$B$4^2)+(M685^2*Markiwitz!$C$4^2)+(N685^2*Markiwitz!$D$4^2)+(O685^2*Markiwitz!$E$4^2)+(P685^2*Markiwitz!$F$4^2)+(Q685^2*Markiwitz!$G$4^2)+(R685^2*Markiwitz!$H$4^2)+(S685^2*Markiwitz!$I$4^2)+(T685^2*Markiwitz!$J$4^2)+(2*L685*M685*Markiwitz!$B$8)+(2*L685*N685*Markiwitz!$E$8)+(2*L685*O685*Markiwitz!$H$8)+(2*L685*P685*Markiwitz!$B$11)+(2*L685*Q685*Markiwitz!$E$11)+(2*L685*R685*Markiwitz!$H$11)+(2*L685*S685*Markiwitz!$K$8)+(2*L685*T685*Markiwitz!$K$11)</f>
        <v>1.5897990936941542E-2</v>
      </c>
      <c r="V685" s="5">
        <f t="shared" ca="1" si="176"/>
        <v>0.12608723542429481</v>
      </c>
      <c r="W685" s="42">
        <f ca="1">SUMPRODUCT(L685:T685,Markiwitz!$B$3:$J$3)</f>
        <v>0.49776912857902522</v>
      </c>
    </row>
    <row r="686" spans="1:23" x14ac:dyDescent="0.25">
      <c r="A686">
        <v>685</v>
      </c>
      <c r="B686" s="25">
        <f t="shared" ca="1" si="174"/>
        <v>1</v>
      </c>
      <c r="C686" s="46">
        <v>0</v>
      </c>
      <c r="D686">
        <f t="shared" ca="1" si="189"/>
        <v>1.6268341748410742E-2</v>
      </c>
      <c r="E686">
        <f t="shared" ca="1" si="189"/>
        <v>0.34519017441648969</v>
      </c>
      <c r="F686">
        <f t="shared" ca="1" si="189"/>
        <v>0.23205295237539003</v>
      </c>
      <c r="G686">
        <f t="shared" ca="1" si="189"/>
        <v>0.26115075106214347</v>
      </c>
      <c r="H686">
        <f t="shared" ca="1" si="189"/>
        <v>0.86392015983664283</v>
      </c>
      <c r="I686">
        <f t="shared" ca="1" si="189"/>
        <v>0.11641272404618053</v>
      </c>
      <c r="J686">
        <f t="shared" ca="1" si="189"/>
        <v>0.52208700046207679</v>
      </c>
      <c r="K686">
        <f t="shared" ca="1" si="189"/>
        <v>6.5037160795225146E-2</v>
      </c>
      <c r="L686" s="42">
        <f t="shared" ca="1" si="177"/>
        <v>0</v>
      </c>
      <c r="M686" s="42">
        <f t="shared" ca="1" si="178"/>
        <v>6.7165733682977265E-3</v>
      </c>
      <c r="N686" s="42">
        <f t="shared" ca="1" si="179"/>
        <v>0.14251576272119659</v>
      </c>
      <c r="O686" s="42">
        <f t="shared" ca="1" si="180"/>
        <v>9.580574984611849E-2</v>
      </c>
      <c r="P686" s="42">
        <f t="shared" ca="1" si="181"/>
        <v>0.10781911314755202</v>
      </c>
      <c r="Q686" s="42">
        <f t="shared" ca="1" si="182"/>
        <v>0.35667944696706205</v>
      </c>
      <c r="R686" s="42">
        <f t="shared" ca="1" si="183"/>
        <v>4.8062341826323629E-2</v>
      </c>
      <c r="S686" s="42">
        <f t="shared" ca="1" si="184"/>
        <v>0.21554966679874377</v>
      </c>
      <c r="T686" s="42">
        <f t="shared" ca="1" si="185"/>
        <v>2.6851345324705879E-2</v>
      </c>
      <c r="U686">
        <f ca="1">+(L686^2*Markiwitz!$B$4^2)+(M686^2*Markiwitz!$C$4^2)+(N686^2*Markiwitz!$D$4^2)+(O686^2*Markiwitz!$E$4^2)+(P686^2*Markiwitz!$F$4^2)+(Q686^2*Markiwitz!$G$4^2)+(R686^2*Markiwitz!$H$4^2)+(S686^2*Markiwitz!$I$4^2)+(T686^2*Markiwitz!$J$4^2)+(2*L686*M686*Markiwitz!$B$8)+(2*L686*N686*Markiwitz!$E$8)+(2*L686*O686*Markiwitz!$H$8)+(2*L686*P686*Markiwitz!$B$11)+(2*L686*Q686*Markiwitz!$E$11)+(2*L686*R686*Markiwitz!$H$11)+(2*L686*S686*Markiwitz!$K$8)+(2*L686*T686*Markiwitz!$K$11)</f>
        <v>4.3811878035095037E-2</v>
      </c>
      <c r="V686" s="5">
        <f t="shared" ca="1" si="176"/>
        <v>0.20931287116442465</v>
      </c>
      <c r="W686" s="42">
        <f ca="1">SUMPRODUCT(L686:T686,Markiwitz!$B$3:$J$3)</f>
        <v>1.0673030365633067</v>
      </c>
    </row>
    <row r="687" spans="1:23" x14ac:dyDescent="0.25">
      <c r="A687">
        <v>686</v>
      </c>
      <c r="B687" s="25">
        <f t="shared" ca="1" si="174"/>
        <v>1</v>
      </c>
      <c r="C687" s="46">
        <v>0</v>
      </c>
      <c r="D687">
        <f t="shared" ca="1" si="189"/>
        <v>0.91093975143493811</v>
      </c>
      <c r="E687">
        <f t="shared" ca="1" si="189"/>
        <v>0.36768685763419928</v>
      </c>
      <c r="F687">
        <f t="shared" ca="1" si="189"/>
        <v>0.45442261897692104</v>
      </c>
      <c r="G687">
        <f t="shared" ca="1" si="189"/>
        <v>0.8429738086903531</v>
      </c>
      <c r="H687">
        <f t="shared" ca="1" si="189"/>
        <v>0.13361576631618155</v>
      </c>
      <c r="I687">
        <f t="shared" ca="1" si="189"/>
        <v>0.42520540812326457</v>
      </c>
      <c r="J687">
        <f t="shared" ca="1" si="189"/>
        <v>0.48800017735404322</v>
      </c>
      <c r="K687">
        <f t="shared" ca="1" si="189"/>
        <v>0.56447571406715868</v>
      </c>
      <c r="L687" s="42">
        <f t="shared" ca="1" si="177"/>
        <v>0</v>
      </c>
      <c r="M687" s="42">
        <f t="shared" ca="1" si="178"/>
        <v>0.21754719704136188</v>
      </c>
      <c r="N687" s="42">
        <f t="shared" ca="1" si="179"/>
        <v>8.780958909880153E-2</v>
      </c>
      <c r="O687" s="42">
        <f t="shared" ca="1" si="180"/>
        <v>0.1085234966142376</v>
      </c>
      <c r="P687" s="42">
        <f t="shared" ca="1" si="181"/>
        <v>0.20131582683815452</v>
      </c>
      <c r="Q687" s="42">
        <f t="shared" ca="1" si="182"/>
        <v>3.1909613557681057E-2</v>
      </c>
      <c r="R687" s="42">
        <f t="shared" ca="1" si="183"/>
        <v>0.10154595247197454</v>
      </c>
      <c r="S687" s="42">
        <f t="shared" ca="1" si="184"/>
        <v>0.11654236251280999</v>
      </c>
      <c r="T687" s="42">
        <f t="shared" ca="1" si="185"/>
        <v>0.1348059618649789</v>
      </c>
      <c r="U687">
        <f ca="1">+(L687^2*Markiwitz!$B$4^2)+(M687^2*Markiwitz!$C$4^2)+(N687^2*Markiwitz!$D$4^2)+(O687^2*Markiwitz!$E$4^2)+(P687^2*Markiwitz!$F$4^2)+(Q687^2*Markiwitz!$G$4^2)+(R687^2*Markiwitz!$H$4^2)+(S687^2*Markiwitz!$I$4^2)+(T687^2*Markiwitz!$J$4^2)+(2*L687*M687*Markiwitz!$B$8)+(2*L687*N687*Markiwitz!$E$8)+(2*L687*O687*Markiwitz!$H$8)+(2*L687*P687*Markiwitz!$B$11)+(2*L687*Q687*Markiwitz!$E$11)+(2*L687*R687*Markiwitz!$H$11)+(2*L687*S687*Markiwitz!$K$8)+(2*L687*T687*Markiwitz!$K$11)</f>
        <v>1.07187628221641E-2</v>
      </c>
      <c r="V687" s="5">
        <f t="shared" ca="1" si="176"/>
        <v>0.10353145812826216</v>
      </c>
      <c r="W687" s="42">
        <f ca="1">SUMPRODUCT(L687:T687,Markiwitz!$B$3:$J$3)</f>
        <v>0.24080469714705899</v>
      </c>
    </row>
    <row r="688" spans="1:23" x14ac:dyDescent="0.25">
      <c r="A688">
        <v>687</v>
      </c>
      <c r="B688" s="25">
        <f t="shared" ca="1" si="174"/>
        <v>1.0000000000000002</v>
      </c>
      <c r="C688" s="46">
        <v>0</v>
      </c>
      <c r="D688">
        <f t="shared" ca="1" si="189"/>
        <v>0.66479634898232265</v>
      </c>
      <c r="E688">
        <f t="shared" ca="1" si="189"/>
        <v>0.37603837043469523</v>
      </c>
      <c r="F688">
        <f t="shared" ca="1" si="189"/>
        <v>0.19849134385932232</v>
      </c>
      <c r="G688">
        <f t="shared" ca="1" si="189"/>
        <v>0.41160953911908393</v>
      </c>
      <c r="H688">
        <f t="shared" ca="1" si="189"/>
        <v>8.8643877233901991E-2</v>
      </c>
      <c r="I688">
        <f t="shared" ca="1" si="189"/>
        <v>0.97278166050657566</v>
      </c>
      <c r="J688">
        <f t="shared" ca="1" si="189"/>
        <v>0.50461042364740627</v>
      </c>
      <c r="K688">
        <f t="shared" ca="1" si="189"/>
        <v>4.5757845984682022E-2</v>
      </c>
      <c r="L688" s="42">
        <f t="shared" ca="1" si="177"/>
        <v>0</v>
      </c>
      <c r="M688" s="42">
        <f t="shared" ca="1" si="178"/>
        <v>0.20375466840494008</v>
      </c>
      <c r="N688" s="42">
        <f t="shared" ca="1" si="179"/>
        <v>0.11525269895471811</v>
      </c>
      <c r="O688" s="42">
        <f t="shared" ca="1" si="180"/>
        <v>6.0835980840175427E-2</v>
      </c>
      <c r="P688" s="42">
        <f t="shared" ca="1" si="181"/>
        <v>0.12615497254746391</v>
      </c>
      <c r="Q688" s="42">
        <f t="shared" ca="1" si="182"/>
        <v>2.7168626662241471E-2</v>
      </c>
      <c r="R688" s="42">
        <f t="shared" ca="1" si="183"/>
        <v>0.29814965886973427</v>
      </c>
      <c r="S688" s="42">
        <f t="shared" ca="1" si="184"/>
        <v>0.15465898647209261</v>
      </c>
      <c r="T688" s="42">
        <f t="shared" ca="1" si="185"/>
        <v>1.4024407248634151E-2</v>
      </c>
      <c r="U688">
        <f ca="1">+(L688^2*Markiwitz!$B$4^2)+(M688^2*Markiwitz!$C$4^2)+(N688^2*Markiwitz!$D$4^2)+(O688^2*Markiwitz!$E$4^2)+(P688^2*Markiwitz!$F$4^2)+(Q688^2*Markiwitz!$G$4^2)+(R688^2*Markiwitz!$H$4^2)+(S688^2*Markiwitz!$I$4^2)+(T688^2*Markiwitz!$J$4^2)+(2*L688*M688*Markiwitz!$B$8)+(2*L688*N688*Markiwitz!$E$8)+(2*L688*O688*Markiwitz!$H$8)+(2*L688*P688*Markiwitz!$B$11)+(2*L688*Q688*Markiwitz!$E$11)+(2*L688*R688*Markiwitz!$H$11)+(2*L688*S688*Markiwitz!$K$8)+(2*L688*T688*Markiwitz!$K$11)</f>
        <v>1.5234275590735619E-2</v>
      </c>
      <c r="V688" s="5">
        <f t="shared" ca="1" si="176"/>
        <v>0.12342720765996296</v>
      </c>
      <c r="W688" s="42">
        <f ca="1">SUMPRODUCT(L688:T688,Markiwitz!$B$3:$J$3)</f>
        <v>0.19448508182031604</v>
      </c>
    </row>
    <row r="689" spans="1:23" x14ac:dyDescent="0.25">
      <c r="A689">
        <v>688</v>
      </c>
      <c r="B689" s="25">
        <f t="shared" ca="1" si="174"/>
        <v>1</v>
      </c>
      <c r="C689" s="46">
        <v>0</v>
      </c>
      <c r="D689">
        <f t="shared" ca="1" si="189"/>
        <v>0.43951821830832916</v>
      </c>
      <c r="E689">
        <f t="shared" ca="1" si="189"/>
        <v>0.95770915945980262</v>
      </c>
      <c r="F689">
        <f t="shared" ca="1" si="189"/>
        <v>0.51795196010613553</v>
      </c>
      <c r="G689">
        <f t="shared" ca="1" si="189"/>
        <v>0.24028579419106599</v>
      </c>
      <c r="H689">
        <f t="shared" ca="1" si="189"/>
        <v>0.38835025319431338</v>
      </c>
      <c r="I689">
        <f t="shared" ca="1" si="189"/>
        <v>4.4107153145700795E-2</v>
      </c>
      <c r="J689">
        <f t="shared" ca="1" si="189"/>
        <v>0.38352344564836538</v>
      </c>
      <c r="K689">
        <f t="shared" ca="1" si="189"/>
        <v>0.45945068644231146</v>
      </c>
      <c r="L689" s="42">
        <f t="shared" ca="1" si="177"/>
        <v>0</v>
      </c>
      <c r="M689" s="42">
        <f t="shared" ca="1" si="178"/>
        <v>0.12810593279825749</v>
      </c>
      <c r="N689" s="42">
        <f t="shared" ca="1" si="179"/>
        <v>0.27914252495437031</v>
      </c>
      <c r="O689" s="42">
        <f t="shared" ca="1" si="180"/>
        <v>0.15096693659131746</v>
      </c>
      <c r="P689" s="42">
        <f t="shared" ca="1" si="181"/>
        <v>7.0035858630602965E-2</v>
      </c>
      <c r="Q689" s="42">
        <f t="shared" ca="1" si="182"/>
        <v>0.11319205749736769</v>
      </c>
      <c r="R689" s="42">
        <f t="shared" ca="1" si="183"/>
        <v>1.2855867541858662E-2</v>
      </c>
      <c r="S689" s="42">
        <f t="shared" ca="1" si="184"/>
        <v>0.11178519275922033</v>
      </c>
      <c r="T689" s="42">
        <f t="shared" ca="1" si="185"/>
        <v>0.13391562922700498</v>
      </c>
      <c r="U689">
        <f ca="1">+(L689^2*Markiwitz!$B$4^2)+(M689^2*Markiwitz!$C$4^2)+(N689^2*Markiwitz!$D$4^2)+(O689^2*Markiwitz!$E$4^2)+(P689^2*Markiwitz!$F$4^2)+(Q689^2*Markiwitz!$G$4^2)+(R689^2*Markiwitz!$H$4^2)+(S689^2*Markiwitz!$I$4^2)+(T689^2*Markiwitz!$J$4^2)+(2*L689*M689*Markiwitz!$B$8)+(2*L689*N689*Markiwitz!$E$8)+(2*L689*O689*Markiwitz!$H$8)+(2*L689*P689*Markiwitz!$B$11)+(2*L689*Q689*Markiwitz!$E$11)+(2*L689*R689*Markiwitz!$H$11)+(2*L689*S689*Markiwitz!$K$8)+(2*L689*T689*Markiwitz!$K$11)</f>
        <v>1.406709580053688E-2</v>
      </c>
      <c r="V689" s="5">
        <f t="shared" ca="1" si="176"/>
        <v>0.11860478826985393</v>
      </c>
      <c r="W689" s="42">
        <f ca="1">SUMPRODUCT(L689:T689,Markiwitz!$B$3:$J$3)</f>
        <v>0.45546862984773751</v>
      </c>
    </row>
    <row r="690" spans="1:23" x14ac:dyDescent="0.25">
      <c r="A690">
        <v>689</v>
      </c>
      <c r="B690" s="25">
        <f t="shared" ca="1" si="174"/>
        <v>0.99999999999999989</v>
      </c>
      <c r="C690" s="46">
        <v>0</v>
      </c>
      <c r="D690">
        <f t="shared" ca="1" si="189"/>
        <v>0.64465563241163903</v>
      </c>
      <c r="E690">
        <f t="shared" ca="1" si="189"/>
        <v>0.42395809022966779</v>
      </c>
      <c r="F690">
        <f t="shared" ca="1" si="189"/>
        <v>0.93605551858291169</v>
      </c>
      <c r="G690">
        <f t="shared" ca="1" si="189"/>
        <v>0.28290380424197148</v>
      </c>
      <c r="H690">
        <f t="shared" ca="1" si="189"/>
        <v>6.1350198159495717E-2</v>
      </c>
      <c r="I690">
        <f t="shared" ca="1" si="189"/>
        <v>7.3315276657340833E-2</v>
      </c>
      <c r="J690">
        <f t="shared" ca="1" si="189"/>
        <v>0.28947971869656941</v>
      </c>
      <c r="K690">
        <f t="shared" ca="1" si="189"/>
        <v>0.841213642092145</v>
      </c>
      <c r="L690" s="42">
        <f t="shared" ca="1" si="177"/>
        <v>0</v>
      </c>
      <c r="M690" s="42">
        <f t="shared" ca="1" si="178"/>
        <v>0.1814432851488216</v>
      </c>
      <c r="N690" s="42">
        <f t="shared" ca="1" si="179"/>
        <v>0.11932626473597939</v>
      </c>
      <c r="O690" s="42">
        <f t="shared" ca="1" si="180"/>
        <v>0.2634600239789992</v>
      </c>
      <c r="P690" s="42">
        <f t="shared" ca="1" si="181"/>
        <v>7.9625451236243122E-2</v>
      </c>
      <c r="Q690" s="42">
        <f t="shared" ca="1" si="182"/>
        <v>1.7267485055466204E-2</v>
      </c>
      <c r="R690" s="42">
        <f t="shared" ca="1" si="183"/>
        <v>2.063514841022657E-2</v>
      </c>
      <c r="S690" s="42">
        <f t="shared" ca="1" si="184"/>
        <v>8.1476292928320357E-2</v>
      </c>
      <c r="T690" s="42">
        <f t="shared" ca="1" si="185"/>
        <v>0.23676604850594352</v>
      </c>
      <c r="U690">
        <f ca="1">+(L690^2*Markiwitz!$B$4^2)+(M690^2*Markiwitz!$C$4^2)+(N690^2*Markiwitz!$D$4^2)+(O690^2*Markiwitz!$E$4^2)+(P690^2*Markiwitz!$F$4^2)+(Q690^2*Markiwitz!$G$4^2)+(R690^2*Markiwitz!$H$4^2)+(S690^2*Markiwitz!$I$4^2)+(T690^2*Markiwitz!$J$4^2)+(2*L690*M690*Markiwitz!$B$8)+(2*L690*N690*Markiwitz!$E$8)+(2*L690*O690*Markiwitz!$H$8)+(2*L690*P690*Markiwitz!$B$11)+(2*L690*Q690*Markiwitz!$E$11)+(2*L690*R690*Markiwitz!$H$11)+(2*L690*S690*Markiwitz!$K$8)+(2*L690*T690*Markiwitz!$K$11)</f>
        <v>1.0964262414757169E-2</v>
      </c>
      <c r="V690" s="5">
        <f t="shared" ca="1" si="176"/>
        <v>0.10471037395958993</v>
      </c>
      <c r="W690" s="42">
        <f ca="1">SUMPRODUCT(L690:T690,Markiwitz!$B$3:$J$3)</f>
        <v>0.21112948685041591</v>
      </c>
    </row>
    <row r="691" spans="1:23" x14ac:dyDescent="0.25">
      <c r="A691">
        <v>690</v>
      </c>
      <c r="B691" s="25">
        <f t="shared" ca="1" si="174"/>
        <v>0.99999999999999989</v>
      </c>
      <c r="C691" s="46">
        <v>0</v>
      </c>
      <c r="D691">
        <f t="shared" ca="1" si="189"/>
        <v>0.63821548178279186</v>
      </c>
      <c r="E691">
        <f t="shared" ca="1" si="189"/>
        <v>0.69752909163867305</v>
      </c>
      <c r="F691">
        <f t="shared" ca="1" si="189"/>
        <v>0.6933983756266312</v>
      </c>
      <c r="G691">
        <f t="shared" ca="1" si="189"/>
        <v>0.89649458274314087</v>
      </c>
      <c r="H691">
        <f t="shared" ca="1" si="189"/>
        <v>0.31349232597911125</v>
      </c>
      <c r="I691">
        <f t="shared" ca="1" si="189"/>
        <v>0.78466101474847783</v>
      </c>
      <c r="J691">
        <f t="shared" ca="1" si="189"/>
        <v>0.3253707343556721</v>
      </c>
      <c r="K691">
        <f t="shared" ca="1" si="189"/>
        <v>0.87354673811969863</v>
      </c>
      <c r="L691" s="42">
        <f t="shared" ca="1" si="177"/>
        <v>0</v>
      </c>
      <c r="M691" s="42">
        <f t="shared" ca="1" si="178"/>
        <v>0.12220009995283412</v>
      </c>
      <c r="N691" s="42">
        <f t="shared" ca="1" si="179"/>
        <v>0.13355696806375045</v>
      </c>
      <c r="O691" s="42">
        <f t="shared" ca="1" si="180"/>
        <v>0.13276605351536275</v>
      </c>
      <c r="P691" s="42">
        <f t="shared" ca="1" si="181"/>
        <v>0.1716531966795356</v>
      </c>
      <c r="Q691" s="42">
        <f t="shared" ca="1" si="182"/>
        <v>6.0024857845945738E-2</v>
      </c>
      <c r="R691" s="42">
        <f t="shared" ca="1" si="183"/>
        <v>0.15024025140146891</v>
      </c>
      <c r="S691" s="42">
        <f t="shared" ca="1" si="184"/>
        <v>6.2299234968295668E-2</v>
      </c>
      <c r="T691" s="42">
        <f t="shared" ca="1" si="185"/>
        <v>0.16725933757280662</v>
      </c>
      <c r="U691">
        <f ca="1">+(L691^2*Markiwitz!$B$4^2)+(M691^2*Markiwitz!$C$4^2)+(N691^2*Markiwitz!$D$4^2)+(O691^2*Markiwitz!$E$4^2)+(P691^2*Markiwitz!$F$4^2)+(Q691^2*Markiwitz!$G$4^2)+(R691^2*Markiwitz!$H$4^2)+(S691^2*Markiwitz!$I$4^2)+(T691^2*Markiwitz!$J$4^2)+(2*L691*M691*Markiwitz!$B$8)+(2*L691*N691*Markiwitz!$E$8)+(2*L691*O691*Markiwitz!$H$8)+(2*L691*P691*Markiwitz!$B$11)+(2*L691*Q691*Markiwitz!$E$11)+(2*L691*R691*Markiwitz!$H$11)+(2*L691*S691*Markiwitz!$K$8)+(2*L691*T691*Markiwitz!$K$11)</f>
        <v>1.0725534370715786E-2</v>
      </c>
      <c r="V691" s="5">
        <f t="shared" ca="1" si="176"/>
        <v>0.1035641558200316</v>
      </c>
      <c r="W691" s="42">
        <f ca="1">SUMPRODUCT(L691:T691,Markiwitz!$B$3:$J$3)</f>
        <v>0.32077505367213083</v>
      </c>
    </row>
    <row r="692" spans="1:23" x14ac:dyDescent="0.25">
      <c r="A692">
        <v>691</v>
      </c>
      <c r="B692" s="25">
        <f t="shared" ca="1" si="174"/>
        <v>0.99999999999999989</v>
      </c>
      <c r="C692" s="46">
        <v>0</v>
      </c>
      <c r="D692">
        <f t="shared" ref="D692:K701" ca="1" si="190">RAND()</f>
        <v>8.2488134381392131E-2</v>
      </c>
      <c r="E692">
        <f t="shared" ca="1" si="190"/>
        <v>0.57312117012639974</v>
      </c>
      <c r="F692">
        <f t="shared" ca="1" si="190"/>
        <v>0.85568485507258452</v>
      </c>
      <c r="G692">
        <f t="shared" ca="1" si="190"/>
        <v>2.3853204684435858E-2</v>
      </c>
      <c r="H692">
        <f t="shared" ca="1" si="190"/>
        <v>0.89521049041541034</v>
      </c>
      <c r="I692">
        <f t="shared" ca="1" si="190"/>
        <v>0.67100643056422515</v>
      </c>
      <c r="J692">
        <f t="shared" ca="1" si="190"/>
        <v>0.23226574017060564</v>
      </c>
      <c r="K692">
        <f t="shared" ca="1" si="190"/>
        <v>0.82938632140764257</v>
      </c>
      <c r="L692" s="42">
        <f t="shared" ca="1" si="177"/>
        <v>0</v>
      </c>
      <c r="M692" s="42">
        <f t="shared" ca="1" si="178"/>
        <v>1.9814511284431745E-2</v>
      </c>
      <c r="N692" s="42">
        <f t="shared" ca="1" si="179"/>
        <v>0.13766969004669372</v>
      </c>
      <c r="O692" s="42">
        <f t="shared" ca="1" si="180"/>
        <v>0.2055444379231568</v>
      </c>
      <c r="P692" s="42">
        <f t="shared" ca="1" si="181"/>
        <v>5.7297888591384327E-3</v>
      </c>
      <c r="Q692" s="42">
        <f t="shared" ca="1" si="182"/>
        <v>0.21503890829029637</v>
      </c>
      <c r="R692" s="42">
        <f t="shared" ca="1" si="183"/>
        <v>0.1611827517987893</v>
      </c>
      <c r="S692" s="42">
        <f t="shared" ca="1" si="184"/>
        <v>5.5792656290642693E-2</v>
      </c>
      <c r="T692" s="42">
        <f t="shared" ca="1" si="185"/>
        <v>0.19922725550685097</v>
      </c>
      <c r="U692">
        <f ca="1">+(L692^2*Markiwitz!$B$4^2)+(M692^2*Markiwitz!$C$4^2)+(N692^2*Markiwitz!$D$4^2)+(O692^2*Markiwitz!$E$4^2)+(P692^2*Markiwitz!$F$4^2)+(Q692^2*Markiwitz!$G$4^2)+(R692^2*Markiwitz!$H$4^2)+(S692^2*Markiwitz!$I$4^2)+(T692^2*Markiwitz!$J$4^2)+(2*L692*M692*Markiwitz!$B$8)+(2*L692*N692*Markiwitz!$E$8)+(2*L692*O692*Markiwitz!$H$8)+(2*L692*P692*Markiwitz!$B$11)+(2*L692*Q692*Markiwitz!$E$11)+(2*L692*R692*Markiwitz!$H$11)+(2*L692*S692*Markiwitz!$K$8)+(2*L692*T692*Markiwitz!$K$11)</f>
        <v>2.1304729887947474E-2</v>
      </c>
      <c r="V692" s="5">
        <f t="shared" ca="1" si="176"/>
        <v>0.14596139862288068</v>
      </c>
      <c r="W692" s="42">
        <f ca="1">SUMPRODUCT(L692:T692,Markiwitz!$B$3:$J$3)</f>
        <v>0.70505788620893339</v>
      </c>
    </row>
    <row r="693" spans="1:23" x14ac:dyDescent="0.25">
      <c r="A693">
        <v>692</v>
      </c>
      <c r="B693" s="25">
        <f t="shared" ca="1" si="174"/>
        <v>0.99999999999999989</v>
      </c>
      <c r="C693" s="46">
        <v>0</v>
      </c>
      <c r="D693">
        <f t="shared" ca="1" si="190"/>
        <v>0.26768005005547779</v>
      </c>
      <c r="E693">
        <f t="shared" ca="1" si="190"/>
        <v>0.67344219440302966</v>
      </c>
      <c r="F693">
        <f t="shared" ca="1" si="190"/>
        <v>0.31487734404737844</v>
      </c>
      <c r="G693">
        <f t="shared" ca="1" si="190"/>
        <v>0.95432793485949896</v>
      </c>
      <c r="H693">
        <f t="shared" ca="1" si="190"/>
        <v>0.39996472182815812</v>
      </c>
      <c r="I693">
        <f t="shared" ca="1" si="190"/>
        <v>0.23762097141705307</v>
      </c>
      <c r="J693">
        <f t="shared" ca="1" si="190"/>
        <v>0.25271867745378862</v>
      </c>
      <c r="K693">
        <f t="shared" ca="1" si="190"/>
        <v>0.96067932648901544</v>
      </c>
      <c r="L693" s="42">
        <f t="shared" ca="1" si="177"/>
        <v>0</v>
      </c>
      <c r="M693" s="42">
        <f t="shared" ca="1" si="178"/>
        <v>6.5909760547482321E-2</v>
      </c>
      <c r="N693" s="42">
        <f t="shared" ca="1" si="179"/>
        <v>0.16581890868025265</v>
      </c>
      <c r="O693" s="42">
        <f t="shared" ca="1" si="180"/>
        <v>7.753095661663495E-2</v>
      </c>
      <c r="P693" s="42">
        <f t="shared" ca="1" si="181"/>
        <v>0.23498025219782609</v>
      </c>
      <c r="Q693" s="42">
        <f t="shared" ca="1" si="182"/>
        <v>9.8481672570184933E-2</v>
      </c>
      <c r="R693" s="42">
        <f t="shared" ca="1" si="183"/>
        <v>5.8508436933989633E-2</v>
      </c>
      <c r="S693" s="42">
        <f t="shared" ca="1" si="184"/>
        <v>6.2225883151932594E-2</v>
      </c>
      <c r="T693" s="42">
        <f t="shared" ca="1" si="185"/>
        <v>0.23654412930169677</v>
      </c>
      <c r="U693">
        <f ca="1">+(L693^2*Markiwitz!$B$4^2)+(M693^2*Markiwitz!$C$4^2)+(N693^2*Markiwitz!$D$4^2)+(O693^2*Markiwitz!$E$4^2)+(P693^2*Markiwitz!$F$4^2)+(Q693^2*Markiwitz!$G$4^2)+(R693^2*Markiwitz!$H$4^2)+(S693^2*Markiwitz!$I$4^2)+(T693^2*Markiwitz!$J$4^2)+(2*L693*M693*Markiwitz!$B$8)+(2*L693*N693*Markiwitz!$E$8)+(2*L693*O693*Markiwitz!$H$8)+(2*L693*P693*Markiwitz!$B$11)+(2*L693*Q693*Markiwitz!$E$11)+(2*L693*R693*Markiwitz!$H$11)+(2*L693*S693*Markiwitz!$K$8)+(2*L693*T693*Markiwitz!$K$11)</f>
        <v>1.3529805438135954E-2</v>
      </c>
      <c r="V693" s="5">
        <f t="shared" ca="1" si="176"/>
        <v>0.11631769185354374</v>
      </c>
      <c r="W693" s="42">
        <f ca="1">SUMPRODUCT(L693:T693,Markiwitz!$B$3:$J$3)</f>
        <v>0.42905713505172249</v>
      </c>
    </row>
    <row r="694" spans="1:23" x14ac:dyDescent="0.25">
      <c r="A694">
        <v>693</v>
      </c>
      <c r="B694" s="25">
        <f t="shared" ca="1" si="174"/>
        <v>0.99999999999999978</v>
      </c>
      <c r="C694" s="46">
        <v>0</v>
      </c>
      <c r="D694">
        <f t="shared" ca="1" si="190"/>
        <v>0.40244968028259998</v>
      </c>
      <c r="E694">
        <f t="shared" ca="1" si="190"/>
        <v>0.5410907236793111</v>
      </c>
      <c r="F694">
        <f t="shared" ca="1" si="190"/>
        <v>2.8689244046480655E-2</v>
      </c>
      <c r="G694">
        <f t="shared" ca="1" si="190"/>
        <v>0.69553559158274891</v>
      </c>
      <c r="H694">
        <f t="shared" ca="1" si="190"/>
        <v>0.30799044523571073</v>
      </c>
      <c r="I694">
        <f t="shared" ca="1" si="190"/>
        <v>0.64826671586631301</v>
      </c>
      <c r="J694">
        <f t="shared" ca="1" si="190"/>
        <v>0.34327240924328739</v>
      </c>
      <c r="K694">
        <f t="shared" ca="1" si="190"/>
        <v>0.61647011915042282</v>
      </c>
      <c r="L694" s="42">
        <f t="shared" ca="1" si="177"/>
        <v>0</v>
      </c>
      <c r="M694" s="42">
        <f t="shared" ca="1" si="178"/>
        <v>0.11229801291267787</v>
      </c>
      <c r="N694" s="42">
        <f t="shared" ca="1" si="179"/>
        <v>0.15098387711974687</v>
      </c>
      <c r="O694" s="42">
        <f t="shared" ca="1" si="180"/>
        <v>8.0053364587700584E-3</v>
      </c>
      <c r="P694" s="42">
        <f t="shared" ca="1" si="181"/>
        <v>0.19407957981216359</v>
      </c>
      <c r="Q694" s="42">
        <f t="shared" ca="1" si="182"/>
        <v>8.5940470798174004E-2</v>
      </c>
      <c r="R694" s="42">
        <f t="shared" ca="1" si="183"/>
        <v>0.18088985429953636</v>
      </c>
      <c r="S694" s="42">
        <f t="shared" ca="1" si="184"/>
        <v>9.5785414511199943E-2</v>
      </c>
      <c r="T694" s="42">
        <f t="shared" ca="1" si="185"/>
        <v>0.17201745408773123</v>
      </c>
      <c r="U694">
        <f ca="1">+(L694^2*Markiwitz!$B$4^2)+(M694^2*Markiwitz!$C$4^2)+(N694^2*Markiwitz!$D$4^2)+(O694^2*Markiwitz!$E$4^2)+(P694^2*Markiwitz!$F$4^2)+(Q694^2*Markiwitz!$G$4^2)+(R694^2*Markiwitz!$H$4^2)+(S694^2*Markiwitz!$I$4^2)+(T694^2*Markiwitz!$J$4^2)+(2*L694*M694*Markiwitz!$B$8)+(2*L694*N694*Markiwitz!$E$8)+(2*L694*O694*Markiwitz!$H$8)+(2*L694*P694*Markiwitz!$B$11)+(2*L694*Q694*Markiwitz!$E$11)+(2*L694*R694*Markiwitz!$H$11)+(2*L694*S694*Markiwitz!$K$8)+(2*L694*T694*Markiwitz!$K$11)</f>
        <v>1.2950565842709058E-2</v>
      </c>
      <c r="V694" s="5">
        <f t="shared" ca="1" si="176"/>
        <v>0.11380055291038378</v>
      </c>
      <c r="W694" s="42">
        <f ca="1">SUMPRODUCT(L694:T694,Markiwitz!$B$3:$J$3)</f>
        <v>0.36506820805412288</v>
      </c>
    </row>
    <row r="695" spans="1:23" x14ac:dyDescent="0.25">
      <c r="A695">
        <v>694</v>
      </c>
      <c r="B695" s="25">
        <f t="shared" ca="1" si="174"/>
        <v>1</v>
      </c>
      <c r="C695" s="46">
        <v>0</v>
      </c>
      <c r="D695">
        <f t="shared" ca="1" si="190"/>
        <v>0.32034397815777937</v>
      </c>
      <c r="E695">
        <f t="shared" ca="1" si="190"/>
        <v>0.96947068531234737</v>
      </c>
      <c r="F695">
        <f t="shared" ca="1" si="190"/>
        <v>0.56231895689127764</v>
      </c>
      <c r="G695">
        <f t="shared" ca="1" si="190"/>
        <v>0.96766071955726007</v>
      </c>
      <c r="H695">
        <f t="shared" ca="1" si="190"/>
        <v>0.63989992989743461</v>
      </c>
      <c r="I695">
        <f t="shared" ca="1" si="190"/>
        <v>0.62581866056562574</v>
      </c>
      <c r="J695">
        <f t="shared" ca="1" si="190"/>
        <v>0.50375956241863329</v>
      </c>
      <c r="K695">
        <f t="shared" ca="1" si="190"/>
        <v>0.70859745810725883</v>
      </c>
      <c r="L695" s="42">
        <f t="shared" ca="1" si="177"/>
        <v>0</v>
      </c>
      <c r="M695" s="42">
        <f t="shared" ca="1" si="178"/>
        <v>6.0466561302226544E-2</v>
      </c>
      <c r="N695" s="42">
        <f t="shared" ca="1" si="179"/>
        <v>0.18299254120918168</v>
      </c>
      <c r="O695" s="42">
        <f t="shared" ca="1" si="180"/>
        <v>0.10614057387251317</v>
      </c>
      <c r="P695" s="42">
        <f t="shared" ca="1" si="181"/>
        <v>0.18265090093264427</v>
      </c>
      <c r="Q695" s="42">
        <f t="shared" ca="1" si="182"/>
        <v>0.12078437859498772</v>
      </c>
      <c r="R695" s="42">
        <f t="shared" ca="1" si="183"/>
        <v>0.1181264671206986</v>
      </c>
      <c r="S695" s="42">
        <f t="shared" ca="1" si="184"/>
        <v>9.508718920749093E-2</v>
      </c>
      <c r="T695" s="42">
        <f t="shared" ca="1" si="185"/>
        <v>0.13375138776025708</v>
      </c>
      <c r="U695">
        <f ca="1">+(L695^2*Markiwitz!$B$4^2)+(M695^2*Markiwitz!$C$4^2)+(N695^2*Markiwitz!$D$4^2)+(O695^2*Markiwitz!$E$4^2)+(P695^2*Markiwitz!$F$4^2)+(Q695^2*Markiwitz!$G$4^2)+(R695^2*Markiwitz!$H$4^2)+(S695^2*Markiwitz!$I$4^2)+(T695^2*Markiwitz!$J$4^2)+(2*L695*M695*Markiwitz!$B$8)+(2*L695*N695*Markiwitz!$E$8)+(2*L695*O695*Markiwitz!$H$8)+(2*L695*P695*Markiwitz!$B$11)+(2*L695*Q695*Markiwitz!$E$11)+(2*L695*R695*Markiwitz!$H$11)+(2*L695*S695*Markiwitz!$K$8)+(2*L695*T695*Markiwitz!$K$11)</f>
        <v>1.4039952755318504E-2</v>
      </c>
      <c r="V695" s="5">
        <f t="shared" ca="1" si="176"/>
        <v>0.11849030658800112</v>
      </c>
      <c r="W695" s="42">
        <f ca="1">SUMPRODUCT(L695:T695,Markiwitz!$B$3:$J$3)</f>
        <v>0.47934211704363416</v>
      </c>
    </row>
    <row r="696" spans="1:23" x14ac:dyDescent="0.25">
      <c r="A696">
        <v>695</v>
      </c>
      <c r="B696" s="25">
        <f t="shared" ca="1" si="174"/>
        <v>1</v>
      </c>
      <c r="C696" s="46">
        <v>0</v>
      </c>
      <c r="D696">
        <f t="shared" ca="1" si="190"/>
        <v>0.40091514289651131</v>
      </c>
      <c r="E696">
        <f t="shared" ca="1" si="190"/>
        <v>0.10360477875384888</v>
      </c>
      <c r="F696">
        <f t="shared" ca="1" si="190"/>
        <v>0.66954495889799748</v>
      </c>
      <c r="G696">
        <f t="shared" ca="1" si="190"/>
        <v>0.99719453181719442</v>
      </c>
      <c r="H696">
        <f t="shared" ca="1" si="190"/>
        <v>0.4683826888543472</v>
      </c>
      <c r="I696">
        <f t="shared" ca="1" si="190"/>
        <v>0.26228070126111369</v>
      </c>
      <c r="J696">
        <f t="shared" ca="1" si="190"/>
        <v>8.9505158240917981E-2</v>
      </c>
      <c r="K696">
        <f t="shared" ca="1" si="190"/>
        <v>0.73211711170873972</v>
      </c>
      <c r="L696" s="42">
        <f t="shared" ca="1" si="177"/>
        <v>0</v>
      </c>
      <c r="M696" s="42">
        <f t="shared" ca="1" si="178"/>
        <v>0.10767028063253718</v>
      </c>
      <c r="N696" s="42">
        <f t="shared" ca="1" si="179"/>
        <v>2.7824231139551462E-2</v>
      </c>
      <c r="O696" s="42">
        <f t="shared" ca="1" si="180"/>
        <v>0.17981384564278396</v>
      </c>
      <c r="P696" s="42">
        <f t="shared" ca="1" si="181"/>
        <v>0.26780783162811073</v>
      </c>
      <c r="Q696" s="42">
        <f t="shared" ca="1" si="182"/>
        <v>0.12578945057554908</v>
      </c>
      <c r="R696" s="42">
        <f t="shared" ca="1" si="183"/>
        <v>7.0438438681205764E-2</v>
      </c>
      <c r="S696" s="42">
        <f t="shared" ca="1" si="184"/>
        <v>2.4037619123673033E-2</v>
      </c>
      <c r="T696" s="42">
        <f t="shared" ca="1" si="185"/>
        <v>0.19661830257658874</v>
      </c>
      <c r="U696">
        <f ca="1">+(L696^2*Markiwitz!$B$4^2)+(M696^2*Markiwitz!$C$4^2)+(N696^2*Markiwitz!$D$4^2)+(O696^2*Markiwitz!$E$4^2)+(P696^2*Markiwitz!$F$4^2)+(Q696^2*Markiwitz!$G$4^2)+(R696^2*Markiwitz!$H$4^2)+(S696^2*Markiwitz!$I$4^2)+(T696^2*Markiwitz!$J$4^2)+(2*L696*M696*Markiwitz!$B$8)+(2*L696*N696*Markiwitz!$E$8)+(2*L696*O696*Markiwitz!$H$8)+(2*L696*P696*Markiwitz!$B$11)+(2*L696*Q696*Markiwitz!$E$11)+(2*L696*R696*Markiwitz!$H$11)+(2*L696*S696*Markiwitz!$K$8)+(2*L696*T696*Markiwitz!$K$11)</f>
        <v>1.7178826565504172E-2</v>
      </c>
      <c r="V696" s="5">
        <f t="shared" ca="1" si="176"/>
        <v>0.13106802266572945</v>
      </c>
      <c r="W696" s="42">
        <f ca="1">SUMPRODUCT(L696:T696,Markiwitz!$B$3:$J$3)</f>
        <v>0.52389812072300823</v>
      </c>
    </row>
    <row r="697" spans="1:23" x14ac:dyDescent="0.25">
      <c r="A697">
        <v>696</v>
      </c>
      <c r="B697" s="25">
        <f t="shared" ca="1" si="174"/>
        <v>1</v>
      </c>
      <c r="C697" s="46">
        <v>0</v>
      </c>
      <c r="D697">
        <f t="shared" ca="1" si="190"/>
        <v>0.7442087523597094</v>
      </c>
      <c r="E697">
        <f t="shared" ca="1" si="190"/>
        <v>0.11531212310008654</v>
      </c>
      <c r="F697">
        <f t="shared" ca="1" si="190"/>
        <v>0.71743707428056103</v>
      </c>
      <c r="G697">
        <f t="shared" ca="1" si="190"/>
        <v>0.7083216314894446</v>
      </c>
      <c r="H697">
        <f t="shared" ca="1" si="190"/>
        <v>0.75646585146997991</v>
      </c>
      <c r="I697">
        <f t="shared" ca="1" si="190"/>
        <v>0.83205970494161097</v>
      </c>
      <c r="J697">
        <f t="shared" ca="1" si="190"/>
        <v>0.5403408096550063</v>
      </c>
      <c r="K697">
        <f t="shared" ca="1" si="190"/>
        <v>0.55790076215771944</v>
      </c>
      <c r="L697" s="42">
        <f t="shared" ca="1" si="177"/>
        <v>0</v>
      </c>
      <c r="M697" s="42">
        <f t="shared" ca="1" si="178"/>
        <v>0.149678552082914</v>
      </c>
      <c r="N697" s="42">
        <f t="shared" ca="1" si="179"/>
        <v>2.3192083630434492E-2</v>
      </c>
      <c r="O697" s="42">
        <f t="shared" ca="1" si="180"/>
        <v>0.14429411391417288</v>
      </c>
      <c r="P697" s="42">
        <f t="shared" ca="1" si="181"/>
        <v>0.14246077578929489</v>
      </c>
      <c r="Q697" s="42">
        <f t="shared" ca="1" si="182"/>
        <v>0.15214375400609068</v>
      </c>
      <c r="R697" s="42">
        <f t="shared" ca="1" si="183"/>
        <v>0.16734752377918891</v>
      </c>
      <c r="S697" s="42">
        <f t="shared" ca="1" si="184"/>
        <v>0.108675730786594</v>
      </c>
      <c r="T697" s="42">
        <f t="shared" ca="1" si="185"/>
        <v>0.11220746601131015</v>
      </c>
      <c r="U697">
        <f ca="1">+(L697^2*Markiwitz!$B$4^2)+(M697^2*Markiwitz!$C$4^2)+(N697^2*Markiwitz!$D$4^2)+(O697^2*Markiwitz!$E$4^2)+(P697^2*Markiwitz!$F$4^2)+(Q697^2*Markiwitz!$G$4^2)+(R697^2*Markiwitz!$H$4^2)+(S697^2*Markiwitz!$I$4^2)+(T697^2*Markiwitz!$J$4^2)+(2*L697*M697*Markiwitz!$B$8)+(2*L697*N697*Markiwitz!$E$8)+(2*L697*O697*Markiwitz!$H$8)+(2*L697*P697*Markiwitz!$B$11)+(2*L697*Q697*Markiwitz!$E$11)+(2*L697*R697*Markiwitz!$H$11)+(2*L697*S697*Markiwitz!$K$8)+(2*L697*T697*Markiwitz!$K$11)</f>
        <v>1.5311563626107128E-2</v>
      </c>
      <c r="V697" s="5">
        <f t="shared" ca="1" si="176"/>
        <v>0.12373990312792041</v>
      </c>
      <c r="W697" s="42">
        <f ca="1">SUMPRODUCT(L697:T697,Markiwitz!$B$3:$J$3)</f>
        <v>0.54441767494648086</v>
      </c>
    </row>
    <row r="698" spans="1:23" x14ac:dyDescent="0.25">
      <c r="A698">
        <v>697</v>
      </c>
      <c r="B698" s="25">
        <f t="shared" ca="1" si="174"/>
        <v>1</v>
      </c>
      <c r="C698" s="46">
        <v>0</v>
      </c>
      <c r="D698">
        <f t="shared" ca="1" si="190"/>
        <v>0.35043878338390622</v>
      </c>
      <c r="E698">
        <f t="shared" ca="1" si="190"/>
        <v>0.55706770114613202</v>
      </c>
      <c r="F698">
        <f t="shared" ca="1" si="190"/>
        <v>2.2418810998860006E-2</v>
      </c>
      <c r="G698">
        <f t="shared" ca="1" si="190"/>
        <v>6.7419411159301834E-2</v>
      </c>
      <c r="H698">
        <f t="shared" ca="1" si="190"/>
        <v>0.38828418271084519</v>
      </c>
      <c r="I698">
        <f t="shared" ca="1" si="190"/>
        <v>0.99962952287072582</v>
      </c>
      <c r="J698">
        <f t="shared" ca="1" si="190"/>
        <v>0.22912438759524389</v>
      </c>
      <c r="K698">
        <f t="shared" ca="1" si="190"/>
        <v>0.30454916816392397</v>
      </c>
      <c r="L698" s="42">
        <f t="shared" ca="1" si="177"/>
        <v>0</v>
      </c>
      <c r="M698" s="42">
        <f t="shared" ca="1" si="178"/>
        <v>0.12005719462538425</v>
      </c>
      <c r="N698" s="42">
        <f t="shared" ca="1" si="179"/>
        <v>0.19084641480092526</v>
      </c>
      <c r="O698" s="42">
        <f t="shared" ca="1" si="180"/>
        <v>7.6804842471195752E-3</v>
      </c>
      <c r="P698" s="42">
        <f t="shared" ca="1" si="181"/>
        <v>2.3097287603050236E-2</v>
      </c>
      <c r="Q698" s="42">
        <f t="shared" ca="1" si="182"/>
        <v>0.13302269013588591</v>
      </c>
      <c r="R698" s="42">
        <f t="shared" ca="1" si="183"/>
        <v>0.34246413887670824</v>
      </c>
      <c r="S698" s="42">
        <f t="shared" ca="1" si="184"/>
        <v>7.8495967053992088E-2</v>
      </c>
      <c r="T698" s="42">
        <f t="shared" ca="1" si="185"/>
        <v>0.10433582265693443</v>
      </c>
      <c r="U698">
        <f ca="1">+(L698^2*Markiwitz!$B$4^2)+(M698^2*Markiwitz!$C$4^2)+(N698^2*Markiwitz!$D$4^2)+(O698^2*Markiwitz!$E$4^2)+(P698^2*Markiwitz!$F$4^2)+(Q698^2*Markiwitz!$G$4^2)+(R698^2*Markiwitz!$H$4^2)+(S698^2*Markiwitz!$I$4^2)+(T698^2*Markiwitz!$J$4^2)+(2*L698*M698*Markiwitz!$B$8)+(2*L698*N698*Markiwitz!$E$8)+(2*L698*O698*Markiwitz!$H$8)+(2*L698*P698*Markiwitz!$B$11)+(2*L698*Q698*Markiwitz!$E$11)+(2*L698*R698*Markiwitz!$H$11)+(2*L698*S698*Markiwitz!$K$8)+(2*L698*T698*Markiwitz!$K$11)</f>
        <v>1.9433492861982826E-2</v>
      </c>
      <c r="V698" s="5">
        <f t="shared" ca="1" si="176"/>
        <v>0.13940406329079086</v>
      </c>
      <c r="W698" s="42">
        <f ca="1">SUMPRODUCT(L698:T698,Markiwitz!$B$3:$J$3)</f>
        <v>0.45455485355207031</v>
      </c>
    </row>
    <row r="699" spans="1:23" x14ac:dyDescent="0.25">
      <c r="A699">
        <v>698</v>
      </c>
      <c r="B699" s="25">
        <f t="shared" ca="1" si="174"/>
        <v>0.99999999999999967</v>
      </c>
      <c r="C699" s="46">
        <v>0</v>
      </c>
      <c r="D699">
        <f t="shared" ca="1" si="190"/>
        <v>0.1071169854182985</v>
      </c>
      <c r="E699">
        <f t="shared" ca="1" si="190"/>
        <v>5.1050688583097692E-2</v>
      </c>
      <c r="F699">
        <f t="shared" ca="1" si="190"/>
        <v>0.32038230040909643</v>
      </c>
      <c r="G699">
        <f t="shared" ca="1" si="190"/>
        <v>0.35331865882098068</v>
      </c>
      <c r="H699">
        <f t="shared" ca="1" si="190"/>
        <v>0.46838939330562557</v>
      </c>
      <c r="I699">
        <f t="shared" ca="1" si="190"/>
        <v>0.12650982342120731</v>
      </c>
      <c r="J699">
        <f t="shared" ca="1" si="190"/>
        <v>0.27320999327209028</v>
      </c>
      <c r="K699">
        <f t="shared" ca="1" si="190"/>
        <v>7.0952735492210706E-2</v>
      </c>
      <c r="L699" s="42">
        <f t="shared" ca="1" si="177"/>
        <v>0</v>
      </c>
      <c r="M699" s="42">
        <f t="shared" ca="1" si="178"/>
        <v>6.0486270159479209E-2</v>
      </c>
      <c r="N699" s="42">
        <f t="shared" ca="1" si="179"/>
        <v>2.8827041102831449E-2</v>
      </c>
      <c r="O699" s="42">
        <f t="shared" ca="1" si="180"/>
        <v>0.18091183486152904</v>
      </c>
      <c r="P699" s="42">
        <f t="shared" ca="1" si="181"/>
        <v>0.19951016887168635</v>
      </c>
      <c r="Q699" s="42">
        <f t="shared" ca="1" si="182"/>
        <v>0.26448772127673137</v>
      </c>
      <c r="R699" s="42">
        <f t="shared" ca="1" si="183"/>
        <v>7.1436918499911101E-2</v>
      </c>
      <c r="S699" s="42">
        <f t="shared" ca="1" si="184"/>
        <v>0.15427481831002082</v>
      </c>
      <c r="T699" s="42">
        <f t="shared" ca="1" si="185"/>
        <v>4.0065226917810483E-2</v>
      </c>
      <c r="U699">
        <f ca="1">+(L699^2*Markiwitz!$B$4^2)+(M699^2*Markiwitz!$C$4^2)+(N699^2*Markiwitz!$D$4^2)+(O699^2*Markiwitz!$E$4^2)+(P699^2*Markiwitz!$F$4^2)+(Q699^2*Markiwitz!$G$4^2)+(R699^2*Markiwitz!$H$4^2)+(S699^2*Markiwitz!$I$4^2)+(T699^2*Markiwitz!$J$4^2)+(2*L699*M699*Markiwitz!$B$8)+(2*L699*N699*Markiwitz!$E$8)+(2*L699*O699*Markiwitz!$H$8)+(2*L699*P699*Markiwitz!$B$11)+(2*L699*Q699*Markiwitz!$E$11)+(2*L699*R699*Markiwitz!$H$11)+(2*L699*S699*Markiwitz!$K$8)+(2*L699*T699*Markiwitz!$K$11)</f>
        <v>2.9992692345589732E-2</v>
      </c>
      <c r="V699" s="5">
        <f t="shared" ca="1" si="176"/>
        <v>0.17318398409087871</v>
      </c>
      <c r="W699" s="42">
        <f ca="1">SUMPRODUCT(L699:T699,Markiwitz!$B$3:$J$3)</f>
        <v>0.85910746472133748</v>
      </c>
    </row>
    <row r="700" spans="1:23" x14ac:dyDescent="0.25">
      <c r="A700">
        <v>699</v>
      </c>
      <c r="B700" s="25">
        <f t="shared" ca="1" si="174"/>
        <v>1</v>
      </c>
      <c r="C700" s="46">
        <v>0</v>
      </c>
      <c r="D700">
        <f t="shared" ca="1" si="190"/>
        <v>0.68678867288162082</v>
      </c>
      <c r="E700">
        <f t="shared" ca="1" si="190"/>
        <v>0.2959730778723858</v>
      </c>
      <c r="F700">
        <f t="shared" ca="1" si="190"/>
        <v>0.40153505100929032</v>
      </c>
      <c r="G700">
        <f t="shared" ca="1" si="190"/>
        <v>0.49841279827602802</v>
      </c>
      <c r="H700">
        <f t="shared" ca="1" si="190"/>
        <v>0.24146513834752825</v>
      </c>
      <c r="I700">
        <f t="shared" ca="1" si="190"/>
        <v>0.30110370781575158</v>
      </c>
      <c r="J700">
        <f t="shared" ca="1" si="190"/>
        <v>0.13689874545968561</v>
      </c>
      <c r="K700">
        <f t="shared" ca="1" si="190"/>
        <v>0.66359597555720851</v>
      </c>
      <c r="L700" s="42">
        <f t="shared" ca="1" si="177"/>
        <v>0</v>
      </c>
      <c r="M700" s="42">
        <f t="shared" ca="1" si="178"/>
        <v>0.21290668539896376</v>
      </c>
      <c r="N700" s="42">
        <f t="shared" ca="1" si="179"/>
        <v>9.1752600858635083E-2</v>
      </c>
      <c r="O700" s="42">
        <f t="shared" ca="1" si="180"/>
        <v>0.12447715018827538</v>
      </c>
      <c r="P700" s="42">
        <f t="shared" ca="1" si="181"/>
        <v>0.15450956172025015</v>
      </c>
      <c r="Q700" s="42">
        <f t="shared" ca="1" si="182"/>
        <v>7.4854965253388403E-2</v>
      </c>
      <c r="R700" s="42">
        <f t="shared" ca="1" si="183"/>
        <v>9.3343112552235721E-2</v>
      </c>
      <c r="S700" s="42">
        <f t="shared" ca="1" si="184"/>
        <v>4.2439048985483202E-2</v>
      </c>
      <c r="T700" s="42">
        <f t="shared" ca="1" si="185"/>
        <v>0.20571687504276828</v>
      </c>
      <c r="U700">
        <f ca="1">+(L700^2*Markiwitz!$B$4^2)+(M700^2*Markiwitz!$C$4^2)+(N700^2*Markiwitz!$D$4^2)+(O700^2*Markiwitz!$E$4^2)+(P700^2*Markiwitz!$F$4^2)+(Q700^2*Markiwitz!$G$4^2)+(R700^2*Markiwitz!$H$4^2)+(S700^2*Markiwitz!$I$4^2)+(T700^2*Markiwitz!$J$4^2)+(2*L700*M700*Markiwitz!$B$8)+(2*L700*N700*Markiwitz!$E$8)+(2*L700*O700*Markiwitz!$H$8)+(2*L700*P700*Markiwitz!$B$11)+(2*L700*Q700*Markiwitz!$E$11)+(2*L700*R700*Markiwitz!$H$11)+(2*L700*S700*Markiwitz!$K$8)+(2*L700*T700*Markiwitz!$K$11)</f>
        <v>9.353707252599484E-3</v>
      </c>
      <c r="V700" s="5">
        <f t="shared" ca="1" si="176"/>
        <v>9.6714565876084471E-2</v>
      </c>
      <c r="W700" s="42">
        <f ca="1">SUMPRODUCT(L700:T700,Markiwitz!$B$3:$J$3)</f>
        <v>0.35785356717213462</v>
      </c>
    </row>
    <row r="701" spans="1:23" x14ac:dyDescent="0.25">
      <c r="A701">
        <v>700</v>
      </c>
      <c r="B701" s="25">
        <f t="shared" ca="1" si="174"/>
        <v>1</v>
      </c>
      <c r="C701" s="46">
        <v>0</v>
      </c>
      <c r="D701">
        <f t="shared" ca="1" si="190"/>
        <v>0.80503639342177435</v>
      </c>
      <c r="E701">
        <f t="shared" ca="1" si="190"/>
        <v>9.7984566610434642E-2</v>
      </c>
      <c r="F701">
        <f t="shared" ca="1" si="190"/>
        <v>0.96750340020021741</v>
      </c>
      <c r="G701">
        <f t="shared" ca="1" si="190"/>
        <v>0.21098999619631187</v>
      </c>
      <c r="H701">
        <f t="shared" ca="1" si="190"/>
        <v>0.47574044234672908</v>
      </c>
      <c r="I701">
        <f t="shared" ca="1" si="190"/>
        <v>0.47252200511913489</v>
      </c>
      <c r="J701">
        <f t="shared" ca="1" si="190"/>
        <v>1.9038786744715486E-2</v>
      </c>
      <c r="K701">
        <f t="shared" ca="1" si="190"/>
        <v>0.48521320665546142</v>
      </c>
      <c r="L701" s="42">
        <f t="shared" ca="1" si="177"/>
        <v>0</v>
      </c>
      <c r="M701" s="42">
        <f t="shared" ca="1" si="178"/>
        <v>0.22779565181755501</v>
      </c>
      <c r="N701" s="42">
        <f t="shared" ca="1" si="179"/>
        <v>2.772602381888898E-2</v>
      </c>
      <c r="O701" s="42">
        <f t="shared" ca="1" si="180"/>
        <v>0.27376783147347855</v>
      </c>
      <c r="P701" s="42">
        <f t="shared" ca="1" si="181"/>
        <v>5.9702398678194137E-2</v>
      </c>
      <c r="Q701" s="42">
        <f t="shared" ca="1" si="182"/>
        <v>0.13461702482755597</v>
      </c>
      <c r="R701" s="42">
        <f t="shared" ca="1" si="183"/>
        <v>0.13370632561931584</v>
      </c>
      <c r="S701" s="42">
        <f t="shared" ca="1" si="184"/>
        <v>5.3872754968180376E-3</v>
      </c>
      <c r="T701" s="42">
        <f t="shared" ca="1" si="185"/>
        <v>0.13729746826819331</v>
      </c>
      <c r="U701">
        <f ca="1">+(L701^2*Markiwitz!$B$4^2)+(M701^2*Markiwitz!$C$4^2)+(N701^2*Markiwitz!$D$4^2)+(O701^2*Markiwitz!$E$4^2)+(P701^2*Markiwitz!$F$4^2)+(Q701^2*Markiwitz!$G$4^2)+(R701^2*Markiwitz!$H$4^2)+(S701^2*Markiwitz!$I$4^2)+(T701^2*Markiwitz!$J$4^2)+(2*L701*M701*Markiwitz!$B$8)+(2*L701*N701*Markiwitz!$E$8)+(2*L701*O701*Markiwitz!$H$8)+(2*L701*P701*Markiwitz!$B$11)+(2*L701*Q701*Markiwitz!$E$11)+(2*L701*R701*Markiwitz!$H$11)+(2*L701*S701*Markiwitz!$K$8)+(2*L701*T701*Markiwitz!$K$11)</f>
        <v>1.5630970499261165E-2</v>
      </c>
      <c r="V701" s="5">
        <f t="shared" ca="1" si="176"/>
        <v>0.12502387971608131</v>
      </c>
      <c r="W701" s="42">
        <f ca="1">SUMPRODUCT(L701:T701,Markiwitz!$B$3:$J$3)</f>
        <v>0.5251196023669179</v>
      </c>
    </row>
    <row r="702" spans="1:23" x14ac:dyDescent="0.25">
      <c r="A702">
        <v>701</v>
      </c>
      <c r="B702" s="25">
        <f t="shared" ca="1" si="174"/>
        <v>1</v>
      </c>
      <c r="C702" s="46">
        <v>0</v>
      </c>
      <c r="D702">
        <f t="shared" ref="D702:K711" ca="1" si="191">RAND()</f>
        <v>0.70624672918199527</v>
      </c>
      <c r="E702">
        <f t="shared" ca="1" si="191"/>
        <v>0.83250667987550642</v>
      </c>
      <c r="F702">
        <f t="shared" ca="1" si="191"/>
        <v>0.16390320559956917</v>
      </c>
      <c r="G702">
        <f t="shared" ca="1" si="191"/>
        <v>0.71353635188844833</v>
      </c>
      <c r="H702">
        <f t="shared" ca="1" si="191"/>
        <v>0.34702533682843872</v>
      </c>
      <c r="I702">
        <f t="shared" ca="1" si="191"/>
        <v>0.14632830597692936</v>
      </c>
      <c r="J702">
        <f t="shared" ca="1" si="191"/>
        <v>2.4783774470579001E-2</v>
      </c>
      <c r="K702">
        <f t="shared" ca="1" si="191"/>
        <v>0.19847482239874215</v>
      </c>
      <c r="L702" s="42">
        <f t="shared" ca="1" si="177"/>
        <v>0</v>
      </c>
      <c r="M702" s="42">
        <f t="shared" ca="1" si="178"/>
        <v>0.22543588978329618</v>
      </c>
      <c r="N702" s="42">
        <f t="shared" ca="1" si="179"/>
        <v>0.26573841176673169</v>
      </c>
      <c r="O702" s="42">
        <f t="shared" ca="1" si="180"/>
        <v>5.2318352023336193E-2</v>
      </c>
      <c r="P702" s="42">
        <f t="shared" ca="1" si="181"/>
        <v>0.22776275731147172</v>
      </c>
      <c r="Q702" s="42">
        <f t="shared" ca="1" si="182"/>
        <v>0.1107714377323612</v>
      </c>
      <c r="R702" s="42">
        <f t="shared" ca="1" si="183"/>
        <v>4.67083959406073E-2</v>
      </c>
      <c r="S702" s="42">
        <f t="shared" ca="1" si="184"/>
        <v>7.911048673364892E-3</v>
      </c>
      <c r="T702" s="42">
        <f t="shared" ca="1" si="185"/>
        <v>6.3353706768830995E-2</v>
      </c>
      <c r="U702">
        <f ca="1">+(L702^2*Markiwitz!$B$4^2)+(M702^2*Markiwitz!$C$4^2)+(N702^2*Markiwitz!$D$4^2)+(O702^2*Markiwitz!$E$4^2)+(P702^2*Markiwitz!$F$4^2)+(Q702^2*Markiwitz!$G$4^2)+(R702^2*Markiwitz!$H$4^2)+(S702^2*Markiwitz!$I$4^2)+(T702^2*Markiwitz!$J$4^2)+(2*L702*M702*Markiwitz!$B$8)+(2*L702*N702*Markiwitz!$E$8)+(2*L702*O702*Markiwitz!$H$8)+(2*L702*P702*Markiwitz!$B$11)+(2*L702*Q702*Markiwitz!$E$11)+(2*L702*R702*Markiwitz!$H$11)+(2*L702*S702*Markiwitz!$K$8)+(2*L702*T702*Markiwitz!$K$11)</f>
        <v>1.6412660180202005E-2</v>
      </c>
      <c r="V702" s="5">
        <f t="shared" ca="1" si="176"/>
        <v>0.12811190491208069</v>
      </c>
      <c r="W702" s="42">
        <f ca="1">SUMPRODUCT(L702:T702,Markiwitz!$B$3:$J$3)</f>
        <v>0.48728334741409868</v>
      </c>
    </row>
    <row r="703" spans="1:23" x14ac:dyDescent="0.25">
      <c r="A703">
        <v>702</v>
      </c>
      <c r="B703" s="25">
        <f t="shared" ca="1" si="174"/>
        <v>0.99999999999999978</v>
      </c>
      <c r="C703" s="46">
        <v>0</v>
      </c>
      <c r="D703">
        <f t="shared" ca="1" si="191"/>
        <v>0.8826225597588262</v>
      </c>
      <c r="E703">
        <f t="shared" ca="1" si="191"/>
        <v>0.84270658732000647</v>
      </c>
      <c r="F703">
        <f t="shared" ca="1" si="191"/>
        <v>0.97308149818587031</v>
      </c>
      <c r="G703">
        <f t="shared" ca="1" si="191"/>
        <v>4.0421107506850795E-2</v>
      </c>
      <c r="H703">
        <f t="shared" ca="1" si="191"/>
        <v>0.49455999058958733</v>
      </c>
      <c r="I703">
        <f t="shared" ca="1" si="191"/>
        <v>0.12253144232208601</v>
      </c>
      <c r="J703">
        <f t="shared" ca="1" si="191"/>
        <v>0.12035145005903836</v>
      </c>
      <c r="K703">
        <f t="shared" ca="1" si="191"/>
        <v>2.0145680735993654E-2</v>
      </c>
      <c r="L703" s="42">
        <f t="shared" ca="1" si="177"/>
        <v>0</v>
      </c>
      <c r="M703" s="42">
        <f t="shared" ca="1" si="178"/>
        <v>0.2524360574153855</v>
      </c>
      <c r="N703" s="42">
        <f t="shared" ca="1" si="179"/>
        <v>0.24101981771139455</v>
      </c>
      <c r="O703" s="42">
        <f t="shared" ca="1" si="180"/>
        <v>0.27830792928408526</v>
      </c>
      <c r="P703" s="42">
        <f t="shared" ca="1" si="181"/>
        <v>1.1560711770364218E-2</v>
      </c>
      <c r="Q703" s="42">
        <f t="shared" ca="1" si="182"/>
        <v>0.14144752227264507</v>
      </c>
      <c r="R703" s="42">
        <f t="shared" ca="1" si="183"/>
        <v>3.5044826202561601E-2</v>
      </c>
      <c r="S703" s="42">
        <f t="shared" ca="1" si="184"/>
        <v>3.4421333582760255E-2</v>
      </c>
      <c r="T703" s="42">
        <f t="shared" ca="1" si="185"/>
        <v>5.7618017608035256E-3</v>
      </c>
      <c r="U703">
        <f ca="1">+(L703^2*Markiwitz!$B$4^2)+(M703^2*Markiwitz!$C$4^2)+(N703^2*Markiwitz!$D$4^2)+(O703^2*Markiwitz!$E$4^2)+(P703^2*Markiwitz!$F$4^2)+(Q703^2*Markiwitz!$G$4^2)+(R703^2*Markiwitz!$H$4^2)+(S703^2*Markiwitz!$I$4^2)+(T703^2*Markiwitz!$J$4^2)+(2*L703*M703*Markiwitz!$B$8)+(2*L703*N703*Markiwitz!$E$8)+(2*L703*O703*Markiwitz!$H$8)+(2*L703*P703*Markiwitz!$B$11)+(2*L703*Q703*Markiwitz!$E$11)+(2*L703*R703*Markiwitz!$H$11)+(2*L703*S703*Markiwitz!$K$8)+(2*L703*T703*Markiwitz!$K$11)</f>
        <v>1.875755490381022E-2</v>
      </c>
      <c r="V703" s="5">
        <f t="shared" ca="1" si="176"/>
        <v>0.13695822320623988</v>
      </c>
      <c r="W703" s="42">
        <f ca="1">SUMPRODUCT(L703:T703,Markiwitz!$B$3:$J$3)</f>
        <v>0.55945961828536783</v>
      </c>
    </row>
    <row r="704" spans="1:23" x14ac:dyDescent="0.25">
      <c r="A704">
        <v>703</v>
      </c>
      <c r="B704" s="25">
        <f t="shared" ca="1" si="174"/>
        <v>1.0000000000000002</v>
      </c>
      <c r="C704" s="46">
        <v>0</v>
      </c>
      <c r="D704">
        <f t="shared" ca="1" si="191"/>
        <v>0.86834788178574829</v>
      </c>
      <c r="E704">
        <f t="shared" ca="1" si="191"/>
        <v>0.85083414081364883</v>
      </c>
      <c r="F704">
        <f t="shared" ca="1" si="191"/>
        <v>0.35779571666462018</v>
      </c>
      <c r="G704">
        <f t="shared" ca="1" si="191"/>
        <v>0.90686789670689383</v>
      </c>
      <c r="H704">
        <f t="shared" ca="1" si="191"/>
        <v>0.16741202858034299</v>
      </c>
      <c r="I704">
        <f t="shared" ca="1" si="191"/>
        <v>0.84880451419738268</v>
      </c>
      <c r="J704">
        <f t="shared" ca="1" si="191"/>
        <v>0.21401752435187338</v>
      </c>
      <c r="K704">
        <f t="shared" ca="1" si="191"/>
        <v>3.2721331463343772E-2</v>
      </c>
      <c r="L704" s="42">
        <f t="shared" ca="1" si="177"/>
        <v>0</v>
      </c>
      <c r="M704" s="42">
        <f t="shared" ca="1" si="178"/>
        <v>0.20447105355735781</v>
      </c>
      <c r="N704" s="42">
        <f t="shared" ca="1" si="179"/>
        <v>0.20034706921489423</v>
      </c>
      <c r="O704" s="42">
        <f t="shared" ca="1" si="180"/>
        <v>8.4250642719683189E-2</v>
      </c>
      <c r="P704" s="42">
        <f t="shared" ca="1" si="181"/>
        <v>0.21354141371966326</v>
      </c>
      <c r="Q704" s="42">
        <f t="shared" ca="1" si="182"/>
        <v>3.9420737448684406E-2</v>
      </c>
      <c r="R704" s="42">
        <f t="shared" ca="1" si="183"/>
        <v>0.199869150282562</v>
      </c>
      <c r="S704" s="42">
        <f t="shared" ca="1" si="184"/>
        <v>5.0394996754033937E-2</v>
      </c>
      <c r="T704" s="42">
        <f t="shared" ca="1" si="185"/>
        <v>7.7049363031212155E-3</v>
      </c>
      <c r="U704">
        <f ca="1">+(L704^2*Markiwitz!$B$4^2)+(M704^2*Markiwitz!$C$4^2)+(N704^2*Markiwitz!$D$4^2)+(O704^2*Markiwitz!$E$4^2)+(P704^2*Markiwitz!$F$4^2)+(Q704^2*Markiwitz!$G$4^2)+(R704^2*Markiwitz!$H$4^2)+(S704^2*Markiwitz!$I$4^2)+(T704^2*Markiwitz!$J$4^2)+(2*L704*M704*Markiwitz!$B$8)+(2*L704*N704*Markiwitz!$E$8)+(2*L704*O704*Markiwitz!$H$8)+(2*L704*P704*Markiwitz!$B$11)+(2*L704*Q704*Markiwitz!$E$11)+(2*L704*R704*Markiwitz!$H$11)+(2*L704*S704*Markiwitz!$K$8)+(2*L704*T704*Markiwitz!$K$11)</f>
        <v>1.4309732071359551E-2</v>
      </c>
      <c r="V704" s="5">
        <f t="shared" ca="1" si="176"/>
        <v>0.11962329234459128</v>
      </c>
      <c r="W704" s="42">
        <f ca="1">SUMPRODUCT(L704:T704,Markiwitz!$B$3:$J$3)</f>
        <v>0.28204785061171461</v>
      </c>
    </row>
    <row r="705" spans="1:23" x14ac:dyDescent="0.25">
      <c r="A705">
        <v>704</v>
      </c>
      <c r="B705" s="25">
        <f t="shared" ca="1" si="174"/>
        <v>0.99999999999999989</v>
      </c>
      <c r="C705" s="46">
        <v>0</v>
      </c>
      <c r="D705">
        <f t="shared" ca="1" si="191"/>
        <v>0.57179363664428595</v>
      </c>
      <c r="E705">
        <f t="shared" ca="1" si="191"/>
        <v>0.8613365645196952</v>
      </c>
      <c r="F705">
        <f t="shared" ca="1" si="191"/>
        <v>0.13799261750290337</v>
      </c>
      <c r="G705">
        <f t="shared" ca="1" si="191"/>
        <v>0.34799148803127056</v>
      </c>
      <c r="H705">
        <f t="shared" ca="1" si="191"/>
        <v>0.99337147685397098</v>
      </c>
      <c r="I705">
        <f t="shared" ca="1" si="191"/>
        <v>4.3922904361969217E-2</v>
      </c>
      <c r="J705">
        <f t="shared" ca="1" si="191"/>
        <v>0.80776766289746194</v>
      </c>
      <c r="K705">
        <f t="shared" ca="1" si="191"/>
        <v>0.15294112913312308</v>
      </c>
      <c r="L705" s="42">
        <f t="shared" ca="1" si="177"/>
        <v>0</v>
      </c>
      <c r="M705" s="42">
        <f t="shared" ca="1" si="178"/>
        <v>0.1459730629912997</v>
      </c>
      <c r="N705" s="42">
        <f t="shared" ca="1" si="179"/>
        <v>0.21989040893709919</v>
      </c>
      <c r="O705" s="42">
        <f t="shared" ca="1" si="180"/>
        <v>3.5228102861201947E-2</v>
      </c>
      <c r="P705" s="42">
        <f t="shared" ca="1" si="181"/>
        <v>8.8838665118664006E-2</v>
      </c>
      <c r="Q705" s="42">
        <f t="shared" ca="1" si="182"/>
        <v>0.25359757064728111</v>
      </c>
      <c r="R705" s="42">
        <f t="shared" ca="1" si="183"/>
        <v>1.121306792222875E-2</v>
      </c>
      <c r="S705" s="42">
        <f t="shared" ca="1" si="184"/>
        <v>0.20621481664340321</v>
      </c>
      <c r="T705" s="42">
        <f t="shared" ca="1" si="185"/>
        <v>3.904430487882201E-2</v>
      </c>
      <c r="U705">
        <f ca="1">+(L705^2*Markiwitz!$B$4^2)+(M705^2*Markiwitz!$C$4^2)+(N705^2*Markiwitz!$D$4^2)+(O705^2*Markiwitz!$E$4^2)+(P705^2*Markiwitz!$F$4^2)+(Q705^2*Markiwitz!$G$4^2)+(R705^2*Markiwitz!$H$4^2)+(S705^2*Markiwitz!$I$4^2)+(T705^2*Markiwitz!$J$4^2)+(2*L705*M705*Markiwitz!$B$8)+(2*L705*N705*Markiwitz!$E$8)+(2*L705*O705*Markiwitz!$H$8)+(2*L705*P705*Markiwitz!$B$11)+(2*L705*Q705*Markiwitz!$E$11)+(2*L705*R705*Markiwitz!$H$11)+(2*L705*S705*Markiwitz!$K$8)+(2*L705*T705*Markiwitz!$K$11)</f>
        <v>2.7536617501364033E-2</v>
      </c>
      <c r="V705" s="5">
        <f t="shared" ca="1" si="176"/>
        <v>0.16594160871030519</v>
      </c>
      <c r="W705" s="42">
        <f ca="1">SUMPRODUCT(L705:T705,Markiwitz!$B$3:$J$3)</f>
        <v>0.79275354619649963</v>
      </c>
    </row>
    <row r="706" spans="1:23" x14ac:dyDescent="0.25">
      <c r="A706">
        <v>705</v>
      </c>
      <c r="B706" s="25">
        <f t="shared" ref="B706:B769" ca="1" si="192">SUM(L706:T706)</f>
        <v>1</v>
      </c>
      <c r="C706" s="46">
        <v>0</v>
      </c>
      <c r="D706">
        <f t="shared" ca="1" si="191"/>
        <v>0.20425200419409606</v>
      </c>
      <c r="E706">
        <f t="shared" ca="1" si="191"/>
        <v>0.91380842160759079</v>
      </c>
      <c r="F706">
        <f t="shared" ca="1" si="191"/>
        <v>0.37660332685431652</v>
      </c>
      <c r="G706">
        <f t="shared" ca="1" si="191"/>
        <v>0.17386655182520983</v>
      </c>
      <c r="H706">
        <f t="shared" ca="1" si="191"/>
        <v>0.89713785911379196</v>
      </c>
      <c r="I706">
        <f t="shared" ca="1" si="191"/>
        <v>0.11405615467400654</v>
      </c>
      <c r="J706">
        <f t="shared" ca="1" si="191"/>
        <v>0.41584612369751339</v>
      </c>
      <c r="K706">
        <f t="shared" ca="1" si="191"/>
        <v>0.34073727743699822</v>
      </c>
      <c r="L706" s="42">
        <f t="shared" ca="1" si="177"/>
        <v>0</v>
      </c>
      <c r="M706" s="42">
        <f t="shared" ca="1" si="178"/>
        <v>5.9439381124327909E-2</v>
      </c>
      <c r="N706" s="42">
        <f t="shared" ca="1" si="179"/>
        <v>0.26592741285876759</v>
      </c>
      <c r="O706" s="42">
        <f t="shared" ca="1" si="180"/>
        <v>0.10959534407462426</v>
      </c>
      <c r="P706" s="42">
        <f t="shared" ca="1" si="181"/>
        <v>5.059690982953928E-2</v>
      </c>
      <c r="Q706" s="42">
        <f t="shared" ca="1" si="182"/>
        <v>0.26107611202803394</v>
      </c>
      <c r="R706" s="42">
        <f t="shared" ca="1" si="183"/>
        <v>3.3191484578047187E-2</v>
      </c>
      <c r="S706" s="42">
        <f t="shared" ca="1" si="184"/>
        <v>0.12101539141834954</v>
      </c>
      <c r="T706" s="42">
        <f t="shared" ca="1" si="185"/>
        <v>9.915796408831036E-2</v>
      </c>
      <c r="U706">
        <f ca="1">+(L706^2*Markiwitz!$B$4^2)+(M706^2*Markiwitz!$C$4^2)+(N706^2*Markiwitz!$D$4^2)+(O706^2*Markiwitz!$E$4^2)+(P706^2*Markiwitz!$F$4^2)+(Q706^2*Markiwitz!$G$4^2)+(R706^2*Markiwitz!$H$4^2)+(S706^2*Markiwitz!$I$4^2)+(T706^2*Markiwitz!$J$4^2)+(2*L706*M706*Markiwitz!$B$8)+(2*L706*N706*Markiwitz!$E$8)+(2*L706*O706*Markiwitz!$H$8)+(2*L706*P706*Markiwitz!$B$11)+(2*L706*Q706*Markiwitz!$E$11)+(2*L706*R706*Markiwitz!$H$11)+(2*L706*S706*Markiwitz!$K$8)+(2*L706*T706*Markiwitz!$K$11)</f>
        <v>2.7168301960406725E-2</v>
      </c>
      <c r="V706" s="5">
        <f t="shared" ref="V706:V769" ca="1" si="193">SQRT(U706)</f>
        <v>0.16482809821267344</v>
      </c>
      <c r="W706" s="42">
        <f ca="1">SUMPRODUCT(L706:T706,Markiwitz!$B$3:$J$3)</f>
        <v>0.8312066214917847</v>
      </c>
    </row>
    <row r="707" spans="1:23" x14ac:dyDescent="0.25">
      <c r="A707">
        <v>706</v>
      </c>
      <c r="B707" s="25">
        <f t="shared" ca="1" si="192"/>
        <v>0.99999999999999989</v>
      </c>
      <c r="C707" s="46">
        <v>0</v>
      </c>
      <c r="D707">
        <f t="shared" ca="1" si="191"/>
        <v>0.75740326424313664</v>
      </c>
      <c r="E707">
        <f t="shared" ca="1" si="191"/>
        <v>0.83503549144660216</v>
      </c>
      <c r="F707">
        <f t="shared" ca="1" si="191"/>
        <v>0.85149453963337896</v>
      </c>
      <c r="G707">
        <f t="shared" ca="1" si="191"/>
        <v>0.57621506030885805</v>
      </c>
      <c r="H707">
        <f t="shared" ca="1" si="191"/>
        <v>0.66230331971891732</v>
      </c>
      <c r="I707">
        <f t="shared" ca="1" si="191"/>
        <v>0.80841039931764613</v>
      </c>
      <c r="J707">
        <f t="shared" ca="1" si="191"/>
        <v>0.60778407877516161</v>
      </c>
      <c r="K707">
        <f t="shared" ca="1" si="191"/>
        <v>0.6013198085056134</v>
      </c>
      <c r="L707" s="42">
        <f t="shared" ref="L707:L770" ca="1" si="194">C707/SUM($C707:$K707)</f>
        <v>0</v>
      </c>
      <c r="M707" s="42">
        <f t="shared" ref="M707:M770" ca="1" si="195">D707/SUM($C707:$K707)</f>
        <v>0.1328785591526786</v>
      </c>
      <c r="N707" s="42">
        <f t="shared" ref="N707:N770" ca="1" si="196">E707/SUM($C707:$K707)</f>
        <v>0.14649832946739752</v>
      </c>
      <c r="O707" s="42">
        <f t="shared" ref="O707:O770" ca="1" si="197">F707/SUM($C707:$K707)</f>
        <v>0.1493858990242424</v>
      </c>
      <c r="P707" s="42">
        <f t="shared" ref="P707:P770" ca="1" si="198">G707/SUM($C707:$K707)</f>
        <v>0.10109096513127246</v>
      </c>
      <c r="Q707" s="42">
        <f t="shared" ref="Q707:Q770" ca="1" si="199">H707/SUM($C707:$K707)</f>
        <v>0.11619425872719039</v>
      </c>
      <c r="R707" s="42">
        <f t="shared" ref="R707:R770" ca="1" si="200">I707/SUM($C707:$K707)</f>
        <v>0.14182723277897966</v>
      </c>
      <c r="S707" s="42">
        <f t="shared" ref="S707:S770" ca="1" si="201">J707/SUM($C707:$K707)</f>
        <v>0.10662942249699107</v>
      </c>
      <c r="T707" s="42">
        <f t="shared" ref="T707:T770" ca="1" si="202">K707/SUM($C707:$K707)</f>
        <v>0.10549533322124784</v>
      </c>
      <c r="U707">
        <f ca="1">+(L707^2*Markiwitz!$B$4^2)+(M707^2*Markiwitz!$C$4^2)+(N707^2*Markiwitz!$D$4^2)+(O707^2*Markiwitz!$E$4^2)+(P707^2*Markiwitz!$F$4^2)+(Q707^2*Markiwitz!$G$4^2)+(R707^2*Markiwitz!$H$4^2)+(S707^2*Markiwitz!$I$4^2)+(T707^2*Markiwitz!$J$4^2)+(2*L707*M707*Markiwitz!$B$8)+(2*L707*N707*Markiwitz!$E$8)+(2*L707*O707*Markiwitz!$H$8)+(2*L707*P707*Markiwitz!$B$11)+(2*L707*Q707*Markiwitz!$E$11)+(2*L707*R707*Markiwitz!$H$11)+(2*L707*S707*Markiwitz!$K$8)+(2*L707*T707*Markiwitz!$K$11)</f>
        <v>1.2269783703053157E-2</v>
      </c>
      <c r="V707" s="5">
        <f t="shared" ca="1" si="193"/>
        <v>0.11076905571075867</v>
      </c>
      <c r="W707" s="42">
        <f ca="1">SUMPRODUCT(L707:T707,Markiwitz!$B$3:$J$3)</f>
        <v>0.45389084521602563</v>
      </c>
    </row>
    <row r="708" spans="1:23" x14ac:dyDescent="0.25">
      <c r="A708">
        <v>707</v>
      </c>
      <c r="B708" s="25">
        <f t="shared" ca="1" si="192"/>
        <v>1.0000000000000002</v>
      </c>
      <c r="C708" s="46">
        <v>0</v>
      </c>
      <c r="D708">
        <f t="shared" ca="1" si="191"/>
        <v>0.12654788291538988</v>
      </c>
      <c r="E708">
        <f t="shared" ca="1" si="191"/>
        <v>6.2212573164863172E-2</v>
      </c>
      <c r="F708">
        <f t="shared" ca="1" si="191"/>
        <v>0.61160201825321769</v>
      </c>
      <c r="G708">
        <f t="shared" ca="1" si="191"/>
        <v>0.67370044266824702</v>
      </c>
      <c r="H708">
        <f t="shared" ca="1" si="191"/>
        <v>0.32696160684013942</v>
      </c>
      <c r="I708">
        <f t="shared" ca="1" si="191"/>
        <v>0.65981356195226482</v>
      </c>
      <c r="J708">
        <f t="shared" ca="1" si="191"/>
        <v>0.67625818249764325</v>
      </c>
      <c r="K708">
        <f t="shared" ca="1" si="191"/>
        <v>0.10759843585358519</v>
      </c>
      <c r="L708" s="42">
        <f t="shared" ca="1" si="194"/>
        <v>0</v>
      </c>
      <c r="M708" s="42">
        <f t="shared" ca="1" si="195"/>
        <v>3.9001476087631631E-2</v>
      </c>
      <c r="N708" s="42">
        <f t="shared" ca="1" si="196"/>
        <v>1.9173629212443859E-2</v>
      </c>
      <c r="O708" s="42">
        <f t="shared" ca="1" si="197"/>
        <v>0.188492932007393</v>
      </c>
      <c r="P708" s="42">
        <f t="shared" ca="1" si="198"/>
        <v>0.20763138109959689</v>
      </c>
      <c r="Q708" s="42">
        <f t="shared" ca="1" si="199"/>
        <v>0.10076806499619841</v>
      </c>
      <c r="R708" s="42">
        <f t="shared" ca="1" si="200"/>
        <v>0.2033515082664947</v>
      </c>
      <c r="S708" s="42">
        <f t="shared" ca="1" si="201"/>
        <v>0.20841966476342771</v>
      </c>
      <c r="T708" s="42">
        <f t="shared" ca="1" si="202"/>
        <v>3.3161343566813793E-2</v>
      </c>
      <c r="U708">
        <f ca="1">+(L708^2*Markiwitz!$B$4^2)+(M708^2*Markiwitz!$C$4^2)+(N708^2*Markiwitz!$D$4^2)+(O708^2*Markiwitz!$E$4^2)+(P708^2*Markiwitz!$F$4^2)+(Q708^2*Markiwitz!$G$4^2)+(R708^2*Markiwitz!$H$4^2)+(S708^2*Markiwitz!$I$4^2)+(T708^2*Markiwitz!$J$4^2)+(2*L708*M708*Markiwitz!$B$8)+(2*L708*N708*Markiwitz!$E$8)+(2*L708*O708*Markiwitz!$H$8)+(2*L708*P708*Markiwitz!$B$11)+(2*L708*Q708*Markiwitz!$E$11)+(2*L708*R708*Markiwitz!$H$11)+(2*L708*S708*Markiwitz!$K$8)+(2*L708*T708*Markiwitz!$K$11)</f>
        <v>1.9771855285907247E-2</v>
      </c>
      <c r="V708" s="5">
        <f t="shared" ca="1" si="193"/>
        <v>0.14061242934359411</v>
      </c>
      <c r="W708" s="42">
        <f ca="1">SUMPRODUCT(L708:T708,Markiwitz!$B$3:$J$3)</f>
        <v>0.41144978567595997</v>
      </c>
    </row>
    <row r="709" spans="1:23" x14ac:dyDescent="0.25">
      <c r="A709">
        <v>708</v>
      </c>
      <c r="B709" s="25">
        <f t="shared" ca="1" si="192"/>
        <v>1</v>
      </c>
      <c r="C709" s="46">
        <v>0</v>
      </c>
      <c r="D709">
        <f t="shared" ca="1" si="191"/>
        <v>0.59353181289723211</v>
      </c>
      <c r="E709">
        <f t="shared" ca="1" si="191"/>
        <v>0.58227730791875187</v>
      </c>
      <c r="F709">
        <f t="shared" ca="1" si="191"/>
        <v>0.49251756465421559</v>
      </c>
      <c r="G709">
        <f t="shared" ca="1" si="191"/>
        <v>0.50349720363701844</v>
      </c>
      <c r="H709">
        <f t="shared" ca="1" si="191"/>
        <v>0.33648589063019363</v>
      </c>
      <c r="I709">
        <f t="shared" ca="1" si="191"/>
        <v>0.63562605663687943</v>
      </c>
      <c r="J709">
        <f t="shared" ca="1" si="191"/>
        <v>0.11588567639255376</v>
      </c>
      <c r="K709">
        <f t="shared" ca="1" si="191"/>
        <v>0.6103309286494748</v>
      </c>
      <c r="L709" s="42">
        <f t="shared" ca="1" si="194"/>
        <v>0</v>
      </c>
      <c r="M709" s="42">
        <f t="shared" ca="1" si="195"/>
        <v>0.15336135252595462</v>
      </c>
      <c r="N709" s="42">
        <f t="shared" ca="1" si="196"/>
        <v>0.15045332625338703</v>
      </c>
      <c r="O709" s="42">
        <f t="shared" ca="1" si="197"/>
        <v>0.12726050772149275</v>
      </c>
      <c r="P709" s="42">
        <f t="shared" ca="1" si="198"/>
        <v>0.13009751198657146</v>
      </c>
      <c r="Q709" s="42">
        <f t="shared" ca="1" si="199"/>
        <v>8.6943833795614878E-2</v>
      </c>
      <c r="R709" s="42">
        <f t="shared" ca="1" si="200"/>
        <v>0.16423798965507053</v>
      </c>
      <c r="S709" s="42">
        <f t="shared" ca="1" si="201"/>
        <v>2.9943439734416322E-2</v>
      </c>
      <c r="T709" s="42">
        <f t="shared" ca="1" si="202"/>
        <v>0.15770203832749241</v>
      </c>
      <c r="U709">
        <f ca="1">+(L709^2*Markiwitz!$B$4^2)+(M709^2*Markiwitz!$C$4^2)+(N709^2*Markiwitz!$D$4^2)+(O709^2*Markiwitz!$E$4^2)+(P709^2*Markiwitz!$F$4^2)+(Q709^2*Markiwitz!$G$4^2)+(R709^2*Markiwitz!$H$4^2)+(S709^2*Markiwitz!$I$4^2)+(T709^2*Markiwitz!$J$4^2)+(2*L709*M709*Markiwitz!$B$8)+(2*L709*N709*Markiwitz!$E$8)+(2*L709*O709*Markiwitz!$H$8)+(2*L709*P709*Markiwitz!$B$11)+(2*L709*Q709*Markiwitz!$E$11)+(2*L709*R709*Markiwitz!$H$11)+(2*L709*S709*Markiwitz!$K$8)+(2*L709*T709*Markiwitz!$K$11)</f>
        <v>1.0802389272598523E-2</v>
      </c>
      <c r="V709" s="5">
        <f t="shared" ca="1" si="193"/>
        <v>0.1039345432115739</v>
      </c>
      <c r="W709" s="42">
        <f ca="1">SUMPRODUCT(L709:T709,Markiwitz!$B$3:$J$3)</f>
        <v>0.38992074786286463</v>
      </c>
    </row>
    <row r="710" spans="1:23" x14ac:dyDescent="0.25">
      <c r="A710">
        <v>709</v>
      </c>
      <c r="B710" s="25">
        <f t="shared" ca="1" si="192"/>
        <v>1</v>
      </c>
      <c r="C710" s="46">
        <v>0</v>
      </c>
      <c r="D710">
        <f t="shared" ca="1" si="191"/>
        <v>0.63837760582259295</v>
      </c>
      <c r="E710">
        <f t="shared" ca="1" si="191"/>
        <v>0.8715451502496665</v>
      </c>
      <c r="F710">
        <f t="shared" ca="1" si="191"/>
        <v>0.76084237471816407</v>
      </c>
      <c r="G710">
        <f t="shared" ca="1" si="191"/>
        <v>0.8654863629676387</v>
      </c>
      <c r="H710">
        <f t="shared" ca="1" si="191"/>
        <v>0.83923732573266263</v>
      </c>
      <c r="I710">
        <f t="shared" ca="1" si="191"/>
        <v>0.14971542835189344</v>
      </c>
      <c r="J710">
        <f t="shared" ca="1" si="191"/>
        <v>0.60744691585060107</v>
      </c>
      <c r="K710">
        <f t="shared" ca="1" si="191"/>
        <v>0.44077536646810334</v>
      </c>
      <c r="L710" s="42">
        <f t="shared" ca="1" si="194"/>
        <v>0</v>
      </c>
      <c r="M710" s="42">
        <f t="shared" ca="1" si="195"/>
        <v>0.12339551013256322</v>
      </c>
      <c r="N710" s="42">
        <f t="shared" ca="1" si="196"/>
        <v>0.16846574415786458</v>
      </c>
      <c r="O710" s="42">
        <f t="shared" ca="1" si="197"/>
        <v>0.14706739726222395</v>
      </c>
      <c r="P710" s="42">
        <f t="shared" ca="1" si="198"/>
        <v>0.16729460792026563</v>
      </c>
      <c r="Q710" s="42">
        <f t="shared" ca="1" si="199"/>
        <v>0.16222078748772581</v>
      </c>
      <c r="R710" s="42">
        <f t="shared" ca="1" si="200"/>
        <v>2.8939316617148301E-2</v>
      </c>
      <c r="S710" s="42">
        <f t="shared" ca="1" si="201"/>
        <v>0.11741674735480569</v>
      </c>
      <c r="T710" s="42">
        <f t="shared" ca="1" si="202"/>
        <v>8.5199889067402806E-2</v>
      </c>
      <c r="U710">
        <f ca="1">+(L710^2*Markiwitz!$B$4^2)+(M710^2*Markiwitz!$C$4^2)+(N710^2*Markiwitz!$D$4^2)+(O710^2*Markiwitz!$E$4^2)+(P710^2*Markiwitz!$F$4^2)+(Q710^2*Markiwitz!$G$4^2)+(R710^2*Markiwitz!$H$4^2)+(S710^2*Markiwitz!$I$4^2)+(T710^2*Markiwitz!$J$4^2)+(2*L710*M710*Markiwitz!$B$8)+(2*L710*N710*Markiwitz!$E$8)+(2*L710*O710*Markiwitz!$H$8)+(2*L710*P710*Markiwitz!$B$11)+(2*L710*Q710*Markiwitz!$E$11)+(2*L710*R710*Markiwitz!$H$11)+(2*L710*S710*Markiwitz!$K$8)+(2*L710*T710*Markiwitz!$K$11)</f>
        <v>1.6649743394748843E-2</v>
      </c>
      <c r="V710" s="5">
        <f t="shared" ca="1" si="193"/>
        <v>0.12903388467665711</v>
      </c>
      <c r="W710" s="42">
        <f ca="1">SUMPRODUCT(L710:T710,Markiwitz!$B$3:$J$3)</f>
        <v>0.59610309062933065</v>
      </c>
    </row>
    <row r="711" spans="1:23" x14ac:dyDescent="0.25">
      <c r="A711">
        <v>710</v>
      </c>
      <c r="B711" s="25">
        <f t="shared" ca="1" si="192"/>
        <v>1</v>
      </c>
      <c r="C711" s="46">
        <v>0</v>
      </c>
      <c r="D711">
        <f t="shared" ca="1" si="191"/>
        <v>0.14508410250586745</v>
      </c>
      <c r="E711">
        <f t="shared" ca="1" si="191"/>
        <v>0.8153156911277879</v>
      </c>
      <c r="F711">
        <f t="shared" ca="1" si="191"/>
        <v>0.91831857923474736</v>
      </c>
      <c r="G711">
        <f t="shared" ca="1" si="191"/>
        <v>0.30468800818350716</v>
      </c>
      <c r="H711">
        <f t="shared" ca="1" si="191"/>
        <v>4.2034106372980995E-2</v>
      </c>
      <c r="I711">
        <f t="shared" ca="1" si="191"/>
        <v>0.66818316096735442</v>
      </c>
      <c r="J711">
        <f t="shared" ca="1" si="191"/>
        <v>0.41795092867551675</v>
      </c>
      <c r="K711">
        <f t="shared" ca="1" si="191"/>
        <v>0.5863461139195465</v>
      </c>
      <c r="L711" s="42">
        <f t="shared" ca="1" si="194"/>
        <v>0</v>
      </c>
      <c r="M711" s="42">
        <f t="shared" ca="1" si="195"/>
        <v>3.7220896474709685E-2</v>
      </c>
      <c r="N711" s="42">
        <f t="shared" ca="1" si="196"/>
        <v>0.2091668239974569</v>
      </c>
      <c r="O711" s="42">
        <f t="shared" ca="1" si="197"/>
        <v>0.23559190964507426</v>
      </c>
      <c r="P711" s="42">
        <f t="shared" ca="1" si="198"/>
        <v>7.8166805417052343E-2</v>
      </c>
      <c r="Q711" s="42">
        <f t="shared" ca="1" si="199"/>
        <v>1.0783725402666961E-2</v>
      </c>
      <c r="R711" s="42">
        <f t="shared" ca="1" si="200"/>
        <v>0.17142040947942161</v>
      </c>
      <c r="S711" s="42">
        <f t="shared" ca="1" si="201"/>
        <v>0.10722407196275036</v>
      </c>
      <c r="T711" s="42">
        <f t="shared" ca="1" si="202"/>
        <v>0.15042535762086792</v>
      </c>
      <c r="U711">
        <f ca="1">+(L711^2*Markiwitz!$B$4^2)+(M711^2*Markiwitz!$C$4^2)+(N711^2*Markiwitz!$D$4^2)+(O711^2*Markiwitz!$E$4^2)+(P711^2*Markiwitz!$F$4^2)+(Q711^2*Markiwitz!$G$4^2)+(R711^2*Markiwitz!$H$4^2)+(S711^2*Markiwitz!$I$4^2)+(T711^2*Markiwitz!$J$4^2)+(2*L711*M711*Markiwitz!$B$8)+(2*L711*N711*Markiwitz!$E$8)+(2*L711*O711*Markiwitz!$H$8)+(2*L711*P711*Markiwitz!$B$11)+(2*L711*Q711*Markiwitz!$E$11)+(2*L711*R711*Markiwitz!$H$11)+(2*L711*S711*Markiwitz!$K$8)+(2*L711*T711*Markiwitz!$K$11)</f>
        <v>1.3444058908952613E-2</v>
      </c>
      <c r="V711" s="5">
        <f t="shared" ca="1" si="193"/>
        <v>0.11594851835600407</v>
      </c>
      <c r="W711" s="42">
        <f ca="1">SUMPRODUCT(L711:T711,Markiwitz!$B$3:$J$3)</f>
        <v>0.18509660304800959</v>
      </c>
    </row>
    <row r="712" spans="1:23" x14ac:dyDescent="0.25">
      <c r="A712">
        <v>711</v>
      </c>
      <c r="B712" s="25">
        <f t="shared" ca="1" si="192"/>
        <v>1</v>
      </c>
      <c r="C712" s="46">
        <v>0</v>
      </c>
      <c r="D712">
        <f t="shared" ref="D712:K721" ca="1" si="203">RAND()</f>
        <v>0.59836208871912788</v>
      </c>
      <c r="E712">
        <f t="shared" ca="1" si="203"/>
        <v>0.9310449207997179</v>
      </c>
      <c r="F712">
        <f t="shared" ca="1" si="203"/>
        <v>0.75952812414571835</v>
      </c>
      <c r="G712">
        <f t="shared" ca="1" si="203"/>
        <v>0.25861551527260074</v>
      </c>
      <c r="H712">
        <f t="shared" ca="1" si="203"/>
        <v>0.50332110307688283</v>
      </c>
      <c r="I712">
        <f t="shared" ca="1" si="203"/>
        <v>0.70514945679477425</v>
      </c>
      <c r="J712">
        <f t="shared" ca="1" si="203"/>
        <v>0.28964655368483261</v>
      </c>
      <c r="K712">
        <f t="shared" ca="1" si="203"/>
        <v>0.19415878564902955</v>
      </c>
      <c r="L712" s="42">
        <f t="shared" ca="1" si="194"/>
        <v>0</v>
      </c>
      <c r="M712" s="42">
        <f t="shared" ca="1" si="195"/>
        <v>0.14112890749770149</v>
      </c>
      <c r="N712" s="42">
        <f t="shared" ca="1" si="196"/>
        <v>0.21959504952097045</v>
      </c>
      <c r="O712" s="42">
        <f t="shared" ca="1" si="197"/>
        <v>0.17914131993876975</v>
      </c>
      <c r="P712" s="42">
        <f t="shared" ca="1" si="198"/>
        <v>6.0996720581857511E-2</v>
      </c>
      <c r="Q712" s="42">
        <f t="shared" ca="1" si="199"/>
        <v>0.11871266368134087</v>
      </c>
      <c r="R712" s="42">
        <f t="shared" ca="1" si="200"/>
        <v>0.16631563786581668</v>
      </c>
      <c r="S712" s="42">
        <f t="shared" ca="1" si="201"/>
        <v>6.8315661123381652E-2</v>
      </c>
      <c r="T712" s="42">
        <f t="shared" ca="1" si="202"/>
        <v>4.5794039790161598E-2</v>
      </c>
      <c r="U712">
        <f ca="1">+(L712^2*Markiwitz!$B$4^2)+(M712^2*Markiwitz!$C$4^2)+(N712^2*Markiwitz!$D$4^2)+(O712^2*Markiwitz!$E$4^2)+(P712^2*Markiwitz!$F$4^2)+(Q712^2*Markiwitz!$G$4^2)+(R712^2*Markiwitz!$H$4^2)+(S712^2*Markiwitz!$I$4^2)+(T712^2*Markiwitz!$J$4^2)+(2*L712*M712*Markiwitz!$B$8)+(2*L712*N712*Markiwitz!$E$8)+(2*L712*O712*Markiwitz!$H$8)+(2*L712*P712*Markiwitz!$B$11)+(2*L712*Q712*Markiwitz!$E$11)+(2*L712*R712*Markiwitz!$H$11)+(2*L712*S712*Markiwitz!$K$8)+(2*L712*T712*Markiwitz!$K$11)</f>
        <v>1.4332119306688575E-2</v>
      </c>
      <c r="V712" s="5">
        <f t="shared" ca="1" si="193"/>
        <v>0.11971682967189105</v>
      </c>
      <c r="W712" s="42">
        <f ca="1">SUMPRODUCT(L712:T712,Markiwitz!$B$3:$J$3)</f>
        <v>0.47267705177339592</v>
      </c>
    </row>
    <row r="713" spans="1:23" x14ac:dyDescent="0.25">
      <c r="A713">
        <v>712</v>
      </c>
      <c r="B713" s="25">
        <f t="shared" ca="1" si="192"/>
        <v>1</v>
      </c>
      <c r="C713" s="46">
        <v>0</v>
      </c>
      <c r="D713">
        <f t="shared" ca="1" si="203"/>
        <v>0.26500772679453499</v>
      </c>
      <c r="E713">
        <f t="shared" ca="1" si="203"/>
        <v>0.36592335687332556</v>
      </c>
      <c r="F713">
        <f t="shared" ca="1" si="203"/>
        <v>0.50163225376579634</v>
      </c>
      <c r="G713">
        <f t="shared" ca="1" si="203"/>
        <v>0.4275688705531504</v>
      </c>
      <c r="H713">
        <f t="shared" ca="1" si="203"/>
        <v>0.75765504457433408</v>
      </c>
      <c r="I713">
        <f t="shared" ca="1" si="203"/>
        <v>0.9982096357502469</v>
      </c>
      <c r="J713">
        <f t="shared" ca="1" si="203"/>
        <v>8.9710134830240373E-2</v>
      </c>
      <c r="K713">
        <f t="shared" ca="1" si="203"/>
        <v>0.6220375305000525</v>
      </c>
      <c r="L713" s="42">
        <f t="shared" ca="1" si="194"/>
        <v>0</v>
      </c>
      <c r="M713" s="42">
        <f t="shared" ca="1" si="195"/>
        <v>6.5795564556081029E-2</v>
      </c>
      <c r="N713" s="42">
        <f t="shared" ca="1" si="196"/>
        <v>9.0850686283586765E-2</v>
      </c>
      <c r="O713" s="42">
        <f t="shared" ca="1" si="197"/>
        <v>0.12454420757946183</v>
      </c>
      <c r="P713" s="42">
        <f t="shared" ca="1" si="198"/>
        <v>0.10615590558407297</v>
      </c>
      <c r="Q713" s="42">
        <f t="shared" ca="1" si="199"/>
        <v>0.18810901100699176</v>
      </c>
      <c r="R713" s="42">
        <f t="shared" ca="1" si="200"/>
        <v>0.24783340215747215</v>
      </c>
      <c r="S713" s="42">
        <f t="shared" ca="1" si="201"/>
        <v>2.2273044786102199E-2</v>
      </c>
      <c r="T713" s="42">
        <f t="shared" ca="1" si="202"/>
        <v>0.15443817804623133</v>
      </c>
      <c r="U713">
        <f ca="1">+(L713^2*Markiwitz!$B$4^2)+(M713^2*Markiwitz!$C$4^2)+(N713^2*Markiwitz!$D$4^2)+(O713^2*Markiwitz!$E$4^2)+(P713^2*Markiwitz!$F$4^2)+(Q713^2*Markiwitz!$G$4^2)+(R713^2*Markiwitz!$H$4^2)+(S713^2*Markiwitz!$I$4^2)+(T713^2*Markiwitz!$J$4^2)+(2*L713*M713*Markiwitz!$B$8)+(2*L713*N713*Markiwitz!$E$8)+(2*L713*O713*Markiwitz!$H$8)+(2*L713*P713*Markiwitz!$B$11)+(2*L713*Q713*Markiwitz!$E$11)+(2*L713*R713*Markiwitz!$H$11)+(2*L713*S713*Markiwitz!$K$8)+(2*L713*T713*Markiwitz!$K$11)</f>
        <v>1.9126668692726077E-2</v>
      </c>
      <c r="V713" s="5">
        <f t="shared" ca="1" si="193"/>
        <v>0.1382991998990814</v>
      </c>
      <c r="W713" s="42">
        <f ca="1">SUMPRODUCT(L713:T713,Markiwitz!$B$3:$J$3)</f>
        <v>0.64177517623948355</v>
      </c>
    </row>
    <row r="714" spans="1:23" x14ac:dyDescent="0.25">
      <c r="A714">
        <v>713</v>
      </c>
      <c r="B714" s="25">
        <f t="shared" ca="1" si="192"/>
        <v>1</v>
      </c>
      <c r="C714" s="46">
        <v>0</v>
      </c>
      <c r="D714">
        <f t="shared" ca="1" si="203"/>
        <v>2.8506542121203626E-2</v>
      </c>
      <c r="E714">
        <f t="shared" ca="1" si="203"/>
        <v>0.81850632250723898</v>
      </c>
      <c r="F714">
        <f t="shared" ca="1" si="203"/>
        <v>0.54874215041601493</v>
      </c>
      <c r="G714">
        <f t="shared" ca="1" si="203"/>
        <v>0.41120886394865275</v>
      </c>
      <c r="H714">
        <f t="shared" ca="1" si="203"/>
        <v>0.65245519007644981</v>
      </c>
      <c r="I714">
        <f t="shared" ca="1" si="203"/>
        <v>0.32246383397854328</v>
      </c>
      <c r="J714">
        <f t="shared" ca="1" si="203"/>
        <v>0.71895723032971626</v>
      </c>
      <c r="K714">
        <f t="shared" ca="1" si="203"/>
        <v>0.39729001023476085</v>
      </c>
      <c r="L714" s="42">
        <f t="shared" ca="1" si="194"/>
        <v>0</v>
      </c>
      <c r="M714" s="42">
        <f t="shared" ca="1" si="195"/>
        <v>7.3128759356364823E-3</v>
      </c>
      <c r="N714" s="42">
        <f t="shared" ca="1" si="196"/>
        <v>0.20997408817877247</v>
      </c>
      <c r="O714" s="42">
        <f t="shared" ca="1" si="197"/>
        <v>0.14077060800937491</v>
      </c>
      <c r="P714" s="42">
        <f t="shared" ca="1" si="198"/>
        <v>0.10548874686045401</v>
      </c>
      <c r="Q714" s="42">
        <f t="shared" ca="1" si="199"/>
        <v>0.16737645128281656</v>
      </c>
      <c r="R714" s="42">
        <f t="shared" ca="1" si="200"/>
        <v>8.2722695779392549E-2</v>
      </c>
      <c r="S714" s="42">
        <f t="shared" ca="1" si="201"/>
        <v>0.18443643589165157</v>
      </c>
      <c r="T714" s="42">
        <f t="shared" ca="1" si="202"/>
        <v>0.10191809806190141</v>
      </c>
      <c r="U714">
        <f ca="1">+(L714^2*Markiwitz!$B$4^2)+(M714^2*Markiwitz!$C$4^2)+(N714^2*Markiwitz!$D$4^2)+(O714^2*Markiwitz!$E$4^2)+(P714^2*Markiwitz!$F$4^2)+(Q714^2*Markiwitz!$G$4^2)+(R714^2*Markiwitz!$H$4^2)+(S714^2*Markiwitz!$I$4^2)+(T714^2*Markiwitz!$J$4^2)+(2*L714*M714*Markiwitz!$B$8)+(2*L714*N714*Markiwitz!$E$8)+(2*L714*O714*Markiwitz!$H$8)+(2*L714*P714*Markiwitz!$B$11)+(2*L714*Q714*Markiwitz!$E$11)+(2*L714*R714*Markiwitz!$H$11)+(2*L714*S714*Markiwitz!$K$8)+(2*L714*T714*Markiwitz!$K$11)</f>
        <v>1.8647058844727005E-2</v>
      </c>
      <c r="V714" s="5">
        <f t="shared" ca="1" si="193"/>
        <v>0.13655423407835807</v>
      </c>
      <c r="W714" s="42">
        <f ca="1">SUMPRODUCT(L714:T714,Markiwitz!$B$3:$J$3)</f>
        <v>0.5803436009488866</v>
      </c>
    </row>
    <row r="715" spans="1:23" x14ac:dyDescent="0.25">
      <c r="A715">
        <v>714</v>
      </c>
      <c r="B715" s="25">
        <f t="shared" ca="1" si="192"/>
        <v>1</v>
      </c>
      <c r="C715" s="46">
        <v>0</v>
      </c>
      <c r="D715">
        <f t="shared" ca="1" si="203"/>
        <v>0.9381973152382902</v>
      </c>
      <c r="E715">
        <f t="shared" ca="1" si="203"/>
        <v>4.0068246923022688E-2</v>
      </c>
      <c r="F715">
        <f t="shared" ca="1" si="203"/>
        <v>0.58597122203190777</v>
      </c>
      <c r="G715">
        <f t="shared" ca="1" si="203"/>
        <v>6.578419381616929E-2</v>
      </c>
      <c r="H715">
        <f t="shared" ca="1" si="203"/>
        <v>0.49844321180383577</v>
      </c>
      <c r="I715">
        <f t="shared" ca="1" si="203"/>
        <v>0.48643463740925308</v>
      </c>
      <c r="J715">
        <f t="shared" ca="1" si="203"/>
        <v>0.94340592414924718</v>
      </c>
      <c r="K715">
        <f t="shared" ca="1" si="203"/>
        <v>0.7600257635085198</v>
      </c>
      <c r="L715" s="42">
        <f t="shared" ca="1" si="194"/>
        <v>0</v>
      </c>
      <c r="M715" s="42">
        <f t="shared" ca="1" si="195"/>
        <v>0.21725926535854978</v>
      </c>
      <c r="N715" s="42">
        <f t="shared" ca="1" si="196"/>
        <v>9.2786429350310735E-3</v>
      </c>
      <c r="O715" s="42">
        <f t="shared" ca="1" si="197"/>
        <v>0.1356939261626105</v>
      </c>
      <c r="P715" s="42">
        <f t="shared" ca="1" si="198"/>
        <v>1.5233709784252952E-2</v>
      </c>
      <c r="Q715" s="42">
        <f t="shared" ca="1" si="199"/>
        <v>0.11542497965041901</v>
      </c>
      <c r="R715" s="42">
        <f t="shared" ca="1" si="200"/>
        <v>0.11264414239092645</v>
      </c>
      <c r="S715" s="42">
        <f t="shared" ca="1" si="201"/>
        <v>0.21846542799316263</v>
      </c>
      <c r="T715" s="42">
        <f t="shared" ca="1" si="202"/>
        <v>0.17599990572504767</v>
      </c>
      <c r="U715">
        <f ca="1">+(L715^2*Markiwitz!$B$4^2)+(M715^2*Markiwitz!$C$4^2)+(N715^2*Markiwitz!$D$4^2)+(O715^2*Markiwitz!$E$4^2)+(P715^2*Markiwitz!$F$4^2)+(Q715^2*Markiwitz!$G$4^2)+(R715^2*Markiwitz!$H$4^2)+(S715^2*Markiwitz!$I$4^2)+(T715^2*Markiwitz!$J$4^2)+(2*L715*M715*Markiwitz!$B$8)+(2*L715*N715*Markiwitz!$E$8)+(2*L715*O715*Markiwitz!$H$8)+(2*L715*P715*Markiwitz!$B$11)+(2*L715*Q715*Markiwitz!$E$11)+(2*L715*R715*Markiwitz!$H$11)+(2*L715*S715*Markiwitz!$K$8)+(2*L715*T715*Markiwitz!$K$11)</f>
        <v>1.3813800344739106E-2</v>
      </c>
      <c r="V715" s="5">
        <f t="shared" ca="1" si="193"/>
        <v>0.11753212473506597</v>
      </c>
      <c r="W715" s="42">
        <f ca="1">SUMPRODUCT(L715:T715,Markiwitz!$B$3:$J$3)</f>
        <v>0.3981036758741639</v>
      </c>
    </row>
    <row r="716" spans="1:23" x14ac:dyDescent="0.25">
      <c r="A716">
        <v>715</v>
      </c>
      <c r="B716" s="25">
        <f t="shared" ca="1" si="192"/>
        <v>0.99999999999999989</v>
      </c>
      <c r="C716" s="46">
        <v>0</v>
      </c>
      <c r="D716">
        <f t="shared" ca="1" si="203"/>
        <v>0.58827046919532333</v>
      </c>
      <c r="E716">
        <f t="shared" ca="1" si="203"/>
        <v>0.11724039361784422</v>
      </c>
      <c r="F716">
        <f t="shared" ca="1" si="203"/>
        <v>0.15493645244943655</v>
      </c>
      <c r="G716">
        <f t="shared" ca="1" si="203"/>
        <v>0.56215289800065882</v>
      </c>
      <c r="H716">
        <f t="shared" ca="1" si="203"/>
        <v>0.38073607847658841</v>
      </c>
      <c r="I716">
        <f t="shared" ca="1" si="203"/>
        <v>0.70655528405156154</v>
      </c>
      <c r="J716">
        <f t="shared" ca="1" si="203"/>
        <v>9.1205078936310247E-2</v>
      </c>
      <c r="K716">
        <f t="shared" ca="1" si="203"/>
        <v>0.10881726525850088</v>
      </c>
      <c r="L716" s="42">
        <f t="shared" ca="1" si="194"/>
        <v>0</v>
      </c>
      <c r="M716" s="42">
        <f t="shared" ca="1" si="195"/>
        <v>0.21708086919540004</v>
      </c>
      <c r="N716" s="42">
        <f t="shared" ca="1" si="196"/>
        <v>4.3263512081756529E-2</v>
      </c>
      <c r="O716" s="42">
        <f t="shared" ca="1" si="197"/>
        <v>5.7173938739066718E-2</v>
      </c>
      <c r="P716" s="42">
        <f t="shared" ca="1" si="198"/>
        <v>0.20744308291663982</v>
      </c>
      <c r="Q716" s="42">
        <f t="shared" ca="1" si="199"/>
        <v>0.14049748062791745</v>
      </c>
      <c r="R716" s="42">
        <f t="shared" ca="1" si="200"/>
        <v>0.26072978881010112</v>
      </c>
      <c r="S716" s="42">
        <f t="shared" ca="1" si="201"/>
        <v>3.3656079724028239E-2</v>
      </c>
      <c r="T716" s="42">
        <f t="shared" ca="1" si="202"/>
        <v>4.0155247905089932E-2</v>
      </c>
      <c r="U716">
        <f ca="1">+(L716^2*Markiwitz!$B$4^2)+(M716^2*Markiwitz!$C$4^2)+(N716^2*Markiwitz!$D$4^2)+(O716^2*Markiwitz!$E$4^2)+(P716^2*Markiwitz!$F$4^2)+(Q716^2*Markiwitz!$G$4^2)+(R716^2*Markiwitz!$H$4^2)+(S716^2*Markiwitz!$I$4^2)+(T716^2*Markiwitz!$J$4^2)+(2*L716*M716*Markiwitz!$B$8)+(2*L716*N716*Markiwitz!$E$8)+(2*L716*O716*Markiwitz!$H$8)+(2*L716*P716*Markiwitz!$B$11)+(2*L716*Q716*Markiwitz!$E$11)+(2*L716*R716*Markiwitz!$H$11)+(2*L716*S716*Markiwitz!$K$8)+(2*L716*T716*Markiwitz!$K$11)</f>
        <v>1.8355245965940827E-2</v>
      </c>
      <c r="V716" s="5">
        <f t="shared" ca="1" si="193"/>
        <v>0.13548153367134882</v>
      </c>
      <c r="W716" s="42">
        <f ca="1">SUMPRODUCT(L716:T716,Markiwitz!$B$3:$J$3)</f>
        <v>0.52786264625994295</v>
      </c>
    </row>
    <row r="717" spans="1:23" x14ac:dyDescent="0.25">
      <c r="A717">
        <v>716</v>
      </c>
      <c r="B717" s="25">
        <f t="shared" ca="1" si="192"/>
        <v>0.99999999999999989</v>
      </c>
      <c r="C717" s="46">
        <v>0</v>
      </c>
      <c r="D717">
        <f t="shared" ca="1" si="203"/>
        <v>0.29334019834114888</v>
      </c>
      <c r="E717">
        <f t="shared" ca="1" si="203"/>
        <v>7.5085819072084892E-3</v>
      </c>
      <c r="F717">
        <f t="shared" ca="1" si="203"/>
        <v>0.87437775520131977</v>
      </c>
      <c r="G717">
        <f t="shared" ca="1" si="203"/>
        <v>0.94971860556095078</v>
      </c>
      <c r="H717">
        <f t="shared" ca="1" si="203"/>
        <v>0.34299821563114052</v>
      </c>
      <c r="I717">
        <f t="shared" ca="1" si="203"/>
        <v>0.67946191063751837</v>
      </c>
      <c r="J717">
        <f t="shared" ca="1" si="203"/>
        <v>0.67759920707607635</v>
      </c>
      <c r="K717">
        <f t="shared" ca="1" si="203"/>
        <v>0.59589386232608144</v>
      </c>
      <c r="L717" s="42">
        <f t="shared" ca="1" si="194"/>
        <v>0</v>
      </c>
      <c r="M717" s="42">
        <f t="shared" ca="1" si="195"/>
        <v>6.6353074873317541E-2</v>
      </c>
      <c r="N717" s="42">
        <f t="shared" ca="1" si="196"/>
        <v>1.6984289923402355E-3</v>
      </c>
      <c r="O717" s="42">
        <f t="shared" ca="1" si="197"/>
        <v>0.19778282344707185</v>
      </c>
      <c r="P717" s="42">
        <f t="shared" ca="1" si="198"/>
        <v>0.21482480103214921</v>
      </c>
      <c r="Q717" s="42">
        <f t="shared" ca="1" si="199"/>
        <v>7.7585637467658383E-2</v>
      </c>
      <c r="R717" s="42">
        <f t="shared" ca="1" si="200"/>
        <v>0.15369317701785418</v>
      </c>
      <c r="S717" s="42">
        <f t="shared" ca="1" si="201"/>
        <v>0.15327183650749079</v>
      </c>
      <c r="T717" s="42">
        <f t="shared" ca="1" si="202"/>
        <v>0.13479022066211779</v>
      </c>
      <c r="U717">
        <f ca="1">+(L717^2*Markiwitz!$B$4^2)+(M717^2*Markiwitz!$C$4^2)+(N717^2*Markiwitz!$D$4^2)+(O717^2*Markiwitz!$E$4^2)+(P717^2*Markiwitz!$F$4^2)+(Q717^2*Markiwitz!$G$4^2)+(R717^2*Markiwitz!$H$4^2)+(S717^2*Markiwitz!$I$4^2)+(T717^2*Markiwitz!$J$4^2)+(2*L717*M717*Markiwitz!$B$8)+(2*L717*N717*Markiwitz!$E$8)+(2*L717*O717*Markiwitz!$H$8)+(2*L717*P717*Markiwitz!$B$11)+(2*L717*Q717*Markiwitz!$E$11)+(2*L717*R717*Markiwitz!$H$11)+(2*L717*S717*Markiwitz!$K$8)+(2*L717*T717*Markiwitz!$K$11)</f>
        <v>1.5828682849920384E-2</v>
      </c>
      <c r="V717" s="5">
        <f t="shared" ca="1" si="193"/>
        <v>0.12581209341681102</v>
      </c>
      <c r="W717" s="42">
        <f ca="1">SUMPRODUCT(L717:T717,Markiwitz!$B$3:$J$3)</f>
        <v>0.36002310895497025</v>
      </c>
    </row>
    <row r="718" spans="1:23" x14ac:dyDescent="0.25">
      <c r="A718">
        <v>717</v>
      </c>
      <c r="B718" s="25">
        <f t="shared" ca="1" si="192"/>
        <v>0.99999999999999978</v>
      </c>
      <c r="C718" s="46">
        <v>0</v>
      </c>
      <c r="D718">
        <f t="shared" ca="1" si="203"/>
        <v>0.51299057478500065</v>
      </c>
      <c r="E718">
        <f t="shared" ca="1" si="203"/>
        <v>0.51192559912785751</v>
      </c>
      <c r="F718">
        <f t="shared" ca="1" si="203"/>
        <v>0.76789391342896229</v>
      </c>
      <c r="G718">
        <f t="shared" ca="1" si="203"/>
        <v>0.65688506600604102</v>
      </c>
      <c r="H718">
        <f t="shared" ca="1" si="203"/>
        <v>0.80312019371684462</v>
      </c>
      <c r="I718">
        <f t="shared" ca="1" si="203"/>
        <v>0.87000572994292791</v>
      </c>
      <c r="J718">
        <f t="shared" ca="1" si="203"/>
        <v>0.57369115464474219</v>
      </c>
      <c r="K718">
        <f t="shared" ca="1" si="203"/>
        <v>0.29403986233543911</v>
      </c>
      <c r="L718" s="42">
        <f t="shared" ca="1" si="194"/>
        <v>0</v>
      </c>
      <c r="M718" s="42">
        <f t="shared" ca="1" si="195"/>
        <v>0.1027923494482719</v>
      </c>
      <c r="N718" s="42">
        <f t="shared" ca="1" si="196"/>
        <v>0.1025789510833042</v>
      </c>
      <c r="O718" s="42">
        <f t="shared" ca="1" si="197"/>
        <v>0.15386953166044579</v>
      </c>
      <c r="P718" s="42">
        <f t="shared" ca="1" si="198"/>
        <v>0.1316257307077105</v>
      </c>
      <c r="Q718" s="42">
        <f t="shared" ca="1" si="199"/>
        <v>0.16092812550426519</v>
      </c>
      <c r="R718" s="42">
        <f t="shared" ca="1" si="200"/>
        <v>0.1743305577334891</v>
      </c>
      <c r="S718" s="42">
        <f t="shared" ca="1" si="201"/>
        <v>0.11495544858370992</v>
      </c>
      <c r="T718" s="42">
        <f t="shared" ca="1" si="202"/>
        <v>5.8919305278803284E-2</v>
      </c>
      <c r="U718">
        <f ca="1">+(L718^2*Markiwitz!$B$4^2)+(M718^2*Markiwitz!$C$4^2)+(N718^2*Markiwitz!$D$4^2)+(O718^2*Markiwitz!$E$4^2)+(P718^2*Markiwitz!$F$4^2)+(Q718^2*Markiwitz!$G$4^2)+(R718^2*Markiwitz!$H$4^2)+(S718^2*Markiwitz!$I$4^2)+(T718^2*Markiwitz!$J$4^2)+(2*L718*M718*Markiwitz!$B$8)+(2*L718*N718*Markiwitz!$E$8)+(2*L718*O718*Markiwitz!$H$8)+(2*L718*P718*Markiwitz!$B$11)+(2*L718*Q718*Markiwitz!$E$11)+(2*L718*R718*Markiwitz!$H$11)+(2*L718*S718*Markiwitz!$K$8)+(2*L718*T718*Markiwitz!$K$11)</f>
        <v>1.6585906401962065E-2</v>
      </c>
      <c r="V718" s="5">
        <f t="shared" ca="1" si="193"/>
        <v>0.1287862818857741</v>
      </c>
      <c r="W718" s="42">
        <f ca="1">SUMPRODUCT(L718:T718,Markiwitz!$B$3:$J$3)</f>
        <v>0.57414792981944796</v>
      </c>
    </row>
    <row r="719" spans="1:23" x14ac:dyDescent="0.25">
      <c r="A719">
        <v>718</v>
      </c>
      <c r="B719" s="25">
        <f t="shared" ca="1" si="192"/>
        <v>1</v>
      </c>
      <c r="C719" s="46">
        <v>0</v>
      </c>
      <c r="D719">
        <f t="shared" ca="1" si="203"/>
        <v>0.80856756513883499</v>
      </c>
      <c r="E719">
        <f t="shared" ca="1" si="203"/>
        <v>0.24928862681858555</v>
      </c>
      <c r="F719">
        <f t="shared" ca="1" si="203"/>
        <v>0.83799067659311599</v>
      </c>
      <c r="G719">
        <f t="shared" ca="1" si="203"/>
        <v>0.53438579256314955</v>
      </c>
      <c r="H719">
        <f t="shared" ca="1" si="203"/>
        <v>0.47576958174215256</v>
      </c>
      <c r="I719">
        <f t="shared" ca="1" si="203"/>
        <v>0.50302697281808362</v>
      </c>
      <c r="J719">
        <f t="shared" ca="1" si="203"/>
        <v>0.18044571545931665</v>
      </c>
      <c r="K719">
        <f t="shared" ca="1" si="203"/>
        <v>0.13227387948386515</v>
      </c>
      <c r="L719" s="42">
        <f t="shared" ca="1" si="194"/>
        <v>0</v>
      </c>
      <c r="M719" s="42">
        <f t="shared" ca="1" si="195"/>
        <v>0.21725473864120515</v>
      </c>
      <c r="N719" s="42">
        <f t="shared" ca="1" si="196"/>
        <v>6.6981582987931679E-2</v>
      </c>
      <c r="O719" s="42">
        <f t="shared" ca="1" si="197"/>
        <v>0.22516046064220238</v>
      </c>
      <c r="P719" s="42">
        <f t="shared" ca="1" si="198"/>
        <v>0.14358459416677907</v>
      </c>
      <c r="Q719" s="42">
        <f t="shared" ca="1" si="199"/>
        <v>0.12783495231728578</v>
      </c>
      <c r="R719" s="42">
        <f t="shared" ca="1" si="200"/>
        <v>0.13515876498249665</v>
      </c>
      <c r="S719" s="42">
        <f t="shared" ca="1" si="201"/>
        <v>4.8484119869819188E-2</v>
      </c>
      <c r="T719" s="42">
        <f t="shared" ca="1" si="202"/>
        <v>3.5540786392280137E-2</v>
      </c>
      <c r="U719">
        <f ca="1">+(L719^2*Markiwitz!$B$4^2)+(M719^2*Markiwitz!$C$4^2)+(N719^2*Markiwitz!$D$4^2)+(O719^2*Markiwitz!$E$4^2)+(P719^2*Markiwitz!$F$4^2)+(Q719^2*Markiwitz!$G$4^2)+(R719^2*Markiwitz!$H$4^2)+(S719^2*Markiwitz!$I$4^2)+(T719^2*Markiwitz!$J$4^2)+(2*L719*M719*Markiwitz!$B$8)+(2*L719*N719*Markiwitz!$E$8)+(2*L719*O719*Markiwitz!$H$8)+(2*L719*P719*Markiwitz!$B$11)+(2*L719*Q719*Markiwitz!$E$11)+(2*L719*R719*Markiwitz!$H$11)+(2*L719*S719*Markiwitz!$K$8)+(2*L719*T719*Markiwitz!$K$11)</f>
        <v>1.5009628159049335E-2</v>
      </c>
      <c r="V719" s="5">
        <f t="shared" ca="1" si="193"/>
        <v>0.12251378762836995</v>
      </c>
      <c r="W719" s="42">
        <f ca="1">SUMPRODUCT(L719:T719,Markiwitz!$B$3:$J$3)</f>
        <v>0.51691094243360758</v>
      </c>
    </row>
    <row r="720" spans="1:23" x14ac:dyDescent="0.25">
      <c r="A720">
        <v>719</v>
      </c>
      <c r="B720" s="25">
        <f t="shared" ca="1" si="192"/>
        <v>1</v>
      </c>
      <c r="C720" s="46">
        <v>0</v>
      </c>
      <c r="D720">
        <f t="shared" ca="1" si="203"/>
        <v>0.99933311262960589</v>
      </c>
      <c r="E720">
        <f t="shared" ca="1" si="203"/>
        <v>0.52454048778642159</v>
      </c>
      <c r="F720">
        <f t="shared" ca="1" si="203"/>
        <v>0.10493887373674282</v>
      </c>
      <c r="G720">
        <f t="shared" ca="1" si="203"/>
        <v>0.40455371328476863</v>
      </c>
      <c r="H720">
        <f t="shared" ca="1" si="203"/>
        <v>0.93567089756077304</v>
      </c>
      <c r="I720">
        <f t="shared" ca="1" si="203"/>
        <v>0.14338032139070489</v>
      </c>
      <c r="J720">
        <f t="shared" ca="1" si="203"/>
        <v>0.13384259538827747</v>
      </c>
      <c r="K720">
        <f t="shared" ca="1" si="203"/>
        <v>0.58385145608765976</v>
      </c>
      <c r="L720" s="42">
        <f t="shared" ca="1" si="194"/>
        <v>0</v>
      </c>
      <c r="M720" s="42">
        <f t="shared" ca="1" si="195"/>
        <v>0.26091489076056062</v>
      </c>
      <c r="N720" s="42">
        <f t="shared" ca="1" si="196"/>
        <v>0.13695175546635918</v>
      </c>
      <c r="O720" s="42">
        <f t="shared" ca="1" si="197"/>
        <v>2.7398386415428144E-2</v>
      </c>
      <c r="P720" s="42">
        <f t="shared" ca="1" si="198"/>
        <v>0.10562452757191612</v>
      </c>
      <c r="Q720" s="42">
        <f t="shared" ca="1" si="199"/>
        <v>0.24429338619883159</v>
      </c>
      <c r="R720" s="42">
        <f t="shared" ca="1" si="200"/>
        <v>3.7435025838812121E-2</v>
      </c>
      <c r="S720" s="42">
        <f t="shared" ca="1" si="201"/>
        <v>3.4944830420910601E-2</v>
      </c>
      <c r="T720" s="42">
        <f t="shared" ca="1" si="202"/>
        <v>0.15243719732718178</v>
      </c>
      <c r="U720">
        <f ca="1">+(L720^2*Markiwitz!$B$4^2)+(M720^2*Markiwitz!$C$4^2)+(N720^2*Markiwitz!$D$4^2)+(O720^2*Markiwitz!$E$4^2)+(P720^2*Markiwitz!$F$4^2)+(Q720^2*Markiwitz!$G$4^2)+(R720^2*Markiwitz!$H$4^2)+(S720^2*Markiwitz!$I$4^2)+(T720^2*Markiwitz!$J$4^2)+(2*L720*M720*Markiwitz!$B$8)+(2*L720*N720*Markiwitz!$E$8)+(2*L720*O720*Markiwitz!$H$8)+(2*L720*P720*Markiwitz!$B$11)+(2*L720*Q720*Markiwitz!$E$11)+(2*L720*R720*Markiwitz!$H$11)+(2*L720*S720*Markiwitz!$K$8)+(2*L720*T720*Markiwitz!$K$11)</f>
        <v>2.1530894272676324E-2</v>
      </c>
      <c r="V720" s="5">
        <f t="shared" ca="1" si="193"/>
        <v>0.14673409376377503</v>
      </c>
      <c r="W720" s="42">
        <f ca="1">SUMPRODUCT(L720:T720,Markiwitz!$B$3:$J$3)</f>
        <v>0.79003750860062583</v>
      </c>
    </row>
    <row r="721" spans="1:23" x14ac:dyDescent="0.25">
      <c r="A721">
        <v>720</v>
      </c>
      <c r="B721" s="25">
        <f t="shared" ca="1" si="192"/>
        <v>1</v>
      </c>
      <c r="C721" s="46">
        <v>0</v>
      </c>
      <c r="D721">
        <f t="shared" ca="1" si="203"/>
        <v>0.15617777657485443</v>
      </c>
      <c r="E721">
        <f t="shared" ca="1" si="203"/>
        <v>0.46129590550204003</v>
      </c>
      <c r="F721">
        <f t="shared" ca="1" si="203"/>
        <v>0.72527208510675123</v>
      </c>
      <c r="G721">
        <f t="shared" ca="1" si="203"/>
        <v>0.81836560339002973</v>
      </c>
      <c r="H721">
        <f t="shared" ca="1" si="203"/>
        <v>0.79678199583923714</v>
      </c>
      <c r="I721">
        <f t="shared" ca="1" si="203"/>
        <v>6.2167497156583873E-2</v>
      </c>
      <c r="J721">
        <f t="shared" ca="1" si="203"/>
        <v>7.1900922578868043E-2</v>
      </c>
      <c r="K721">
        <f t="shared" ca="1" si="203"/>
        <v>0.55096930396450294</v>
      </c>
      <c r="L721" s="42">
        <f t="shared" ca="1" si="194"/>
        <v>0</v>
      </c>
      <c r="M721" s="42">
        <f t="shared" ca="1" si="195"/>
        <v>4.287146056611673E-2</v>
      </c>
      <c r="N721" s="42">
        <f t="shared" ca="1" si="196"/>
        <v>0.12662767812271405</v>
      </c>
      <c r="O721" s="42">
        <f t="shared" ca="1" si="197"/>
        <v>0.19909025649021553</v>
      </c>
      <c r="P721" s="42">
        <f t="shared" ca="1" si="198"/>
        <v>0.22464482120211465</v>
      </c>
      <c r="Q721" s="42">
        <f t="shared" ca="1" si="199"/>
        <v>0.21872002959423281</v>
      </c>
      <c r="R721" s="42">
        <f t="shared" ca="1" si="200"/>
        <v>1.7065241043211103E-2</v>
      </c>
      <c r="S721" s="42">
        <f t="shared" ca="1" si="201"/>
        <v>1.9737107510491056E-2</v>
      </c>
      <c r="T721" s="42">
        <f t="shared" ca="1" si="202"/>
        <v>0.15124340547090406</v>
      </c>
      <c r="U721">
        <f ca="1">+(L721^2*Markiwitz!$B$4^2)+(M721^2*Markiwitz!$C$4^2)+(N721^2*Markiwitz!$D$4^2)+(O721^2*Markiwitz!$E$4^2)+(P721^2*Markiwitz!$F$4^2)+(Q721^2*Markiwitz!$G$4^2)+(R721^2*Markiwitz!$H$4^2)+(S721^2*Markiwitz!$I$4^2)+(T721^2*Markiwitz!$J$4^2)+(2*L721*M721*Markiwitz!$B$8)+(2*L721*N721*Markiwitz!$E$8)+(2*L721*O721*Markiwitz!$H$8)+(2*L721*P721*Markiwitz!$B$11)+(2*L721*Q721*Markiwitz!$E$11)+(2*L721*R721*Markiwitz!$H$11)+(2*L721*S721*Markiwitz!$K$8)+(2*L721*T721*Markiwitz!$K$11)</f>
        <v>2.4203491364118659E-2</v>
      </c>
      <c r="V721" s="5">
        <f t="shared" ca="1" si="193"/>
        <v>0.15557471312561905</v>
      </c>
      <c r="W721" s="42">
        <f ca="1">SUMPRODUCT(L721:T721,Markiwitz!$B$3:$J$3)</f>
        <v>0.77692008547994973</v>
      </c>
    </row>
    <row r="722" spans="1:23" x14ac:dyDescent="0.25">
      <c r="A722">
        <v>721</v>
      </c>
      <c r="B722" s="25">
        <f t="shared" ca="1" si="192"/>
        <v>1</v>
      </c>
      <c r="C722" s="46">
        <v>0</v>
      </c>
      <c r="D722">
        <f t="shared" ref="D722:K731" ca="1" si="204">RAND()</f>
        <v>0.55864818456703436</v>
      </c>
      <c r="E722">
        <f t="shared" ca="1" si="204"/>
        <v>0.75622027285507154</v>
      </c>
      <c r="F722">
        <f t="shared" ca="1" si="204"/>
        <v>0.62386375016438245</v>
      </c>
      <c r="G722">
        <f t="shared" ca="1" si="204"/>
        <v>0.4972464146141895</v>
      </c>
      <c r="H722">
        <f t="shared" ca="1" si="204"/>
        <v>0.75666485832339192</v>
      </c>
      <c r="I722">
        <f t="shared" ca="1" si="204"/>
        <v>0.57666525351375786</v>
      </c>
      <c r="J722">
        <f t="shared" ca="1" si="204"/>
        <v>0.90239593213218416</v>
      </c>
      <c r="K722">
        <f t="shared" ca="1" si="204"/>
        <v>0.63577422208080314</v>
      </c>
      <c r="L722" s="42">
        <f t="shared" ca="1" si="194"/>
        <v>0</v>
      </c>
      <c r="M722" s="42">
        <f t="shared" ca="1" si="195"/>
        <v>0.105256788831269</v>
      </c>
      <c r="N722" s="42">
        <f t="shared" ca="1" si="196"/>
        <v>0.14248201241631298</v>
      </c>
      <c r="O722" s="42">
        <f t="shared" ca="1" si="197"/>
        <v>0.11754427352418337</v>
      </c>
      <c r="P722" s="42">
        <f t="shared" ca="1" si="198"/>
        <v>9.368787424005505E-2</v>
      </c>
      <c r="Q722" s="42">
        <f t="shared" ca="1" si="199"/>
        <v>0.14256577826403108</v>
      </c>
      <c r="R722" s="42">
        <f t="shared" ca="1" si="200"/>
        <v>0.10865144556492233</v>
      </c>
      <c r="S722" s="42">
        <f t="shared" ca="1" si="201"/>
        <v>0.17002346144604011</v>
      </c>
      <c r="T722" s="42">
        <f t="shared" ca="1" si="202"/>
        <v>0.11978836571318613</v>
      </c>
      <c r="U722">
        <f ca="1">+(L722^2*Markiwitz!$B$4^2)+(M722^2*Markiwitz!$C$4^2)+(N722^2*Markiwitz!$D$4^2)+(O722^2*Markiwitz!$E$4^2)+(P722^2*Markiwitz!$F$4^2)+(Q722^2*Markiwitz!$G$4^2)+(R722^2*Markiwitz!$H$4^2)+(S722^2*Markiwitz!$I$4^2)+(T722^2*Markiwitz!$J$4^2)+(2*L722*M722*Markiwitz!$B$8)+(2*L722*N722*Markiwitz!$E$8)+(2*L722*O722*Markiwitz!$H$8)+(2*L722*P722*Markiwitz!$B$11)+(2*L722*Q722*Markiwitz!$E$11)+(2*L722*R722*Markiwitz!$H$11)+(2*L722*S722*Markiwitz!$K$8)+(2*L722*T722*Markiwitz!$K$11)</f>
        <v>1.4235358282061487E-2</v>
      </c>
      <c r="V722" s="5">
        <f t="shared" ca="1" si="193"/>
        <v>0.11931202069389943</v>
      </c>
      <c r="W722" s="42">
        <f ca="1">SUMPRODUCT(L722:T722,Markiwitz!$B$3:$J$3)</f>
        <v>0.50468802565369197</v>
      </c>
    </row>
    <row r="723" spans="1:23" x14ac:dyDescent="0.25">
      <c r="A723">
        <v>722</v>
      </c>
      <c r="B723" s="25">
        <f t="shared" ca="1" si="192"/>
        <v>0.99999999999999989</v>
      </c>
      <c r="C723" s="46">
        <v>0</v>
      </c>
      <c r="D723">
        <f t="shared" ca="1" si="204"/>
        <v>7.8450220211868427E-2</v>
      </c>
      <c r="E723">
        <f t="shared" ca="1" si="204"/>
        <v>1.0523170538459192E-2</v>
      </c>
      <c r="F723">
        <f t="shared" ca="1" si="204"/>
        <v>0.50504541696131344</v>
      </c>
      <c r="G723">
        <f t="shared" ca="1" si="204"/>
        <v>0.86312210266948652</v>
      </c>
      <c r="H723">
        <f t="shared" ca="1" si="204"/>
        <v>0.38955264849403204</v>
      </c>
      <c r="I723">
        <f t="shared" ca="1" si="204"/>
        <v>0.16962907644594505</v>
      </c>
      <c r="J723">
        <f t="shared" ca="1" si="204"/>
        <v>0.99049584834545967</v>
      </c>
      <c r="K723">
        <f t="shared" ca="1" si="204"/>
        <v>0.11411793135448722</v>
      </c>
      <c r="L723" s="42">
        <f t="shared" ca="1" si="194"/>
        <v>0</v>
      </c>
      <c r="M723" s="42">
        <f t="shared" ca="1" si="195"/>
        <v>2.5136756979183522E-2</v>
      </c>
      <c r="N723" s="42">
        <f t="shared" ca="1" si="196"/>
        <v>3.3717990817791815E-3</v>
      </c>
      <c r="O723" s="42">
        <f t="shared" ca="1" si="197"/>
        <v>0.16182496206283867</v>
      </c>
      <c r="P723" s="42">
        <f t="shared" ca="1" si="198"/>
        <v>0.2765586951772821</v>
      </c>
      <c r="Q723" s="42">
        <f t="shared" ca="1" si="199"/>
        <v>0.12481915575694431</v>
      </c>
      <c r="R723" s="42">
        <f t="shared" ca="1" si="200"/>
        <v>5.4351980908525124E-2</v>
      </c>
      <c r="S723" s="42">
        <f t="shared" ca="1" si="201"/>
        <v>0.31737136443351038</v>
      </c>
      <c r="T723" s="42">
        <f t="shared" ca="1" si="202"/>
        <v>3.6565285599936666E-2</v>
      </c>
      <c r="U723">
        <f ca="1">+(L723^2*Markiwitz!$B$4^2)+(M723^2*Markiwitz!$C$4^2)+(N723^2*Markiwitz!$D$4^2)+(O723^2*Markiwitz!$E$4^2)+(P723^2*Markiwitz!$F$4^2)+(Q723^2*Markiwitz!$G$4^2)+(R723^2*Markiwitz!$H$4^2)+(S723^2*Markiwitz!$I$4^2)+(T723^2*Markiwitz!$J$4^2)+(2*L723*M723*Markiwitz!$B$8)+(2*L723*N723*Markiwitz!$E$8)+(2*L723*O723*Markiwitz!$H$8)+(2*L723*P723*Markiwitz!$B$11)+(2*L723*Q723*Markiwitz!$E$11)+(2*L723*R723*Markiwitz!$H$11)+(2*L723*S723*Markiwitz!$K$8)+(2*L723*T723*Markiwitz!$K$11)</f>
        <v>2.7285023104261657E-2</v>
      </c>
      <c r="V723" s="5">
        <f t="shared" ca="1" si="193"/>
        <v>0.16518178805262296</v>
      </c>
      <c r="W723" s="42">
        <f ca="1">SUMPRODUCT(L723:T723,Markiwitz!$B$3:$J$3)</f>
        <v>0.47096916417435003</v>
      </c>
    </row>
    <row r="724" spans="1:23" x14ac:dyDescent="0.25">
      <c r="A724">
        <v>723</v>
      </c>
      <c r="B724" s="25">
        <f t="shared" ca="1" si="192"/>
        <v>1</v>
      </c>
      <c r="C724" s="46">
        <v>0</v>
      </c>
      <c r="D724">
        <f t="shared" ca="1" si="204"/>
        <v>0.61143503977744251</v>
      </c>
      <c r="E724">
        <f t="shared" ca="1" si="204"/>
        <v>0.22721381464000101</v>
      </c>
      <c r="F724">
        <f t="shared" ca="1" si="204"/>
        <v>0.58193106146799933</v>
      </c>
      <c r="G724">
        <f t="shared" ca="1" si="204"/>
        <v>0.64784931213837893</v>
      </c>
      <c r="H724">
        <f t="shared" ca="1" si="204"/>
        <v>0.88640324831802786</v>
      </c>
      <c r="I724">
        <f t="shared" ca="1" si="204"/>
        <v>0.36502028189075186</v>
      </c>
      <c r="J724">
        <f t="shared" ca="1" si="204"/>
        <v>6.2014341042340271E-2</v>
      </c>
      <c r="K724">
        <f t="shared" ca="1" si="204"/>
        <v>0.83672998117342701</v>
      </c>
      <c r="L724" s="42">
        <f t="shared" ca="1" si="194"/>
        <v>0</v>
      </c>
      <c r="M724" s="42">
        <f t="shared" ca="1" si="195"/>
        <v>0.14493800382388186</v>
      </c>
      <c r="N724" s="42">
        <f t="shared" ca="1" si="196"/>
        <v>5.3860041693256908E-2</v>
      </c>
      <c r="O724" s="42">
        <f t="shared" ca="1" si="197"/>
        <v>0.13794421471655441</v>
      </c>
      <c r="P724" s="42">
        <f t="shared" ca="1" si="198"/>
        <v>0.15356984793378822</v>
      </c>
      <c r="Q724" s="42">
        <f t="shared" ca="1" si="199"/>
        <v>0.21011801587456119</v>
      </c>
      <c r="R724" s="42">
        <f t="shared" ca="1" si="200"/>
        <v>8.6526462454185382E-2</v>
      </c>
      <c r="S724" s="42">
        <f t="shared" ca="1" si="201"/>
        <v>1.4700228502445449E-2</v>
      </c>
      <c r="T724" s="42">
        <f t="shared" ca="1" si="202"/>
        <v>0.19834318500132658</v>
      </c>
      <c r="U724">
        <f ca="1">+(L724^2*Markiwitz!$B$4^2)+(M724^2*Markiwitz!$C$4^2)+(N724^2*Markiwitz!$D$4^2)+(O724^2*Markiwitz!$E$4^2)+(P724^2*Markiwitz!$F$4^2)+(Q724^2*Markiwitz!$G$4^2)+(R724^2*Markiwitz!$H$4^2)+(S724^2*Markiwitz!$I$4^2)+(T724^2*Markiwitz!$J$4^2)+(2*L724*M724*Markiwitz!$B$8)+(2*L724*N724*Markiwitz!$E$8)+(2*L724*O724*Markiwitz!$H$8)+(2*L724*P724*Markiwitz!$B$11)+(2*L724*Q724*Markiwitz!$E$11)+(2*L724*R724*Markiwitz!$H$11)+(2*L724*S724*Markiwitz!$K$8)+(2*L724*T724*Markiwitz!$K$11)</f>
        <v>1.8717502221774544E-2</v>
      </c>
      <c r="V724" s="5">
        <f t="shared" ca="1" si="193"/>
        <v>0.13681192280563323</v>
      </c>
      <c r="W724" s="42">
        <f ca="1">SUMPRODUCT(L724:T724,Markiwitz!$B$3:$J$3)</f>
        <v>0.71870751532979471</v>
      </c>
    </row>
    <row r="725" spans="1:23" x14ac:dyDescent="0.25">
      <c r="A725">
        <v>724</v>
      </c>
      <c r="B725" s="25">
        <f t="shared" ca="1" si="192"/>
        <v>0.99999999999999989</v>
      </c>
      <c r="C725" s="46">
        <v>0</v>
      </c>
      <c r="D725">
        <f t="shared" ca="1" si="204"/>
        <v>0.3557862997579232</v>
      </c>
      <c r="E725">
        <f t="shared" ca="1" si="204"/>
        <v>6.2598725213500406E-2</v>
      </c>
      <c r="F725">
        <f t="shared" ca="1" si="204"/>
        <v>0.51964192826402666</v>
      </c>
      <c r="G725">
        <f t="shared" ca="1" si="204"/>
        <v>0.8306555736374176</v>
      </c>
      <c r="H725">
        <f t="shared" ca="1" si="204"/>
        <v>0.49804927858986459</v>
      </c>
      <c r="I725">
        <f t="shared" ca="1" si="204"/>
        <v>0.3199927647288473</v>
      </c>
      <c r="J725">
        <f t="shared" ca="1" si="204"/>
        <v>0.31514969244072821</v>
      </c>
      <c r="K725">
        <f t="shared" ca="1" si="204"/>
        <v>0.90476997651320923</v>
      </c>
      <c r="L725" s="42">
        <f t="shared" ca="1" si="194"/>
        <v>0</v>
      </c>
      <c r="M725" s="42">
        <f t="shared" ca="1" si="195"/>
        <v>9.3464552347499383E-2</v>
      </c>
      <c r="N725" s="42">
        <f t="shared" ca="1" si="196"/>
        <v>1.6444595628288088E-2</v>
      </c>
      <c r="O725" s="42">
        <f t="shared" ca="1" si="197"/>
        <v>0.1365091917233304</v>
      </c>
      <c r="P725" s="42">
        <f t="shared" ca="1" si="198"/>
        <v>0.21821203176682358</v>
      </c>
      <c r="Q725" s="42">
        <f t="shared" ca="1" si="199"/>
        <v>0.13083683352076589</v>
      </c>
      <c r="R725" s="42">
        <f t="shared" ca="1" si="200"/>
        <v>8.4061641862460068E-2</v>
      </c>
      <c r="S725" s="42">
        <f t="shared" ca="1" si="201"/>
        <v>8.2789373695575583E-2</v>
      </c>
      <c r="T725" s="42">
        <f t="shared" ca="1" si="202"/>
        <v>0.23768177945525693</v>
      </c>
      <c r="U725">
        <f ca="1">+(L725^2*Markiwitz!$B$4^2)+(M725^2*Markiwitz!$C$4^2)+(N725^2*Markiwitz!$D$4^2)+(O725^2*Markiwitz!$E$4^2)+(P725^2*Markiwitz!$F$4^2)+(Q725^2*Markiwitz!$G$4^2)+(R725^2*Markiwitz!$H$4^2)+(S725^2*Markiwitz!$I$4^2)+(T725^2*Markiwitz!$J$4^2)+(2*L725*M725*Markiwitz!$B$8)+(2*L725*N725*Markiwitz!$E$8)+(2*L725*O725*Markiwitz!$H$8)+(2*L725*P725*Markiwitz!$B$11)+(2*L725*Q725*Markiwitz!$E$11)+(2*L725*R725*Markiwitz!$H$11)+(2*L725*S725*Markiwitz!$K$8)+(2*L725*T725*Markiwitz!$K$11)</f>
        <v>1.4630090719437164E-2</v>
      </c>
      <c r="V725" s="5">
        <f t="shared" ca="1" si="193"/>
        <v>0.12095491192769793</v>
      </c>
      <c r="W725" s="42">
        <f ca="1">SUMPRODUCT(L725:T725,Markiwitz!$B$3:$J$3)</f>
        <v>0.50387127995600722</v>
      </c>
    </row>
    <row r="726" spans="1:23" x14ac:dyDescent="0.25">
      <c r="A726">
        <v>725</v>
      </c>
      <c r="B726" s="25">
        <f t="shared" ca="1" si="192"/>
        <v>0.99999999999999978</v>
      </c>
      <c r="C726" s="46">
        <v>0</v>
      </c>
      <c r="D726">
        <f t="shared" ca="1" si="204"/>
        <v>0.54206645574744849</v>
      </c>
      <c r="E726">
        <f t="shared" ca="1" si="204"/>
        <v>0.50066823704979313</v>
      </c>
      <c r="F726">
        <f t="shared" ca="1" si="204"/>
        <v>0.34694656342121388</v>
      </c>
      <c r="G726">
        <f t="shared" ca="1" si="204"/>
        <v>0.19245250615952614</v>
      </c>
      <c r="H726">
        <f t="shared" ca="1" si="204"/>
        <v>0.58039646783565613</v>
      </c>
      <c r="I726">
        <f t="shared" ca="1" si="204"/>
        <v>0.28311527637051848</v>
      </c>
      <c r="J726">
        <f t="shared" ca="1" si="204"/>
        <v>0.1093423276397324</v>
      </c>
      <c r="K726">
        <f t="shared" ca="1" si="204"/>
        <v>0.76680836376205508</v>
      </c>
      <c r="L726" s="42">
        <f t="shared" ca="1" si="194"/>
        <v>0</v>
      </c>
      <c r="M726" s="42">
        <f t="shared" ca="1" si="195"/>
        <v>0.16318474206097042</v>
      </c>
      <c r="N726" s="42">
        <f t="shared" ca="1" si="196"/>
        <v>0.1507221416393203</v>
      </c>
      <c r="O726" s="42">
        <f t="shared" ca="1" si="197"/>
        <v>0.10444546948171381</v>
      </c>
      <c r="P726" s="42">
        <f t="shared" ca="1" si="198"/>
        <v>5.7936277450197887E-2</v>
      </c>
      <c r="Q726" s="42">
        <f t="shared" ca="1" si="199"/>
        <v>0.17472368358647633</v>
      </c>
      <c r="R726" s="42">
        <f t="shared" ca="1" si="200"/>
        <v>8.5229574451971379E-2</v>
      </c>
      <c r="S726" s="42">
        <f t="shared" ca="1" si="201"/>
        <v>3.2916627367455091E-2</v>
      </c>
      <c r="T726" s="42">
        <f t="shared" ca="1" si="202"/>
        <v>0.23084148396189469</v>
      </c>
      <c r="U726">
        <f ca="1">+(L726^2*Markiwitz!$B$4^2)+(M726^2*Markiwitz!$C$4^2)+(N726^2*Markiwitz!$D$4^2)+(O726^2*Markiwitz!$E$4^2)+(P726^2*Markiwitz!$F$4^2)+(Q726^2*Markiwitz!$G$4^2)+(R726^2*Markiwitz!$H$4^2)+(S726^2*Markiwitz!$I$4^2)+(T726^2*Markiwitz!$J$4^2)+(2*L726*M726*Markiwitz!$B$8)+(2*L726*N726*Markiwitz!$E$8)+(2*L726*O726*Markiwitz!$H$8)+(2*L726*P726*Markiwitz!$B$11)+(2*L726*Q726*Markiwitz!$E$11)+(2*L726*R726*Markiwitz!$H$11)+(2*L726*S726*Markiwitz!$K$8)+(2*L726*T726*Markiwitz!$K$11)</f>
        <v>1.3881805208318309E-2</v>
      </c>
      <c r="V726" s="5">
        <f t="shared" ca="1" si="193"/>
        <v>0.11782107285336656</v>
      </c>
      <c r="W726" s="42">
        <f ca="1">SUMPRODUCT(L726:T726,Markiwitz!$B$3:$J$3)</f>
        <v>0.60252247440263329</v>
      </c>
    </row>
    <row r="727" spans="1:23" x14ac:dyDescent="0.25">
      <c r="A727">
        <v>726</v>
      </c>
      <c r="B727" s="25">
        <f t="shared" ca="1" si="192"/>
        <v>1</v>
      </c>
      <c r="C727" s="46">
        <v>0</v>
      </c>
      <c r="D727">
        <f t="shared" ca="1" si="204"/>
        <v>0.35839238283148056</v>
      </c>
      <c r="E727">
        <f t="shared" ca="1" si="204"/>
        <v>0.94360352083878141</v>
      </c>
      <c r="F727">
        <f t="shared" ca="1" si="204"/>
        <v>0.889069453600001</v>
      </c>
      <c r="G727">
        <f t="shared" ca="1" si="204"/>
        <v>0.51397564964929743</v>
      </c>
      <c r="H727">
        <f t="shared" ca="1" si="204"/>
        <v>0.18941326576732909</v>
      </c>
      <c r="I727">
        <f t="shared" ca="1" si="204"/>
        <v>0.5455821657049964</v>
      </c>
      <c r="J727">
        <f t="shared" ca="1" si="204"/>
        <v>0.25502262239103735</v>
      </c>
      <c r="K727">
        <f t="shared" ca="1" si="204"/>
        <v>0.10163683795745326</v>
      </c>
      <c r="L727" s="42">
        <f t="shared" ca="1" si="194"/>
        <v>0</v>
      </c>
      <c r="M727" s="42">
        <f t="shared" ca="1" si="195"/>
        <v>9.4395862189116539E-2</v>
      </c>
      <c r="N727" s="42">
        <f t="shared" ca="1" si="196"/>
        <v>0.2485328153755583</v>
      </c>
      <c r="O727" s="42">
        <f t="shared" ca="1" si="197"/>
        <v>0.23416925592986421</v>
      </c>
      <c r="P727" s="42">
        <f t="shared" ca="1" si="198"/>
        <v>0.1353744580438529</v>
      </c>
      <c r="Q727" s="42">
        <f t="shared" ca="1" si="199"/>
        <v>4.9888974734629235E-2</v>
      </c>
      <c r="R727" s="42">
        <f t="shared" ca="1" si="200"/>
        <v>0.14369920063547972</v>
      </c>
      <c r="S727" s="42">
        <f t="shared" ca="1" si="201"/>
        <v>6.7169620425919757E-2</v>
      </c>
      <c r="T727" s="42">
        <f t="shared" ca="1" si="202"/>
        <v>2.6769812665579339E-2</v>
      </c>
      <c r="U727">
        <f ca="1">+(L727^2*Markiwitz!$B$4^2)+(M727^2*Markiwitz!$C$4^2)+(N727^2*Markiwitz!$D$4^2)+(O727^2*Markiwitz!$E$4^2)+(P727^2*Markiwitz!$F$4^2)+(Q727^2*Markiwitz!$G$4^2)+(R727^2*Markiwitz!$H$4^2)+(S727^2*Markiwitz!$I$4^2)+(T727^2*Markiwitz!$J$4^2)+(2*L727*M727*Markiwitz!$B$8)+(2*L727*N727*Markiwitz!$E$8)+(2*L727*O727*Markiwitz!$H$8)+(2*L727*P727*Markiwitz!$B$11)+(2*L727*Q727*Markiwitz!$E$11)+(2*L727*R727*Markiwitz!$H$11)+(2*L727*S727*Markiwitz!$K$8)+(2*L727*T727*Markiwitz!$K$11)</f>
        <v>1.4954806370857558E-2</v>
      </c>
      <c r="V727" s="5">
        <f t="shared" ca="1" si="193"/>
        <v>0.1222898457389556</v>
      </c>
      <c r="W727" s="42">
        <f ca="1">SUMPRODUCT(L727:T727,Markiwitz!$B$3:$J$3)</f>
        <v>0.32041976260948085</v>
      </c>
    </row>
    <row r="728" spans="1:23" x14ac:dyDescent="0.25">
      <c r="A728">
        <v>727</v>
      </c>
      <c r="B728" s="25">
        <f t="shared" ca="1" si="192"/>
        <v>0.99999999999999989</v>
      </c>
      <c r="C728" s="46">
        <v>0</v>
      </c>
      <c r="D728">
        <f t="shared" ca="1" si="204"/>
        <v>0.98413764551548588</v>
      </c>
      <c r="E728">
        <f t="shared" ca="1" si="204"/>
        <v>0.33736393368668494</v>
      </c>
      <c r="F728">
        <f t="shared" ca="1" si="204"/>
        <v>0.25474200125329727</v>
      </c>
      <c r="G728">
        <f t="shared" ca="1" si="204"/>
        <v>0.27935720258410501</v>
      </c>
      <c r="H728">
        <f t="shared" ca="1" si="204"/>
        <v>0.81221927127417914</v>
      </c>
      <c r="I728">
        <f t="shared" ca="1" si="204"/>
        <v>0.4317769975059137</v>
      </c>
      <c r="J728">
        <f t="shared" ca="1" si="204"/>
        <v>0.8755439474385377</v>
      </c>
      <c r="K728">
        <f t="shared" ca="1" si="204"/>
        <v>2.5375887980057743E-2</v>
      </c>
      <c r="L728" s="42">
        <f t="shared" ca="1" si="194"/>
        <v>0</v>
      </c>
      <c r="M728" s="42">
        <f t="shared" ca="1" si="195"/>
        <v>0.24600262247483742</v>
      </c>
      <c r="N728" s="42">
        <f t="shared" ca="1" si="196"/>
        <v>8.4330086135340016E-2</v>
      </c>
      <c r="O728" s="42">
        <f t="shared" ca="1" si="197"/>
        <v>6.3677271821031417E-2</v>
      </c>
      <c r="P728" s="42">
        <f t="shared" ca="1" si="198"/>
        <v>6.983027705126324E-2</v>
      </c>
      <c r="Q728" s="42">
        <f t="shared" ca="1" si="199"/>
        <v>0.20302858209777261</v>
      </c>
      <c r="R728" s="42">
        <f t="shared" ca="1" si="200"/>
        <v>0.1079303024274918</v>
      </c>
      <c r="S728" s="42">
        <f t="shared" ca="1" si="201"/>
        <v>0.21885770567087029</v>
      </c>
      <c r="T728" s="42">
        <f t="shared" ca="1" si="202"/>
        <v>6.3431523213931165E-3</v>
      </c>
      <c r="U728">
        <f ca="1">+(L728^2*Markiwitz!$B$4^2)+(M728^2*Markiwitz!$C$4^2)+(N728^2*Markiwitz!$D$4^2)+(O728^2*Markiwitz!$E$4^2)+(P728^2*Markiwitz!$F$4^2)+(Q728^2*Markiwitz!$G$4^2)+(R728^2*Markiwitz!$H$4^2)+(S728^2*Markiwitz!$I$4^2)+(T728^2*Markiwitz!$J$4^2)+(2*L728*M728*Markiwitz!$B$8)+(2*L728*N728*Markiwitz!$E$8)+(2*L728*O728*Markiwitz!$H$8)+(2*L728*P728*Markiwitz!$B$11)+(2*L728*Q728*Markiwitz!$E$11)+(2*L728*R728*Markiwitz!$H$11)+(2*L728*S728*Markiwitz!$K$8)+(2*L728*T728*Markiwitz!$K$11)</f>
        <v>2.0835264107396948E-2</v>
      </c>
      <c r="V728" s="5">
        <f t="shared" ca="1" si="193"/>
        <v>0.14434425554000044</v>
      </c>
      <c r="W728" s="42">
        <f ca="1">SUMPRODUCT(L728:T728,Markiwitz!$B$3:$J$3)</f>
        <v>0.64464300326013235</v>
      </c>
    </row>
    <row r="729" spans="1:23" x14ac:dyDescent="0.25">
      <c r="A729">
        <v>728</v>
      </c>
      <c r="B729" s="25">
        <f t="shared" ca="1" si="192"/>
        <v>1</v>
      </c>
      <c r="C729" s="46">
        <v>0</v>
      </c>
      <c r="D729">
        <f t="shared" ca="1" si="204"/>
        <v>0.196535838357074</v>
      </c>
      <c r="E729">
        <f t="shared" ca="1" si="204"/>
        <v>0.42087751558849085</v>
      </c>
      <c r="F729">
        <f t="shared" ca="1" si="204"/>
        <v>0.98473555068385998</v>
      </c>
      <c r="G729">
        <f t="shared" ca="1" si="204"/>
        <v>0.32500304998557594</v>
      </c>
      <c r="H729">
        <f t="shared" ca="1" si="204"/>
        <v>0.59512109063994212</v>
      </c>
      <c r="I729">
        <f t="shared" ca="1" si="204"/>
        <v>0.91751476703252766</v>
      </c>
      <c r="J729">
        <f t="shared" ca="1" si="204"/>
        <v>0.81638610466854422</v>
      </c>
      <c r="K729">
        <f t="shared" ca="1" si="204"/>
        <v>0.70695352418344837</v>
      </c>
      <c r="L729" s="42">
        <f t="shared" ca="1" si="194"/>
        <v>0</v>
      </c>
      <c r="M729" s="42">
        <f t="shared" ca="1" si="195"/>
        <v>3.9599192381800333E-2</v>
      </c>
      <c r="N729" s="42">
        <f t="shared" ca="1" si="196"/>
        <v>8.480086811791869E-2</v>
      </c>
      <c r="O729" s="42">
        <f t="shared" ca="1" si="197"/>
        <v>0.19841028914981454</v>
      </c>
      <c r="P729" s="42">
        <f t="shared" ca="1" si="198"/>
        <v>6.5483518978702651E-2</v>
      </c>
      <c r="Q729" s="42">
        <f t="shared" ca="1" si="199"/>
        <v>0.11990848465968684</v>
      </c>
      <c r="R729" s="42">
        <f t="shared" ca="1" si="200"/>
        <v>0.1848662517563481</v>
      </c>
      <c r="S729" s="42">
        <f t="shared" ca="1" si="201"/>
        <v>0.16449025626493155</v>
      </c>
      <c r="T729" s="42">
        <f t="shared" ca="1" si="202"/>
        <v>0.14244113869079736</v>
      </c>
      <c r="U729">
        <f ca="1">+(L729^2*Markiwitz!$B$4^2)+(M729^2*Markiwitz!$C$4^2)+(N729^2*Markiwitz!$D$4^2)+(O729^2*Markiwitz!$E$4^2)+(P729^2*Markiwitz!$F$4^2)+(Q729^2*Markiwitz!$G$4^2)+(R729^2*Markiwitz!$H$4^2)+(S729^2*Markiwitz!$I$4^2)+(T729^2*Markiwitz!$J$4^2)+(2*L729*M729*Markiwitz!$B$8)+(2*L729*N729*Markiwitz!$E$8)+(2*L729*O729*Markiwitz!$H$8)+(2*L729*P729*Markiwitz!$B$11)+(2*L729*Q729*Markiwitz!$E$11)+(2*L729*R729*Markiwitz!$H$11)+(2*L729*S729*Markiwitz!$K$8)+(2*L729*T729*Markiwitz!$K$11)</f>
        <v>1.5135412693112115E-2</v>
      </c>
      <c r="V729" s="5">
        <f t="shared" ca="1" si="193"/>
        <v>0.12302606509643441</v>
      </c>
      <c r="W729" s="42">
        <f ca="1">SUMPRODUCT(L729:T729,Markiwitz!$B$3:$J$3)</f>
        <v>0.44252687345905772</v>
      </c>
    </row>
    <row r="730" spans="1:23" x14ac:dyDescent="0.25">
      <c r="A730">
        <v>729</v>
      </c>
      <c r="B730" s="25">
        <f t="shared" ca="1" si="192"/>
        <v>1</v>
      </c>
      <c r="C730" s="46">
        <v>0</v>
      </c>
      <c r="D730">
        <f t="shared" ca="1" si="204"/>
        <v>0.68714271236514879</v>
      </c>
      <c r="E730">
        <f t="shared" ca="1" si="204"/>
        <v>0.48182102455868869</v>
      </c>
      <c r="F730">
        <f t="shared" ca="1" si="204"/>
        <v>0.1323653448751968</v>
      </c>
      <c r="G730">
        <f t="shared" ca="1" si="204"/>
        <v>0.90135805295507931</v>
      </c>
      <c r="H730">
        <f t="shared" ca="1" si="204"/>
        <v>0.20300202805643963</v>
      </c>
      <c r="I730">
        <f t="shared" ca="1" si="204"/>
        <v>0.57862521454495264</v>
      </c>
      <c r="J730">
        <f t="shared" ca="1" si="204"/>
        <v>0.38050970461690137</v>
      </c>
      <c r="K730">
        <f t="shared" ca="1" si="204"/>
        <v>0.83658800399634803</v>
      </c>
      <c r="L730" s="42">
        <f t="shared" ca="1" si="194"/>
        <v>0</v>
      </c>
      <c r="M730" s="42">
        <f t="shared" ca="1" si="195"/>
        <v>0.16355042026464503</v>
      </c>
      <c r="N730" s="42">
        <f t="shared" ca="1" si="196"/>
        <v>0.11468073464343147</v>
      </c>
      <c r="O730" s="42">
        <f t="shared" ca="1" si="197"/>
        <v>3.1504965989232692E-2</v>
      </c>
      <c r="P730" s="42">
        <f t="shared" ca="1" si="198"/>
        <v>0.21453693056325027</v>
      </c>
      <c r="Q730" s="42">
        <f t="shared" ca="1" si="199"/>
        <v>4.8317571307607582E-2</v>
      </c>
      <c r="R730" s="42">
        <f t="shared" ca="1" si="200"/>
        <v>0.13772160471412889</v>
      </c>
      <c r="S730" s="42">
        <f t="shared" ca="1" si="201"/>
        <v>9.0567099068351448E-2</v>
      </c>
      <c r="T730" s="42">
        <f t="shared" ca="1" si="202"/>
        <v>0.19912067344935264</v>
      </c>
      <c r="U730">
        <f ca="1">+(L730^2*Markiwitz!$B$4^2)+(M730^2*Markiwitz!$C$4^2)+(N730^2*Markiwitz!$D$4^2)+(O730^2*Markiwitz!$E$4^2)+(P730^2*Markiwitz!$F$4^2)+(Q730^2*Markiwitz!$G$4^2)+(R730^2*Markiwitz!$H$4^2)+(S730^2*Markiwitz!$I$4^2)+(T730^2*Markiwitz!$J$4^2)+(2*L730*M730*Markiwitz!$B$8)+(2*L730*N730*Markiwitz!$E$8)+(2*L730*O730*Markiwitz!$H$8)+(2*L730*P730*Markiwitz!$B$11)+(2*L730*Q730*Markiwitz!$E$11)+(2*L730*R730*Markiwitz!$H$11)+(2*L730*S730*Markiwitz!$K$8)+(2*L730*T730*Markiwitz!$K$11)</f>
        <v>1.1147662686442232E-2</v>
      </c>
      <c r="V730" s="5">
        <f t="shared" ca="1" si="193"/>
        <v>0.10558249232918417</v>
      </c>
      <c r="W730" s="42">
        <f ca="1">SUMPRODUCT(L730:T730,Markiwitz!$B$3:$J$3)</f>
        <v>0.2739998433101572</v>
      </c>
    </row>
    <row r="731" spans="1:23" x14ac:dyDescent="0.25">
      <c r="A731">
        <v>730</v>
      </c>
      <c r="B731" s="25">
        <f t="shared" ca="1" si="192"/>
        <v>1</v>
      </c>
      <c r="C731" s="46">
        <v>0</v>
      </c>
      <c r="D731">
        <f t="shared" ca="1" si="204"/>
        <v>0.97232714911969331</v>
      </c>
      <c r="E731">
        <f t="shared" ca="1" si="204"/>
        <v>0.50296673255143265</v>
      </c>
      <c r="F731">
        <f t="shared" ca="1" si="204"/>
        <v>0.22735687446370345</v>
      </c>
      <c r="G731">
        <f t="shared" ca="1" si="204"/>
        <v>0.82221698149624645</v>
      </c>
      <c r="H731">
        <f t="shared" ca="1" si="204"/>
        <v>0.26087122351128555</v>
      </c>
      <c r="I731">
        <f t="shared" ca="1" si="204"/>
        <v>0.13062029097458172</v>
      </c>
      <c r="J731">
        <f t="shared" ca="1" si="204"/>
        <v>0.13944621149842773</v>
      </c>
      <c r="K731">
        <f t="shared" ca="1" si="204"/>
        <v>0.24026544623934942</v>
      </c>
      <c r="L731" s="42">
        <f t="shared" ca="1" si="194"/>
        <v>0</v>
      </c>
      <c r="M731" s="42">
        <f t="shared" ca="1" si="195"/>
        <v>0.29499582251479844</v>
      </c>
      <c r="N731" s="42">
        <f t="shared" ca="1" si="196"/>
        <v>0.15259584708801113</v>
      </c>
      <c r="O731" s="42">
        <f t="shared" ca="1" si="197"/>
        <v>6.8978150252757942E-2</v>
      </c>
      <c r="P731" s="42">
        <f t="shared" ca="1" si="198"/>
        <v>0.24945366892379359</v>
      </c>
      <c r="Q731" s="42">
        <f t="shared" ca="1" si="199"/>
        <v>7.9146119924581315E-2</v>
      </c>
      <c r="R731" s="42">
        <f t="shared" ca="1" si="200"/>
        <v>3.9629090073289422E-2</v>
      </c>
      <c r="S731" s="42">
        <f t="shared" ca="1" si="201"/>
        <v>4.2306799614506486E-2</v>
      </c>
      <c r="T731" s="42">
        <f t="shared" ca="1" si="202"/>
        <v>7.2894501608261678E-2</v>
      </c>
      <c r="U731">
        <f ca="1">+(L731^2*Markiwitz!$B$4^2)+(M731^2*Markiwitz!$C$4^2)+(N731^2*Markiwitz!$D$4^2)+(O731^2*Markiwitz!$E$4^2)+(P731^2*Markiwitz!$F$4^2)+(Q731^2*Markiwitz!$G$4^2)+(R731^2*Markiwitz!$H$4^2)+(S731^2*Markiwitz!$I$4^2)+(T731^2*Markiwitz!$J$4^2)+(2*L731*M731*Markiwitz!$B$8)+(2*L731*N731*Markiwitz!$E$8)+(2*L731*O731*Markiwitz!$H$8)+(2*L731*P731*Markiwitz!$B$11)+(2*L731*Q731*Markiwitz!$E$11)+(2*L731*R731*Markiwitz!$H$11)+(2*L731*S731*Markiwitz!$K$8)+(2*L731*T731*Markiwitz!$K$11)</f>
        <v>1.3847777682319521E-2</v>
      </c>
      <c r="V731" s="5">
        <f t="shared" ca="1" si="193"/>
        <v>0.11767658085753308</v>
      </c>
      <c r="W731" s="42">
        <f ca="1">SUMPRODUCT(L731:T731,Markiwitz!$B$3:$J$3)</f>
        <v>0.3964776914493422</v>
      </c>
    </row>
    <row r="732" spans="1:23" x14ac:dyDescent="0.25">
      <c r="A732">
        <v>731</v>
      </c>
      <c r="B732" s="25">
        <f t="shared" ca="1" si="192"/>
        <v>0.99999999999999989</v>
      </c>
      <c r="C732" s="46">
        <v>0</v>
      </c>
      <c r="D732">
        <f t="shared" ref="D732:K741" ca="1" si="205">RAND()</f>
        <v>0.36194895721940934</v>
      </c>
      <c r="E732">
        <f t="shared" ca="1" si="205"/>
        <v>0.13111003620547401</v>
      </c>
      <c r="F732">
        <f t="shared" ca="1" si="205"/>
        <v>0.26188279898120315</v>
      </c>
      <c r="G732">
        <f t="shared" ca="1" si="205"/>
        <v>0.6011569294780047</v>
      </c>
      <c r="H732">
        <f t="shared" ca="1" si="205"/>
        <v>1.4518207017745977E-2</v>
      </c>
      <c r="I732">
        <f t="shared" ca="1" si="205"/>
        <v>0.26511324419006954</v>
      </c>
      <c r="J732">
        <f t="shared" ca="1" si="205"/>
        <v>0.60920664657411439</v>
      </c>
      <c r="K732">
        <f t="shared" ca="1" si="205"/>
        <v>0.62171990818925227</v>
      </c>
      <c r="L732" s="42">
        <f t="shared" ca="1" si="194"/>
        <v>0</v>
      </c>
      <c r="M732" s="42">
        <f t="shared" ca="1" si="195"/>
        <v>0.12626170189906419</v>
      </c>
      <c r="N732" s="42">
        <f t="shared" ca="1" si="196"/>
        <v>4.5736217710156624E-2</v>
      </c>
      <c r="O732" s="42">
        <f t="shared" ca="1" si="197"/>
        <v>9.1354781490399842E-2</v>
      </c>
      <c r="P732" s="42">
        <f t="shared" ca="1" si="198"/>
        <v>0.20970663269046796</v>
      </c>
      <c r="Q732" s="42">
        <f t="shared" ca="1" si="199"/>
        <v>5.0645083789324025E-3</v>
      </c>
      <c r="R732" s="42">
        <f t="shared" ca="1" si="200"/>
        <v>9.2481684888869639E-2</v>
      </c>
      <c r="S732" s="42">
        <f t="shared" ca="1" si="201"/>
        <v>0.21251468327353593</v>
      </c>
      <c r="T732" s="42">
        <f t="shared" ca="1" si="202"/>
        <v>0.21687978966857327</v>
      </c>
      <c r="U732">
        <f ca="1">+(L732^2*Markiwitz!$B$4^2)+(M732^2*Markiwitz!$C$4^2)+(N732^2*Markiwitz!$D$4^2)+(O732^2*Markiwitz!$E$4^2)+(P732^2*Markiwitz!$F$4^2)+(Q732^2*Markiwitz!$G$4^2)+(R732^2*Markiwitz!$H$4^2)+(S732^2*Markiwitz!$I$4^2)+(T732^2*Markiwitz!$J$4^2)+(2*L732*M732*Markiwitz!$B$8)+(2*L732*N732*Markiwitz!$E$8)+(2*L732*O732*Markiwitz!$H$8)+(2*L732*P732*Markiwitz!$B$11)+(2*L732*Q732*Markiwitz!$E$11)+(2*L732*R732*Markiwitz!$H$11)+(2*L732*S732*Markiwitz!$K$8)+(2*L732*T732*Markiwitz!$K$11)</f>
        <v>1.3274969060261068E-2</v>
      </c>
      <c r="V732" s="5">
        <f t="shared" ca="1" si="193"/>
        <v>0.1152170519509203</v>
      </c>
      <c r="W732" s="42">
        <f ca="1">SUMPRODUCT(L732:T732,Markiwitz!$B$3:$J$3)</f>
        <v>0.14142839190424472</v>
      </c>
    </row>
    <row r="733" spans="1:23" x14ac:dyDescent="0.25">
      <c r="A733">
        <v>732</v>
      </c>
      <c r="B733" s="25">
        <f t="shared" ca="1" si="192"/>
        <v>1</v>
      </c>
      <c r="C733" s="46">
        <v>0</v>
      </c>
      <c r="D733">
        <f t="shared" ca="1" si="205"/>
        <v>0.14309092688340752</v>
      </c>
      <c r="E733">
        <f t="shared" ca="1" si="205"/>
        <v>0.81000235761968342</v>
      </c>
      <c r="F733">
        <f t="shared" ca="1" si="205"/>
        <v>0.65184029890646245</v>
      </c>
      <c r="G733">
        <f t="shared" ca="1" si="205"/>
        <v>0.54166601941814263</v>
      </c>
      <c r="H733">
        <f t="shared" ca="1" si="205"/>
        <v>0.24165143752785456</v>
      </c>
      <c r="I733">
        <f t="shared" ca="1" si="205"/>
        <v>0.71217889328085004</v>
      </c>
      <c r="J733">
        <f t="shared" ca="1" si="205"/>
        <v>0.29028734260434474</v>
      </c>
      <c r="K733">
        <f t="shared" ca="1" si="205"/>
        <v>0.15308136435500352</v>
      </c>
      <c r="L733" s="42">
        <f t="shared" ca="1" si="194"/>
        <v>0</v>
      </c>
      <c r="M733" s="42">
        <f t="shared" ca="1" si="195"/>
        <v>4.0377837850107783E-2</v>
      </c>
      <c r="N733" s="42">
        <f t="shared" ca="1" si="196"/>
        <v>0.22856895658256524</v>
      </c>
      <c r="O733" s="42">
        <f t="shared" ca="1" si="197"/>
        <v>0.18393830039871606</v>
      </c>
      <c r="P733" s="42">
        <f t="shared" ca="1" si="198"/>
        <v>0.15284898335168476</v>
      </c>
      <c r="Q733" s="42">
        <f t="shared" ca="1" si="199"/>
        <v>6.8189945884518571E-2</v>
      </c>
      <c r="R733" s="42">
        <f t="shared" ca="1" si="200"/>
        <v>0.20096483054159237</v>
      </c>
      <c r="S733" s="42">
        <f t="shared" ca="1" si="201"/>
        <v>8.1914175167566661E-2</v>
      </c>
      <c r="T733" s="42">
        <f t="shared" ca="1" si="202"/>
        <v>4.3196970223248629E-2</v>
      </c>
      <c r="U733">
        <f ca="1">+(L733^2*Markiwitz!$B$4^2)+(M733^2*Markiwitz!$C$4^2)+(N733^2*Markiwitz!$D$4^2)+(O733^2*Markiwitz!$E$4^2)+(P733^2*Markiwitz!$F$4^2)+(Q733^2*Markiwitz!$G$4^2)+(R733^2*Markiwitz!$H$4^2)+(S733^2*Markiwitz!$I$4^2)+(T733^2*Markiwitz!$J$4^2)+(2*L733*M733*Markiwitz!$B$8)+(2*L733*N733*Markiwitz!$E$8)+(2*L733*O733*Markiwitz!$H$8)+(2*L733*P733*Markiwitz!$B$11)+(2*L733*Q733*Markiwitz!$E$11)+(2*L733*R733*Markiwitz!$H$11)+(2*L733*S733*Markiwitz!$K$8)+(2*L733*T733*Markiwitz!$K$11)</f>
        <v>1.5367237376474999E-2</v>
      </c>
      <c r="V733" s="5">
        <f t="shared" ca="1" si="193"/>
        <v>0.12396466180518946</v>
      </c>
      <c r="W733" s="42">
        <f ca="1">SUMPRODUCT(L733:T733,Markiwitz!$B$3:$J$3)</f>
        <v>0.35405231845228402</v>
      </c>
    </row>
    <row r="734" spans="1:23" x14ac:dyDescent="0.25">
      <c r="A734">
        <v>733</v>
      </c>
      <c r="B734" s="25">
        <f t="shared" ca="1" si="192"/>
        <v>1.0000000000000002</v>
      </c>
      <c r="C734" s="46">
        <v>0</v>
      </c>
      <c r="D734">
        <f t="shared" ca="1" si="205"/>
        <v>0.48009527005116692</v>
      </c>
      <c r="E734">
        <f t="shared" ca="1" si="205"/>
        <v>0.95581700870133846</v>
      </c>
      <c r="F734">
        <f t="shared" ca="1" si="205"/>
        <v>0.12076607249967419</v>
      </c>
      <c r="G734">
        <f t="shared" ca="1" si="205"/>
        <v>0.5915487539779366</v>
      </c>
      <c r="H734">
        <f t="shared" ca="1" si="205"/>
        <v>4.4543599985868543E-2</v>
      </c>
      <c r="I734">
        <f t="shared" ca="1" si="205"/>
        <v>0.72423475788522573</v>
      </c>
      <c r="J734">
        <f t="shared" ca="1" si="205"/>
        <v>0.52699228797250486</v>
      </c>
      <c r="K734">
        <f t="shared" ca="1" si="205"/>
        <v>0.85655545394161337</v>
      </c>
      <c r="L734" s="42">
        <f t="shared" ca="1" si="194"/>
        <v>0</v>
      </c>
      <c r="M734" s="42">
        <f t="shared" ca="1" si="195"/>
        <v>0.11163570060969767</v>
      </c>
      <c r="N734" s="42">
        <f t="shared" ca="1" si="196"/>
        <v>0.22225443172907605</v>
      </c>
      <c r="O734" s="42">
        <f t="shared" ca="1" si="197"/>
        <v>2.8081520386455436E-2</v>
      </c>
      <c r="P734" s="42">
        <f t="shared" ca="1" si="198"/>
        <v>0.13755178131224358</v>
      </c>
      <c r="Q734" s="42">
        <f t="shared" ca="1" si="199"/>
        <v>1.0357644205848112E-2</v>
      </c>
      <c r="R734" s="42">
        <f t="shared" ca="1" si="200"/>
        <v>0.16840502218194145</v>
      </c>
      <c r="S734" s="42">
        <f t="shared" ca="1" si="201"/>
        <v>0.12254058090896856</v>
      </c>
      <c r="T734" s="42">
        <f t="shared" ca="1" si="202"/>
        <v>0.19917331866576929</v>
      </c>
      <c r="U734">
        <f ca="1">+(L734^2*Markiwitz!$B$4^2)+(M734^2*Markiwitz!$C$4^2)+(N734^2*Markiwitz!$D$4^2)+(O734^2*Markiwitz!$E$4^2)+(P734^2*Markiwitz!$F$4^2)+(Q734^2*Markiwitz!$G$4^2)+(R734^2*Markiwitz!$H$4^2)+(S734^2*Markiwitz!$I$4^2)+(T734^2*Markiwitz!$J$4^2)+(2*L734*M734*Markiwitz!$B$8)+(2*L734*N734*Markiwitz!$E$8)+(2*L734*O734*Markiwitz!$H$8)+(2*L734*P734*Markiwitz!$B$11)+(2*L734*Q734*Markiwitz!$E$11)+(2*L734*R734*Markiwitz!$H$11)+(2*L734*S734*Markiwitz!$K$8)+(2*L734*T734*Markiwitz!$K$11)</f>
        <v>1.1278910247977976E-2</v>
      </c>
      <c r="V734" s="5">
        <f t="shared" ca="1" si="193"/>
        <v>0.10620221395045386</v>
      </c>
      <c r="W734" s="42">
        <f ca="1">SUMPRODUCT(L734:T734,Markiwitz!$B$3:$J$3)</f>
        <v>0.15724354258979226</v>
      </c>
    </row>
    <row r="735" spans="1:23" x14ac:dyDescent="0.25">
      <c r="A735">
        <v>734</v>
      </c>
      <c r="B735" s="25">
        <f t="shared" ca="1" si="192"/>
        <v>1</v>
      </c>
      <c r="C735" s="46">
        <v>0</v>
      </c>
      <c r="D735">
        <f t="shared" ca="1" si="205"/>
        <v>0.22320233375353971</v>
      </c>
      <c r="E735">
        <f t="shared" ca="1" si="205"/>
        <v>0.23620278423563201</v>
      </c>
      <c r="F735">
        <f t="shared" ca="1" si="205"/>
        <v>0.31065690956072745</v>
      </c>
      <c r="G735">
        <f t="shared" ca="1" si="205"/>
        <v>0.65138159070183876</v>
      </c>
      <c r="H735">
        <f t="shared" ca="1" si="205"/>
        <v>0.37176661508619058</v>
      </c>
      <c r="I735">
        <f t="shared" ca="1" si="205"/>
        <v>0.7053198887029366</v>
      </c>
      <c r="J735">
        <f t="shared" ca="1" si="205"/>
        <v>0.82158968600318927</v>
      </c>
      <c r="K735">
        <f t="shared" ca="1" si="205"/>
        <v>0.7824845021519643</v>
      </c>
      <c r="L735" s="42">
        <f t="shared" ca="1" si="194"/>
        <v>0</v>
      </c>
      <c r="M735" s="42">
        <f t="shared" ca="1" si="195"/>
        <v>5.4405035649873652E-2</v>
      </c>
      <c r="N735" s="42">
        <f t="shared" ca="1" si="196"/>
        <v>5.757386439842805E-2</v>
      </c>
      <c r="O735" s="42">
        <f t="shared" ca="1" si="197"/>
        <v>7.572187958479587E-2</v>
      </c>
      <c r="P735" s="42">
        <f t="shared" ca="1" si="198"/>
        <v>0.15877270666415216</v>
      </c>
      <c r="Q735" s="42">
        <f t="shared" ca="1" si="199"/>
        <v>9.0617224323158746E-2</v>
      </c>
      <c r="R735" s="42">
        <f t="shared" ca="1" si="200"/>
        <v>0.17192003795004962</v>
      </c>
      <c r="S735" s="42">
        <f t="shared" ca="1" si="201"/>
        <v>0.20026052328793426</v>
      </c>
      <c r="T735" s="42">
        <f t="shared" ca="1" si="202"/>
        <v>0.19072872814160768</v>
      </c>
      <c r="U735">
        <f ca="1">+(L735^2*Markiwitz!$B$4^2)+(M735^2*Markiwitz!$C$4^2)+(N735^2*Markiwitz!$D$4^2)+(O735^2*Markiwitz!$E$4^2)+(P735^2*Markiwitz!$F$4^2)+(Q735^2*Markiwitz!$G$4^2)+(R735^2*Markiwitz!$H$4^2)+(S735^2*Markiwitz!$I$4^2)+(T735^2*Markiwitz!$J$4^2)+(2*L735*M735*Markiwitz!$B$8)+(2*L735*N735*Markiwitz!$E$8)+(2*L735*O735*Markiwitz!$H$8)+(2*L735*P735*Markiwitz!$B$11)+(2*L735*Q735*Markiwitz!$E$11)+(2*L735*R735*Markiwitz!$H$11)+(2*L735*S735*Markiwitz!$K$8)+(2*L735*T735*Markiwitz!$K$11)</f>
        <v>1.3943023819302829E-2</v>
      </c>
      <c r="V735" s="5">
        <f t="shared" ca="1" si="193"/>
        <v>0.11808058188924557</v>
      </c>
      <c r="W735" s="42">
        <f ca="1">SUMPRODUCT(L735:T735,Markiwitz!$B$3:$J$3)</f>
        <v>0.35273858512558243</v>
      </c>
    </row>
    <row r="736" spans="1:23" x14ac:dyDescent="0.25">
      <c r="A736">
        <v>735</v>
      </c>
      <c r="B736" s="25">
        <f t="shared" ca="1" si="192"/>
        <v>1</v>
      </c>
      <c r="C736" s="46">
        <v>0</v>
      </c>
      <c r="D736">
        <f t="shared" ca="1" si="205"/>
        <v>0.62001159236556336</v>
      </c>
      <c r="E736">
        <f t="shared" ca="1" si="205"/>
        <v>0.84150982434089039</v>
      </c>
      <c r="F736">
        <f t="shared" ca="1" si="205"/>
        <v>0.93753506177627566</v>
      </c>
      <c r="G736">
        <f t="shared" ca="1" si="205"/>
        <v>3.5818162237768014E-2</v>
      </c>
      <c r="H736">
        <f t="shared" ca="1" si="205"/>
        <v>0.67008416453942543</v>
      </c>
      <c r="I736">
        <f t="shared" ca="1" si="205"/>
        <v>0.10494950762155786</v>
      </c>
      <c r="J736">
        <f t="shared" ca="1" si="205"/>
        <v>0.40128675788639645</v>
      </c>
      <c r="K736">
        <f t="shared" ca="1" si="205"/>
        <v>0.91225410688768638</v>
      </c>
      <c r="L736" s="42">
        <f t="shared" ca="1" si="194"/>
        <v>0</v>
      </c>
      <c r="M736" s="42">
        <f t="shared" ca="1" si="195"/>
        <v>0.13706611216684569</v>
      </c>
      <c r="N736" s="42">
        <f t="shared" ca="1" si="196"/>
        <v>0.18603277969777754</v>
      </c>
      <c r="O736" s="42">
        <f t="shared" ca="1" si="197"/>
        <v>0.20726110208276644</v>
      </c>
      <c r="P736" s="42">
        <f t="shared" ca="1" si="198"/>
        <v>7.9183297592241401E-3</v>
      </c>
      <c r="Q736" s="42">
        <f t="shared" ca="1" si="199"/>
        <v>0.14813566776641007</v>
      </c>
      <c r="R736" s="42">
        <f t="shared" ca="1" si="200"/>
        <v>2.3201212946080147E-2</v>
      </c>
      <c r="S736" s="42">
        <f t="shared" ca="1" si="201"/>
        <v>8.8712560288867315E-2</v>
      </c>
      <c r="T736" s="42">
        <f t="shared" ca="1" si="202"/>
        <v>0.20167223529202866</v>
      </c>
      <c r="U736">
        <f ca="1">+(L736^2*Markiwitz!$B$4^2)+(M736^2*Markiwitz!$C$4^2)+(N736^2*Markiwitz!$D$4^2)+(O736^2*Markiwitz!$E$4^2)+(P736^2*Markiwitz!$F$4^2)+(Q736^2*Markiwitz!$G$4^2)+(R736^2*Markiwitz!$H$4^2)+(S736^2*Markiwitz!$I$4^2)+(T736^2*Markiwitz!$J$4^2)+(2*L736*M736*Markiwitz!$B$8)+(2*L736*N736*Markiwitz!$E$8)+(2*L736*O736*Markiwitz!$H$8)+(2*L736*P736*Markiwitz!$B$11)+(2*L736*Q736*Markiwitz!$E$11)+(2*L736*R736*Markiwitz!$H$11)+(2*L736*S736*Markiwitz!$K$8)+(2*L736*T736*Markiwitz!$K$11)</f>
        <v>1.4673125911477541E-2</v>
      </c>
      <c r="V736" s="5">
        <f t="shared" ca="1" si="193"/>
        <v>0.12113267895773436</v>
      </c>
      <c r="W736" s="42">
        <f ca="1">SUMPRODUCT(L736:T736,Markiwitz!$B$3:$J$3)</f>
        <v>0.53685744438820804</v>
      </c>
    </row>
    <row r="737" spans="1:23" x14ac:dyDescent="0.25">
      <c r="A737">
        <v>736</v>
      </c>
      <c r="B737" s="25">
        <f t="shared" ca="1" si="192"/>
        <v>0.99999999999999989</v>
      </c>
      <c r="C737" s="46">
        <v>0</v>
      </c>
      <c r="D737">
        <f t="shared" ca="1" si="205"/>
        <v>0.62646282470298986</v>
      </c>
      <c r="E737">
        <f t="shared" ca="1" si="205"/>
        <v>0.49005668925431112</v>
      </c>
      <c r="F737">
        <f t="shared" ca="1" si="205"/>
        <v>0.72903581425063813</v>
      </c>
      <c r="G737">
        <f t="shared" ca="1" si="205"/>
        <v>0.9138785999488015</v>
      </c>
      <c r="H737">
        <f t="shared" ca="1" si="205"/>
        <v>0.12605631182198318</v>
      </c>
      <c r="I737">
        <f t="shared" ca="1" si="205"/>
        <v>0.76511108860233257</v>
      </c>
      <c r="J737">
        <f t="shared" ca="1" si="205"/>
        <v>0.89324229001975308</v>
      </c>
      <c r="K737">
        <f t="shared" ca="1" si="205"/>
        <v>0.15430139937738818</v>
      </c>
      <c r="L737" s="42">
        <f t="shared" ca="1" si="194"/>
        <v>0</v>
      </c>
      <c r="M737" s="42">
        <f t="shared" ca="1" si="195"/>
        <v>0.13334258995959691</v>
      </c>
      <c r="N737" s="42">
        <f t="shared" ca="1" si="196"/>
        <v>0.10430854888025623</v>
      </c>
      <c r="O737" s="42">
        <f t="shared" ca="1" si="197"/>
        <v>0.15517524713708641</v>
      </c>
      <c r="P737" s="42">
        <f t="shared" ca="1" si="198"/>
        <v>0.19451902749951308</v>
      </c>
      <c r="Q737" s="42">
        <f t="shared" ca="1" si="199"/>
        <v>2.6831081488461656E-2</v>
      </c>
      <c r="R737" s="42">
        <f t="shared" ca="1" si="200"/>
        <v>0.16285386799992624</v>
      </c>
      <c r="S737" s="42">
        <f t="shared" ca="1" si="201"/>
        <v>0.19012658966498897</v>
      </c>
      <c r="T737" s="42">
        <f t="shared" ca="1" si="202"/>
        <v>3.2843047370170436E-2</v>
      </c>
      <c r="U737">
        <f ca="1">+(L737^2*Markiwitz!$B$4^2)+(M737^2*Markiwitz!$C$4^2)+(N737^2*Markiwitz!$D$4^2)+(O737^2*Markiwitz!$E$4^2)+(P737^2*Markiwitz!$F$4^2)+(Q737^2*Markiwitz!$G$4^2)+(R737^2*Markiwitz!$H$4^2)+(S737^2*Markiwitz!$I$4^2)+(T737^2*Markiwitz!$J$4^2)+(2*L737*M737*Markiwitz!$B$8)+(2*L737*N737*Markiwitz!$E$8)+(2*L737*O737*Markiwitz!$H$8)+(2*L737*P737*Markiwitz!$B$11)+(2*L737*Q737*Markiwitz!$E$11)+(2*L737*R737*Markiwitz!$H$11)+(2*L737*S737*Markiwitz!$K$8)+(2*L737*T737*Markiwitz!$K$11)</f>
        <v>1.4589306044253018E-2</v>
      </c>
      <c r="V737" s="5">
        <f t="shared" ca="1" si="193"/>
        <v>0.12078619972601595</v>
      </c>
      <c r="W737" s="42">
        <f ca="1">SUMPRODUCT(L737:T737,Markiwitz!$B$3:$J$3)</f>
        <v>0.22226382989743532</v>
      </c>
    </row>
    <row r="738" spans="1:23" x14ac:dyDescent="0.25">
      <c r="A738">
        <v>737</v>
      </c>
      <c r="B738" s="25">
        <f t="shared" ca="1" si="192"/>
        <v>0.99999999999999989</v>
      </c>
      <c r="C738" s="46">
        <v>0</v>
      </c>
      <c r="D738">
        <f t="shared" ca="1" si="205"/>
        <v>1.0677907973215994E-2</v>
      </c>
      <c r="E738">
        <f t="shared" ca="1" si="205"/>
        <v>0.64210998054288326</v>
      </c>
      <c r="F738">
        <f t="shared" ca="1" si="205"/>
        <v>0.65449362526650801</v>
      </c>
      <c r="G738">
        <f t="shared" ca="1" si="205"/>
        <v>0.9812876684594608</v>
      </c>
      <c r="H738">
        <f t="shared" ca="1" si="205"/>
        <v>0.8445090607861333</v>
      </c>
      <c r="I738">
        <f t="shared" ca="1" si="205"/>
        <v>1.8723933387563507E-2</v>
      </c>
      <c r="J738">
        <f t="shared" ca="1" si="205"/>
        <v>0.87755295563524771</v>
      </c>
      <c r="K738">
        <f t="shared" ca="1" si="205"/>
        <v>0.97800303606542982</v>
      </c>
      <c r="L738" s="42">
        <f t="shared" ca="1" si="194"/>
        <v>0</v>
      </c>
      <c r="M738" s="42">
        <f t="shared" ca="1" si="195"/>
        <v>2.1324434192077323E-3</v>
      </c>
      <c r="N738" s="42">
        <f t="shared" ca="1" si="196"/>
        <v>0.12823328369666395</v>
      </c>
      <c r="O738" s="42">
        <f t="shared" ca="1" si="197"/>
        <v>0.13070637315978156</v>
      </c>
      <c r="P738" s="42">
        <f t="shared" ca="1" si="198"/>
        <v>0.19596913891793363</v>
      </c>
      <c r="Q738" s="42">
        <f t="shared" ca="1" si="199"/>
        <v>0.16865361582548868</v>
      </c>
      <c r="R738" s="42">
        <f t="shared" ca="1" si="200"/>
        <v>3.7392838217136489E-3</v>
      </c>
      <c r="S738" s="42">
        <f t="shared" ca="1" si="201"/>
        <v>0.17525268338560776</v>
      </c>
      <c r="T738" s="42">
        <f t="shared" ca="1" si="202"/>
        <v>0.19531317777360299</v>
      </c>
      <c r="U738">
        <f ca="1">+(L738^2*Markiwitz!$B$4^2)+(M738^2*Markiwitz!$C$4^2)+(N738^2*Markiwitz!$D$4^2)+(O738^2*Markiwitz!$E$4^2)+(P738^2*Markiwitz!$F$4^2)+(Q738^2*Markiwitz!$G$4^2)+(R738^2*Markiwitz!$H$4^2)+(S738^2*Markiwitz!$I$4^2)+(T738^2*Markiwitz!$J$4^2)+(2*L738*M738*Markiwitz!$B$8)+(2*L738*N738*Markiwitz!$E$8)+(2*L738*O738*Markiwitz!$H$8)+(2*L738*P738*Markiwitz!$B$11)+(2*L738*Q738*Markiwitz!$E$11)+(2*L738*R738*Markiwitz!$H$11)+(2*L738*S738*Markiwitz!$K$8)+(2*L738*T738*Markiwitz!$K$11)</f>
        <v>1.9185759457362801E-2</v>
      </c>
      <c r="V738" s="5">
        <f t="shared" ca="1" si="193"/>
        <v>0.13851266894173545</v>
      </c>
      <c r="W738" s="42">
        <f ca="1">SUMPRODUCT(L738:T738,Markiwitz!$B$3:$J$3)</f>
        <v>0.5951582876624395</v>
      </c>
    </row>
    <row r="739" spans="1:23" x14ac:dyDescent="0.25">
      <c r="A739">
        <v>738</v>
      </c>
      <c r="B739" s="25">
        <f t="shared" ca="1" si="192"/>
        <v>1</v>
      </c>
      <c r="C739" s="46">
        <v>0</v>
      </c>
      <c r="D739">
        <f t="shared" ca="1" si="205"/>
        <v>0.34443259976897633</v>
      </c>
      <c r="E739">
        <f t="shared" ca="1" si="205"/>
        <v>0.25190188728057428</v>
      </c>
      <c r="F739">
        <f t="shared" ca="1" si="205"/>
        <v>0.93741573422359459</v>
      </c>
      <c r="G739">
        <f t="shared" ca="1" si="205"/>
        <v>0.53594974240800941</v>
      </c>
      <c r="H739">
        <f t="shared" ca="1" si="205"/>
        <v>0.32435853593308861</v>
      </c>
      <c r="I739">
        <f t="shared" ca="1" si="205"/>
        <v>0.2764315915581339</v>
      </c>
      <c r="J739">
        <f t="shared" ca="1" si="205"/>
        <v>0.50050809393909279</v>
      </c>
      <c r="K739">
        <f t="shared" ca="1" si="205"/>
        <v>0.85827314153482037</v>
      </c>
      <c r="L739" s="42">
        <f t="shared" ca="1" si="194"/>
        <v>0</v>
      </c>
      <c r="M739" s="42">
        <f t="shared" ca="1" si="195"/>
        <v>8.5482602646086925E-2</v>
      </c>
      <c r="N739" s="42">
        <f t="shared" ca="1" si="196"/>
        <v>6.2517975797435676E-2</v>
      </c>
      <c r="O739" s="42">
        <f t="shared" ca="1" si="197"/>
        <v>0.23265142955856488</v>
      </c>
      <c r="P739" s="42">
        <f t="shared" ca="1" si="198"/>
        <v>0.1330140610942922</v>
      </c>
      <c r="Q739" s="42">
        <f t="shared" ca="1" si="199"/>
        <v>8.0500544549593309E-2</v>
      </c>
      <c r="R739" s="42">
        <f t="shared" ca="1" si="200"/>
        <v>6.8605851814952865E-2</v>
      </c>
      <c r="S739" s="42">
        <f t="shared" ca="1" si="201"/>
        <v>0.12421801694741763</v>
      </c>
      <c r="T739" s="42">
        <f t="shared" ca="1" si="202"/>
        <v>0.21300951759165659</v>
      </c>
      <c r="U739">
        <f ca="1">+(L739^2*Markiwitz!$B$4^2)+(M739^2*Markiwitz!$C$4^2)+(N739^2*Markiwitz!$D$4^2)+(O739^2*Markiwitz!$E$4^2)+(P739^2*Markiwitz!$F$4^2)+(Q739^2*Markiwitz!$G$4^2)+(R739^2*Markiwitz!$H$4^2)+(S739^2*Markiwitz!$I$4^2)+(T739^2*Markiwitz!$J$4^2)+(2*L739*M739*Markiwitz!$B$8)+(2*L739*N739*Markiwitz!$E$8)+(2*L739*O739*Markiwitz!$H$8)+(2*L739*P739*Markiwitz!$B$11)+(2*L739*Q739*Markiwitz!$E$11)+(2*L739*R739*Markiwitz!$H$11)+(2*L739*S739*Markiwitz!$K$8)+(2*L739*T739*Markiwitz!$K$11)</f>
        <v>1.2296243176652693E-2</v>
      </c>
      <c r="V739" s="5">
        <f t="shared" ca="1" si="193"/>
        <v>0.11088842670293728</v>
      </c>
      <c r="W739" s="42">
        <f ca="1">SUMPRODUCT(L739:T739,Markiwitz!$B$3:$J$3)</f>
        <v>0.36797566221901362</v>
      </c>
    </row>
    <row r="740" spans="1:23" x14ac:dyDescent="0.25">
      <c r="A740">
        <v>739</v>
      </c>
      <c r="B740" s="25">
        <f t="shared" ca="1" si="192"/>
        <v>0.99999999999999989</v>
      </c>
      <c r="C740" s="46">
        <v>0</v>
      </c>
      <c r="D740">
        <f t="shared" ca="1" si="205"/>
        <v>0.81806808706521716</v>
      </c>
      <c r="E740">
        <f t="shared" ca="1" si="205"/>
        <v>0.31117367841039612</v>
      </c>
      <c r="F740">
        <f t="shared" ca="1" si="205"/>
        <v>0.15344484378099843</v>
      </c>
      <c r="G740">
        <f t="shared" ca="1" si="205"/>
        <v>0.21198597990578583</v>
      </c>
      <c r="H740">
        <f t="shared" ca="1" si="205"/>
        <v>0.23637416393251975</v>
      </c>
      <c r="I740">
        <f t="shared" ca="1" si="205"/>
        <v>0.56193228865096756</v>
      </c>
      <c r="J740">
        <f t="shared" ca="1" si="205"/>
        <v>0.6747543741392209</v>
      </c>
      <c r="K740">
        <f t="shared" ca="1" si="205"/>
        <v>0.92257868661121412</v>
      </c>
      <c r="L740" s="42">
        <f t="shared" ca="1" si="194"/>
        <v>0</v>
      </c>
      <c r="M740" s="42">
        <f t="shared" ca="1" si="195"/>
        <v>0.2102834079919404</v>
      </c>
      <c r="N740" s="42">
        <f t="shared" ca="1" si="196"/>
        <v>7.9986816021964766E-2</v>
      </c>
      <c r="O740" s="42">
        <f t="shared" ca="1" si="197"/>
        <v>3.9442810689285457E-2</v>
      </c>
      <c r="P740" s="42">
        <f t="shared" ca="1" si="198"/>
        <v>5.4490738614457052E-2</v>
      </c>
      <c r="Q740" s="42">
        <f t="shared" ca="1" si="199"/>
        <v>6.0759691691791032E-2</v>
      </c>
      <c r="R740" s="42">
        <f t="shared" ca="1" si="200"/>
        <v>0.14444401216303163</v>
      </c>
      <c r="S740" s="42">
        <f t="shared" ca="1" si="201"/>
        <v>0.17344479218164713</v>
      </c>
      <c r="T740" s="42">
        <f t="shared" ca="1" si="202"/>
        <v>0.23714773064588249</v>
      </c>
      <c r="U740">
        <f ca="1">+(L740^2*Markiwitz!$B$4^2)+(M740^2*Markiwitz!$C$4^2)+(N740^2*Markiwitz!$D$4^2)+(O740^2*Markiwitz!$E$4^2)+(P740^2*Markiwitz!$F$4^2)+(Q740^2*Markiwitz!$G$4^2)+(R740^2*Markiwitz!$H$4^2)+(S740^2*Markiwitz!$I$4^2)+(T740^2*Markiwitz!$J$4^2)+(2*L740*M740*Markiwitz!$B$8)+(2*L740*N740*Markiwitz!$E$8)+(2*L740*O740*Markiwitz!$H$8)+(2*L740*P740*Markiwitz!$B$11)+(2*L740*Q740*Markiwitz!$E$11)+(2*L740*R740*Markiwitz!$H$11)+(2*L740*S740*Markiwitz!$K$8)+(2*L740*T740*Markiwitz!$K$11)</f>
        <v>9.5611087652185643E-3</v>
      </c>
      <c r="V740" s="5">
        <f t="shared" ca="1" si="193"/>
        <v>9.7780922296829276E-2</v>
      </c>
      <c r="W740" s="42">
        <f ca="1">SUMPRODUCT(L740:T740,Markiwitz!$B$3:$J$3)</f>
        <v>0.25433149921829784</v>
      </c>
    </row>
    <row r="741" spans="1:23" x14ac:dyDescent="0.25">
      <c r="A741">
        <v>740</v>
      </c>
      <c r="B741" s="25">
        <f t="shared" ca="1" si="192"/>
        <v>1</v>
      </c>
      <c r="C741" s="46">
        <v>0</v>
      </c>
      <c r="D741">
        <f t="shared" ca="1" si="205"/>
        <v>0.87863310376324566</v>
      </c>
      <c r="E741">
        <f t="shared" ca="1" si="205"/>
        <v>0.83772315713185486</v>
      </c>
      <c r="F741">
        <f t="shared" ca="1" si="205"/>
        <v>0.98809689418834812</v>
      </c>
      <c r="G741">
        <f t="shared" ca="1" si="205"/>
        <v>0.99542374216524088</v>
      </c>
      <c r="H741">
        <f t="shared" ca="1" si="205"/>
        <v>7.6145493840382161E-2</v>
      </c>
      <c r="I741">
        <f t="shared" ca="1" si="205"/>
        <v>6.6304453617694215E-2</v>
      </c>
      <c r="J741">
        <f t="shared" ca="1" si="205"/>
        <v>0.63107514601979364</v>
      </c>
      <c r="K741">
        <f t="shared" ca="1" si="205"/>
        <v>0.82788786895282818</v>
      </c>
      <c r="L741" s="42">
        <f t="shared" ca="1" si="194"/>
        <v>0</v>
      </c>
      <c r="M741" s="42">
        <f t="shared" ca="1" si="195"/>
        <v>0.16573949491914478</v>
      </c>
      <c r="N741" s="42">
        <f t="shared" ca="1" si="196"/>
        <v>0.15802251514361051</v>
      </c>
      <c r="O741" s="42">
        <f t="shared" ca="1" si="197"/>
        <v>0.1863880150571707</v>
      </c>
      <c r="P741" s="42">
        <f t="shared" ca="1" si="198"/>
        <v>0.18777010284539361</v>
      </c>
      <c r="Q741" s="42">
        <f t="shared" ca="1" si="199"/>
        <v>1.4363578648949276E-2</v>
      </c>
      <c r="R741" s="42">
        <f t="shared" ca="1" si="200"/>
        <v>1.2507230385946899E-2</v>
      </c>
      <c r="S741" s="42">
        <f t="shared" ca="1" si="201"/>
        <v>0.11904181109198203</v>
      </c>
      <c r="T741" s="42">
        <f t="shared" ca="1" si="202"/>
        <v>0.15616725190780217</v>
      </c>
      <c r="U741">
        <f ca="1">+(L741^2*Markiwitz!$B$4^2)+(M741^2*Markiwitz!$C$4^2)+(N741^2*Markiwitz!$D$4^2)+(O741^2*Markiwitz!$E$4^2)+(P741^2*Markiwitz!$F$4^2)+(Q741^2*Markiwitz!$G$4^2)+(R741^2*Markiwitz!$H$4^2)+(S741^2*Markiwitz!$I$4^2)+(T741^2*Markiwitz!$J$4^2)+(2*L741*M741*Markiwitz!$B$8)+(2*L741*N741*Markiwitz!$E$8)+(2*L741*O741*Markiwitz!$H$8)+(2*L741*P741*Markiwitz!$B$11)+(2*L741*Q741*Markiwitz!$E$11)+(2*L741*R741*Markiwitz!$H$11)+(2*L741*S741*Markiwitz!$K$8)+(2*L741*T741*Markiwitz!$K$11)</f>
        <v>1.1979116044301468E-2</v>
      </c>
      <c r="V741" s="5">
        <f t="shared" ca="1" si="193"/>
        <v>0.10944914821185896</v>
      </c>
      <c r="W741" s="42">
        <f ca="1">SUMPRODUCT(L741:T741,Markiwitz!$B$3:$J$3)</f>
        <v>0.21357427484340613</v>
      </c>
    </row>
    <row r="742" spans="1:23" x14ac:dyDescent="0.25">
      <c r="A742">
        <v>741</v>
      </c>
      <c r="B742" s="25">
        <f t="shared" ca="1" si="192"/>
        <v>1</v>
      </c>
      <c r="C742" s="46">
        <v>0</v>
      </c>
      <c r="D742">
        <f t="shared" ref="D742:K751" ca="1" si="206">RAND()</f>
        <v>0.68333318520355868</v>
      </c>
      <c r="E742">
        <f t="shared" ca="1" si="206"/>
        <v>0.38947151147866199</v>
      </c>
      <c r="F742">
        <f t="shared" ca="1" si="206"/>
        <v>0.98897385463899123</v>
      </c>
      <c r="G742">
        <f t="shared" ca="1" si="206"/>
        <v>0.2020426969560376</v>
      </c>
      <c r="H742">
        <f t="shared" ca="1" si="206"/>
        <v>6.6044011246747414E-2</v>
      </c>
      <c r="I742">
        <f t="shared" ca="1" si="206"/>
        <v>0.44424777896395573</v>
      </c>
      <c r="J742">
        <f t="shared" ca="1" si="206"/>
        <v>0.21562456598990665</v>
      </c>
      <c r="K742">
        <f t="shared" ca="1" si="206"/>
        <v>0.9885755496906905</v>
      </c>
      <c r="L742" s="42">
        <f t="shared" ca="1" si="194"/>
        <v>0</v>
      </c>
      <c r="M742" s="42">
        <f t="shared" ca="1" si="195"/>
        <v>0.17176455415219125</v>
      </c>
      <c r="N742" s="42">
        <f t="shared" ca="1" si="196"/>
        <v>9.7898656135343834E-2</v>
      </c>
      <c r="O742" s="42">
        <f t="shared" ca="1" si="197"/>
        <v>0.24859125370830251</v>
      </c>
      <c r="P742" s="42">
        <f t="shared" ca="1" si="198"/>
        <v>5.0786021393095598E-2</v>
      </c>
      <c r="Q742" s="42">
        <f t="shared" ca="1" si="199"/>
        <v>1.660100869071739E-2</v>
      </c>
      <c r="R742" s="42">
        <f t="shared" ca="1" si="200"/>
        <v>0.11166737301674322</v>
      </c>
      <c r="S742" s="42">
        <f t="shared" ca="1" si="201"/>
        <v>5.419999824899939E-2</v>
      </c>
      <c r="T742" s="42">
        <f t="shared" ca="1" si="202"/>
        <v>0.24849113465460676</v>
      </c>
      <c r="U742">
        <f ca="1">+(L742^2*Markiwitz!$B$4^2)+(M742^2*Markiwitz!$C$4^2)+(N742^2*Markiwitz!$D$4^2)+(O742^2*Markiwitz!$E$4^2)+(P742^2*Markiwitz!$F$4^2)+(Q742^2*Markiwitz!$G$4^2)+(R742^2*Markiwitz!$H$4^2)+(S742^2*Markiwitz!$I$4^2)+(T742^2*Markiwitz!$J$4^2)+(2*L742*M742*Markiwitz!$B$8)+(2*L742*N742*Markiwitz!$E$8)+(2*L742*O742*Markiwitz!$H$8)+(2*L742*P742*Markiwitz!$B$11)+(2*L742*Q742*Markiwitz!$E$11)+(2*L742*R742*Markiwitz!$H$11)+(2*L742*S742*Markiwitz!$K$8)+(2*L742*T742*Markiwitz!$K$11)</f>
        <v>1.0168697382636972E-2</v>
      </c>
      <c r="V742" s="5">
        <f t="shared" ca="1" si="193"/>
        <v>0.10083995925543093</v>
      </c>
      <c r="W742" s="42">
        <f ca="1">SUMPRODUCT(L742:T742,Markiwitz!$B$3:$J$3)</f>
        <v>0.19805284213371976</v>
      </c>
    </row>
    <row r="743" spans="1:23" x14ac:dyDescent="0.25">
      <c r="A743">
        <v>742</v>
      </c>
      <c r="B743" s="25">
        <f t="shared" ca="1" si="192"/>
        <v>1</v>
      </c>
      <c r="C743" s="46">
        <v>0</v>
      </c>
      <c r="D743">
        <f t="shared" ca="1" si="206"/>
        <v>0.59867762734226926</v>
      </c>
      <c r="E743">
        <f t="shared" ca="1" si="206"/>
        <v>0.424385011502594</v>
      </c>
      <c r="F743">
        <f t="shared" ca="1" si="206"/>
        <v>0.45299649382986384</v>
      </c>
      <c r="G743">
        <f t="shared" ca="1" si="206"/>
        <v>0.36138142993719702</v>
      </c>
      <c r="H743">
        <f t="shared" ca="1" si="206"/>
        <v>0.2931341672058696</v>
      </c>
      <c r="I743">
        <f t="shared" ca="1" si="206"/>
        <v>0.29287149759599052</v>
      </c>
      <c r="J743">
        <f t="shared" ca="1" si="206"/>
        <v>5.3529530889210197E-2</v>
      </c>
      <c r="K743">
        <f t="shared" ca="1" si="206"/>
        <v>5.5602132915750446E-2</v>
      </c>
      <c r="L743" s="42">
        <f t="shared" ca="1" si="194"/>
        <v>0</v>
      </c>
      <c r="M743" s="42">
        <f t="shared" ca="1" si="195"/>
        <v>0.23639060793276112</v>
      </c>
      <c r="N743" s="42">
        <f t="shared" ca="1" si="196"/>
        <v>0.16757036890121807</v>
      </c>
      <c r="O743" s="42">
        <f t="shared" ca="1" si="197"/>
        <v>0.17886774396971053</v>
      </c>
      <c r="P743" s="42">
        <f t="shared" ca="1" si="198"/>
        <v>0.14269311565508871</v>
      </c>
      <c r="Q743" s="42">
        <f t="shared" ca="1" si="199"/>
        <v>0.11574537084219966</v>
      </c>
      <c r="R743" s="42">
        <f t="shared" ca="1" si="200"/>
        <v>0.11564165454159155</v>
      </c>
      <c r="S743" s="42">
        <f t="shared" ca="1" si="201"/>
        <v>2.113638086900077E-2</v>
      </c>
      <c r="T743" s="42">
        <f t="shared" ca="1" si="202"/>
        <v>2.1954757288429615E-2</v>
      </c>
      <c r="U743">
        <f ca="1">+(L743^2*Markiwitz!$B$4^2)+(M743^2*Markiwitz!$C$4^2)+(N743^2*Markiwitz!$D$4^2)+(O743^2*Markiwitz!$E$4^2)+(P743^2*Markiwitz!$F$4^2)+(Q743^2*Markiwitz!$G$4^2)+(R743^2*Markiwitz!$H$4^2)+(S743^2*Markiwitz!$I$4^2)+(T743^2*Markiwitz!$J$4^2)+(2*L743*M743*Markiwitz!$B$8)+(2*L743*N743*Markiwitz!$E$8)+(2*L743*O743*Markiwitz!$H$8)+(2*L743*P743*Markiwitz!$B$11)+(2*L743*Q743*Markiwitz!$E$11)+(2*L743*R743*Markiwitz!$H$11)+(2*L743*S743*Markiwitz!$K$8)+(2*L743*T743*Markiwitz!$K$11)</f>
        <v>1.3758661404873088E-2</v>
      </c>
      <c r="V743" s="5">
        <f t="shared" ca="1" si="193"/>
        <v>0.11729732053577817</v>
      </c>
      <c r="W743" s="42">
        <f ca="1">SUMPRODUCT(L743:T743,Markiwitz!$B$3:$J$3)</f>
        <v>0.49248044939812347</v>
      </c>
    </row>
    <row r="744" spans="1:23" x14ac:dyDescent="0.25">
      <c r="A744">
        <v>743</v>
      </c>
      <c r="B744" s="25">
        <f t="shared" ca="1" si="192"/>
        <v>1</v>
      </c>
      <c r="C744" s="46">
        <v>0</v>
      </c>
      <c r="D744">
        <f t="shared" ca="1" si="206"/>
        <v>0.49822940931728932</v>
      </c>
      <c r="E744">
        <f t="shared" ca="1" si="206"/>
        <v>5.780248477789085E-2</v>
      </c>
      <c r="F744">
        <f t="shared" ca="1" si="206"/>
        <v>0.83197982214030497</v>
      </c>
      <c r="G744">
        <f t="shared" ca="1" si="206"/>
        <v>0.86783102135670709</v>
      </c>
      <c r="H744">
        <f t="shared" ca="1" si="206"/>
        <v>0.9254833706954585</v>
      </c>
      <c r="I744">
        <f t="shared" ca="1" si="206"/>
        <v>0.41075235083063766</v>
      </c>
      <c r="J744">
        <f t="shared" ca="1" si="206"/>
        <v>0.89883229019477262</v>
      </c>
      <c r="K744">
        <f t="shared" ca="1" si="206"/>
        <v>8.1339999645193117E-2</v>
      </c>
      <c r="L744" s="42">
        <f t="shared" ca="1" si="194"/>
        <v>0</v>
      </c>
      <c r="M744" s="42">
        <f t="shared" ca="1" si="195"/>
        <v>0.10896808523259718</v>
      </c>
      <c r="N744" s="42">
        <f t="shared" ca="1" si="196"/>
        <v>1.264201986101935E-2</v>
      </c>
      <c r="O744" s="42">
        <f t="shared" ca="1" si="197"/>
        <v>0.18196285983000038</v>
      </c>
      <c r="P744" s="42">
        <f t="shared" ca="1" si="198"/>
        <v>0.1898038994371502</v>
      </c>
      <c r="Q744" s="42">
        <f t="shared" ca="1" si="199"/>
        <v>0.20241308307649608</v>
      </c>
      <c r="R744" s="42">
        <f t="shared" ca="1" si="200"/>
        <v>8.9835919634159142E-2</v>
      </c>
      <c r="S744" s="42">
        <f t="shared" ca="1" si="201"/>
        <v>0.19658420754801417</v>
      </c>
      <c r="T744" s="42">
        <f t="shared" ca="1" si="202"/>
        <v>1.7789925380563544E-2</v>
      </c>
      <c r="U744">
        <f ca="1">+(L744^2*Markiwitz!$B$4^2)+(M744^2*Markiwitz!$C$4^2)+(N744^2*Markiwitz!$D$4^2)+(O744^2*Markiwitz!$E$4^2)+(P744^2*Markiwitz!$F$4^2)+(Q744^2*Markiwitz!$G$4^2)+(R744^2*Markiwitz!$H$4^2)+(S744^2*Markiwitz!$I$4^2)+(T744^2*Markiwitz!$J$4^2)+(2*L744*M744*Markiwitz!$B$8)+(2*L744*N744*Markiwitz!$E$8)+(2*L744*O744*Markiwitz!$H$8)+(2*L744*P744*Markiwitz!$B$11)+(2*L744*Q744*Markiwitz!$E$11)+(2*L744*R744*Markiwitz!$H$11)+(2*L744*S744*Markiwitz!$K$8)+(2*L744*T744*Markiwitz!$K$11)</f>
        <v>2.3817126468450071E-2</v>
      </c>
      <c r="V744" s="5">
        <f t="shared" ca="1" si="193"/>
        <v>0.15432798342637044</v>
      </c>
      <c r="W744" s="42">
        <f ca="1">SUMPRODUCT(L744:T744,Markiwitz!$B$3:$J$3)</f>
        <v>0.68511509445124896</v>
      </c>
    </row>
    <row r="745" spans="1:23" x14ac:dyDescent="0.25">
      <c r="A745">
        <v>744</v>
      </c>
      <c r="B745" s="25">
        <f t="shared" ca="1" si="192"/>
        <v>1</v>
      </c>
      <c r="C745" s="46">
        <v>0</v>
      </c>
      <c r="D745">
        <f t="shared" ca="1" si="206"/>
        <v>0.1850657905684342</v>
      </c>
      <c r="E745">
        <f t="shared" ca="1" si="206"/>
        <v>0.57359503775145315</v>
      </c>
      <c r="F745">
        <f t="shared" ca="1" si="206"/>
        <v>0.8991618020204375</v>
      </c>
      <c r="G745">
        <f t="shared" ca="1" si="206"/>
        <v>0.87149878964008043</v>
      </c>
      <c r="H745">
        <f t="shared" ca="1" si="206"/>
        <v>0.46696454228710615</v>
      </c>
      <c r="I745">
        <f t="shared" ca="1" si="206"/>
        <v>7.6263622562149469E-2</v>
      </c>
      <c r="J745">
        <f t="shared" ca="1" si="206"/>
        <v>0.15650345584316439</v>
      </c>
      <c r="K745">
        <f t="shared" ca="1" si="206"/>
        <v>0.67644133795366546</v>
      </c>
      <c r="L745" s="42">
        <f t="shared" ca="1" si="194"/>
        <v>0</v>
      </c>
      <c r="M745" s="42">
        <f t="shared" ca="1" si="195"/>
        <v>4.7386008691048052E-2</v>
      </c>
      <c r="N745" s="42">
        <f t="shared" ca="1" si="196"/>
        <v>0.14686873981705198</v>
      </c>
      <c r="O745" s="42">
        <f t="shared" ca="1" si="197"/>
        <v>0.23022995678633149</v>
      </c>
      <c r="P745" s="42">
        <f t="shared" ca="1" si="198"/>
        <v>0.22314685546841698</v>
      </c>
      <c r="Q745" s="42">
        <f t="shared" ca="1" si="199"/>
        <v>0.11956605157151225</v>
      </c>
      <c r="R745" s="42">
        <f t="shared" ca="1" si="200"/>
        <v>1.9527264711867373E-2</v>
      </c>
      <c r="S745" s="42">
        <f t="shared" ca="1" si="201"/>
        <v>4.0072636309415079E-2</v>
      </c>
      <c r="T745" s="42">
        <f t="shared" ca="1" si="202"/>
        <v>0.17320248664435683</v>
      </c>
      <c r="U745">
        <f ca="1">+(L745^2*Markiwitz!$B$4^2)+(M745^2*Markiwitz!$C$4^2)+(N745^2*Markiwitz!$D$4^2)+(O745^2*Markiwitz!$E$4^2)+(P745^2*Markiwitz!$F$4^2)+(Q745^2*Markiwitz!$G$4^2)+(R745^2*Markiwitz!$H$4^2)+(S745^2*Markiwitz!$I$4^2)+(T745^2*Markiwitz!$J$4^2)+(2*L745*M745*Markiwitz!$B$8)+(2*L745*N745*Markiwitz!$E$8)+(2*L745*O745*Markiwitz!$H$8)+(2*L745*P745*Markiwitz!$B$11)+(2*L745*Q745*Markiwitz!$E$11)+(2*L745*R745*Markiwitz!$H$11)+(2*L745*S745*Markiwitz!$K$8)+(2*L745*T745*Markiwitz!$K$11)</f>
        <v>1.6920521023220558E-2</v>
      </c>
      <c r="V745" s="5">
        <f t="shared" ca="1" si="193"/>
        <v>0.13007890306740966</v>
      </c>
      <c r="W745" s="42">
        <f ca="1">SUMPRODUCT(L745:T745,Markiwitz!$B$3:$J$3)</f>
        <v>0.5168861346639213</v>
      </c>
    </row>
    <row r="746" spans="1:23" x14ac:dyDescent="0.25">
      <c r="A746">
        <v>745</v>
      </c>
      <c r="B746" s="25">
        <f t="shared" ca="1" si="192"/>
        <v>1</v>
      </c>
      <c r="C746" s="46">
        <v>0</v>
      </c>
      <c r="D746">
        <f t="shared" ca="1" si="206"/>
        <v>0.93794773540974152</v>
      </c>
      <c r="E746">
        <f t="shared" ca="1" si="206"/>
        <v>0.20024557878369231</v>
      </c>
      <c r="F746">
        <f t="shared" ca="1" si="206"/>
        <v>0.38772751454506893</v>
      </c>
      <c r="G746">
        <f t="shared" ca="1" si="206"/>
        <v>0.16224333252041478</v>
      </c>
      <c r="H746">
        <f t="shared" ca="1" si="206"/>
        <v>0.95845946028419216</v>
      </c>
      <c r="I746">
        <f t="shared" ca="1" si="206"/>
        <v>0.80302716567437826</v>
      </c>
      <c r="J746">
        <f t="shared" ca="1" si="206"/>
        <v>0.46574227930904633</v>
      </c>
      <c r="K746">
        <f t="shared" ca="1" si="206"/>
        <v>0.89627090272130283</v>
      </c>
      <c r="L746" s="42">
        <f t="shared" ca="1" si="194"/>
        <v>0</v>
      </c>
      <c r="M746" s="42">
        <f t="shared" ca="1" si="195"/>
        <v>0.19493209446967308</v>
      </c>
      <c r="N746" s="42">
        <f t="shared" ca="1" si="196"/>
        <v>4.1616700597443185E-2</v>
      </c>
      <c r="O746" s="42">
        <f t="shared" ca="1" si="197"/>
        <v>8.0580754812285618E-2</v>
      </c>
      <c r="P746" s="42">
        <f t="shared" ca="1" si="198"/>
        <v>3.3718757909392577E-2</v>
      </c>
      <c r="Q746" s="42">
        <f t="shared" ca="1" si="199"/>
        <v>0.19919501162381031</v>
      </c>
      <c r="R746" s="42">
        <f t="shared" ca="1" si="200"/>
        <v>0.16689178022543999</v>
      </c>
      <c r="S746" s="42">
        <f t="shared" ca="1" si="201"/>
        <v>9.6794431673883394E-2</v>
      </c>
      <c r="T746" s="42">
        <f t="shared" ca="1" si="202"/>
        <v>0.18627046868807187</v>
      </c>
      <c r="U746">
        <f ca="1">+(L746^2*Markiwitz!$B$4^2)+(M746^2*Markiwitz!$C$4^2)+(N746^2*Markiwitz!$D$4^2)+(O746^2*Markiwitz!$E$4^2)+(P746^2*Markiwitz!$F$4^2)+(Q746^2*Markiwitz!$G$4^2)+(R746^2*Markiwitz!$H$4^2)+(S746^2*Markiwitz!$I$4^2)+(T746^2*Markiwitz!$J$4^2)+(2*L746*M746*Markiwitz!$B$8)+(2*L746*N746*Markiwitz!$E$8)+(2*L746*O746*Markiwitz!$H$8)+(2*L746*P746*Markiwitz!$B$11)+(2*L746*Q746*Markiwitz!$E$11)+(2*L746*R746*Markiwitz!$H$11)+(2*L746*S746*Markiwitz!$K$8)+(2*L746*T746*Markiwitz!$K$11)</f>
        <v>1.6931083082751923E-2</v>
      </c>
      <c r="V746" s="5">
        <f t="shared" ca="1" si="193"/>
        <v>0.13011949539846795</v>
      </c>
      <c r="W746" s="42">
        <f ca="1">SUMPRODUCT(L746:T746,Markiwitz!$B$3:$J$3)</f>
        <v>0.63509035636556388</v>
      </c>
    </row>
    <row r="747" spans="1:23" x14ac:dyDescent="0.25">
      <c r="A747">
        <v>746</v>
      </c>
      <c r="B747" s="25">
        <f t="shared" ca="1" si="192"/>
        <v>1</v>
      </c>
      <c r="C747" s="46">
        <v>0</v>
      </c>
      <c r="D747">
        <f t="shared" ca="1" si="206"/>
        <v>0.75247819416727335</v>
      </c>
      <c r="E747">
        <f t="shared" ca="1" si="206"/>
        <v>0.61036124795587776</v>
      </c>
      <c r="F747">
        <f t="shared" ca="1" si="206"/>
        <v>0.49170557250194868</v>
      </c>
      <c r="G747">
        <f t="shared" ca="1" si="206"/>
        <v>0.33552505931590371</v>
      </c>
      <c r="H747">
        <f t="shared" ca="1" si="206"/>
        <v>0.26469379602911047</v>
      </c>
      <c r="I747">
        <f t="shared" ca="1" si="206"/>
        <v>0.50947238732080813</v>
      </c>
      <c r="J747">
        <f t="shared" ca="1" si="206"/>
        <v>0.22698941603309097</v>
      </c>
      <c r="K747">
        <f t="shared" ca="1" si="206"/>
        <v>0.58674955990411648</v>
      </c>
      <c r="L747" s="42">
        <f t="shared" ca="1" si="194"/>
        <v>0</v>
      </c>
      <c r="M747" s="42">
        <f t="shared" ca="1" si="195"/>
        <v>0.19917499393565657</v>
      </c>
      <c r="N747" s="42">
        <f t="shared" ca="1" si="196"/>
        <v>0.16155776845428083</v>
      </c>
      <c r="O747" s="42">
        <f t="shared" ca="1" si="197"/>
        <v>0.13015055476734977</v>
      </c>
      <c r="P747" s="42">
        <f t="shared" ca="1" si="198"/>
        <v>8.8810814947881733E-2</v>
      </c>
      <c r="Q747" s="42">
        <f t="shared" ca="1" si="199"/>
        <v>7.006234283937858E-2</v>
      </c>
      <c r="R747" s="42">
        <f t="shared" ca="1" si="200"/>
        <v>0.13485328935983634</v>
      </c>
      <c r="S747" s="42">
        <f t="shared" ca="1" si="201"/>
        <v>6.0082293297390822E-2</v>
      </c>
      <c r="T747" s="42">
        <f t="shared" ca="1" si="202"/>
        <v>0.1553079423982254</v>
      </c>
      <c r="U747">
        <f ca="1">+(L747^2*Markiwitz!$B$4^2)+(M747^2*Markiwitz!$C$4^2)+(N747^2*Markiwitz!$D$4^2)+(O747^2*Markiwitz!$E$4^2)+(P747^2*Markiwitz!$F$4^2)+(Q747^2*Markiwitz!$G$4^2)+(R747^2*Markiwitz!$H$4^2)+(S747^2*Markiwitz!$I$4^2)+(T747^2*Markiwitz!$J$4^2)+(2*L747*M747*Markiwitz!$B$8)+(2*L747*N747*Markiwitz!$E$8)+(2*L747*O747*Markiwitz!$H$8)+(2*L747*P747*Markiwitz!$B$11)+(2*L747*Q747*Markiwitz!$E$11)+(2*L747*R747*Markiwitz!$H$11)+(2*L747*S747*Markiwitz!$K$8)+(2*L747*T747*Markiwitz!$K$11)</f>
        <v>9.2988095484136408E-3</v>
      </c>
      <c r="V747" s="5">
        <f t="shared" ca="1" si="193"/>
        <v>9.6430335208447973E-2</v>
      </c>
      <c r="W747" s="42">
        <f ca="1">SUMPRODUCT(L747:T747,Markiwitz!$B$3:$J$3)</f>
        <v>0.33503257294080441</v>
      </c>
    </row>
    <row r="748" spans="1:23" x14ac:dyDescent="0.25">
      <c r="A748">
        <v>747</v>
      </c>
      <c r="B748" s="25">
        <f t="shared" ca="1" si="192"/>
        <v>1</v>
      </c>
      <c r="C748" s="46">
        <v>0</v>
      </c>
      <c r="D748">
        <f t="shared" ca="1" si="206"/>
        <v>0.44815893416260166</v>
      </c>
      <c r="E748">
        <f t="shared" ca="1" si="206"/>
        <v>0.81122185141600955</v>
      </c>
      <c r="F748">
        <f t="shared" ca="1" si="206"/>
        <v>0.99149939680424559</v>
      </c>
      <c r="G748">
        <f t="shared" ca="1" si="206"/>
        <v>0.51425089992424322</v>
      </c>
      <c r="H748">
        <f t="shared" ca="1" si="206"/>
        <v>0.79260223940621466</v>
      </c>
      <c r="I748">
        <f t="shared" ca="1" si="206"/>
        <v>0.22631612418829405</v>
      </c>
      <c r="J748">
        <f t="shared" ca="1" si="206"/>
        <v>0.78266203779254984</v>
      </c>
      <c r="K748">
        <f t="shared" ca="1" si="206"/>
        <v>0.14065593298974033</v>
      </c>
      <c r="L748" s="42">
        <f t="shared" ca="1" si="194"/>
        <v>0</v>
      </c>
      <c r="M748" s="42">
        <f t="shared" ca="1" si="195"/>
        <v>9.5203729493098896E-2</v>
      </c>
      <c r="N748" s="42">
        <f t="shared" ca="1" si="196"/>
        <v>0.17233026012392169</v>
      </c>
      <c r="O748" s="42">
        <f t="shared" ca="1" si="197"/>
        <v>0.21062715293693957</v>
      </c>
      <c r="P748" s="42">
        <f t="shared" ca="1" si="198"/>
        <v>0.10924384149442638</v>
      </c>
      <c r="Q748" s="42">
        <f t="shared" ca="1" si="199"/>
        <v>0.16837484080742579</v>
      </c>
      <c r="R748" s="42">
        <f t="shared" ca="1" si="200"/>
        <v>4.8077004439080362E-2</v>
      </c>
      <c r="S748" s="42">
        <f t="shared" ca="1" si="201"/>
        <v>0.16626321434325081</v>
      </c>
      <c r="T748" s="42">
        <f t="shared" ca="1" si="202"/>
        <v>2.9879956361856558E-2</v>
      </c>
      <c r="U748">
        <f ca="1">+(L748^2*Markiwitz!$B$4^2)+(M748^2*Markiwitz!$C$4^2)+(N748^2*Markiwitz!$D$4^2)+(O748^2*Markiwitz!$E$4^2)+(P748^2*Markiwitz!$F$4^2)+(Q748^2*Markiwitz!$G$4^2)+(R748^2*Markiwitz!$H$4^2)+(S748^2*Markiwitz!$I$4^2)+(T748^2*Markiwitz!$J$4^2)+(2*L748*M748*Markiwitz!$B$8)+(2*L748*N748*Markiwitz!$E$8)+(2*L748*O748*Markiwitz!$H$8)+(2*L748*P748*Markiwitz!$B$11)+(2*L748*Q748*Markiwitz!$E$11)+(2*L748*R748*Markiwitz!$H$11)+(2*L748*S748*Markiwitz!$K$8)+(2*L748*T748*Markiwitz!$K$11)</f>
        <v>1.8944885488123345E-2</v>
      </c>
      <c r="V748" s="5">
        <f t="shared" ca="1" si="193"/>
        <v>0.13764042098207688</v>
      </c>
      <c r="W748" s="42">
        <f ca="1">SUMPRODUCT(L748:T748,Markiwitz!$B$3:$J$3)</f>
        <v>0.60379919280206185</v>
      </c>
    </row>
    <row r="749" spans="1:23" x14ac:dyDescent="0.25">
      <c r="A749">
        <v>748</v>
      </c>
      <c r="B749" s="25">
        <f t="shared" ca="1" si="192"/>
        <v>1</v>
      </c>
      <c r="C749" s="46">
        <v>0</v>
      </c>
      <c r="D749">
        <f t="shared" ca="1" si="206"/>
        <v>0.45197710051787343</v>
      </c>
      <c r="E749">
        <f t="shared" ca="1" si="206"/>
        <v>6.2432966547989355E-2</v>
      </c>
      <c r="F749">
        <f t="shared" ca="1" si="206"/>
        <v>0.95479614066895457</v>
      </c>
      <c r="G749">
        <f t="shared" ca="1" si="206"/>
        <v>0.65059315556732966</v>
      </c>
      <c r="H749">
        <f t="shared" ca="1" si="206"/>
        <v>0.28029660972764014</v>
      </c>
      <c r="I749">
        <f t="shared" ca="1" si="206"/>
        <v>0.95169632221185119</v>
      </c>
      <c r="J749">
        <f t="shared" ca="1" si="206"/>
        <v>0.3448231892706668</v>
      </c>
      <c r="K749">
        <f t="shared" ca="1" si="206"/>
        <v>0.37506660196644304</v>
      </c>
      <c r="L749" s="42">
        <f t="shared" ca="1" si="194"/>
        <v>0</v>
      </c>
      <c r="M749" s="42">
        <f t="shared" ca="1" si="195"/>
        <v>0.1110050074928001</v>
      </c>
      <c r="N749" s="42">
        <f t="shared" ca="1" si="196"/>
        <v>1.5333458070146707E-2</v>
      </c>
      <c r="O749" s="42">
        <f t="shared" ca="1" si="197"/>
        <v>0.23449673142204394</v>
      </c>
      <c r="P749" s="42">
        <f t="shared" ca="1" si="198"/>
        <v>0.15978486083867424</v>
      </c>
      <c r="Q749" s="42">
        <f t="shared" ca="1" si="199"/>
        <v>6.8840494855541348E-2</v>
      </c>
      <c r="R749" s="42">
        <f t="shared" ca="1" si="200"/>
        <v>0.23373541990722865</v>
      </c>
      <c r="S749" s="42">
        <f t="shared" ca="1" si="201"/>
        <v>8.4688141644397155E-2</v>
      </c>
      <c r="T749" s="42">
        <f t="shared" ca="1" si="202"/>
        <v>9.2115885769167752E-2</v>
      </c>
      <c r="U749">
        <f ca="1">+(L749^2*Markiwitz!$B$4^2)+(M749^2*Markiwitz!$C$4^2)+(N749^2*Markiwitz!$D$4^2)+(O749^2*Markiwitz!$E$4^2)+(P749^2*Markiwitz!$F$4^2)+(Q749^2*Markiwitz!$G$4^2)+(R749^2*Markiwitz!$H$4^2)+(S749^2*Markiwitz!$I$4^2)+(T749^2*Markiwitz!$J$4^2)+(2*L749*M749*Markiwitz!$B$8)+(2*L749*N749*Markiwitz!$E$8)+(2*L749*O749*Markiwitz!$H$8)+(2*L749*P749*Markiwitz!$B$11)+(2*L749*Q749*Markiwitz!$E$11)+(2*L749*R749*Markiwitz!$H$11)+(2*L749*S749*Markiwitz!$K$8)+(2*L749*T749*Markiwitz!$K$11)</f>
        <v>1.5525494109560771E-2</v>
      </c>
      <c r="V749" s="5">
        <f t="shared" ca="1" si="193"/>
        <v>0.12460134072136131</v>
      </c>
      <c r="W749" s="42">
        <f ca="1">SUMPRODUCT(L749:T749,Markiwitz!$B$3:$J$3)</f>
        <v>0.34444254351715303</v>
      </c>
    </row>
    <row r="750" spans="1:23" x14ac:dyDescent="0.25">
      <c r="A750">
        <v>749</v>
      </c>
      <c r="B750" s="25">
        <f t="shared" ca="1" si="192"/>
        <v>1</v>
      </c>
      <c r="C750" s="46">
        <v>0</v>
      </c>
      <c r="D750">
        <f t="shared" ca="1" si="206"/>
        <v>0.11195130030403699</v>
      </c>
      <c r="E750">
        <f t="shared" ca="1" si="206"/>
        <v>0.42709739230293564</v>
      </c>
      <c r="F750">
        <f t="shared" ca="1" si="206"/>
        <v>0.15022408157282297</v>
      </c>
      <c r="G750">
        <f t="shared" ca="1" si="206"/>
        <v>0.99857887922192345</v>
      </c>
      <c r="H750">
        <f t="shared" ca="1" si="206"/>
        <v>0.99457869083216466</v>
      </c>
      <c r="I750">
        <f t="shared" ca="1" si="206"/>
        <v>0.25906645445544241</v>
      </c>
      <c r="J750">
        <f t="shared" ca="1" si="206"/>
        <v>0.22226281501150702</v>
      </c>
      <c r="K750">
        <f t="shared" ca="1" si="206"/>
        <v>0.49130132577784447</v>
      </c>
      <c r="L750" s="42">
        <f t="shared" ca="1" si="194"/>
        <v>0</v>
      </c>
      <c r="M750" s="42">
        <f t="shared" ca="1" si="195"/>
        <v>3.0629120049638525E-2</v>
      </c>
      <c r="N750" s="42">
        <f t="shared" ca="1" si="196"/>
        <v>0.11685096346542792</v>
      </c>
      <c r="O750" s="42">
        <f t="shared" ca="1" si="197"/>
        <v>4.110029464905432E-2</v>
      </c>
      <c r="P750" s="42">
        <f t="shared" ca="1" si="198"/>
        <v>0.27320444057065463</v>
      </c>
      <c r="Q750" s="42">
        <f t="shared" ca="1" si="199"/>
        <v>0.27211001602999857</v>
      </c>
      <c r="R750" s="42">
        <f t="shared" ca="1" si="200"/>
        <v>7.0878833142626926E-2</v>
      </c>
      <c r="S750" s="42">
        <f t="shared" ca="1" si="201"/>
        <v>6.080960582922823E-2</v>
      </c>
      <c r="T750" s="42">
        <f t="shared" ca="1" si="202"/>
        <v>0.13441672626337084</v>
      </c>
      <c r="U750">
        <f ca="1">+(L750^2*Markiwitz!$B$4^2)+(M750^2*Markiwitz!$C$4^2)+(N750^2*Markiwitz!$D$4^2)+(O750^2*Markiwitz!$E$4^2)+(P750^2*Markiwitz!$F$4^2)+(Q750^2*Markiwitz!$G$4^2)+(R750^2*Markiwitz!$H$4^2)+(S750^2*Markiwitz!$I$4^2)+(T750^2*Markiwitz!$J$4^2)+(2*L750*M750*Markiwitz!$B$8)+(2*L750*N750*Markiwitz!$E$8)+(2*L750*O750*Markiwitz!$H$8)+(2*L750*P750*Markiwitz!$B$11)+(2*L750*Q750*Markiwitz!$E$11)+(2*L750*R750*Markiwitz!$H$11)+(2*L750*S750*Markiwitz!$K$8)+(2*L750*T750*Markiwitz!$K$11)</f>
        <v>3.1177325337942135E-2</v>
      </c>
      <c r="V750" s="5">
        <f t="shared" ca="1" si="193"/>
        <v>0.17657102066291097</v>
      </c>
      <c r="W750" s="42">
        <f ca="1">SUMPRODUCT(L750:T750,Markiwitz!$B$3:$J$3)</f>
        <v>0.88957405524889355</v>
      </c>
    </row>
    <row r="751" spans="1:23" x14ac:dyDescent="0.25">
      <c r="A751">
        <v>750</v>
      </c>
      <c r="B751" s="25">
        <f t="shared" ca="1" si="192"/>
        <v>1</v>
      </c>
      <c r="C751" s="46">
        <v>0</v>
      </c>
      <c r="D751">
        <f t="shared" ca="1" si="206"/>
        <v>0.91258656027158358</v>
      </c>
      <c r="E751">
        <f t="shared" ca="1" si="206"/>
        <v>0.39647847138172343</v>
      </c>
      <c r="F751">
        <f t="shared" ca="1" si="206"/>
        <v>0.93380465410505309</v>
      </c>
      <c r="G751">
        <f t="shared" ca="1" si="206"/>
        <v>0.2408669676926084</v>
      </c>
      <c r="H751">
        <f t="shared" ca="1" si="206"/>
        <v>0.99817891109036394</v>
      </c>
      <c r="I751">
        <f t="shared" ca="1" si="206"/>
        <v>3.0809083902870182E-2</v>
      </c>
      <c r="J751">
        <f t="shared" ca="1" si="206"/>
        <v>0.76816098599853044</v>
      </c>
      <c r="K751">
        <f t="shared" ca="1" si="206"/>
        <v>0.49647787664855159</v>
      </c>
      <c r="L751" s="42">
        <f t="shared" ca="1" si="194"/>
        <v>0</v>
      </c>
      <c r="M751" s="42">
        <f t="shared" ca="1" si="195"/>
        <v>0.19102305239132267</v>
      </c>
      <c r="N751" s="42">
        <f t="shared" ca="1" si="196"/>
        <v>8.2991062007579275E-2</v>
      </c>
      <c r="O751" s="42">
        <f t="shared" ca="1" si="197"/>
        <v>0.19546443387385146</v>
      </c>
      <c r="P751" s="42">
        <f t="shared" ca="1" si="198"/>
        <v>5.0418388120017185E-2</v>
      </c>
      <c r="Q751" s="42">
        <f t="shared" ca="1" si="199"/>
        <v>0.20893928393201794</v>
      </c>
      <c r="R751" s="42">
        <f t="shared" ca="1" si="200"/>
        <v>6.4489720808020576E-3</v>
      </c>
      <c r="S751" s="42">
        <f t="shared" ca="1" si="201"/>
        <v>0.16079182256387706</v>
      </c>
      <c r="T751" s="42">
        <f t="shared" ca="1" si="202"/>
        <v>0.10392298503053247</v>
      </c>
      <c r="U751">
        <f ca="1">+(L751^2*Markiwitz!$B$4^2)+(M751^2*Markiwitz!$C$4^2)+(N751^2*Markiwitz!$D$4^2)+(O751^2*Markiwitz!$E$4^2)+(P751^2*Markiwitz!$F$4^2)+(Q751^2*Markiwitz!$G$4^2)+(R751^2*Markiwitz!$H$4^2)+(S751^2*Markiwitz!$I$4^2)+(T751^2*Markiwitz!$J$4^2)+(2*L751*M751*Markiwitz!$B$8)+(2*L751*N751*Markiwitz!$E$8)+(2*L751*O751*Markiwitz!$H$8)+(2*L751*P751*Markiwitz!$B$11)+(2*L751*Q751*Markiwitz!$E$11)+(2*L751*R751*Markiwitz!$H$11)+(2*L751*S751*Markiwitz!$K$8)+(2*L751*T751*Markiwitz!$K$11)</f>
        <v>2.0319546943283709E-2</v>
      </c>
      <c r="V751" s="5">
        <f t="shared" ca="1" si="193"/>
        <v>0.14254664830603248</v>
      </c>
      <c r="W751" s="42">
        <f ca="1">SUMPRODUCT(L751:T751,Markiwitz!$B$3:$J$3)</f>
        <v>0.68939735962419091</v>
      </c>
    </row>
    <row r="752" spans="1:23" x14ac:dyDescent="0.25">
      <c r="A752">
        <v>751</v>
      </c>
      <c r="B752" s="25">
        <f t="shared" ca="1" si="192"/>
        <v>1</v>
      </c>
      <c r="C752" s="46">
        <v>0</v>
      </c>
      <c r="D752">
        <f t="shared" ref="D752:K761" ca="1" si="207">RAND()</f>
        <v>0.92314874047208606</v>
      </c>
      <c r="E752">
        <f t="shared" ca="1" si="207"/>
        <v>0.68970960245979418</v>
      </c>
      <c r="F752">
        <f t="shared" ca="1" si="207"/>
        <v>0.48118157846258913</v>
      </c>
      <c r="G752">
        <f t="shared" ca="1" si="207"/>
        <v>0.37033572859063668</v>
      </c>
      <c r="H752">
        <f t="shared" ca="1" si="207"/>
        <v>0.39184089724536475</v>
      </c>
      <c r="I752">
        <f t="shared" ca="1" si="207"/>
        <v>0.17696726889676839</v>
      </c>
      <c r="J752">
        <f t="shared" ca="1" si="207"/>
        <v>0.37329450174512391</v>
      </c>
      <c r="K752">
        <f t="shared" ca="1" si="207"/>
        <v>0.81171433080469835</v>
      </c>
      <c r="L752" s="42">
        <f t="shared" ca="1" si="194"/>
        <v>0</v>
      </c>
      <c r="M752" s="42">
        <f t="shared" ca="1" si="195"/>
        <v>0.21884935501028155</v>
      </c>
      <c r="N752" s="42">
        <f t="shared" ca="1" si="196"/>
        <v>0.16350832214268488</v>
      </c>
      <c r="O752" s="42">
        <f t="shared" ca="1" si="197"/>
        <v>0.11407292614136545</v>
      </c>
      <c r="P752" s="42">
        <f t="shared" ca="1" si="198"/>
        <v>8.7794882651171441E-2</v>
      </c>
      <c r="Q752" s="42">
        <f t="shared" ca="1" si="199"/>
        <v>9.2893077647427172E-2</v>
      </c>
      <c r="R752" s="42">
        <f t="shared" ca="1" si="200"/>
        <v>4.195333964945154E-2</v>
      </c>
      <c r="S752" s="42">
        <f t="shared" ca="1" si="201"/>
        <v>8.8496314141128449E-2</v>
      </c>
      <c r="T752" s="42">
        <f t="shared" ca="1" si="202"/>
        <v>0.19243178261648949</v>
      </c>
      <c r="U752">
        <f ca="1">+(L752^2*Markiwitz!$B$4^2)+(M752^2*Markiwitz!$C$4^2)+(N752^2*Markiwitz!$D$4^2)+(O752^2*Markiwitz!$E$4^2)+(P752^2*Markiwitz!$F$4^2)+(Q752^2*Markiwitz!$G$4^2)+(R752^2*Markiwitz!$H$4^2)+(S752^2*Markiwitz!$I$4^2)+(T752^2*Markiwitz!$J$4^2)+(2*L752*M752*Markiwitz!$B$8)+(2*L752*N752*Markiwitz!$E$8)+(2*L752*O752*Markiwitz!$H$8)+(2*L752*P752*Markiwitz!$B$11)+(2*L752*Q752*Markiwitz!$E$11)+(2*L752*R752*Markiwitz!$H$11)+(2*L752*S752*Markiwitz!$K$8)+(2*L752*T752*Markiwitz!$K$11)</f>
        <v>9.4504932211432694E-3</v>
      </c>
      <c r="V752" s="5">
        <f t="shared" ca="1" si="193"/>
        <v>9.7213647298840036E-2</v>
      </c>
      <c r="W752" s="42">
        <f ca="1">SUMPRODUCT(L752:T752,Markiwitz!$B$3:$J$3)</f>
        <v>0.39065944253898949</v>
      </c>
    </row>
    <row r="753" spans="1:23" x14ac:dyDescent="0.25">
      <c r="A753">
        <v>752</v>
      </c>
      <c r="B753" s="25">
        <f t="shared" ca="1" si="192"/>
        <v>1</v>
      </c>
      <c r="C753" s="46">
        <v>0</v>
      </c>
      <c r="D753">
        <f t="shared" ca="1" si="207"/>
        <v>0.55681209815530908</v>
      </c>
      <c r="E753">
        <f t="shared" ca="1" si="207"/>
        <v>0.35483947720760955</v>
      </c>
      <c r="F753">
        <f t="shared" ca="1" si="207"/>
        <v>0.89439404463612726</v>
      </c>
      <c r="G753">
        <f t="shared" ca="1" si="207"/>
        <v>0.46167381664184814</v>
      </c>
      <c r="H753">
        <f t="shared" ca="1" si="207"/>
        <v>5.1879372076700236E-2</v>
      </c>
      <c r="I753">
        <f t="shared" ca="1" si="207"/>
        <v>0.64324722280959412</v>
      </c>
      <c r="J753">
        <f t="shared" ca="1" si="207"/>
        <v>0.57651320838627518</v>
      </c>
      <c r="K753">
        <f t="shared" ca="1" si="207"/>
        <v>0.30826889679530667</v>
      </c>
      <c r="L753" s="42">
        <f t="shared" ca="1" si="194"/>
        <v>0</v>
      </c>
      <c r="M753" s="42">
        <f t="shared" ca="1" si="195"/>
        <v>0.1447156737531298</v>
      </c>
      <c r="N753" s="42">
        <f t="shared" ca="1" si="196"/>
        <v>9.2222913597657691E-2</v>
      </c>
      <c r="O753" s="42">
        <f t="shared" ca="1" si="197"/>
        <v>0.23245334862354569</v>
      </c>
      <c r="P753" s="42">
        <f t="shared" ca="1" si="198"/>
        <v>0.11998919860191068</v>
      </c>
      <c r="Q753" s="42">
        <f t="shared" ca="1" si="199"/>
        <v>1.3483468316945368E-2</v>
      </c>
      <c r="R753" s="42">
        <f t="shared" ca="1" si="200"/>
        <v>0.16718019516299271</v>
      </c>
      <c r="S753" s="42">
        <f t="shared" ca="1" si="201"/>
        <v>0.14983599971264894</v>
      </c>
      <c r="T753" s="42">
        <f t="shared" ca="1" si="202"/>
        <v>8.0119202231169195E-2</v>
      </c>
      <c r="U753">
        <f ca="1">+(L753^2*Markiwitz!$B$4^2)+(M753^2*Markiwitz!$C$4^2)+(N753^2*Markiwitz!$D$4^2)+(O753^2*Markiwitz!$E$4^2)+(P753^2*Markiwitz!$F$4^2)+(Q753^2*Markiwitz!$G$4^2)+(R753^2*Markiwitz!$H$4^2)+(S753^2*Markiwitz!$I$4^2)+(T753^2*Markiwitz!$J$4^2)+(2*L753*M753*Markiwitz!$B$8)+(2*L753*N753*Markiwitz!$E$8)+(2*L753*O753*Markiwitz!$H$8)+(2*L753*P753*Markiwitz!$B$11)+(2*L753*Q753*Markiwitz!$E$11)+(2*L753*R753*Markiwitz!$H$11)+(2*L753*S753*Markiwitz!$K$8)+(2*L753*T753*Markiwitz!$K$11)</f>
        <v>1.3047735113199562E-2</v>
      </c>
      <c r="V753" s="5">
        <f t="shared" ca="1" si="193"/>
        <v>0.11422668301758378</v>
      </c>
      <c r="W753" s="42">
        <f ca="1">SUMPRODUCT(L753:T753,Markiwitz!$B$3:$J$3)</f>
        <v>0.1887572740165423</v>
      </c>
    </row>
    <row r="754" spans="1:23" x14ac:dyDescent="0.25">
      <c r="A754">
        <v>753</v>
      </c>
      <c r="B754" s="25">
        <f t="shared" ca="1" si="192"/>
        <v>0.99999999999999978</v>
      </c>
      <c r="C754" s="46">
        <v>0</v>
      </c>
      <c r="D754">
        <f t="shared" ca="1" si="207"/>
        <v>0.99541119806916323</v>
      </c>
      <c r="E754">
        <f t="shared" ca="1" si="207"/>
        <v>0.63253026829180958</v>
      </c>
      <c r="F754">
        <f t="shared" ca="1" si="207"/>
        <v>0.66019809644138927</v>
      </c>
      <c r="G754">
        <f t="shared" ca="1" si="207"/>
        <v>0.23217789195123018</v>
      </c>
      <c r="H754">
        <f t="shared" ca="1" si="207"/>
        <v>0.62937453568617563</v>
      </c>
      <c r="I754">
        <f t="shared" ca="1" si="207"/>
        <v>3.6127800003738386E-2</v>
      </c>
      <c r="J754">
        <f t="shared" ca="1" si="207"/>
        <v>0.73630159907329717</v>
      </c>
      <c r="K754">
        <f t="shared" ca="1" si="207"/>
        <v>0.39597012878513393</v>
      </c>
      <c r="L754" s="42">
        <f t="shared" ca="1" si="194"/>
        <v>0</v>
      </c>
      <c r="M754" s="42">
        <f t="shared" ca="1" si="195"/>
        <v>0.23052109800132312</v>
      </c>
      <c r="N754" s="42">
        <f t="shared" ca="1" si="196"/>
        <v>0.14648375691225463</v>
      </c>
      <c r="O754" s="42">
        <f t="shared" ca="1" si="197"/>
        <v>0.15289117742020622</v>
      </c>
      <c r="P754" s="42">
        <f t="shared" ca="1" si="198"/>
        <v>5.37686362058701E-2</v>
      </c>
      <c r="Q754" s="42">
        <f t="shared" ca="1" si="199"/>
        <v>0.14575294039475872</v>
      </c>
      <c r="R754" s="42">
        <f t="shared" ca="1" si="200"/>
        <v>8.3666128544550647E-3</v>
      </c>
      <c r="S754" s="42">
        <f t="shared" ca="1" si="201"/>
        <v>0.17051551500298981</v>
      </c>
      <c r="T754" s="42">
        <f t="shared" ca="1" si="202"/>
        <v>9.170026320814216E-2</v>
      </c>
      <c r="U754">
        <f ca="1">+(L754^2*Markiwitz!$B$4^2)+(M754^2*Markiwitz!$C$4^2)+(N754^2*Markiwitz!$D$4^2)+(O754^2*Markiwitz!$E$4^2)+(P754^2*Markiwitz!$F$4^2)+(Q754^2*Markiwitz!$G$4^2)+(R754^2*Markiwitz!$H$4^2)+(S754^2*Markiwitz!$I$4^2)+(T754^2*Markiwitz!$J$4^2)+(2*L754*M754*Markiwitz!$B$8)+(2*L754*N754*Markiwitz!$E$8)+(2*L754*O754*Markiwitz!$H$8)+(2*L754*P754*Markiwitz!$B$11)+(2*L754*Q754*Markiwitz!$E$11)+(2*L754*R754*Markiwitz!$H$11)+(2*L754*S754*Markiwitz!$K$8)+(2*L754*T754*Markiwitz!$K$11)</f>
        <v>1.4750324698997739E-2</v>
      </c>
      <c r="V754" s="5">
        <f t="shared" ca="1" si="193"/>
        <v>0.12145091477217344</v>
      </c>
      <c r="W754" s="42">
        <f ca="1">SUMPRODUCT(L754:T754,Markiwitz!$B$3:$J$3)</f>
        <v>0.52061405722359411</v>
      </c>
    </row>
    <row r="755" spans="1:23" x14ac:dyDescent="0.25">
      <c r="A755">
        <v>754</v>
      </c>
      <c r="B755" s="25">
        <f t="shared" ca="1" si="192"/>
        <v>0.99999999999999989</v>
      </c>
      <c r="C755" s="46">
        <v>0</v>
      </c>
      <c r="D755">
        <f t="shared" ca="1" si="207"/>
        <v>0.55485692161002087</v>
      </c>
      <c r="E755">
        <f t="shared" ca="1" si="207"/>
        <v>9.5281500211679582E-2</v>
      </c>
      <c r="F755">
        <f t="shared" ca="1" si="207"/>
        <v>0.59378846861882506</v>
      </c>
      <c r="G755">
        <f t="shared" ca="1" si="207"/>
        <v>0.72150037669237699</v>
      </c>
      <c r="H755">
        <f t="shared" ca="1" si="207"/>
        <v>0.24393859498771753</v>
      </c>
      <c r="I755">
        <f t="shared" ca="1" si="207"/>
        <v>0.57097930346364745</v>
      </c>
      <c r="J755">
        <f t="shared" ca="1" si="207"/>
        <v>9.0860288420313795E-2</v>
      </c>
      <c r="K755">
        <f t="shared" ca="1" si="207"/>
        <v>0.13764283130945432</v>
      </c>
      <c r="L755" s="42">
        <f t="shared" ca="1" si="194"/>
        <v>0</v>
      </c>
      <c r="M755" s="42">
        <f t="shared" ca="1" si="195"/>
        <v>0.18440840780116305</v>
      </c>
      <c r="N755" s="42">
        <f t="shared" ca="1" si="196"/>
        <v>3.166710022460803E-2</v>
      </c>
      <c r="O755" s="42">
        <f t="shared" ca="1" si="197"/>
        <v>0.19734742742499262</v>
      </c>
      <c r="P755" s="42">
        <f t="shared" ca="1" si="198"/>
        <v>0.23979287364336932</v>
      </c>
      <c r="Q755" s="42">
        <f t="shared" ca="1" si="199"/>
        <v>8.1073743790394365E-2</v>
      </c>
      <c r="R755" s="42">
        <f t="shared" ca="1" si="200"/>
        <v>0.18976673109460351</v>
      </c>
      <c r="S755" s="42">
        <f t="shared" ca="1" si="201"/>
        <v>3.0197696860887302E-2</v>
      </c>
      <c r="T755" s="42">
        <f t="shared" ca="1" si="202"/>
        <v>4.5746019159981818E-2</v>
      </c>
      <c r="U755">
        <f ca="1">+(L755^2*Markiwitz!$B$4^2)+(M755^2*Markiwitz!$C$4^2)+(N755^2*Markiwitz!$D$4^2)+(O755^2*Markiwitz!$E$4^2)+(P755^2*Markiwitz!$F$4^2)+(Q755^2*Markiwitz!$G$4^2)+(R755^2*Markiwitz!$H$4^2)+(S755^2*Markiwitz!$I$4^2)+(T755^2*Markiwitz!$J$4^2)+(2*L755*M755*Markiwitz!$B$8)+(2*L755*N755*Markiwitz!$E$8)+(2*L755*O755*Markiwitz!$H$8)+(2*L755*P755*Markiwitz!$B$11)+(2*L755*Q755*Markiwitz!$E$11)+(2*L755*R755*Markiwitz!$H$11)+(2*L755*S755*Markiwitz!$K$8)+(2*L755*T755*Markiwitz!$K$11)</f>
        <v>1.6382268444111728E-2</v>
      </c>
      <c r="V755" s="5">
        <f t="shared" ca="1" si="193"/>
        <v>0.12799323593109024</v>
      </c>
      <c r="W755" s="42">
        <f ca="1">SUMPRODUCT(L755:T755,Markiwitz!$B$3:$J$3)</f>
        <v>0.40512998414283335</v>
      </c>
    </row>
    <row r="756" spans="1:23" x14ac:dyDescent="0.25">
      <c r="A756">
        <v>755</v>
      </c>
      <c r="B756" s="25">
        <f t="shared" ca="1" si="192"/>
        <v>1</v>
      </c>
      <c r="C756" s="46">
        <v>0</v>
      </c>
      <c r="D756">
        <f t="shared" ca="1" si="207"/>
        <v>0.73064156595984886</v>
      </c>
      <c r="E756">
        <f t="shared" ca="1" si="207"/>
        <v>0.51581454796457638</v>
      </c>
      <c r="F756">
        <f t="shared" ca="1" si="207"/>
        <v>0.31285768019176874</v>
      </c>
      <c r="G756">
        <f t="shared" ca="1" si="207"/>
        <v>0.86283064009744703</v>
      </c>
      <c r="H756">
        <f t="shared" ca="1" si="207"/>
        <v>0.61598192200031854</v>
      </c>
      <c r="I756">
        <f t="shared" ca="1" si="207"/>
        <v>0.3886878947670559</v>
      </c>
      <c r="J756">
        <f t="shared" ca="1" si="207"/>
        <v>0.77400504621838806</v>
      </c>
      <c r="K756">
        <f t="shared" ca="1" si="207"/>
        <v>0.71000635706065329</v>
      </c>
      <c r="L756" s="42">
        <f t="shared" ca="1" si="194"/>
        <v>0</v>
      </c>
      <c r="M756" s="42">
        <f t="shared" ca="1" si="195"/>
        <v>0.14878181743756874</v>
      </c>
      <c r="N756" s="42">
        <f t="shared" ca="1" si="196"/>
        <v>0.1050362167748953</v>
      </c>
      <c r="O756" s="42">
        <f t="shared" ca="1" si="197"/>
        <v>6.3707755521797055E-2</v>
      </c>
      <c r="P756" s="42">
        <f t="shared" ca="1" si="198"/>
        <v>0.17569970934499707</v>
      </c>
      <c r="Q756" s="42">
        <f t="shared" ca="1" si="199"/>
        <v>0.12543347399555202</v>
      </c>
      <c r="R756" s="42">
        <f t="shared" ca="1" si="200"/>
        <v>7.914919448013305E-2</v>
      </c>
      <c r="S756" s="42">
        <f t="shared" ca="1" si="201"/>
        <v>0.15761199861513145</v>
      </c>
      <c r="T756" s="42">
        <f t="shared" ca="1" si="202"/>
        <v>0.14457983382992531</v>
      </c>
      <c r="U756">
        <f ca="1">+(L756^2*Markiwitz!$B$4^2)+(M756^2*Markiwitz!$C$4^2)+(N756^2*Markiwitz!$D$4^2)+(O756^2*Markiwitz!$E$4^2)+(P756^2*Markiwitz!$F$4^2)+(Q756^2*Markiwitz!$G$4^2)+(R756^2*Markiwitz!$H$4^2)+(S756^2*Markiwitz!$I$4^2)+(T756^2*Markiwitz!$J$4^2)+(2*L756*M756*Markiwitz!$B$8)+(2*L756*N756*Markiwitz!$E$8)+(2*L756*O756*Markiwitz!$H$8)+(2*L756*P756*Markiwitz!$B$11)+(2*L756*Q756*Markiwitz!$E$11)+(2*L756*R756*Markiwitz!$H$11)+(2*L756*S756*Markiwitz!$K$8)+(2*L756*T756*Markiwitz!$K$11)</f>
        <v>1.3433558528748082E-2</v>
      </c>
      <c r="V756" s="5">
        <f t="shared" ca="1" si="193"/>
        <v>0.11590322915582672</v>
      </c>
      <c r="W756" s="42">
        <f ca="1">SUMPRODUCT(L756:T756,Markiwitz!$B$3:$J$3)</f>
        <v>0.46764145038667104</v>
      </c>
    </row>
    <row r="757" spans="1:23" x14ac:dyDescent="0.25">
      <c r="A757">
        <v>756</v>
      </c>
      <c r="B757" s="25">
        <f t="shared" ca="1" si="192"/>
        <v>1</v>
      </c>
      <c r="C757" s="46">
        <v>0</v>
      </c>
      <c r="D757">
        <f t="shared" ca="1" si="207"/>
        <v>0.11122164665402545</v>
      </c>
      <c r="E757">
        <f t="shared" ca="1" si="207"/>
        <v>0.37997669786898569</v>
      </c>
      <c r="F757">
        <f t="shared" ca="1" si="207"/>
        <v>0.25135393450155419</v>
      </c>
      <c r="G757">
        <f t="shared" ca="1" si="207"/>
        <v>1.1786908608550473E-2</v>
      </c>
      <c r="H757">
        <f t="shared" ca="1" si="207"/>
        <v>0.48235150715101172</v>
      </c>
      <c r="I757">
        <f t="shared" ca="1" si="207"/>
        <v>9.051444420707877E-2</v>
      </c>
      <c r="J757">
        <f t="shared" ca="1" si="207"/>
        <v>9.5069052410327592E-2</v>
      </c>
      <c r="K757">
        <f t="shared" ca="1" si="207"/>
        <v>0.32467541164739055</v>
      </c>
      <c r="L757" s="42">
        <f t="shared" ca="1" si="194"/>
        <v>0</v>
      </c>
      <c r="M757" s="42">
        <f t="shared" ca="1" si="195"/>
        <v>6.3666202196051916E-2</v>
      </c>
      <c r="N757" s="42">
        <f t="shared" ca="1" si="196"/>
        <v>0.21750867752900149</v>
      </c>
      <c r="O757" s="42">
        <f t="shared" ca="1" si="197"/>
        <v>0.14388161745643377</v>
      </c>
      <c r="P757" s="42">
        <f t="shared" ca="1" si="198"/>
        <v>6.7471371744090161E-3</v>
      </c>
      <c r="Q757" s="42">
        <f t="shared" ca="1" si="199"/>
        <v>0.27611071682272403</v>
      </c>
      <c r="R757" s="42">
        <f t="shared" ca="1" si="200"/>
        <v>5.1812853701735467E-2</v>
      </c>
      <c r="S757" s="42">
        <f t="shared" ca="1" si="201"/>
        <v>5.4420031490550747E-2</v>
      </c>
      <c r="T757" s="42">
        <f t="shared" ca="1" si="202"/>
        <v>0.18585276362909356</v>
      </c>
      <c r="U757">
        <f ca="1">+(L757^2*Markiwitz!$B$4^2)+(M757^2*Markiwitz!$C$4^2)+(N757^2*Markiwitz!$D$4^2)+(O757^2*Markiwitz!$E$4^2)+(P757^2*Markiwitz!$F$4^2)+(Q757^2*Markiwitz!$G$4^2)+(R757^2*Markiwitz!$H$4^2)+(S757^2*Markiwitz!$I$4^2)+(T757^2*Markiwitz!$J$4^2)+(2*L757*M757*Markiwitz!$B$8)+(2*L757*N757*Markiwitz!$E$8)+(2*L757*O757*Markiwitz!$H$8)+(2*L757*P757*Markiwitz!$B$11)+(2*L757*Q757*Markiwitz!$E$11)+(2*L757*R757*Markiwitz!$H$11)+(2*L757*S757*Markiwitz!$K$8)+(2*L757*T757*Markiwitz!$K$11)</f>
        <v>2.745542402006431E-2</v>
      </c>
      <c r="V757" s="5">
        <f t="shared" ca="1" si="193"/>
        <v>0.1656967833727146</v>
      </c>
      <c r="W757" s="42">
        <f ca="1">SUMPRODUCT(L757:T757,Markiwitz!$B$3:$J$3)</f>
        <v>0.87037948130840403</v>
      </c>
    </row>
    <row r="758" spans="1:23" x14ac:dyDescent="0.25">
      <c r="A758">
        <v>757</v>
      </c>
      <c r="B758" s="25">
        <f t="shared" ca="1" si="192"/>
        <v>0.99999999999999989</v>
      </c>
      <c r="C758" s="46">
        <v>0</v>
      </c>
      <c r="D758">
        <f t="shared" ca="1" si="207"/>
        <v>0.85085558861346788</v>
      </c>
      <c r="E758">
        <f t="shared" ca="1" si="207"/>
        <v>0.40922386817678047</v>
      </c>
      <c r="F758">
        <f t="shared" ca="1" si="207"/>
        <v>0.33264933094752869</v>
      </c>
      <c r="G758">
        <f t="shared" ca="1" si="207"/>
        <v>0.13989630467492786</v>
      </c>
      <c r="H758">
        <f t="shared" ca="1" si="207"/>
        <v>0.85401762856777763</v>
      </c>
      <c r="I758">
        <f t="shared" ca="1" si="207"/>
        <v>0.86566884708665504</v>
      </c>
      <c r="J758">
        <f t="shared" ca="1" si="207"/>
        <v>0.17428685141517863</v>
      </c>
      <c r="K758">
        <f t="shared" ca="1" si="207"/>
        <v>0.32025334187496346</v>
      </c>
      <c r="L758" s="42">
        <f t="shared" ca="1" si="194"/>
        <v>0</v>
      </c>
      <c r="M758" s="42">
        <f t="shared" ca="1" si="195"/>
        <v>0.21557829887202751</v>
      </c>
      <c r="N758" s="42">
        <f t="shared" ca="1" si="196"/>
        <v>0.1036836174551569</v>
      </c>
      <c r="O758" s="42">
        <f t="shared" ca="1" si="197"/>
        <v>8.42821952940878E-2</v>
      </c>
      <c r="P758" s="42">
        <f t="shared" ca="1" si="198"/>
        <v>3.5445036483158672E-2</v>
      </c>
      <c r="Q758" s="42">
        <f t="shared" ca="1" si="199"/>
        <v>0.21637945385465659</v>
      </c>
      <c r="R758" s="42">
        <f t="shared" ca="1" si="200"/>
        <v>0.21933148226194357</v>
      </c>
      <c r="S758" s="42">
        <f t="shared" ca="1" si="201"/>
        <v>4.4158448797489994E-2</v>
      </c>
      <c r="T758" s="42">
        <f t="shared" ca="1" si="202"/>
        <v>8.1141466981478866E-2</v>
      </c>
      <c r="U758">
        <f ca="1">+(L758^2*Markiwitz!$B$4^2)+(M758^2*Markiwitz!$C$4^2)+(N758^2*Markiwitz!$D$4^2)+(O758^2*Markiwitz!$E$4^2)+(P758^2*Markiwitz!$F$4^2)+(Q758^2*Markiwitz!$G$4^2)+(R758^2*Markiwitz!$H$4^2)+(S758^2*Markiwitz!$I$4^2)+(T758^2*Markiwitz!$J$4^2)+(2*L758*M758*Markiwitz!$B$8)+(2*L758*N758*Markiwitz!$E$8)+(2*L758*O758*Markiwitz!$H$8)+(2*L758*P758*Markiwitz!$B$11)+(2*L758*Q758*Markiwitz!$E$11)+(2*L758*R758*Markiwitz!$H$11)+(2*L758*S758*Markiwitz!$K$8)+(2*L758*T758*Markiwitz!$K$11)</f>
        <v>2.0271803883293259E-2</v>
      </c>
      <c r="V758" s="5">
        <f t="shared" ca="1" si="193"/>
        <v>0.14237908513294101</v>
      </c>
      <c r="W758" s="42">
        <f ca="1">SUMPRODUCT(L758:T758,Markiwitz!$B$3:$J$3)</f>
        <v>0.69978092874264419</v>
      </c>
    </row>
    <row r="759" spans="1:23" x14ac:dyDescent="0.25">
      <c r="A759">
        <v>758</v>
      </c>
      <c r="B759" s="25">
        <f t="shared" ca="1" si="192"/>
        <v>0.99999999999999989</v>
      </c>
      <c r="C759" s="46">
        <v>0</v>
      </c>
      <c r="D759">
        <f t="shared" ca="1" si="207"/>
        <v>0.82626315597082145</v>
      </c>
      <c r="E759">
        <f t="shared" ca="1" si="207"/>
        <v>0.29167518652869928</v>
      </c>
      <c r="F759">
        <f t="shared" ca="1" si="207"/>
        <v>0.83393117363049318</v>
      </c>
      <c r="G759">
        <f t="shared" ca="1" si="207"/>
        <v>0.66904977519719222</v>
      </c>
      <c r="H759">
        <f t="shared" ca="1" si="207"/>
        <v>0.10206977533647787</v>
      </c>
      <c r="I759">
        <f t="shared" ca="1" si="207"/>
        <v>0.82323253467076007</v>
      </c>
      <c r="J759">
        <f t="shared" ca="1" si="207"/>
        <v>0.40766978159288203</v>
      </c>
      <c r="K759">
        <f t="shared" ca="1" si="207"/>
        <v>0.28424125614619278</v>
      </c>
      <c r="L759" s="42">
        <f t="shared" ca="1" si="194"/>
        <v>0</v>
      </c>
      <c r="M759" s="42">
        <f t="shared" ca="1" si="195"/>
        <v>0.19495924888076352</v>
      </c>
      <c r="N759" s="42">
        <f t="shared" ca="1" si="196"/>
        <v>6.8821627676207225E-2</v>
      </c>
      <c r="O759" s="42">
        <f t="shared" ca="1" si="197"/>
        <v>0.19676854045153136</v>
      </c>
      <c r="P759" s="42">
        <f t="shared" ca="1" si="198"/>
        <v>0.15786428414931591</v>
      </c>
      <c r="Q759" s="42">
        <f t="shared" ca="1" si="199"/>
        <v>2.4083667036619912E-2</v>
      </c>
      <c r="R759" s="42">
        <f t="shared" ca="1" si="200"/>
        <v>0.19424416477222936</v>
      </c>
      <c r="S759" s="42">
        <f t="shared" ca="1" si="201"/>
        <v>9.6190897338692308E-2</v>
      </c>
      <c r="T759" s="42">
        <f t="shared" ca="1" si="202"/>
        <v>6.7067569694640228E-2</v>
      </c>
      <c r="U759">
        <f ca="1">+(L759^2*Markiwitz!$B$4^2)+(M759^2*Markiwitz!$C$4^2)+(N759^2*Markiwitz!$D$4^2)+(O759^2*Markiwitz!$E$4^2)+(P759^2*Markiwitz!$F$4^2)+(Q759^2*Markiwitz!$G$4^2)+(R759^2*Markiwitz!$H$4^2)+(S759^2*Markiwitz!$I$4^2)+(T759^2*Markiwitz!$J$4^2)+(2*L759*M759*Markiwitz!$B$8)+(2*L759*N759*Markiwitz!$E$8)+(2*L759*O759*Markiwitz!$H$8)+(2*L759*P759*Markiwitz!$B$11)+(2*L759*Q759*Markiwitz!$E$11)+(2*L759*R759*Markiwitz!$H$11)+(2*L759*S759*Markiwitz!$K$8)+(2*L759*T759*Markiwitz!$K$11)</f>
        <v>1.250043341828334E-2</v>
      </c>
      <c r="V759" s="5">
        <f t="shared" ca="1" si="193"/>
        <v>0.11180533716367631</v>
      </c>
      <c r="W759" s="42">
        <f ca="1">SUMPRODUCT(L759:T759,Markiwitz!$B$3:$J$3)</f>
        <v>0.22673652161493218</v>
      </c>
    </row>
    <row r="760" spans="1:23" x14ac:dyDescent="0.25">
      <c r="A760">
        <v>759</v>
      </c>
      <c r="B760" s="25">
        <f t="shared" ca="1" si="192"/>
        <v>0.99999999999999989</v>
      </c>
      <c r="C760" s="46">
        <v>0</v>
      </c>
      <c r="D760">
        <f t="shared" ca="1" si="207"/>
        <v>0.78772657915344646</v>
      </c>
      <c r="E760">
        <f t="shared" ca="1" si="207"/>
        <v>0.4313493496954226</v>
      </c>
      <c r="F760">
        <f t="shared" ca="1" si="207"/>
        <v>0.80623707743023554</v>
      </c>
      <c r="G760">
        <f t="shared" ca="1" si="207"/>
        <v>6.8101324816747244E-3</v>
      </c>
      <c r="H760">
        <f t="shared" ca="1" si="207"/>
        <v>0.19721393849264923</v>
      </c>
      <c r="I760">
        <f t="shared" ca="1" si="207"/>
        <v>0.15328352765200048</v>
      </c>
      <c r="J760">
        <f t="shared" ca="1" si="207"/>
        <v>0.26048558274520284</v>
      </c>
      <c r="K760">
        <f t="shared" ca="1" si="207"/>
        <v>0.88246112109958508</v>
      </c>
      <c r="L760" s="42">
        <f t="shared" ca="1" si="194"/>
        <v>0</v>
      </c>
      <c r="M760" s="42">
        <f t="shared" ca="1" si="195"/>
        <v>0.22343257415575726</v>
      </c>
      <c r="N760" s="42">
        <f t="shared" ca="1" si="196"/>
        <v>0.12234891917248127</v>
      </c>
      <c r="O760" s="42">
        <f t="shared" ca="1" si="197"/>
        <v>0.22868293435476617</v>
      </c>
      <c r="P760" s="42">
        <f t="shared" ca="1" si="198"/>
        <v>1.931641601274337E-3</v>
      </c>
      <c r="Q760" s="42">
        <f t="shared" ca="1" si="199"/>
        <v>5.5938213972876849E-2</v>
      </c>
      <c r="R760" s="42">
        <f t="shared" ca="1" si="200"/>
        <v>4.3477691454524563E-2</v>
      </c>
      <c r="S760" s="42">
        <f t="shared" ca="1" si="201"/>
        <v>7.3884728309879494E-2</v>
      </c>
      <c r="T760" s="42">
        <f t="shared" ca="1" si="202"/>
        <v>0.25030329697844</v>
      </c>
      <c r="U760">
        <f ca="1">+(L760^2*Markiwitz!$B$4^2)+(M760^2*Markiwitz!$C$4^2)+(N760^2*Markiwitz!$D$4^2)+(O760^2*Markiwitz!$E$4^2)+(P760^2*Markiwitz!$F$4^2)+(Q760^2*Markiwitz!$G$4^2)+(R760^2*Markiwitz!$H$4^2)+(S760^2*Markiwitz!$I$4^2)+(T760^2*Markiwitz!$J$4^2)+(2*L760*M760*Markiwitz!$B$8)+(2*L760*N760*Markiwitz!$E$8)+(2*L760*O760*Markiwitz!$H$8)+(2*L760*P760*Markiwitz!$B$11)+(2*L760*Q760*Markiwitz!$E$11)+(2*L760*R760*Markiwitz!$H$11)+(2*L760*S760*Markiwitz!$K$8)+(2*L760*T760*Markiwitz!$K$11)</f>
        <v>1.0079104086875032E-2</v>
      </c>
      <c r="V760" s="5">
        <f t="shared" ca="1" si="193"/>
        <v>0.10039474133078401</v>
      </c>
      <c r="W760" s="42">
        <f ca="1">SUMPRODUCT(L760:T760,Markiwitz!$B$3:$J$3)</f>
        <v>0.29115189377777412</v>
      </c>
    </row>
    <row r="761" spans="1:23" x14ac:dyDescent="0.25">
      <c r="A761">
        <v>760</v>
      </c>
      <c r="B761" s="25">
        <f t="shared" ca="1" si="192"/>
        <v>1</v>
      </c>
      <c r="C761" s="46">
        <v>0</v>
      </c>
      <c r="D761">
        <f t="shared" ca="1" si="207"/>
        <v>6.7039298702299632E-2</v>
      </c>
      <c r="E761">
        <f t="shared" ca="1" si="207"/>
        <v>0.36105483922603732</v>
      </c>
      <c r="F761">
        <f t="shared" ca="1" si="207"/>
        <v>0.95108112712753035</v>
      </c>
      <c r="G761">
        <f t="shared" ca="1" si="207"/>
        <v>0.46863177149819801</v>
      </c>
      <c r="H761">
        <f t="shared" ca="1" si="207"/>
        <v>0.36164874239278011</v>
      </c>
      <c r="I761">
        <f t="shared" ca="1" si="207"/>
        <v>0.80887878861896434</v>
      </c>
      <c r="J761">
        <f t="shared" ca="1" si="207"/>
        <v>0.16024419859236716</v>
      </c>
      <c r="K761">
        <f t="shared" ca="1" si="207"/>
        <v>0.91202419490177311</v>
      </c>
      <c r="L761" s="42">
        <f t="shared" ca="1" si="194"/>
        <v>0</v>
      </c>
      <c r="M761" s="42">
        <f t="shared" ca="1" si="195"/>
        <v>1.6388610515484622E-2</v>
      </c>
      <c r="N761" s="42">
        <f t="shared" ca="1" si="196"/>
        <v>8.8264454571382156E-2</v>
      </c>
      <c r="O761" s="42">
        <f t="shared" ca="1" si="197"/>
        <v>0.2325038964136201</v>
      </c>
      <c r="P761" s="42">
        <f t="shared" ca="1" si="198"/>
        <v>0.11456300598207333</v>
      </c>
      <c r="Q761" s="42">
        <f t="shared" ca="1" si="199"/>
        <v>8.8409641765640895E-2</v>
      </c>
      <c r="R761" s="42">
        <f t="shared" ca="1" si="200"/>
        <v>0.19774072338943621</v>
      </c>
      <c r="S761" s="42">
        <f t="shared" ca="1" si="201"/>
        <v>3.9173735539184414E-2</v>
      </c>
      <c r="T761" s="42">
        <f t="shared" ca="1" si="202"/>
        <v>0.22295593182317819</v>
      </c>
      <c r="U761">
        <f ca="1">+(L761^2*Markiwitz!$B$4^2)+(M761^2*Markiwitz!$C$4^2)+(N761^2*Markiwitz!$D$4^2)+(O761^2*Markiwitz!$E$4^2)+(P761^2*Markiwitz!$F$4^2)+(Q761^2*Markiwitz!$G$4^2)+(R761^2*Markiwitz!$H$4^2)+(S761^2*Markiwitz!$I$4^2)+(T761^2*Markiwitz!$J$4^2)+(2*L761*M761*Markiwitz!$B$8)+(2*L761*N761*Markiwitz!$E$8)+(2*L761*O761*Markiwitz!$H$8)+(2*L761*P761*Markiwitz!$B$11)+(2*L761*Q761*Markiwitz!$E$11)+(2*L761*R761*Markiwitz!$H$11)+(2*L761*S761*Markiwitz!$K$8)+(2*L761*T761*Markiwitz!$K$11)</f>
        <v>1.3818409363037784E-2</v>
      </c>
      <c r="V761" s="5">
        <f t="shared" ca="1" si="193"/>
        <v>0.11755173058291309</v>
      </c>
      <c r="W761" s="42">
        <f ca="1">SUMPRODUCT(L761:T761,Markiwitz!$B$3:$J$3)</f>
        <v>0.39399355936134406</v>
      </c>
    </row>
    <row r="762" spans="1:23" x14ac:dyDescent="0.25">
      <c r="A762">
        <v>761</v>
      </c>
      <c r="B762" s="25">
        <f t="shared" ca="1" si="192"/>
        <v>1</v>
      </c>
      <c r="C762" s="46">
        <v>0</v>
      </c>
      <c r="D762">
        <f t="shared" ref="D762:K771" ca="1" si="208">RAND()</f>
        <v>0.56960950063207128</v>
      </c>
      <c r="E762">
        <f t="shared" ca="1" si="208"/>
        <v>2.7267923747630651E-2</v>
      </c>
      <c r="F762">
        <f t="shared" ca="1" si="208"/>
        <v>0.35174208451296396</v>
      </c>
      <c r="G762">
        <f t="shared" ca="1" si="208"/>
        <v>0.2587630114120667</v>
      </c>
      <c r="H762">
        <f t="shared" ca="1" si="208"/>
        <v>0.35949352123455602</v>
      </c>
      <c r="I762">
        <f t="shared" ca="1" si="208"/>
        <v>6.7999922968989934E-2</v>
      </c>
      <c r="J762">
        <f t="shared" ca="1" si="208"/>
        <v>0.46459743592442015</v>
      </c>
      <c r="K762">
        <f t="shared" ca="1" si="208"/>
        <v>0.84497968998929118</v>
      </c>
      <c r="L762" s="42">
        <f t="shared" ca="1" si="194"/>
        <v>0</v>
      </c>
      <c r="M762" s="42">
        <f t="shared" ca="1" si="195"/>
        <v>0.19345171518777246</v>
      </c>
      <c r="N762" s="42">
        <f t="shared" ca="1" si="196"/>
        <v>9.2607770985825739E-3</v>
      </c>
      <c r="O762" s="42">
        <f t="shared" ca="1" si="197"/>
        <v>0.11945922509587455</v>
      </c>
      <c r="P762" s="42">
        <f t="shared" ca="1" si="198"/>
        <v>8.7881519408068265E-2</v>
      </c>
      <c r="Q762" s="42">
        <f t="shared" ca="1" si="199"/>
        <v>0.12209178078059804</v>
      </c>
      <c r="R762" s="42">
        <f t="shared" ca="1" si="200"/>
        <v>2.3094245647922479E-2</v>
      </c>
      <c r="S762" s="42">
        <f t="shared" ca="1" si="201"/>
        <v>0.15778734510517722</v>
      </c>
      <c r="T762" s="42">
        <f t="shared" ca="1" si="202"/>
        <v>0.28697339167600433</v>
      </c>
      <c r="U762">
        <f ca="1">+(L762^2*Markiwitz!$B$4^2)+(M762^2*Markiwitz!$C$4^2)+(N762^2*Markiwitz!$D$4^2)+(O762^2*Markiwitz!$E$4^2)+(P762^2*Markiwitz!$F$4^2)+(Q762^2*Markiwitz!$G$4^2)+(R762^2*Markiwitz!$H$4^2)+(S762^2*Markiwitz!$I$4^2)+(T762^2*Markiwitz!$J$4^2)+(2*L762*M762*Markiwitz!$B$8)+(2*L762*N762*Markiwitz!$E$8)+(2*L762*O762*Markiwitz!$H$8)+(2*L762*P762*Markiwitz!$B$11)+(2*L762*Q762*Markiwitz!$E$11)+(2*L762*R762*Markiwitz!$H$11)+(2*L762*S762*Markiwitz!$K$8)+(2*L762*T762*Markiwitz!$K$11)</f>
        <v>1.1753272130876981E-2</v>
      </c>
      <c r="V762" s="5">
        <f t="shared" ca="1" si="193"/>
        <v>0.10841250910700749</v>
      </c>
      <c r="W762" s="42">
        <f ca="1">SUMPRODUCT(L762:T762,Markiwitz!$B$3:$J$3)</f>
        <v>0.43813437790748266</v>
      </c>
    </row>
    <row r="763" spans="1:23" x14ac:dyDescent="0.25">
      <c r="A763">
        <v>762</v>
      </c>
      <c r="B763" s="25">
        <f t="shared" ca="1" si="192"/>
        <v>1</v>
      </c>
      <c r="C763" s="46">
        <v>0</v>
      </c>
      <c r="D763">
        <f t="shared" ca="1" si="208"/>
        <v>0.438974862707316</v>
      </c>
      <c r="E763">
        <f t="shared" ca="1" si="208"/>
        <v>0.77149459664728204</v>
      </c>
      <c r="F763">
        <f t="shared" ca="1" si="208"/>
        <v>0.10010753867412214</v>
      </c>
      <c r="G763">
        <f t="shared" ca="1" si="208"/>
        <v>0.9819041981332659</v>
      </c>
      <c r="H763">
        <f t="shared" ca="1" si="208"/>
        <v>0.8770957768362424</v>
      </c>
      <c r="I763">
        <f t="shared" ca="1" si="208"/>
        <v>0.64528969143175774</v>
      </c>
      <c r="J763">
        <f t="shared" ca="1" si="208"/>
        <v>0.9139131703988238</v>
      </c>
      <c r="K763">
        <f t="shared" ca="1" si="208"/>
        <v>0.66560716341289694</v>
      </c>
      <c r="L763" s="42">
        <f t="shared" ca="1" si="194"/>
        <v>0</v>
      </c>
      <c r="M763" s="42">
        <f t="shared" ca="1" si="195"/>
        <v>8.1376227336006718E-2</v>
      </c>
      <c r="N763" s="42">
        <f t="shared" ca="1" si="196"/>
        <v>0.14301802909185968</v>
      </c>
      <c r="O763" s="42">
        <f t="shared" ca="1" si="197"/>
        <v>1.8557722815725319E-2</v>
      </c>
      <c r="P763" s="42">
        <f t="shared" ca="1" si="198"/>
        <v>0.18202331394712989</v>
      </c>
      <c r="Q763" s="42">
        <f t="shared" ca="1" si="199"/>
        <v>0.16259415149898043</v>
      </c>
      <c r="R763" s="42">
        <f t="shared" ca="1" si="200"/>
        <v>0.11962243191711848</v>
      </c>
      <c r="S763" s="42">
        <f t="shared" ca="1" si="201"/>
        <v>0.16941928168978468</v>
      </c>
      <c r="T763" s="42">
        <f t="shared" ca="1" si="202"/>
        <v>0.12338884170339479</v>
      </c>
      <c r="U763">
        <f ca="1">+(L763^2*Markiwitz!$B$4^2)+(M763^2*Markiwitz!$C$4^2)+(N763^2*Markiwitz!$D$4^2)+(O763^2*Markiwitz!$E$4^2)+(P763^2*Markiwitz!$F$4^2)+(Q763^2*Markiwitz!$G$4^2)+(R763^2*Markiwitz!$H$4^2)+(S763^2*Markiwitz!$I$4^2)+(T763^2*Markiwitz!$J$4^2)+(2*L763*M763*Markiwitz!$B$8)+(2*L763*N763*Markiwitz!$E$8)+(2*L763*O763*Markiwitz!$H$8)+(2*L763*P763*Markiwitz!$B$11)+(2*L763*Q763*Markiwitz!$E$11)+(2*L763*R763*Markiwitz!$H$11)+(2*L763*S763*Markiwitz!$K$8)+(2*L763*T763*Markiwitz!$K$11)</f>
        <v>1.7593384118003361E-2</v>
      </c>
      <c r="V763" s="5">
        <f t="shared" ca="1" si="193"/>
        <v>0.13264005472708221</v>
      </c>
      <c r="W763" s="42">
        <f ca="1">SUMPRODUCT(L763:T763,Markiwitz!$B$3:$J$3)</f>
        <v>0.55778329518522007</v>
      </c>
    </row>
    <row r="764" spans="1:23" x14ac:dyDescent="0.25">
      <c r="A764">
        <v>763</v>
      </c>
      <c r="B764" s="25">
        <f t="shared" ca="1" si="192"/>
        <v>1.0000000000000002</v>
      </c>
      <c r="C764" s="46">
        <v>0</v>
      </c>
      <c r="D764">
        <f t="shared" ca="1" si="208"/>
        <v>0.92772148187850467</v>
      </c>
      <c r="E764">
        <f t="shared" ca="1" si="208"/>
        <v>0.6035162145853743</v>
      </c>
      <c r="F764">
        <f t="shared" ca="1" si="208"/>
        <v>0.96855588549820371</v>
      </c>
      <c r="G764">
        <f t="shared" ca="1" si="208"/>
        <v>8.6206260318537398E-2</v>
      </c>
      <c r="H764">
        <f t="shared" ca="1" si="208"/>
        <v>0.11709472025353074</v>
      </c>
      <c r="I764">
        <f t="shared" ca="1" si="208"/>
        <v>0.23006391452160613</v>
      </c>
      <c r="J764">
        <f t="shared" ca="1" si="208"/>
        <v>0.60438011225396859</v>
      </c>
      <c r="K764">
        <f t="shared" ca="1" si="208"/>
        <v>0.61856211972293718</v>
      </c>
      <c r="L764" s="42">
        <f t="shared" ca="1" si="194"/>
        <v>0</v>
      </c>
      <c r="M764" s="42">
        <f t="shared" ca="1" si="195"/>
        <v>0.22321920156127137</v>
      </c>
      <c r="N764" s="42">
        <f t="shared" ca="1" si="196"/>
        <v>0.14521212473839293</v>
      </c>
      <c r="O764" s="42">
        <f t="shared" ca="1" si="197"/>
        <v>0.23304437339383827</v>
      </c>
      <c r="P764" s="42">
        <f t="shared" ca="1" si="198"/>
        <v>2.0742100914730242E-2</v>
      </c>
      <c r="Q764" s="42">
        <f t="shared" ca="1" si="199"/>
        <v>2.8174177781361963E-2</v>
      </c>
      <c r="R764" s="42">
        <f t="shared" ca="1" si="200"/>
        <v>5.5355712151439612E-2</v>
      </c>
      <c r="S764" s="42">
        <f t="shared" ca="1" si="201"/>
        <v>0.1454199872828969</v>
      </c>
      <c r="T764" s="42">
        <f t="shared" ca="1" si="202"/>
        <v>0.14883232217606882</v>
      </c>
      <c r="U764">
        <f ca="1">+(L764^2*Markiwitz!$B$4^2)+(M764^2*Markiwitz!$C$4^2)+(N764^2*Markiwitz!$D$4^2)+(O764^2*Markiwitz!$E$4^2)+(P764^2*Markiwitz!$F$4^2)+(Q764^2*Markiwitz!$G$4^2)+(R764^2*Markiwitz!$H$4^2)+(S764^2*Markiwitz!$I$4^2)+(T764^2*Markiwitz!$J$4^2)+(2*L764*M764*Markiwitz!$B$8)+(2*L764*N764*Markiwitz!$E$8)+(2*L764*O764*Markiwitz!$H$8)+(2*L764*P764*Markiwitz!$B$11)+(2*L764*Q764*Markiwitz!$E$11)+(2*L764*R764*Markiwitz!$H$11)+(2*L764*S764*Markiwitz!$K$8)+(2*L764*T764*Markiwitz!$K$11)</f>
        <v>1.1238474913198734E-2</v>
      </c>
      <c r="V764" s="5">
        <f t="shared" ca="1" si="193"/>
        <v>0.10601167347607873</v>
      </c>
      <c r="W764" s="42">
        <f ca="1">SUMPRODUCT(L764:T764,Markiwitz!$B$3:$J$3)</f>
        <v>0.2159449689562821</v>
      </c>
    </row>
    <row r="765" spans="1:23" x14ac:dyDescent="0.25">
      <c r="A765">
        <v>764</v>
      </c>
      <c r="B765" s="25">
        <f t="shared" ca="1" si="192"/>
        <v>0.99999999999999978</v>
      </c>
      <c r="C765" s="46">
        <v>0</v>
      </c>
      <c r="D765">
        <f t="shared" ca="1" si="208"/>
        <v>0.37991142854673388</v>
      </c>
      <c r="E765">
        <f t="shared" ca="1" si="208"/>
        <v>0.9599404294608842</v>
      </c>
      <c r="F765">
        <f t="shared" ca="1" si="208"/>
        <v>0.15760569039056394</v>
      </c>
      <c r="G765">
        <f t="shared" ca="1" si="208"/>
        <v>0.62200864233173447</v>
      </c>
      <c r="H765">
        <f t="shared" ca="1" si="208"/>
        <v>0.97748862279272264</v>
      </c>
      <c r="I765">
        <f t="shared" ca="1" si="208"/>
        <v>0.43670224220332943</v>
      </c>
      <c r="J765">
        <f t="shared" ca="1" si="208"/>
        <v>0.46879881070331841</v>
      </c>
      <c r="K765">
        <f t="shared" ca="1" si="208"/>
        <v>0.59265539747894358</v>
      </c>
      <c r="L765" s="42">
        <f t="shared" ca="1" si="194"/>
        <v>0</v>
      </c>
      <c r="M765" s="42">
        <f t="shared" ca="1" si="195"/>
        <v>8.2677307844687922E-2</v>
      </c>
      <c r="N765" s="42">
        <f t="shared" ca="1" si="196"/>
        <v>0.20890471945709455</v>
      </c>
      <c r="O765" s="42">
        <f t="shared" ca="1" si="197"/>
        <v>3.429855804112069E-2</v>
      </c>
      <c r="P765" s="42">
        <f t="shared" ca="1" si="198"/>
        <v>0.13536312977168349</v>
      </c>
      <c r="Q765" s="42">
        <f t="shared" ca="1" si="199"/>
        <v>0.21272360268407289</v>
      </c>
      <c r="R765" s="42">
        <f t="shared" ca="1" si="200"/>
        <v>9.5036271620527787E-2</v>
      </c>
      <c r="S765" s="42">
        <f t="shared" ca="1" si="201"/>
        <v>0.10202120988569838</v>
      </c>
      <c r="T765" s="42">
        <f t="shared" ca="1" si="202"/>
        <v>0.12897520069511412</v>
      </c>
      <c r="U765">
        <f ca="1">+(L765^2*Markiwitz!$B$4^2)+(M765^2*Markiwitz!$C$4^2)+(N765^2*Markiwitz!$D$4^2)+(O765^2*Markiwitz!$E$4^2)+(P765^2*Markiwitz!$F$4^2)+(Q765^2*Markiwitz!$G$4^2)+(R765^2*Markiwitz!$H$4^2)+(S765^2*Markiwitz!$I$4^2)+(T765^2*Markiwitz!$J$4^2)+(2*L765*M765*Markiwitz!$B$8)+(2*L765*N765*Markiwitz!$E$8)+(2*L765*O765*Markiwitz!$H$8)+(2*L765*P765*Markiwitz!$B$11)+(2*L765*Q765*Markiwitz!$E$11)+(2*L765*R765*Markiwitz!$H$11)+(2*L765*S765*Markiwitz!$K$8)+(2*L765*T765*Markiwitz!$K$11)</f>
        <v>2.0240066869022758E-2</v>
      </c>
      <c r="V765" s="5">
        <f t="shared" ca="1" si="193"/>
        <v>0.14226758896186706</v>
      </c>
      <c r="W765" s="42">
        <f ca="1">SUMPRODUCT(L765:T765,Markiwitz!$B$3:$J$3)</f>
        <v>0.70235023882751957</v>
      </c>
    </row>
    <row r="766" spans="1:23" x14ac:dyDescent="0.25">
      <c r="A766">
        <v>765</v>
      </c>
      <c r="B766" s="25">
        <f t="shared" ca="1" si="192"/>
        <v>1</v>
      </c>
      <c r="C766" s="46">
        <v>0</v>
      </c>
      <c r="D766">
        <f t="shared" ca="1" si="208"/>
        <v>0.97130996395714231</v>
      </c>
      <c r="E766">
        <f t="shared" ca="1" si="208"/>
        <v>0.97992926191164431</v>
      </c>
      <c r="F766">
        <f t="shared" ca="1" si="208"/>
        <v>0.2468570773215879</v>
      </c>
      <c r="G766">
        <f t="shared" ca="1" si="208"/>
        <v>0.91551450176338212</v>
      </c>
      <c r="H766">
        <f t="shared" ca="1" si="208"/>
        <v>0.17667534301701371</v>
      </c>
      <c r="I766">
        <f t="shared" ca="1" si="208"/>
        <v>0.78038724301725026</v>
      </c>
      <c r="J766">
        <f t="shared" ca="1" si="208"/>
        <v>0.17640032563097929</v>
      </c>
      <c r="K766">
        <f t="shared" ca="1" si="208"/>
        <v>0.75117515751190234</v>
      </c>
      <c r="L766" s="42">
        <f t="shared" ca="1" si="194"/>
        <v>0</v>
      </c>
      <c r="M766" s="42">
        <f t="shared" ca="1" si="195"/>
        <v>0.19433005206769224</v>
      </c>
      <c r="N766" s="42">
        <f t="shared" ca="1" si="196"/>
        <v>0.19605451560913617</v>
      </c>
      <c r="O766" s="42">
        <f t="shared" ca="1" si="197"/>
        <v>4.9388712634784823E-2</v>
      </c>
      <c r="P766" s="42">
        <f t="shared" ca="1" si="198"/>
        <v>0.18316705006462333</v>
      </c>
      <c r="Q766" s="42">
        <f t="shared" ca="1" si="199"/>
        <v>3.5347448169582012E-2</v>
      </c>
      <c r="R766" s="42">
        <f t="shared" ca="1" si="200"/>
        <v>0.15613213000582016</v>
      </c>
      <c r="S766" s="42">
        <f t="shared" ca="1" si="201"/>
        <v>3.52924254220238E-2</v>
      </c>
      <c r="T766" s="42">
        <f t="shared" ca="1" si="202"/>
        <v>0.15028766602633747</v>
      </c>
      <c r="U766">
        <f ca="1">+(L766^2*Markiwitz!$B$4^2)+(M766^2*Markiwitz!$C$4^2)+(N766^2*Markiwitz!$D$4^2)+(O766^2*Markiwitz!$E$4^2)+(P766^2*Markiwitz!$F$4^2)+(Q766^2*Markiwitz!$G$4^2)+(R766^2*Markiwitz!$H$4^2)+(S766^2*Markiwitz!$I$4^2)+(T766^2*Markiwitz!$J$4^2)+(2*L766*M766*Markiwitz!$B$8)+(2*L766*N766*Markiwitz!$E$8)+(2*L766*O766*Markiwitz!$H$8)+(2*L766*P766*Markiwitz!$B$11)+(2*L766*Q766*Markiwitz!$E$11)+(2*L766*R766*Markiwitz!$H$11)+(2*L766*S766*Markiwitz!$K$8)+(2*L766*T766*Markiwitz!$K$11)</f>
        <v>1.1055751411349018E-2</v>
      </c>
      <c r="V766" s="5">
        <f t="shared" ca="1" si="193"/>
        <v>0.10514633332336899</v>
      </c>
      <c r="W766" s="42">
        <f ca="1">SUMPRODUCT(L766:T766,Markiwitz!$B$3:$J$3)</f>
        <v>0.25570319167613359</v>
      </c>
    </row>
    <row r="767" spans="1:23" x14ac:dyDescent="0.25">
      <c r="A767">
        <v>766</v>
      </c>
      <c r="B767" s="25">
        <f t="shared" ca="1" si="192"/>
        <v>1</v>
      </c>
      <c r="C767" s="46">
        <v>0</v>
      </c>
      <c r="D767">
        <f t="shared" ca="1" si="208"/>
        <v>0.98072688578672107</v>
      </c>
      <c r="E767">
        <f t="shared" ca="1" si="208"/>
        <v>0.18647206898763802</v>
      </c>
      <c r="F767">
        <f t="shared" ca="1" si="208"/>
        <v>0.50286984187529815</v>
      </c>
      <c r="G767">
        <f t="shared" ca="1" si="208"/>
        <v>0.74129579837934079</v>
      </c>
      <c r="H767">
        <f t="shared" ca="1" si="208"/>
        <v>0.78842863920142359</v>
      </c>
      <c r="I767">
        <f t="shared" ca="1" si="208"/>
        <v>0.73567511754594828</v>
      </c>
      <c r="J767">
        <f t="shared" ca="1" si="208"/>
        <v>0.67032115633903677</v>
      </c>
      <c r="K767">
        <f t="shared" ca="1" si="208"/>
        <v>0.58845775773838027</v>
      </c>
      <c r="L767" s="42">
        <f t="shared" ca="1" si="194"/>
        <v>0</v>
      </c>
      <c r="M767" s="42">
        <f t="shared" ca="1" si="195"/>
        <v>0.18881020397967468</v>
      </c>
      <c r="N767" s="42">
        <f t="shared" ca="1" si="196"/>
        <v>3.5899728958511047E-2</v>
      </c>
      <c r="O767" s="42">
        <f t="shared" ca="1" si="197"/>
        <v>9.6812842388364934E-2</v>
      </c>
      <c r="P767" s="42">
        <f t="shared" ca="1" si="198"/>
        <v>0.14271476894304005</v>
      </c>
      <c r="Q767" s="42">
        <f t="shared" ca="1" si="199"/>
        <v>0.1517888153658831</v>
      </c>
      <c r="R767" s="42">
        <f t="shared" ca="1" si="200"/>
        <v>0.14163267166393245</v>
      </c>
      <c r="S767" s="42">
        <f t="shared" ca="1" si="201"/>
        <v>0.1290506828093512</v>
      </c>
      <c r="T767" s="42">
        <f t="shared" ca="1" si="202"/>
        <v>0.11329028589124251</v>
      </c>
      <c r="U767">
        <f ca="1">+(L767^2*Markiwitz!$B$4^2)+(M767^2*Markiwitz!$C$4^2)+(N767^2*Markiwitz!$D$4^2)+(O767^2*Markiwitz!$E$4^2)+(P767^2*Markiwitz!$F$4^2)+(Q767^2*Markiwitz!$G$4^2)+(R767^2*Markiwitz!$H$4^2)+(S767^2*Markiwitz!$I$4^2)+(T767^2*Markiwitz!$J$4^2)+(2*L767*M767*Markiwitz!$B$8)+(2*L767*N767*Markiwitz!$E$8)+(2*L767*O767*Markiwitz!$H$8)+(2*L767*P767*Markiwitz!$B$11)+(2*L767*Q767*Markiwitz!$E$11)+(2*L767*R767*Markiwitz!$H$11)+(2*L767*S767*Markiwitz!$K$8)+(2*L767*T767*Markiwitz!$K$11)</f>
        <v>1.4500983196096771E-2</v>
      </c>
      <c r="V767" s="5">
        <f t="shared" ca="1" si="193"/>
        <v>0.1204200282183025</v>
      </c>
      <c r="W767" s="42">
        <f ca="1">SUMPRODUCT(L767:T767,Markiwitz!$B$3:$J$3)</f>
        <v>0.53456172352527442</v>
      </c>
    </row>
    <row r="768" spans="1:23" x14ac:dyDescent="0.25">
      <c r="A768">
        <v>767</v>
      </c>
      <c r="B768" s="25">
        <f t="shared" ca="1" si="192"/>
        <v>1</v>
      </c>
      <c r="C768" s="46">
        <v>0</v>
      </c>
      <c r="D768">
        <f t="shared" ca="1" si="208"/>
        <v>0.74178095298146296</v>
      </c>
      <c r="E768">
        <f t="shared" ca="1" si="208"/>
        <v>0.56034681463834302</v>
      </c>
      <c r="F768">
        <f t="shared" ca="1" si="208"/>
        <v>0.21953356263607604</v>
      </c>
      <c r="G768">
        <f t="shared" ca="1" si="208"/>
        <v>0.68948033436697187</v>
      </c>
      <c r="H768">
        <f t="shared" ca="1" si="208"/>
        <v>0.19980673094118162</v>
      </c>
      <c r="I768">
        <f t="shared" ca="1" si="208"/>
        <v>0.89816079974536234</v>
      </c>
      <c r="J768">
        <f t="shared" ca="1" si="208"/>
        <v>0.51538389551615982</v>
      </c>
      <c r="K768">
        <f t="shared" ca="1" si="208"/>
        <v>0.35856480855235651</v>
      </c>
      <c r="L768" s="42">
        <f t="shared" ca="1" si="194"/>
        <v>0</v>
      </c>
      <c r="M768" s="42">
        <f t="shared" ca="1" si="195"/>
        <v>0.17732983162670957</v>
      </c>
      <c r="N768" s="42">
        <f t="shared" ca="1" si="196"/>
        <v>0.13395626551611331</v>
      </c>
      <c r="O768" s="42">
        <f t="shared" ca="1" si="197"/>
        <v>5.2481597892470984E-2</v>
      </c>
      <c r="P768" s="42">
        <f t="shared" ca="1" si="198"/>
        <v>0.16482686851394249</v>
      </c>
      <c r="Q768" s="42">
        <f t="shared" ca="1" si="199"/>
        <v>4.7765710097126789E-2</v>
      </c>
      <c r="R768" s="42">
        <f t="shared" ca="1" si="200"/>
        <v>0.21471392970174591</v>
      </c>
      <c r="S768" s="42">
        <f t="shared" ca="1" si="201"/>
        <v>0.12320744964892918</v>
      </c>
      <c r="T768" s="42">
        <f t="shared" ca="1" si="202"/>
        <v>8.5718347002961798E-2</v>
      </c>
      <c r="U768">
        <f ca="1">+(L768^2*Markiwitz!$B$4^2)+(M768^2*Markiwitz!$C$4^2)+(N768^2*Markiwitz!$D$4^2)+(O768^2*Markiwitz!$E$4^2)+(P768^2*Markiwitz!$F$4^2)+(Q768^2*Markiwitz!$G$4^2)+(R768^2*Markiwitz!$H$4^2)+(S768^2*Markiwitz!$I$4^2)+(T768^2*Markiwitz!$J$4^2)+(2*L768*M768*Markiwitz!$B$8)+(2*L768*N768*Markiwitz!$E$8)+(2*L768*O768*Markiwitz!$H$8)+(2*L768*P768*Markiwitz!$B$11)+(2*L768*Q768*Markiwitz!$E$11)+(2*L768*R768*Markiwitz!$H$11)+(2*L768*S768*Markiwitz!$K$8)+(2*L768*T768*Markiwitz!$K$11)</f>
        <v>1.2214748143100706E-2</v>
      </c>
      <c r="V768" s="5">
        <f t="shared" ca="1" si="193"/>
        <v>0.11052035171451775</v>
      </c>
      <c r="W768" s="42">
        <f ca="1">SUMPRODUCT(L768:T768,Markiwitz!$B$3:$J$3)</f>
        <v>0.26333596031782414</v>
      </c>
    </row>
    <row r="769" spans="1:23" x14ac:dyDescent="0.25">
      <c r="A769">
        <v>768</v>
      </c>
      <c r="B769" s="25">
        <f t="shared" ca="1" si="192"/>
        <v>1.0000000000000004</v>
      </c>
      <c r="C769" s="46">
        <v>0</v>
      </c>
      <c r="D769">
        <f t="shared" ca="1" si="208"/>
        <v>0.71196870766538467</v>
      </c>
      <c r="E769">
        <f t="shared" ca="1" si="208"/>
        <v>7.7951716330615262E-2</v>
      </c>
      <c r="F769">
        <f t="shared" ca="1" si="208"/>
        <v>0.90161727111503032</v>
      </c>
      <c r="G769">
        <f t="shared" ca="1" si="208"/>
        <v>0.26884994218744052</v>
      </c>
      <c r="H769">
        <f t="shared" ca="1" si="208"/>
        <v>0.38838818118508311</v>
      </c>
      <c r="I769">
        <f t="shared" ca="1" si="208"/>
        <v>0.13040471768570416</v>
      </c>
      <c r="J769">
        <f t="shared" ca="1" si="208"/>
        <v>0.34021710625244028</v>
      </c>
      <c r="K769">
        <f t="shared" ca="1" si="208"/>
        <v>0.44877696945485168</v>
      </c>
      <c r="L769" s="42">
        <f t="shared" ca="1" si="194"/>
        <v>0</v>
      </c>
      <c r="M769" s="42">
        <f t="shared" ca="1" si="195"/>
        <v>0.21784904181009476</v>
      </c>
      <c r="N769" s="42">
        <f t="shared" ca="1" si="196"/>
        <v>2.385175995411587E-2</v>
      </c>
      <c r="O769" s="42">
        <f t="shared" ca="1" si="197"/>
        <v>0.27587793743900718</v>
      </c>
      <c r="P769" s="42">
        <f t="shared" ca="1" si="198"/>
        <v>8.2263028789967219E-2</v>
      </c>
      <c r="Q769" s="42">
        <f t="shared" ca="1" si="199"/>
        <v>0.11883948298652101</v>
      </c>
      <c r="R769" s="42">
        <f t="shared" ca="1" si="200"/>
        <v>3.9901392420041849E-2</v>
      </c>
      <c r="S769" s="42">
        <f t="shared" ca="1" si="201"/>
        <v>0.10410003951933627</v>
      </c>
      <c r="T769" s="42">
        <f t="shared" ca="1" si="202"/>
        <v>0.13731731708091599</v>
      </c>
      <c r="U769">
        <f ca="1">+(L769^2*Markiwitz!$B$4^2)+(M769^2*Markiwitz!$C$4^2)+(N769^2*Markiwitz!$D$4^2)+(O769^2*Markiwitz!$E$4^2)+(P769^2*Markiwitz!$F$4^2)+(Q769^2*Markiwitz!$G$4^2)+(R769^2*Markiwitz!$H$4^2)+(S769^2*Markiwitz!$I$4^2)+(T769^2*Markiwitz!$J$4^2)+(2*L769*M769*Markiwitz!$B$8)+(2*L769*N769*Markiwitz!$E$8)+(2*L769*O769*Markiwitz!$H$8)+(2*L769*P769*Markiwitz!$B$11)+(2*L769*Q769*Markiwitz!$E$11)+(2*L769*R769*Markiwitz!$H$11)+(2*L769*S769*Markiwitz!$K$8)+(2*L769*T769*Markiwitz!$K$11)</f>
        <v>1.4648972134883849E-2</v>
      </c>
      <c r="V769" s="5">
        <f t="shared" ca="1" si="193"/>
        <v>0.12103293822296411</v>
      </c>
      <c r="W769" s="42">
        <f ca="1">SUMPRODUCT(L769:T769,Markiwitz!$B$3:$J$3)</f>
        <v>0.4748067864236431</v>
      </c>
    </row>
    <row r="770" spans="1:23" x14ac:dyDescent="0.25">
      <c r="A770">
        <v>769</v>
      </c>
      <c r="B770" s="25">
        <f t="shared" ref="B770:B833" ca="1" si="209">SUM(L770:T770)</f>
        <v>1</v>
      </c>
      <c r="C770" s="46">
        <v>0</v>
      </c>
      <c r="D770">
        <f t="shared" ca="1" si="208"/>
        <v>0.75418287464546074</v>
      </c>
      <c r="E770">
        <f t="shared" ca="1" si="208"/>
        <v>0.21049302951576054</v>
      </c>
      <c r="F770">
        <f t="shared" ca="1" si="208"/>
        <v>0.70620473615236568</v>
      </c>
      <c r="G770">
        <f t="shared" ca="1" si="208"/>
        <v>0.72616588540503391</v>
      </c>
      <c r="H770">
        <f t="shared" ca="1" si="208"/>
        <v>5.4612036724689617E-2</v>
      </c>
      <c r="I770">
        <f t="shared" ca="1" si="208"/>
        <v>1.4939327148890236E-2</v>
      </c>
      <c r="J770">
        <f t="shared" ca="1" si="208"/>
        <v>3.8136062954746142E-2</v>
      </c>
      <c r="K770">
        <f t="shared" ca="1" si="208"/>
        <v>0.11093161793155637</v>
      </c>
      <c r="L770" s="42">
        <f t="shared" ca="1" si="194"/>
        <v>0</v>
      </c>
      <c r="M770" s="42">
        <f t="shared" ca="1" si="195"/>
        <v>0.28833306641242074</v>
      </c>
      <c r="N770" s="42">
        <f t="shared" ca="1" si="196"/>
        <v>8.0473984094707282E-2</v>
      </c>
      <c r="O770" s="42">
        <f t="shared" ca="1" si="197"/>
        <v>0.26999045448427655</v>
      </c>
      <c r="P770" s="42">
        <f t="shared" ca="1" si="198"/>
        <v>0.27762183881641678</v>
      </c>
      <c r="Q770" s="42">
        <f t="shared" ca="1" si="199"/>
        <v>2.0878829977755538E-2</v>
      </c>
      <c r="R770" s="42">
        <f t="shared" ca="1" si="200"/>
        <v>5.7114821242829116E-3</v>
      </c>
      <c r="S770" s="42">
        <f t="shared" ca="1" si="201"/>
        <v>1.4579869607630927E-2</v>
      </c>
      <c r="T770" s="42">
        <f t="shared" ca="1" si="202"/>
        <v>4.2410474482509175E-2</v>
      </c>
      <c r="U770">
        <f ca="1">+(L770^2*Markiwitz!$B$4^2)+(M770^2*Markiwitz!$C$4^2)+(N770^2*Markiwitz!$D$4^2)+(O770^2*Markiwitz!$E$4^2)+(P770^2*Markiwitz!$F$4^2)+(Q770^2*Markiwitz!$G$4^2)+(R770^2*Markiwitz!$H$4^2)+(S770^2*Markiwitz!$I$4^2)+(T770^2*Markiwitz!$J$4^2)+(2*L770*M770*Markiwitz!$B$8)+(2*L770*N770*Markiwitz!$E$8)+(2*L770*O770*Markiwitz!$H$8)+(2*L770*P770*Markiwitz!$B$11)+(2*L770*Q770*Markiwitz!$E$11)+(2*L770*R770*Markiwitz!$H$11)+(2*L770*S770*Markiwitz!$K$8)+(2*L770*T770*Markiwitz!$K$11)</f>
        <v>1.8477443447830453E-2</v>
      </c>
      <c r="V770" s="5">
        <f t="shared" ref="V770:V833" ca="1" si="210">SQRT(U770)</f>
        <v>0.13593176026164913</v>
      </c>
      <c r="W770" s="42">
        <f ca="1">SUMPRODUCT(L770:T770,Markiwitz!$B$3:$J$3)</f>
        <v>0.28643059293582962</v>
      </c>
    </row>
    <row r="771" spans="1:23" x14ac:dyDescent="0.25">
      <c r="A771">
        <v>770</v>
      </c>
      <c r="B771" s="25">
        <f t="shared" ca="1" si="209"/>
        <v>1</v>
      </c>
      <c r="C771" s="46">
        <v>0</v>
      </c>
      <c r="D771">
        <f t="shared" ca="1" si="208"/>
        <v>0.10560975092947233</v>
      </c>
      <c r="E771">
        <f t="shared" ca="1" si="208"/>
        <v>0.83652272230368052</v>
      </c>
      <c r="F771">
        <f t="shared" ca="1" si="208"/>
        <v>0.51313863188647124</v>
      </c>
      <c r="G771">
        <f t="shared" ca="1" si="208"/>
        <v>0.43074391093088049</v>
      </c>
      <c r="H771">
        <f t="shared" ca="1" si="208"/>
        <v>0.37478126050994243</v>
      </c>
      <c r="I771">
        <f t="shared" ca="1" si="208"/>
        <v>0.22249753634159808</v>
      </c>
      <c r="J771">
        <f t="shared" ca="1" si="208"/>
        <v>0.60521111840297781</v>
      </c>
      <c r="K771">
        <f t="shared" ca="1" si="208"/>
        <v>0.84176411165036202</v>
      </c>
      <c r="L771" s="42">
        <f t="shared" ref="L771:L834" ca="1" si="211">C771/SUM($C771:$K771)</f>
        <v>0</v>
      </c>
      <c r="M771" s="42">
        <f t="shared" ref="M771:M834" ca="1" si="212">D771/SUM($C771:$K771)</f>
        <v>2.687087061349331E-2</v>
      </c>
      <c r="N771" s="42">
        <f t="shared" ref="N771:N834" ca="1" si="213">E771/SUM($C771:$K771)</f>
        <v>0.21284108369198387</v>
      </c>
      <c r="O771" s="42">
        <f t="shared" ref="O771:O834" ca="1" si="214">F771/SUM($C771:$K771)</f>
        <v>0.13056068841043364</v>
      </c>
      <c r="P771" s="42">
        <f t="shared" ref="P771:P834" ca="1" si="215">G771/SUM($C771:$K771)</f>
        <v>0.10959654573850255</v>
      </c>
      <c r="Q771" s="42">
        <f t="shared" ref="Q771:Q834" ca="1" si="216">H771/SUM($C771:$K771)</f>
        <v>9.53576603570436E-2</v>
      </c>
      <c r="R771" s="42">
        <f t="shared" ref="R771:R834" ca="1" si="217">I771/SUM($C771:$K771)</f>
        <v>5.6611273658326952E-2</v>
      </c>
      <c r="S771" s="42">
        <f t="shared" ref="S771:S834" ca="1" si="218">J771/SUM($C771:$K771)</f>
        <v>0.1539871982778783</v>
      </c>
      <c r="T771" s="42">
        <f t="shared" ref="T771:T834" ca="1" si="219">K771/SUM($C771:$K771)</f>
        <v>0.21417467925233774</v>
      </c>
      <c r="U771">
        <f ca="1">+(L771^2*Markiwitz!$B$4^2)+(M771^2*Markiwitz!$C$4^2)+(N771^2*Markiwitz!$D$4^2)+(O771^2*Markiwitz!$E$4^2)+(P771^2*Markiwitz!$F$4^2)+(Q771^2*Markiwitz!$G$4^2)+(R771^2*Markiwitz!$H$4^2)+(S771^2*Markiwitz!$I$4^2)+(T771^2*Markiwitz!$J$4^2)+(2*L771*M771*Markiwitz!$B$8)+(2*L771*N771*Markiwitz!$E$8)+(2*L771*O771*Markiwitz!$H$8)+(2*L771*P771*Markiwitz!$B$11)+(2*L771*Q771*Markiwitz!$E$11)+(2*L771*R771*Markiwitz!$H$11)+(2*L771*S771*Markiwitz!$K$8)+(2*L771*T771*Markiwitz!$K$11)</f>
        <v>1.2633733046033043E-2</v>
      </c>
      <c r="V771" s="5">
        <f t="shared" ca="1" si="210"/>
        <v>0.11239988009794781</v>
      </c>
      <c r="W771" s="42">
        <f ca="1">SUMPRODUCT(L771:T771,Markiwitz!$B$3:$J$3)</f>
        <v>0.3909182281421808</v>
      </c>
    </row>
    <row r="772" spans="1:23" x14ac:dyDescent="0.25">
      <c r="A772">
        <v>771</v>
      </c>
      <c r="B772" s="25">
        <f t="shared" ca="1" si="209"/>
        <v>1.0000000000000002</v>
      </c>
      <c r="C772" s="46">
        <v>0</v>
      </c>
      <c r="D772">
        <f t="shared" ref="D772:K781" ca="1" si="220">RAND()</f>
        <v>0.8773814177226168</v>
      </c>
      <c r="E772">
        <f t="shared" ca="1" si="220"/>
        <v>0.11113501669963066</v>
      </c>
      <c r="F772">
        <f t="shared" ca="1" si="220"/>
        <v>0.5139673866584088</v>
      </c>
      <c r="G772">
        <f t="shared" ca="1" si="220"/>
        <v>0.73662336834095743</v>
      </c>
      <c r="H772">
        <f t="shared" ca="1" si="220"/>
        <v>0.87489529517379383</v>
      </c>
      <c r="I772">
        <f t="shared" ca="1" si="220"/>
        <v>0.42817229350663777</v>
      </c>
      <c r="J772">
        <f t="shared" ca="1" si="220"/>
        <v>0.75854639417859404</v>
      </c>
      <c r="K772">
        <f t="shared" ca="1" si="220"/>
        <v>0.5002137561431329</v>
      </c>
      <c r="L772" s="42">
        <f t="shared" ca="1" si="211"/>
        <v>0</v>
      </c>
      <c r="M772" s="42">
        <f t="shared" ca="1" si="212"/>
        <v>0.18275219947850366</v>
      </c>
      <c r="N772" s="42">
        <f t="shared" ca="1" si="213"/>
        <v>2.3148619666069539E-2</v>
      </c>
      <c r="O772" s="42">
        <f t="shared" ca="1" si="214"/>
        <v>0.10705568692786949</v>
      </c>
      <c r="P772" s="42">
        <f t="shared" ca="1" si="215"/>
        <v>0.15343331649421113</v>
      </c>
      <c r="Q772" s="42">
        <f t="shared" ca="1" si="216"/>
        <v>0.18223435814428687</v>
      </c>
      <c r="R772" s="42">
        <f t="shared" ca="1" si="217"/>
        <v>8.9185189945328841E-2</v>
      </c>
      <c r="S772" s="42">
        <f t="shared" ca="1" si="218"/>
        <v>0.15799972411366087</v>
      </c>
      <c r="T772" s="42">
        <f t="shared" ca="1" si="219"/>
        <v>0.10419090523006976</v>
      </c>
      <c r="U772">
        <f ca="1">+(L772^2*Markiwitz!$B$4^2)+(M772^2*Markiwitz!$C$4^2)+(N772^2*Markiwitz!$D$4^2)+(O772^2*Markiwitz!$E$4^2)+(P772^2*Markiwitz!$F$4^2)+(Q772^2*Markiwitz!$G$4^2)+(R772^2*Markiwitz!$H$4^2)+(S772^2*Markiwitz!$I$4^2)+(T772^2*Markiwitz!$J$4^2)+(2*L772*M772*Markiwitz!$B$8)+(2*L772*N772*Markiwitz!$E$8)+(2*L772*O772*Markiwitz!$H$8)+(2*L772*P772*Markiwitz!$B$11)+(2*L772*Q772*Markiwitz!$E$11)+(2*L772*R772*Markiwitz!$H$11)+(2*L772*S772*Markiwitz!$K$8)+(2*L772*T772*Markiwitz!$K$11)</f>
        <v>1.7527858701668765E-2</v>
      </c>
      <c r="V772" s="5">
        <f t="shared" ca="1" si="210"/>
        <v>0.13239281967564845</v>
      </c>
      <c r="W772" s="42">
        <f ca="1">SUMPRODUCT(L772:T772,Markiwitz!$B$3:$J$3)</f>
        <v>0.61583020204560568</v>
      </c>
    </row>
    <row r="773" spans="1:23" x14ac:dyDescent="0.25">
      <c r="A773">
        <v>772</v>
      </c>
      <c r="B773" s="25">
        <f t="shared" ca="1" si="209"/>
        <v>0.99999999999999989</v>
      </c>
      <c r="C773" s="46">
        <v>0</v>
      </c>
      <c r="D773">
        <f t="shared" ca="1" si="220"/>
        <v>0.38835709458886813</v>
      </c>
      <c r="E773">
        <f t="shared" ca="1" si="220"/>
        <v>0.18673307767788594</v>
      </c>
      <c r="F773">
        <f t="shared" ca="1" si="220"/>
        <v>0.628657445188463</v>
      </c>
      <c r="G773">
        <f t="shared" ca="1" si="220"/>
        <v>0.25865168015328399</v>
      </c>
      <c r="H773">
        <f t="shared" ca="1" si="220"/>
        <v>0.11202062545640401</v>
      </c>
      <c r="I773">
        <f t="shared" ca="1" si="220"/>
        <v>0.52799862156394872</v>
      </c>
      <c r="J773">
        <f t="shared" ca="1" si="220"/>
        <v>0.22631415331131188</v>
      </c>
      <c r="K773">
        <f t="shared" ca="1" si="220"/>
        <v>0.68971214340416942</v>
      </c>
      <c r="L773" s="42">
        <f t="shared" ca="1" si="211"/>
        <v>0</v>
      </c>
      <c r="M773" s="42">
        <f t="shared" ca="1" si="212"/>
        <v>0.12866131899097558</v>
      </c>
      <c r="N773" s="42">
        <f t="shared" ca="1" si="213"/>
        <v>6.1864001992072176E-2</v>
      </c>
      <c r="O773" s="42">
        <f t="shared" ca="1" si="214"/>
        <v>0.2082719672652609</v>
      </c>
      <c r="P773" s="42">
        <f t="shared" ca="1" si="215"/>
        <v>8.569037824063315E-2</v>
      </c>
      <c r="Q773" s="42">
        <f t="shared" ca="1" si="216"/>
        <v>3.7112033296759862E-2</v>
      </c>
      <c r="R773" s="42">
        <f t="shared" ca="1" si="217"/>
        <v>0.17492405835343744</v>
      </c>
      <c r="S773" s="42">
        <f t="shared" ca="1" si="218"/>
        <v>7.4977071043815249E-2</v>
      </c>
      <c r="T773" s="42">
        <f t="shared" ca="1" si="219"/>
        <v>0.22849917081704563</v>
      </c>
      <c r="U773">
        <f ca="1">+(L773^2*Markiwitz!$B$4^2)+(M773^2*Markiwitz!$C$4^2)+(N773^2*Markiwitz!$D$4^2)+(O773^2*Markiwitz!$E$4^2)+(P773^2*Markiwitz!$F$4^2)+(Q773^2*Markiwitz!$G$4^2)+(R773^2*Markiwitz!$H$4^2)+(S773^2*Markiwitz!$I$4^2)+(T773^2*Markiwitz!$J$4^2)+(2*L773*M773*Markiwitz!$B$8)+(2*L773*N773*Markiwitz!$E$8)+(2*L773*O773*Markiwitz!$H$8)+(2*L773*P773*Markiwitz!$B$11)+(2*L773*Q773*Markiwitz!$E$11)+(2*L773*R773*Markiwitz!$H$11)+(2*L773*S773*Markiwitz!$K$8)+(2*L773*T773*Markiwitz!$K$11)</f>
        <v>1.0323026676100317E-2</v>
      </c>
      <c r="V773" s="5">
        <f t="shared" ca="1" si="210"/>
        <v>0.10160229660839522</v>
      </c>
      <c r="W773" s="42">
        <f ca="1">SUMPRODUCT(L773:T773,Markiwitz!$B$3:$J$3)</f>
        <v>0.24231708735230117</v>
      </c>
    </row>
    <row r="774" spans="1:23" x14ac:dyDescent="0.25">
      <c r="A774">
        <v>773</v>
      </c>
      <c r="B774" s="25">
        <f t="shared" ca="1" si="209"/>
        <v>1</v>
      </c>
      <c r="C774" s="46">
        <v>0</v>
      </c>
      <c r="D774">
        <f t="shared" ca="1" si="220"/>
        <v>3.3764113100153592E-2</v>
      </c>
      <c r="E774">
        <f t="shared" ca="1" si="220"/>
        <v>0.35087158502256222</v>
      </c>
      <c r="F774">
        <f t="shared" ca="1" si="220"/>
        <v>0.61989748699571445</v>
      </c>
      <c r="G774">
        <f t="shared" ca="1" si="220"/>
        <v>0.4396202295399021</v>
      </c>
      <c r="H774">
        <f t="shared" ca="1" si="220"/>
        <v>0.54872603809966025</v>
      </c>
      <c r="I774">
        <f t="shared" ca="1" si="220"/>
        <v>0.77676262488422754</v>
      </c>
      <c r="J774">
        <f t="shared" ca="1" si="220"/>
        <v>0.26721794727994308</v>
      </c>
      <c r="K774">
        <f t="shared" ca="1" si="220"/>
        <v>0.41883131335962243</v>
      </c>
      <c r="L774" s="42">
        <f t="shared" ca="1" si="211"/>
        <v>0</v>
      </c>
      <c r="M774" s="42">
        <f t="shared" ca="1" si="212"/>
        <v>9.7705812802544884E-3</v>
      </c>
      <c r="N774" s="42">
        <f t="shared" ca="1" si="213"/>
        <v>0.10153441111352847</v>
      </c>
      <c r="O774" s="42">
        <f t="shared" ca="1" si="214"/>
        <v>0.17938450698086233</v>
      </c>
      <c r="P774" s="42">
        <f t="shared" ca="1" si="215"/>
        <v>0.12721628944976521</v>
      </c>
      <c r="Q774" s="42">
        <f t="shared" ca="1" si="216"/>
        <v>0.15878907702806985</v>
      </c>
      <c r="R774" s="42">
        <f t="shared" ca="1" si="217"/>
        <v>0.2247777792765612</v>
      </c>
      <c r="S774" s="42">
        <f t="shared" ca="1" si="218"/>
        <v>7.732691410246359E-2</v>
      </c>
      <c r="T774" s="42">
        <f t="shared" ca="1" si="219"/>
        <v>0.1212004407684949</v>
      </c>
      <c r="U774">
        <f ca="1">+(L774^2*Markiwitz!$B$4^2)+(M774^2*Markiwitz!$C$4^2)+(N774^2*Markiwitz!$D$4^2)+(O774^2*Markiwitz!$E$4^2)+(P774^2*Markiwitz!$F$4^2)+(Q774^2*Markiwitz!$G$4^2)+(R774^2*Markiwitz!$H$4^2)+(S774^2*Markiwitz!$I$4^2)+(T774^2*Markiwitz!$J$4^2)+(2*L774*M774*Markiwitz!$B$8)+(2*L774*N774*Markiwitz!$E$8)+(2*L774*O774*Markiwitz!$H$8)+(2*L774*P774*Markiwitz!$B$11)+(2*L774*Q774*Markiwitz!$E$11)+(2*L774*R774*Markiwitz!$H$11)+(2*L774*S774*Markiwitz!$K$8)+(2*L774*T774*Markiwitz!$K$11)</f>
        <v>1.79509492384313E-2</v>
      </c>
      <c r="V774" s="5">
        <f t="shared" ca="1" si="210"/>
        <v>0.13398115254927201</v>
      </c>
      <c r="W774" s="42">
        <f ca="1">SUMPRODUCT(L774:T774,Markiwitz!$B$3:$J$3)</f>
        <v>0.57105113431596488</v>
      </c>
    </row>
    <row r="775" spans="1:23" x14ac:dyDescent="0.25">
      <c r="A775">
        <v>774</v>
      </c>
      <c r="B775" s="25">
        <f t="shared" ca="1" si="209"/>
        <v>1</v>
      </c>
      <c r="C775" s="46">
        <v>0</v>
      </c>
      <c r="D775">
        <f t="shared" ca="1" si="220"/>
        <v>1.1893365614736862E-2</v>
      </c>
      <c r="E775">
        <f t="shared" ca="1" si="220"/>
        <v>0.8417485771015365</v>
      </c>
      <c r="F775">
        <f t="shared" ca="1" si="220"/>
        <v>0.53567195530261436</v>
      </c>
      <c r="G775">
        <f t="shared" ca="1" si="220"/>
        <v>0.39653271440057025</v>
      </c>
      <c r="H775">
        <f t="shared" ca="1" si="220"/>
        <v>4.1771198463546377E-2</v>
      </c>
      <c r="I775">
        <f t="shared" ca="1" si="220"/>
        <v>0.14592193173305257</v>
      </c>
      <c r="J775">
        <f t="shared" ca="1" si="220"/>
        <v>0.42603252585314799</v>
      </c>
      <c r="K775">
        <f t="shared" ca="1" si="220"/>
        <v>2.8987145603776576E-2</v>
      </c>
      <c r="L775" s="42">
        <f t="shared" ca="1" si="211"/>
        <v>0</v>
      </c>
      <c r="M775" s="42">
        <f t="shared" ca="1" si="212"/>
        <v>4.8972924219260845E-3</v>
      </c>
      <c r="N775" s="42">
        <f t="shared" ca="1" si="213"/>
        <v>0.34660406997818705</v>
      </c>
      <c r="O775" s="42">
        <f t="shared" ca="1" si="214"/>
        <v>0.22057189632607307</v>
      </c>
      <c r="P775" s="42">
        <f t="shared" ca="1" si="215"/>
        <v>0.16327898428292434</v>
      </c>
      <c r="Q775" s="42">
        <f t="shared" ca="1" si="216"/>
        <v>1.7199990340566195E-2</v>
      </c>
      <c r="R775" s="42">
        <f t="shared" ca="1" si="217"/>
        <v>6.008579855508836E-2</v>
      </c>
      <c r="S775" s="42">
        <f t="shared" ca="1" si="218"/>
        <v>0.17542602556247167</v>
      </c>
      <c r="T775" s="42">
        <f t="shared" ca="1" si="219"/>
        <v>1.1935942532763366E-2</v>
      </c>
      <c r="U775">
        <f ca="1">+(L775^2*Markiwitz!$B$4^2)+(M775^2*Markiwitz!$C$4^2)+(N775^2*Markiwitz!$D$4^2)+(O775^2*Markiwitz!$E$4^2)+(P775^2*Markiwitz!$F$4^2)+(Q775^2*Markiwitz!$G$4^2)+(R775^2*Markiwitz!$H$4^2)+(S775^2*Markiwitz!$I$4^2)+(T775^2*Markiwitz!$J$4^2)+(2*L775*M775*Markiwitz!$B$8)+(2*L775*N775*Markiwitz!$E$8)+(2*L775*O775*Markiwitz!$H$8)+(2*L775*P775*Markiwitz!$B$11)+(2*L775*Q775*Markiwitz!$E$11)+(2*L775*R775*Markiwitz!$H$11)+(2*L775*S775*Markiwitz!$K$8)+(2*L775*T775*Markiwitz!$K$11)</f>
        <v>2.0235636038922585E-2</v>
      </c>
      <c r="V775" s="5">
        <f t="shared" ca="1" si="210"/>
        <v>0.14225201593974893</v>
      </c>
      <c r="W775" s="42">
        <f ca="1">SUMPRODUCT(L775:T775,Markiwitz!$B$3:$J$3)</f>
        <v>0.22936896956298108</v>
      </c>
    </row>
    <row r="776" spans="1:23" x14ac:dyDescent="0.25">
      <c r="A776">
        <v>775</v>
      </c>
      <c r="B776" s="25">
        <f t="shared" ca="1" si="209"/>
        <v>1</v>
      </c>
      <c r="C776" s="46">
        <v>0</v>
      </c>
      <c r="D776">
        <f t="shared" ca="1" si="220"/>
        <v>0.28771622093490923</v>
      </c>
      <c r="E776">
        <f t="shared" ca="1" si="220"/>
        <v>1.0910658311224952E-2</v>
      </c>
      <c r="F776">
        <f t="shared" ca="1" si="220"/>
        <v>9.6185384690760767E-2</v>
      </c>
      <c r="G776">
        <f t="shared" ca="1" si="220"/>
        <v>0.74283268447406314</v>
      </c>
      <c r="H776">
        <f t="shared" ca="1" si="220"/>
        <v>0.52797813930655424</v>
      </c>
      <c r="I776">
        <f t="shared" ca="1" si="220"/>
        <v>0.77006335914872337</v>
      </c>
      <c r="J776">
        <f t="shared" ca="1" si="220"/>
        <v>0.31318143765148054</v>
      </c>
      <c r="K776">
        <f t="shared" ca="1" si="220"/>
        <v>0.62517452252161854</v>
      </c>
      <c r="L776" s="42">
        <f t="shared" ca="1" si="211"/>
        <v>0</v>
      </c>
      <c r="M776" s="42">
        <f t="shared" ca="1" si="212"/>
        <v>8.5273445388428099E-2</v>
      </c>
      <c r="N776" s="42">
        <f t="shared" ca="1" si="213"/>
        <v>3.2337051509672252E-3</v>
      </c>
      <c r="O776" s="42">
        <f t="shared" ca="1" si="214"/>
        <v>2.8507461699380895E-2</v>
      </c>
      <c r="P776" s="42">
        <f t="shared" ca="1" si="215"/>
        <v>0.22016103974398066</v>
      </c>
      <c r="Q776" s="42">
        <f t="shared" ca="1" si="216"/>
        <v>0.1564823661389147</v>
      </c>
      <c r="R776" s="42">
        <f t="shared" ca="1" si="217"/>
        <v>0.22823167768790462</v>
      </c>
      <c r="S776" s="42">
        <f t="shared" ca="1" si="218"/>
        <v>9.2820836216546534E-2</v>
      </c>
      <c r="T776" s="42">
        <f t="shared" ca="1" si="219"/>
        <v>0.18528946797387724</v>
      </c>
      <c r="U776">
        <f ca="1">+(L776^2*Markiwitz!$B$4^2)+(M776^2*Markiwitz!$C$4^2)+(N776^2*Markiwitz!$D$4^2)+(O776^2*Markiwitz!$E$4^2)+(P776^2*Markiwitz!$F$4^2)+(Q776^2*Markiwitz!$G$4^2)+(R776^2*Markiwitz!$H$4^2)+(S776^2*Markiwitz!$I$4^2)+(T776^2*Markiwitz!$J$4^2)+(2*L776*M776*Markiwitz!$B$8)+(2*L776*N776*Markiwitz!$E$8)+(2*L776*O776*Markiwitz!$H$8)+(2*L776*P776*Markiwitz!$B$11)+(2*L776*Q776*Markiwitz!$E$11)+(2*L776*R776*Markiwitz!$H$11)+(2*L776*S776*Markiwitz!$K$8)+(2*L776*T776*Markiwitz!$K$11)</f>
        <v>1.8884306367137341E-2</v>
      </c>
      <c r="V776" s="5">
        <f t="shared" ca="1" si="210"/>
        <v>0.13742018180433813</v>
      </c>
      <c r="W776" s="42">
        <f ca="1">SUMPRODUCT(L776:T776,Markiwitz!$B$3:$J$3)</f>
        <v>0.5446727147844701</v>
      </c>
    </row>
    <row r="777" spans="1:23" x14ac:dyDescent="0.25">
      <c r="A777">
        <v>776</v>
      </c>
      <c r="B777" s="25">
        <f t="shared" ca="1" si="209"/>
        <v>1.0000000000000002</v>
      </c>
      <c r="C777" s="46">
        <v>0</v>
      </c>
      <c r="D777">
        <f t="shared" ca="1" si="220"/>
        <v>0.854268669440016</v>
      </c>
      <c r="E777">
        <f t="shared" ca="1" si="220"/>
        <v>0.70482841200337498</v>
      </c>
      <c r="F777">
        <f t="shared" ca="1" si="220"/>
        <v>0.38255353488866828</v>
      </c>
      <c r="G777">
        <f t="shared" ca="1" si="220"/>
        <v>0.9906991061695305</v>
      </c>
      <c r="H777">
        <f t="shared" ca="1" si="220"/>
        <v>1.9595492160282779E-2</v>
      </c>
      <c r="I777">
        <f t="shared" ca="1" si="220"/>
        <v>0.22476414181888349</v>
      </c>
      <c r="J777">
        <f t="shared" ca="1" si="220"/>
        <v>0.68855570037785729</v>
      </c>
      <c r="K777">
        <f t="shared" ca="1" si="220"/>
        <v>0.16670653570094118</v>
      </c>
      <c r="L777" s="42">
        <f t="shared" ca="1" si="211"/>
        <v>0</v>
      </c>
      <c r="M777" s="42">
        <f t="shared" ca="1" si="212"/>
        <v>0.21187368259648723</v>
      </c>
      <c r="N777" s="42">
        <f t="shared" ca="1" si="213"/>
        <v>0.17480986555164188</v>
      </c>
      <c r="O777" s="42">
        <f t="shared" ca="1" si="214"/>
        <v>9.4880017407517933E-2</v>
      </c>
      <c r="P777" s="42">
        <f t="shared" ca="1" si="215"/>
        <v>0.24571083486742037</v>
      </c>
      <c r="Q777" s="42">
        <f t="shared" ca="1" si="216"/>
        <v>4.8600273366120814E-3</v>
      </c>
      <c r="R777" s="42">
        <f t="shared" ca="1" si="217"/>
        <v>5.5745467610350888E-2</v>
      </c>
      <c r="S777" s="42">
        <f t="shared" ca="1" si="218"/>
        <v>0.17077394633645029</v>
      </c>
      <c r="T777" s="42">
        <f t="shared" ca="1" si="219"/>
        <v>4.1346158293519487E-2</v>
      </c>
      <c r="U777">
        <f ca="1">+(L777^2*Markiwitz!$B$4^2)+(M777^2*Markiwitz!$C$4^2)+(N777^2*Markiwitz!$D$4^2)+(O777^2*Markiwitz!$E$4^2)+(P777^2*Markiwitz!$F$4^2)+(Q777^2*Markiwitz!$G$4^2)+(R777^2*Markiwitz!$H$4^2)+(S777^2*Markiwitz!$I$4^2)+(T777^2*Markiwitz!$J$4^2)+(2*L777*M777*Markiwitz!$B$8)+(2*L777*N777*Markiwitz!$E$8)+(2*L777*O777*Markiwitz!$H$8)+(2*L777*P777*Markiwitz!$B$11)+(2*L777*Q777*Markiwitz!$E$11)+(2*L777*R777*Markiwitz!$H$11)+(2*L777*S777*Markiwitz!$K$8)+(2*L777*T777*Markiwitz!$K$11)</f>
        <v>1.4906137849437917E-2</v>
      </c>
      <c r="V777" s="5">
        <f t="shared" ca="1" si="210"/>
        <v>0.12209069517959965</v>
      </c>
      <c r="W777" s="42">
        <f ca="1">SUMPRODUCT(L777:T777,Markiwitz!$B$3:$J$3)</f>
        <v>0.18108265634837245</v>
      </c>
    </row>
    <row r="778" spans="1:23" x14ac:dyDescent="0.25">
      <c r="A778">
        <v>777</v>
      </c>
      <c r="B778" s="25">
        <f t="shared" ca="1" si="209"/>
        <v>0.99999999999999989</v>
      </c>
      <c r="C778" s="46">
        <v>0</v>
      </c>
      <c r="D778">
        <f t="shared" ca="1" si="220"/>
        <v>0.94080059208946765</v>
      </c>
      <c r="E778">
        <f t="shared" ca="1" si="220"/>
        <v>0.3313682404717615</v>
      </c>
      <c r="F778">
        <f t="shared" ca="1" si="220"/>
        <v>0.40945674713702596</v>
      </c>
      <c r="G778">
        <f t="shared" ca="1" si="220"/>
        <v>0.96599695346859549</v>
      </c>
      <c r="H778">
        <f t="shared" ca="1" si="220"/>
        <v>0.35441610433955961</v>
      </c>
      <c r="I778">
        <f t="shared" ca="1" si="220"/>
        <v>0.25070860564192443</v>
      </c>
      <c r="J778">
        <f t="shared" ca="1" si="220"/>
        <v>0.59013801906271901</v>
      </c>
      <c r="K778">
        <f t="shared" ca="1" si="220"/>
        <v>0.38054516225057267</v>
      </c>
      <c r="L778" s="42">
        <f t="shared" ca="1" si="211"/>
        <v>0</v>
      </c>
      <c r="M778" s="42">
        <f t="shared" ca="1" si="212"/>
        <v>0.22275745011459361</v>
      </c>
      <c r="N778" s="42">
        <f t="shared" ca="1" si="213"/>
        <v>7.8459500256595802E-2</v>
      </c>
      <c r="O778" s="42">
        <f t="shared" ca="1" si="214"/>
        <v>9.6948855784506183E-2</v>
      </c>
      <c r="P778" s="42">
        <f t="shared" ca="1" si="215"/>
        <v>0.22872330224114776</v>
      </c>
      <c r="Q778" s="42">
        <f t="shared" ca="1" si="216"/>
        <v>8.3916643278132877E-2</v>
      </c>
      <c r="R778" s="42">
        <f t="shared" ca="1" si="217"/>
        <v>5.9361367524808466E-2</v>
      </c>
      <c r="S778" s="42">
        <f t="shared" ca="1" si="218"/>
        <v>0.13972954677901334</v>
      </c>
      <c r="T778" s="42">
        <f t="shared" ca="1" si="219"/>
        <v>9.010333402120195E-2</v>
      </c>
      <c r="U778">
        <f ca="1">+(L778^2*Markiwitz!$B$4^2)+(M778^2*Markiwitz!$C$4^2)+(N778^2*Markiwitz!$D$4^2)+(O778^2*Markiwitz!$E$4^2)+(P778^2*Markiwitz!$F$4^2)+(Q778^2*Markiwitz!$G$4^2)+(R778^2*Markiwitz!$H$4^2)+(S778^2*Markiwitz!$I$4^2)+(T778^2*Markiwitz!$J$4^2)+(2*L778*M778*Markiwitz!$B$8)+(2*L778*N778*Markiwitz!$E$8)+(2*L778*O778*Markiwitz!$H$8)+(2*L778*P778*Markiwitz!$B$11)+(2*L778*Q778*Markiwitz!$E$11)+(2*L778*R778*Markiwitz!$H$11)+(2*L778*S778*Markiwitz!$K$8)+(2*L778*T778*Markiwitz!$K$11)</f>
        <v>1.3324026492284275E-2</v>
      </c>
      <c r="V778" s="5">
        <f t="shared" ca="1" si="210"/>
        <v>0.11542974699913483</v>
      </c>
      <c r="W778" s="42">
        <f ca="1">SUMPRODUCT(L778:T778,Markiwitz!$B$3:$J$3)</f>
        <v>0.38165523086501918</v>
      </c>
    </row>
    <row r="779" spans="1:23" x14ac:dyDescent="0.25">
      <c r="A779">
        <v>778</v>
      </c>
      <c r="B779" s="25">
        <f t="shared" ca="1" si="209"/>
        <v>1</v>
      </c>
      <c r="C779" s="46">
        <v>0</v>
      </c>
      <c r="D779">
        <f t="shared" ca="1" si="220"/>
        <v>0.38555573084561834</v>
      </c>
      <c r="E779">
        <f t="shared" ca="1" si="220"/>
        <v>0.99151300598586545</v>
      </c>
      <c r="F779">
        <f t="shared" ca="1" si="220"/>
        <v>0.92238642398375392</v>
      </c>
      <c r="G779">
        <f t="shared" ca="1" si="220"/>
        <v>0.88846301997451949</v>
      </c>
      <c r="H779">
        <f t="shared" ca="1" si="220"/>
        <v>0.85666342249094796</v>
      </c>
      <c r="I779">
        <f t="shared" ca="1" si="220"/>
        <v>0.41680583016177519</v>
      </c>
      <c r="J779">
        <f t="shared" ca="1" si="220"/>
        <v>0.99621628235708715</v>
      </c>
      <c r="K779">
        <f t="shared" ca="1" si="220"/>
        <v>0.44959780817783679</v>
      </c>
      <c r="L779" s="42">
        <f t="shared" ca="1" si="211"/>
        <v>0</v>
      </c>
      <c r="M779" s="42">
        <f t="shared" ca="1" si="212"/>
        <v>6.5268762083135784E-2</v>
      </c>
      <c r="N779" s="42">
        <f t="shared" ca="1" si="213"/>
        <v>0.16784817683319281</v>
      </c>
      <c r="O779" s="42">
        <f t="shared" ca="1" si="214"/>
        <v>0.1561460905370802</v>
      </c>
      <c r="P779" s="42">
        <f t="shared" ca="1" si="215"/>
        <v>0.15040337059235867</v>
      </c>
      <c r="Q779" s="42">
        <f t="shared" ca="1" si="216"/>
        <v>0.14502017901602654</v>
      </c>
      <c r="R779" s="42">
        <f t="shared" ca="1" si="217"/>
        <v>7.0558931918939138E-2</v>
      </c>
      <c r="S779" s="42">
        <f t="shared" ca="1" si="218"/>
        <v>0.16864437048802769</v>
      </c>
      <c r="T779" s="42">
        <f t="shared" ca="1" si="219"/>
        <v>7.6110118531239154E-2</v>
      </c>
      <c r="U779">
        <f ca="1">+(L779^2*Markiwitz!$B$4^2)+(M779^2*Markiwitz!$C$4^2)+(N779^2*Markiwitz!$D$4^2)+(O779^2*Markiwitz!$E$4^2)+(P779^2*Markiwitz!$F$4^2)+(Q779^2*Markiwitz!$G$4^2)+(R779^2*Markiwitz!$H$4^2)+(S779^2*Markiwitz!$I$4^2)+(T779^2*Markiwitz!$J$4^2)+(2*L779*M779*Markiwitz!$B$8)+(2*L779*N779*Markiwitz!$E$8)+(2*L779*O779*Markiwitz!$H$8)+(2*L779*P779*Markiwitz!$B$11)+(2*L779*Q779*Markiwitz!$E$11)+(2*L779*R779*Markiwitz!$H$11)+(2*L779*S779*Markiwitz!$K$8)+(2*L779*T779*Markiwitz!$K$11)</f>
        <v>1.6548702551514027E-2</v>
      </c>
      <c r="V779" s="5">
        <f t="shared" ca="1" si="210"/>
        <v>0.12864176052710888</v>
      </c>
      <c r="W779" s="42">
        <f ca="1">SUMPRODUCT(L779:T779,Markiwitz!$B$3:$J$3)</f>
        <v>0.53610492614802807</v>
      </c>
    </row>
    <row r="780" spans="1:23" x14ac:dyDescent="0.25">
      <c r="A780">
        <v>779</v>
      </c>
      <c r="B780" s="25">
        <f t="shared" ca="1" si="209"/>
        <v>0.99999999999999989</v>
      </c>
      <c r="C780" s="46">
        <v>0</v>
      </c>
      <c r="D780">
        <f t="shared" ca="1" si="220"/>
        <v>0.20541282817441109</v>
      </c>
      <c r="E780">
        <f t="shared" ca="1" si="220"/>
        <v>0.87563550373313359</v>
      </c>
      <c r="F780">
        <f t="shared" ca="1" si="220"/>
        <v>0.42430539692058955</v>
      </c>
      <c r="G780">
        <f t="shared" ca="1" si="220"/>
        <v>0.51896621484568295</v>
      </c>
      <c r="H780">
        <f t="shared" ca="1" si="220"/>
        <v>0.62975710984867517</v>
      </c>
      <c r="I780">
        <f t="shared" ca="1" si="220"/>
        <v>0.79794831630359886</v>
      </c>
      <c r="J780">
        <f t="shared" ca="1" si="220"/>
        <v>0.39429013846746108</v>
      </c>
      <c r="K780">
        <f t="shared" ca="1" si="220"/>
        <v>0.54473415515034018</v>
      </c>
      <c r="L780" s="42">
        <f t="shared" ca="1" si="211"/>
        <v>0</v>
      </c>
      <c r="M780" s="42">
        <f t="shared" ca="1" si="212"/>
        <v>4.677989180685016E-2</v>
      </c>
      <c r="N780" s="42">
        <f t="shared" ca="1" si="213"/>
        <v>0.19941370989786852</v>
      </c>
      <c r="O780" s="42">
        <f t="shared" ca="1" si="214"/>
        <v>9.6629605548074718E-2</v>
      </c>
      <c r="P780" s="42">
        <f t="shared" ca="1" si="215"/>
        <v>0.11818727972178267</v>
      </c>
      <c r="Q780" s="42">
        <f t="shared" ca="1" si="216"/>
        <v>0.14341835281242477</v>
      </c>
      <c r="R780" s="42">
        <f t="shared" ca="1" si="217"/>
        <v>0.18172154210566807</v>
      </c>
      <c r="S780" s="42">
        <f t="shared" ca="1" si="218"/>
        <v>8.9794051237903794E-2</v>
      </c>
      <c r="T780" s="42">
        <f t="shared" ca="1" si="219"/>
        <v>0.12405556686942733</v>
      </c>
      <c r="U780">
        <f ca="1">+(L780^2*Markiwitz!$B$4^2)+(M780^2*Markiwitz!$C$4^2)+(N780^2*Markiwitz!$D$4^2)+(O780^2*Markiwitz!$E$4^2)+(P780^2*Markiwitz!$F$4^2)+(Q780^2*Markiwitz!$G$4^2)+(R780^2*Markiwitz!$H$4^2)+(S780^2*Markiwitz!$I$4^2)+(T780^2*Markiwitz!$J$4^2)+(2*L780*M780*Markiwitz!$B$8)+(2*L780*N780*Markiwitz!$E$8)+(2*L780*O780*Markiwitz!$H$8)+(2*L780*P780*Markiwitz!$B$11)+(2*L780*Q780*Markiwitz!$E$11)+(2*L780*R780*Markiwitz!$H$11)+(2*L780*S780*Markiwitz!$K$8)+(2*L780*T780*Markiwitz!$K$11)</f>
        <v>1.5229191880554806E-2</v>
      </c>
      <c r="V780" s="5">
        <f t="shared" ca="1" si="210"/>
        <v>0.12340661198069902</v>
      </c>
      <c r="W780" s="42">
        <f ca="1">SUMPRODUCT(L780:T780,Markiwitz!$B$3:$J$3)</f>
        <v>0.52288810484904447</v>
      </c>
    </row>
    <row r="781" spans="1:23" x14ac:dyDescent="0.25">
      <c r="A781">
        <v>780</v>
      </c>
      <c r="B781" s="25">
        <f t="shared" ca="1" si="209"/>
        <v>1</v>
      </c>
      <c r="C781" s="46">
        <v>0</v>
      </c>
      <c r="D781">
        <f t="shared" ca="1" si="220"/>
        <v>0.11178498581588892</v>
      </c>
      <c r="E781">
        <f t="shared" ca="1" si="220"/>
        <v>0.88409630960456875</v>
      </c>
      <c r="F781">
        <f t="shared" ca="1" si="220"/>
        <v>0.88465944864783219</v>
      </c>
      <c r="G781">
        <f t="shared" ca="1" si="220"/>
        <v>1.2779158408126601E-2</v>
      </c>
      <c r="H781">
        <f t="shared" ca="1" si="220"/>
        <v>0.57448844793809317</v>
      </c>
      <c r="I781">
        <f t="shared" ca="1" si="220"/>
        <v>0.19682564668973013</v>
      </c>
      <c r="J781">
        <f t="shared" ca="1" si="220"/>
        <v>0.46164059193078555</v>
      </c>
      <c r="K781">
        <f t="shared" ca="1" si="220"/>
        <v>0.46249963866849453</v>
      </c>
      <c r="L781" s="42">
        <f t="shared" ca="1" si="211"/>
        <v>0</v>
      </c>
      <c r="M781" s="42">
        <f t="shared" ca="1" si="212"/>
        <v>3.1148514429513406E-2</v>
      </c>
      <c r="N781" s="42">
        <f t="shared" ca="1" si="213"/>
        <v>0.24635049560370581</v>
      </c>
      <c r="O781" s="42">
        <f t="shared" ca="1" si="214"/>
        <v>0.24650741242475194</v>
      </c>
      <c r="P781" s="42">
        <f t="shared" ca="1" si="215"/>
        <v>3.5608699788016668E-3</v>
      </c>
      <c r="Q781" s="42">
        <f t="shared" ca="1" si="216"/>
        <v>0.16007929490334979</v>
      </c>
      <c r="R781" s="42">
        <f t="shared" ca="1" si="217"/>
        <v>5.4844811682589499E-2</v>
      </c>
      <c r="S781" s="42">
        <f t="shared" ca="1" si="218"/>
        <v>0.12863461523078101</v>
      </c>
      <c r="T781" s="42">
        <f t="shared" ca="1" si="219"/>
        <v>0.12887398574650685</v>
      </c>
      <c r="U781">
        <f ca="1">+(L781^2*Markiwitz!$B$4^2)+(M781^2*Markiwitz!$C$4^2)+(N781^2*Markiwitz!$D$4^2)+(O781^2*Markiwitz!$E$4^2)+(P781^2*Markiwitz!$F$4^2)+(Q781^2*Markiwitz!$G$4^2)+(R781^2*Markiwitz!$H$4^2)+(S781^2*Markiwitz!$I$4^2)+(T781^2*Markiwitz!$J$4^2)+(2*L781*M781*Markiwitz!$B$8)+(2*L781*N781*Markiwitz!$E$8)+(2*L781*O781*Markiwitz!$H$8)+(2*L781*P781*Markiwitz!$B$11)+(2*L781*Q781*Markiwitz!$E$11)+(2*L781*R781*Markiwitz!$H$11)+(2*L781*S781*Markiwitz!$K$8)+(2*L781*T781*Markiwitz!$K$11)</f>
        <v>1.9468566525901149E-2</v>
      </c>
      <c r="V781" s="5">
        <f t="shared" ca="1" si="210"/>
        <v>0.13952980515252342</v>
      </c>
      <c r="W781" s="42">
        <f ca="1">SUMPRODUCT(L781:T781,Markiwitz!$B$3:$J$3)</f>
        <v>0.57215725711118015</v>
      </c>
    </row>
    <row r="782" spans="1:23" x14ac:dyDescent="0.25">
      <c r="A782">
        <v>781</v>
      </c>
      <c r="B782" s="25">
        <f t="shared" ca="1" si="209"/>
        <v>0.99999999999999989</v>
      </c>
      <c r="C782" s="46">
        <v>0</v>
      </c>
      <c r="D782">
        <f t="shared" ref="D782:K791" ca="1" si="221">RAND()</f>
        <v>0.32646560068121999</v>
      </c>
      <c r="E782">
        <f t="shared" ca="1" si="221"/>
        <v>0.78605893056432796</v>
      </c>
      <c r="F782">
        <f t="shared" ca="1" si="221"/>
        <v>8.7670689844680294E-2</v>
      </c>
      <c r="G782">
        <f t="shared" ca="1" si="221"/>
        <v>0.33674514067092043</v>
      </c>
      <c r="H782">
        <f t="shared" ca="1" si="221"/>
        <v>0.53640343459244566</v>
      </c>
      <c r="I782">
        <f t="shared" ca="1" si="221"/>
        <v>0.68215555675022121</v>
      </c>
      <c r="J782">
        <f t="shared" ca="1" si="221"/>
        <v>0.91000422412540716</v>
      </c>
      <c r="K782">
        <f t="shared" ca="1" si="221"/>
        <v>0.13695313416012544</v>
      </c>
      <c r="L782" s="42">
        <f t="shared" ca="1" si="211"/>
        <v>0</v>
      </c>
      <c r="M782" s="42">
        <f t="shared" ca="1" si="212"/>
        <v>8.5856493698763359E-2</v>
      </c>
      <c r="N782" s="42">
        <f t="shared" ca="1" si="213"/>
        <v>0.20672396564302145</v>
      </c>
      <c r="O782" s="42">
        <f t="shared" ca="1" si="214"/>
        <v>2.3056328184377153E-2</v>
      </c>
      <c r="P782" s="42">
        <f t="shared" ca="1" si="215"/>
        <v>8.8559888048766217E-2</v>
      </c>
      <c r="Q782" s="42">
        <f t="shared" ca="1" si="216"/>
        <v>0.14106759795207599</v>
      </c>
      <c r="R782" s="42">
        <f t="shared" ca="1" si="217"/>
        <v>0.17939863843998216</v>
      </c>
      <c r="S782" s="42">
        <f t="shared" ca="1" si="218"/>
        <v>0.23932007467690755</v>
      </c>
      <c r="T782" s="42">
        <f t="shared" ca="1" si="219"/>
        <v>3.6017013356106103E-2</v>
      </c>
      <c r="U782">
        <f ca="1">+(L782^2*Markiwitz!$B$4^2)+(M782^2*Markiwitz!$C$4^2)+(N782^2*Markiwitz!$D$4^2)+(O782^2*Markiwitz!$E$4^2)+(P782^2*Markiwitz!$F$4^2)+(Q782^2*Markiwitz!$G$4^2)+(R782^2*Markiwitz!$H$4^2)+(S782^2*Markiwitz!$I$4^2)+(T782^2*Markiwitz!$J$4^2)+(2*L782*M782*Markiwitz!$B$8)+(2*L782*N782*Markiwitz!$E$8)+(2*L782*O782*Markiwitz!$H$8)+(2*L782*P782*Markiwitz!$B$11)+(2*L782*Q782*Markiwitz!$E$11)+(2*L782*R782*Markiwitz!$H$11)+(2*L782*S782*Markiwitz!$K$8)+(2*L782*T782*Markiwitz!$K$11)</f>
        <v>1.9165714615011598E-2</v>
      </c>
      <c r="V782" s="5">
        <f t="shared" ca="1" si="210"/>
        <v>0.13844029259941484</v>
      </c>
      <c r="W782" s="42">
        <f ca="1">SUMPRODUCT(L782:T782,Markiwitz!$B$3:$J$3)</f>
        <v>0.47570466818913132</v>
      </c>
    </row>
    <row r="783" spans="1:23" x14ac:dyDescent="0.25">
      <c r="A783">
        <v>782</v>
      </c>
      <c r="B783" s="25">
        <f t="shared" ca="1" si="209"/>
        <v>1</v>
      </c>
      <c r="C783" s="46">
        <v>0</v>
      </c>
      <c r="D783">
        <f t="shared" ca="1" si="221"/>
        <v>0.12886179737036296</v>
      </c>
      <c r="E783">
        <f t="shared" ca="1" si="221"/>
        <v>2.8091561932440223E-2</v>
      </c>
      <c r="F783">
        <f t="shared" ca="1" si="221"/>
        <v>0.91225599205327168</v>
      </c>
      <c r="G783">
        <f t="shared" ca="1" si="221"/>
        <v>8.2400495459678647E-2</v>
      </c>
      <c r="H783">
        <f t="shared" ca="1" si="221"/>
        <v>0.40404914436270289</v>
      </c>
      <c r="I783">
        <f t="shared" ca="1" si="221"/>
        <v>0.85395785400758917</v>
      </c>
      <c r="J783">
        <f t="shared" ca="1" si="221"/>
        <v>0.60872880774575522</v>
      </c>
      <c r="K783">
        <f t="shared" ca="1" si="221"/>
        <v>0.74153273597894731</v>
      </c>
      <c r="L783" s="42">
        <f t="shared" ca="1" si="211"/>
        <v>0</v>
      </c>
      <c r="M783" s="42">
        <f t="shared" ca="1" si="212"/>
        <v>3.4272863119834775E-2</v>
      </c>
      <c r="N783" s="42">
        <f t="shared" ca="1" si="213"/>
        <v>7.4714017387616785E-3</v>
      </c>
      <c r="O783" s="42">
        <f t="shared" ca="1" si="214"/>
        <v>0.24262912192688124</v>
      </c>
      <c r="P783" s="42">
        <f t="shared" ca="1" si="215"/>
        <v>2.1915734217018226E-2</v>
      </c>
      <c r="Q783" s="42">
        <f t="shared" ca="1" si="216"/>
        <v>0.1074633545474213</v>
      </c>
      <c r="R783" s="42">
        <f t="shared" ca="1" si="217"/>
        <v>0.22712379648400921</v>
      </c>
      <c r="S783" s="42">
        <f t="shared" ca="1" si="218"/>
        <v>0.16190119593791075</v>
      </c>
      <c r="T783" s="42">
        <f t="shared" ca="1" si="219"/>
        <v>0.19722253202816284</v>
      </c>
      <c r="U783">
        <f ca="1">+(L783^2*Markiwitz!$B$4^2)+(M783^2*Markiwitz!$C$4^2)+(N783^2*Markiwitz!$D$4^2)+(O783^2*Markiwitz!$E$4^2)+(P783^2*Markiwitz!$F$4^2)+(Q783^2*Markiwitz!$G$4^2)+(R783^2*Markiwitz!$H$4^2)+(S783^2*Markiwitz!$I$4^2)+(T783^2*Markiwitz!$J$4^2)+(2*L783*M783*Markiwitz!$B$8)+(2*L783*N783*Markiwitz!$E$8)+(2*L783*O783*Markiwitz!$H$8)+(2*L783*P783*Markiwitz!$B$11)+(2*L783*Q783*Markiwitz!$E$11)+(2*L783*R783*Markiwitz!$H$11)+(2*L783*S783*Markiwitz!$K$8)+(2*L783*T783*Markiwitz!$K$11)</f>
        <v>1.7006378820007939E-2</v>
      </c>
      <c r="V783" s="5">
        <f t="shared" ca="1" si="210"/>
        <v>0.13040850746791</v>
      </c>
      <c r="W783" s="42">
        <f ca="1">SUMPRODUCT(L783:T783,Markiwitz!$B$3:$J$3)</f>
        <v>0.39672338361657333</v>
      </c>
    </row>
    <row r="784" spans="1:23" x14ac:dyDescent="0.25">
      <c r="A784">
        <v>783</v>
      </c>
      <c r="B784" s="25">
        <f t="shared" ca="1" si="209"/>
        <v>0.99999999999999978</v>
      </c>
      <c r="C784" s="46">
        <v>0</v>
      </c>
      <c r="D784">
        <f t="shared" ca="1" si="221"/>
        <v>0.99513967378388524</v>
      </c>
      <c r="E784">
        <f t="shared" ca="1" si="221"/>
        <v>0.60362766592835682</v>
      </c>
      <c r="F784">
        <f t="shared" ca="1" si="221"/>
        <v>0.53837164443467578</v>
      </c>
      <c r="G784">
        <f t="shared" ca="1" si="221"/>
        <v>0.77133167258358404</v>
      </c>
      <c r="H784">
        <f t="shared" ca="1" si="221"/>
        <v>0.77559653594053435</v>
      </c>
      <c r="I784">
        <f t="shared" ca="1" si="221"/>
        <v>0.13166328447313447</v>
      </c>
      <c r="J784">
        <f t="shared" ca="1" si="221"/>
        <v>0.69942742925507995</v>
      </c>
      <c r="K784">
        <f t="shared" ca="1" si="221"/>
        <v>0.31740905166968381</v>
      </c>
      <c r="L784" s="42">
        <f t="shared" ca="1" si="211"/>
        <v>0</v>
      </c>
      <c r="M784" s="42">
        <f t="shared" ca="1" si="212"/>
        <v>0.20592361832096312</v>
      </c>
      <c r="N784" s="42">
        <f t="shared" ca="1" si="213"/>
        <v>0.12490828811393496</v>
      </c>
      <c r="O784" s="42">
        <f t="shared" ca="1" si="214"/>
        <v>0.11140490118522969</v>
      </c>
      <c r="P784" s="42">
        <f t="shared" ca="1" si="215"/>
        <v>0.15961117130424687</v>
      </c>
      <c r="Q784" s="42">
        <f t="shared" ca="1" si="216"/>
        <v>0.16049369675996339</v>
      </c>
      <c r="R784" s="42">
        <f t="shared" ca="1" si="217"/>
        <v>2.7244999524175518E-2</v>
      </c>
      <c r="S784" s="42">
        <f t="shared" ca="1" si="218"/>
        <v>0.14473207206932667</v>
      </c>
      <c r="T784" s="42">
        <f t="shared" ca="1" si="219"/>
        <v>6.5681252722159605E-2</v>
      </c>
      <c r="U784">
        <f ca="1">+(L784^2*Markiwitz!$B$4^2)+(M784^2*Markiwitz!$C$4^2)+(N784^2*Markiwitz!$D$4^2)+(O784^2*Markiwitz!$E$4^2)+(P784^2*Markiwitz!$F$4^2)+(Q784^2*Markiwitz!$G$4^2)+(R784^2*Markiwitz!$H$4^2)+(S784^2*Markiwitz!$I$4^2)+(T784^2*Markiwitz!$J$4^2)+(2*L784*M784*Markiwitz!$B$8)+(2*L784*N784*Markiwitz!$E$8)+(2*L784*O784*Markiwitz!$H$8)+(2*L784*P784*Markiwitz!$B$11)+(2*L784*Q784*Markiwitz!$E$11)+(2*L784*R784*Markiwitz!$H$11)+(2*L784*S784*Markiwitz!$K$8)+(2*L784*T784*Markiwitz!$K$11)</f>
        <v>1.5921962728173842E-2</v>
      </c>
      <c r="V784" s="5">
        <f t="shared" ca="1" si="210"/>
        <v>0.12618225995825974</v>
      </c>
      <c r="W784" s="42">
        <f ca="1">SUMPRODUCT(L784:T784,Markiwitz!$B$3:$J$3)</f>
        <v>0.57756779595726926</v>
      </c>
    </row>
    <row r="785" spans="1:23" x14ac:dyDescent="0.25">
      <c r="A785">
        <v>784</v>
      </c>
      <c r="B785" s="25">
        <f t="shared" ca="1" si="209"/>
        <v>1</v>
      </c>
      <c r="C785" s="46">
        <v>0</v>
      </c>
      <c r="D785">
        <f t="shared" ca="1" si="221"/>
        <v>0.69513786652931986</v>
      </c>
      <c r="E785">
        <f t="shared" ca="1" si="221"/>
        <v>0.3889789389906475</v>
      </c>
      <c r="F785">
        <f t="shared" ca="1" si="221"/>
        <v>4.6311036213557144E-2</v>
      </c>
      <c r="G785">
        <f t="shared" ca="1" si="221"/>
        <v>0.77425508594406478</v>
      </c>
      <c r="H785">
        <f t="shared" ca="1" si="221"/>
        <v>0.12005454955897121</v>
      </c>
      <c r="I785">
        <f t="shared" ca="1" si="221"/>
        <v>0.81265830629335389</v>
      </c>
      <c r="J785">
        <f t="shared" ca="1" si="221"/>
        <v>0.45609501759205284</v>
      </c>
      <c r="K785">
        <f t="shared" ca="1" si="221"/>
        <v>0.65060819595328923</v>
      </c>
      <c r="L785" s="42">
        <f t="shared" ca="1" si="211"/>
        <v>0</v>
      </c>
      <c r="M785" s="42">
        <f t="shared" ca="1" si="212"/>
        <v>0.1762475706225424</v>
      </c>
      <c r="N785" s="42">
        <f t="shared" ca="1" si="213"/>
        <v>9.8623016125886934E-2</v>
      </c>
      <c r="O785" s="42">
        <f t="shared" ca="1" si="214"/>
        <v>1.1741854412858058E-2</v>
      </c>
      <c r="P785" s="42">
        <f t="shared" ca="1" si="215"/>
        <v>0.19630721402231865</v>
      </c>
      <c r="Q785" s="42">
        <f t="shared" ca="1" si="216"/>
        <v>3.0439030472611761E-2</v>
      </c>
      <c r="R785" s="42">
        <f t="shared" ca="1" si="217"/>
        <v>0.20604409445502764</v>
      </c>
      <c r="S785" s="42">
        <f t="shared" ca="1" si="218"/>
        <v>0.11563985030047921</v>
      </c>
      <c r="T785" s="42">
        <f t="shared" ca="1" si="219"/>
        <v>0.16495736958827537</v>
      </c>
      <c r="U785">
        <f ca="1">+(L785^2*Markiwitz!$B$4^2)+(M785^2*Markiwitz!$C$4^2)+(N785^2*Markiwitz!$D$4^2)+(O785^2*Markiwitz!$E$4^2)+(P785^2*Markiwitz!$F$4^2)+(Q785^2*Markiwitz!$G$4^2)+(R785^2*Markiwitz!$H$4^2)+(S785^2*Markiwitz!$I$4^2)+(T785^2*Markiwitz!$J$4^2)+(2*L785*M785*Markiwitz!$B$8)+(2*L785*N785*Markiwitz!$E$8)+(2*L785*O785*Markiwitz!$H$8)+(2*L785*P785*Markiwitz!$B$11)+(2*L785*Q785*Markiwitz!$E$11)+(2*L785*R785*Markiwitz!$H$11)+(2*L785*S785*Markiwitz!$K$8)+(2*L785*T785*Markiwitz!$K$11)</f>
        <v>1.2157279126259128E-2</v>
      </c>
      <c r="V785" s="5">
        <f t="shared" ca="1" si="210"/>
        <v>0.11026005226853072</v>
      </c>
      <c r="W785" s="42">
        <f ca="1">SUMPRODUCT(L785:T785,Markiwitz!$B$3:$J$3)</f>
        <v>0.21167831481016333</v>
      </c>
    </row>
    <row r="786" spans="1:23" x14ac:dyDescent="0.25">
      <c r="A786">
        <v>785</v>
      </c>
      <c r="B786" s="25">
        <f t="shared" ca="1" si="209"/>
        <v>1</v>
      </c>
      <c r="C786" s="46">
        <v>0</v>
      </c>
      <c r="D786">
        <f t="shared" ca="1" si="221"/>
        <v>0.36498573748385033</v>
      </c>
      <c r="E786">
        <f t="shared" ca="1" si="221"/>
        <v>0.47047511596002889</v>
      </c>
      <c r="F786">
        <f t="shared" ca="1" si="221"/>
        <v>0.8229906925882291</v>
      </c>
      <c r="G786">
        <f t="shared" ca="1" si="221"/>
        <v>5.3974638132801678E-2</v>
      </c>
      <c r="H786">
        <f t="shared" ca="1" si="221"/>
        <v>0.58359516598418015</v>
      </c>
      <c r="I786">
        <f t="shared" ca="1" si="221"/>
        <v>0.96973972757863858</v>
      </c>
      <c r="J786">
        <f t="shared" ca="1" si="221"/>
        <v>0.31065823379919244</v>
      </c>
      <c r="K786">
        <f t="shared" ca="1" si="221"/>
        <v>0.11080243257086986</v>
      </c>
      <c r="L786" s="42">
        <f t="shared" ca="1" si="211"/>
        <v>0</v>
      </c>
      <c r="M786" s="42">
        <f t="shared" ca="1" si="212"/>
        <v>9.8986652502820113E-2</v>
      </c>
      <c r="N786" s="42">
        <f t="shared" ca="1" si="213"/>
        <v>0.12759610042795169</v>
      </c>
      <c r="O786" s="42">
        <f t="shared" ca="1" si="214"/>
        <v>0.22320075919101059</v>
      </c>
      <c r="P786" s="42">
        <f t="shared" ca="1" si="215"/>
        <v>1.4638294596521067E-2</v>
      </c>
      <c r="Q786" s="42">
        <f t="shared" ca="1" si="216"/>
        <v>0.15827503917233959</v>
      </c>
      <c r="R786" s="42">
        <f t="shared" ca="1" si="217"/>
        <v>0.26300011089132902</v>
      </c>
      <c r="S786" s="42">
        <f t="shared" ca="1" si="218"/>
        <v>8.4252658331837302E-2</v>
      </c>
      <c r="T786" s="42">
        <f t="shared" ca="1" si="219"/>
        <v>3.0050384886190669E-2</v>
      </c>
      <c r="U786">
        <f ca="1">+(L786^2*Markiwitz!$B$4^2)+(M786^2*Markiwitz!$C$4^2)+(N786^2*Markiwitz!$D$4^2)+(O786^2*Markiwitz!$E$4^2)+(P786^2*Markiwitz!$F$4^2)+(Q786^2*Markiwitz!$G$4^2)+(R786^2*Markiwitz!$H$4^2)+(S786^2*Markiwitz!$I$4^2)+(T786^2*Markiwitz!$J$4^2)+(2*L786*M786*Markiwitz!$B$8)+(2*L786*N786*Markiwitz!$E$8)+(2*L786*O786*Markiwitz!$H$8)+(2*L786*P786*Markiwitz!$B$11)+(2*L786*Q786*Markiwitz!$E$11)+(2*L786*R786*Markiwitz!$H$11)+(2*L786*S786*Markiwitz!$K$8)+(2*L786*T786*Markiwitz!$K$11)</f>
        <v>1.991561886757786E-2</v>
      </c>
      <c r="V786" s="5">
        <f t="shared" ca="1" si="210"/>
        <v>0.1411227085467745</v>
      </c>
      <c r="W786" s="42">
        <f ca="1">SUMPRODUCT(L786:T786,Markiwitz!$B$3:$J$3)</f>
        <v>0.55897369865860547</v>
      </c>
    </row>
    <row r="787" spans="1:23" x14ac:dyDescent="0.25">
      <c r="A787">
        <v>786</v>
      </c>
      <c r="B787" s="25">
        <f t="shared" ca="1" si="209"/>
        <v>1</v>
      </c>
      <c r="C787" s="46">
        <v>0</v>
      </c>
      <c r="D787">
        <f t="shared" ca="1" si="221"/>
        <v>0.72745871885767388</v>
      </c>
      <c r="E787">
        <f t="shared" ca="1" si="221"/>
        <v>0.33382517877688378</v>
      </c>
      <c r="F787">
        <f t="shared" ca="1" si="221"/>
        <v>0.22412844759964556</v>
      </c>
      <c r="G787">
        <f t="shared" ca="1" si="221"/>
        <v>0.62862885953025793</v>
      </c>
      <c r="H787">
        <f t="shared" ca="1" si="221"/>
        <v>0.90855758134527598</v>
      </c>
      <c r="I787">
        <f t="shared" ca="1" si="221"/>
        <v>0.76989413664939932</v>
      </c>
      <c r="J787">
        <f t="shared" ca="1" si="221"/>
        <v>0.2250711026673804</v>
      </c>
      <c r="K787">
        <f t="shared" ca="1" si="221"/>
        <v>0.64258634219363575</v>
      </c>
      <c r="L787" s="42">
        <f t="shared" ca="1" si="211"/>
        <v>0</v>
      </c>
      <c r="M787" s="42">
        <f t="shared" ca="1" si="212"/>
        <v>0.16310183713510792</v>
      </c>
      <c r="N787" s="42">
        <f t="shared" ca="1" si="213"/>
        <v>7.4846171375833284E-2</v>
      </c>
      <c r="O787" s="42">
        <f t="shared" ca="1" si="214"/>
        <v>5.0251320948005627E-2</v>
      </c>
      <c r="P787" s="42">
        <f t="shared" ca="1" si="215"/>
        <v>0.14094342291551076</v>
      </c>
      <c r="Q787" s="42">
        <f t="shared" ca="1" si="216"/>
        <v>0.20370559430938293</v>
      </c>
      <c r="R787" s="42">
        <f t="shared" ca="1" si="217"/>
        <v>0.17261618402793882</v>
      </c>
      <c r="S787" s="42">
        <f t="shared" ca="1" si="218"/>
        <v>5.04626714608893E-2</v>
      </c>
      <c r="T787" s="42">
        <f t="shared" ca="1" si="219"/>
        <v>0.14407279782733132</v>
      </c>
      <c r="U787">
        <f ca="1">+(L787^2*Markiwitz!$B$4^2)+(M787^2*Markiwitz!$C$4^2)+(N787^2*Markiwitz!$D$4^2)+(O787^2*Markiwitz!$E$4^2)+(P787^2*Markiwitz!$F$4^2)+(Q787^2*Markiwitz!$G$4^2)+(R787^2*Markiwitz!$H$4^2)+(S787^2*Markiwitz!$I$4^2)+(T787^2*Markiwitz!$J$4^2)+(2*L787*M787*Markiwitz!$B$8)+(2*L787*N787*Markiwitz!$E$8)+(2*L787*O787*Markiwitz!$H$8)+(2*L787*P787*Markiwitz!$B$11)+(2*L787*Q787*Markiwitz!$E$11)+(2*L787*R787*Markiwitz!$H$11)+(2*L787*S787*Markiwitz!$K$8)+(2*L787*T787*Markiwitz!$K$11)</f>
        <v>1.8329312639439342E-2</v>
      </c>
      <c r="V787" s="5">
        <f t="shared" ca="1" si="210"/>
        <v>0.13538579186694349</v>
      </c>
      <c r="W787" s="42">
        <f ca="1">SUMPRODUCT(L787:T787,Markiwitz!$B$3:$J$3)</f>
        <v>0.67724280385073021</v>
      </c>
    </row>
    <row r="788" spans="1:23" x14ac:dyDescent="0.25">
      <c r="A788">
        <v>787</v>
      </c>
      <c r="B788" s="25">
        <f t="shared" ca="1" si="209"/>
        <v>1</v>
      </c>
      <c r="C788" s="46">
        <v>0</v>
      </c>
      <c r="D788">
        <f t="shared" ca="1" si="221"/>
        <v>0.70355041328725576</v>
      </c>
      <c r="E788">
        <f t="shared" ca="1" si="221"/>
        <v>0.65817056874852786</v>
      </c>
      <c r="F788">
        <f t="shared" ca="1" si="221"/>
        <v>0.10815623276777053</v>
      </c>
      <c r="G788">
        <f t="shared" ca="1" si="221"/>
        <v>0.44780038428657098</v>
      </c>
      <c r="H788">
        <f t="shared" ca="1" si="221"/>
        <v>0.83918830884201856</v>
      </c>
      <c r="I788">
        <f t="shared" ca="1" si="221"/>
        <v>0.40625962494751156</v>
      </c>
      <c r="J788">
        <f t="shared" ca="1" si="221"/>
        <v>0.60149529414191372</v>
      </c>
      <c r="K788">
        <f t="shared" ca="1" si="221"/>
        <v>0.42542511548109596</v>
      </c>
      <c r="L788" s="42">
        <f t="shared" ca="1" si="211"/>
        <v>0</v>
      </c>
      <c r="M788" s="42">
        <f t="shared" ca="1" si="212"/>
        <v>0.16790995204864828</v>
      </c>
      <c r="N788" s="42">
        <f t="shared" ca="1" si="213"/>
        <v>0.15707955897863268</v>
      </c>
      <c r="O788" s="42">
        <f t="shared" ca="1" si="214"/>
        <v>2.5812660350728781E-2</v>
      </c>
      <c r="P788" s="42">
        <f t="shared" ca="1" si="215"/>
        <v>0.10687242823383104</v>
      </c>
      <c r="Q788" s="42">
        <f t="shared" ca="1" si="216"/>
        <v>0.20028140988372584</v>
      </c>
      <c r="R788" s="42">
        <f t="shared" ca="1" si="217"/>
        <v>9.6958274568430508E-2</v>
      </c>
      <c r="S788" s="42">
        <f t="shared" ca="1" si="218"/>
        <v>0.14355338876848869</v>
      </c>
      <c r="T788" s="42">
        <f t="shared" ca="1" si="219"/>
        <v>0.1015323271675142</v>
      </c>
      <c r="U788">
        <f ca="1">+(L788^2*Markiwitz!$B$4^2)+(M788^2*Markiwitz!$C$4^2)+(N788^2*Markiwitz!$D$4^2)+(O788^2*Markiwitz!$E$4^2)+(P788^2*Markiwitz!$F$4^2)+(Q788^2*Markiwitz!$G$4^2)+(R788^2*Markiwitz!$H$4^2)+(S788^2*Markiwitz!$I$4^2)+(T788^2*Markiwitz!$J$4^2)+(2*L788*M788*Markiwitz!$B$8)+(2*L788*N788*Markiwitz!$E$8)+(2*L788*O788*Markiwitz!$H$8)+(2*L788*P788*Markiwitz!$B$11)+(2*L788*Q788*Markiwitz!$E$11)+(2*L788*R788*Markiwitz!$H$11)+(2*L788*S788*Markiwitz!$K$8)+(2*L788*T788*Markiwitz!$K$11)</f>
        <v>1.8266291476512483E-2</v>
      </c>
      <c r="V788" s="5">
        <f t="shared" ca="1" si="210"/>
        <v>0.13515284487021531</v>
      </c>
      <c r="W788" s="42">
        <f ca="1">SUMPRODUCT(L788:T788,Markiwitz!$B$3:$J$3)</f>
        <v>0.65280432157823198</v>
      </c>
    </row>
    <row r="789" spans="1:23" x14ac:dyDescent="0.25">
      <c r="A789">
        <v>788</v>
      </c>
      <c r="B789" s="25">
        <f t="shared" ca="1" si="209"/>
        <v>0.99999999999999978</v>
      </c>
      <c r="C789" s="46">
        <v>0</v>
      </c>
      <c r="D789">
        <f t="shared" ca="1" si="221"/>
        <v>0.62637053299713064</v>
      </c>
      <c r="E789">
        <f t="shared" ca="1" si="221"/>
        <v>0.58423648358075086</v>
      </c>
      <c r="F789">
        <f t="shared" ca="1" si="221"/>
        <v>0.78913207004100361</v>
      </c>
      <c r="G789">
        <f t="shared" ca="1" si="221"/>
        <v>0.44444869167759216</v>
      </c>
      <c r="H789">
        <f t="shared" ca="1" si="221"/>
        <v>0.96833065290512155</v>
      </c>
      <c r="I789">
        <f t="shared" ca="1" si="221"/>
        <v>0.86311774953136156</v>
      </c>
      <c r="J789">
        <f t="shared" ca="1" si="221"/>
        <v>0.35295262893150126</v>
      </c>
      <c r="K789">
        <f t="shared" ca="1" si="221"/>
        <v>0.94190110917865999</v>
      </c>
      <c r="L789" s="42">
        <f t="shared" ca="1" si="211"/>
        <v>0</v>
      </c>
      <c r="M789" s="42">
        <f t="shared" ca="1" si="212"/>
        <v>0.11244442448021072</v>
      </c>
      <c r="N789" s="42">
        <f t="shared" ca="1" si="213"/>
        <v>0.10488062847120005</v>
      </c>
      <c r="O789" s="42">
        <f t="shared" ca="1" si="214"/>
        <v>0.14166295631765372</v>
      </c>
      <c r="P789" s="42">
        <f t="shared" ca="1" si="215"/>
        <v>7.97862841783753E-2</v>
      </c>
      <c r="Q789" s="42">
        <f t="shared" ca="1" si="216"/>
        <v>0.17383222427700293</v>
      </c>
      <c r="R789" s="42">
        <f t="shared" ca="1" si="217"/>
        <v>0.15494467490403671</v>
      </c>
      <c r="S789" s="42">
        <f t="shared" ca="1" si="218"/>
        <v>6.3361146698709458E-2</v>
      </c>
      <c r="T789" s="42">
        <f t="shared" ca="1" si="219"/>
        <v>0.16908766067281092</v>
      </c>
      <c r="U789">
        <f ca="1">+(L789^2*Markiwitz!$B$4^2)+(M789^2*Markiwitz!$C$4^2)+(N789^2*Markiwitz!$D$4^2)+(O789^2*Markiwitz!$E$4^2)+(P789^2*Markiwitz!$F$4^2)+(Q789^2*Markiwitz!$G$4^2)+(R789^2*Markiwitz!$H$4^2)+(S789^2*Markiwitz!$I$4^2)+(T789^2*Markiwitz!$J$4^2)+(2*L789*M789*Markiwitz!$B$8)+(2*L789*N789*Markiwitz!$E$8)+(2*L789*O789*Markiwitz!$H$8)+(2*L789*P789*Markiwitz!$B$11)+(2*L789*Q789*Markiwitz!$E$11)+(2*L789*R789*Markiwitz!$H$11)+(2*L789*S789*Markiwitz!$K$8)+(2*L789*T789*Markiwitz!$K$11)</f>
        <v>1.5113914154029061E-2</v>
      </c>
      <c r="V789" s="5">
        <f t="shared" ca="1" si="210"/>
        <v>0.12293866012784205</v>
      </c>
      <c r="W789" s="42">
        <f ca="1">SUMPRODUCT(L789:T789,Markiwitz!$B$3:$J$3)</f>
        <v>0.60025261136195684</v>
      </c>
    </row>
    <row r="790" spans="1:23" x14ac:dyDescent="0.25">
      <c r="A790">
        <v>789</v>
      </c>
      <c r="B790" s="25">
        <f t="shared" ca="1" si="209"/>
        <v>1.0000000000000002</v>
      </c>
      <c r="C790" s="46">
        <v>0</v>
      </c>
      <c r="D790">
        <f t="shared" ca="1" si="221"/>
        <v>0.44355504723431338</v>
      </c>
      <c r="E790">
        <f t="shared" ca="1" si="221"/>
        <v>0.90489377879774224</v>
      </c>
      <c r="F790">
        <f t="shared" ca="1" si="221"/>
        <v>0.48439469469570584</v>
      </c>
      <c r="G790">
        <f t="shared" ca="1" si="221"/>
        <v>0.90835458305978767</v>
      </c>
      <c r="H790">
        <f t="shared" ca="1" si="221"/>
        <v>0.62579977455907543</v>
      </c>
      <c r="I790">
        <f t="shared" ca="1" si="221"/>
        <v>0.40434571733484692</v>
      </c>
      <c r="J790">
        <f t="shared" ca="1" si="221"/>
        <v>0.89537052133871364</v>
      </c>
      <c r="K790">
        <f t="shared" ca="1" si="221"/>
        <v>4.4188182114535568E-2</v>
      </c>
      <c r="L790" s="42">
        <f t="shared" ca="1" si="211"/>
        <v>0</v>
      </c>
      <c r="M790" s="42">
        <f t="shared" ca="1" si="212"/>
        <v>9.4155008758255054E-2</v>
      </c>
      <c r="N790" s="42">
        <f t="shared" ca="1" si="213"/>
        <v>0.19208502349198575</v>
      </c>
      <c r="O790" s="42">
        <f t="shared" ca="1" si="214"/>
        <v>0.10282418609799604</v>
      </c>
      <c r="P790" s="42">
        <f t="shared" ca="1" si="215"/>
        <v>0.19281966073179457</v>
      </c>
      <c r="Q790" s="42">
        <f t="shared" ca="1" si="216"/>
        <v>0.13284074574716184</v>
      </c>
      <c r="R790" s="42">
        <f t="shared" ca="1" si="217"/>
        <v>8.5831904730674549E-2</v>
      </c>
      <c r="S790" s="42">
        <f t="shared" ca="1" si="218"/>
        <v>0.19006348773210005</v>
      </c>
      <c r="T790" s="42">
        <f t="shared" ca="1" si="219"/>
        <v>9.3799827100324029E-3</v>
      </c>
      <c r="U790">
        <f ca="1">+(L790^2*Markiwitz!$B$4^2)+(M790^2*Markiwitz!$C$4^2)+(N790^2*Markiwitz!$D$4^2)+(O790^2*Markiwitz!$E$4^2)+(P790^2*Markiwitz!$F$4^2)+(Q790^2*Markiwitz!$G$4^2)+(R790^2*Markiwitz!$H$4^2)+(S790^2*Markiwitz!$I$4^2)+(T790^2*Markiwitz!$J$4^2)+(2*L790*M790*Markiwitz!$B$8)+(2*L790*N790*Markiwitz!$E$8)+(2*L790*O790*Markiwitz!$H$8)+(2*L790*P790*Markiwitz!$B$11)+(2*L790*Q790*Markiwitz!$E$11)+(2*L790*R790*Markiwitz!$H$11)+(2*L790*S790*Markiwitz!$K$8)+(2*L790*T790*Markiwitz!$K$11)</f>
        <v>1.7796321845523169E-2</v>
      </c>
      <c r="V790" s="5">
        <f t="shared" ca="1" si="210"/>
        <v>0.13340285546240443</v>
      </c>
      <c r="W790" s="42">
        <f ca="1">SUMPRODUCT(L790:T790,Markiwitz!$B$3:$J$3)</f>
        <v>0.50490566545897275</v>
      </c>
    </row>
    <row r="791" spans="1:23" x14ac:dyDescent="0.25">
      <c r="A791">
        <v>790</v>
      </c>
      <c r="B791" s="25">
        <f t="shared" ca="1" si="209"/>
        <v>1</v>
      </c>
      <c r="C791" s="46">
        <v>0</v>
      </c>
      <c r="D791">
        <f t="shared" ca="1" si="221"/>
        <v>0.32544562401067278</v>
      </c>
      <c r="E791">
        <f t="shared" ca="1" si="221"/>
        <v>0.51339029359077182</v>
      </c>
      <c r="F791">
        <f t="shared" ca="1" si="221"/>
        <v>0.51253504818721229</v>
      </c>
      <c r="G791">
        <f t="shared" ca="1" si="221"/>
        <v>0.68373436884766314</v>
      </c>
      <c r="H791">
        <f t="shared" ca="1" si="221"/>
        <v>0.39869098373204692</v>
      </c>
      <c r="I791">
        <f t="shared" ca="1" si="221"/>
        <v>0.83190059601418587</v>
      </c>
      <c r="J791">
        <f t="shared" ca="1" si="221"/>
        <v>0.57556695271488323</v>
      </c>
      <c r="K791">
        <f t="shared" ca="1" si="221"/>
        <v>0.82920962959461564</v>
      </c>
      <c r="L791" s="42">
        <f t="shared" ca="1" si="211"/>
        <v>0</v>
      </c>
      <c r="M791" s="42">
        <f t="shared" ca="1" si="212"/>
        <v>6.9681505363680049E-2</v>
      </c>
      <c r="N791" s="42">
        <f t="shared" ca="1" si="213"/>
        <v>0.10992253653818822</v>
      </c>
      <c r="O791" s="42">
        <f t="shared" ca="1" si="214"/>
        <v>0.109739419043963</v>
      </c>
      <c r="P791" s="42">
        <f t="shared" ca="1" si="215"/>
        <v>0.14639508592264369</v>
      </c>
      <c r="Q791" s="42">
        <f t="shared" ca="1" si="216"/>
        <v>8.5364146486309592E-2</v>
      </c>
      <c r="R791" s="42">
        <f t="shared" ca="1" si="217"/>
        <v>0.17811911289152901</v>
      </c>
      <c r="S791" s="42">
        <f t="shared" ca="1" si="218"/>
        <v>0.12323524651676944</v>
      </c>
      <c r="T791" s="42">
        <f t="shared" ca="1" si="219"/>
        <v>0.17754294723691685</v>
      </c>
      <c r="U791">
        <f ca="1">+(L791^2*Markiwitz!$B$4^2)+(M791^2*Markiwitz!$C$4^2)+(N791^2*Markiwitz!$D$4^2)+(O791^2*Markiwitz!$E$4^2)+(P791^2*Markiwitz!$F$4^2)+(Q791^2*Markiwitz!$G$4^2)+(R791^2*Markiwitz!$H$4^2)+(S791^2*Markiwitz!$I$4^2)+(T791^2*Markiwitz!$J$4^2)+(2*L791*M791*Markiwitz!$B$8)+(2*L791*N791*Markiwitz!$E$8)+(2*L791*O791*Markiwitz!$H$8)+(2*L791*P791*Markiwitz!$B$11)+(2*L791*Q791*Markiwitz!$E$11)+(2*L791*R791*Markiwitz!$H$11)+(2*L791*S791*Markiwitz!$K$8)+(2*L791*T791*Markiwitz!$K$11)</f>
        <v>1.1780286270244529E-2</v>
      </c>
      <c r="V791" s="5">
        <f t="shared" ca="1" si="210"/>
        <v>0.10853702718540124</v>
      </c>
      <c r="W791" s="42">
        <f ca="1">SUMPRODUCT(L791:T791,Markiwitz!$B$3:$J$3)</f>
        <v>0.36175500506861602</v>
      </c>
    </row>
    <row r="792" spans="1:23" x14ac:dyDescent="0.25">
      <c r="A792">
        <v>791</v>
      </c>
      <c r="B792" s="25">
        <f t="shared" ca="1" si="209"/>
        <v>1</v>
      </c>
      <c r="C792" s="46">
        <v>0</v>
      </c>
      <c r="D792">
        <f t="shared" ref="D792:K801" ca="1" si="222">RAND()</f>
        <v>0.27274249376880444</v>
      </c>
      <c r="E792">
        <f t="shared" ca="1" si="222"/>
        <v>0.27508938056622845</v>
      </c>
      <c r="F792">
        <f t="shared" ca="1" si="222"/>
        <v>0.54333749527673736</v>
      </c>
      <c r="G792">
        <f t="shared" ca="1" si="222"/>
        <v>0.58259456910309282</v>
      </c>
      <c r="H792">
        <f t="shared" ca="1" si="222"/>
        <v>0.46953841387380535</v>
      </c>
      <c r="I792">
        <f t="shared" ca="1" si="222"/>
        <v>0.14784939293290877</v>
      </c>
      <c r="J792">
        <f t="shared" ca="1" si="222"/>
        <v>0.64723706752881238</v>
      </c>
      <c r="K792">
        <f t="shared" ca="1" si="222"/>
        <v>0.29465006205342947</v>
      </c>
      <c r="L792" s="42">
        <f t="shared" ca="1" si="211"/>
        <v>0</v>
      </c>
      <c r="M792" s="42">
        <f t="shared" ca="1" si="212"/>
        <v>8.4361031309914625E-2</v>
      </c>
      <c r="N792" s="42">
        <f t="shared" ca="1" si="213"/>
        <v>8.5086938695531397E-2</v>
      </c>
      <c r="O792" s="42">
        <f t="shared" ca="1" si="214"/>
        <v>0.1680578292642057</v>
      </c>
      <c r="P792" s="42">
        <f t="shared" ca="1" si="215"/>
        <v>0.18020029811252566</v>
      </c>
      <c r="Q792" s="42">
        <f t="shared" ca="1" si="216"/>
        <v>0.14523129229577469</v>
      </c>
      <c r="R792" s="42">
        <f t="shared" ca="1" si="217"/>
        <v>4.5730781052906774E-2</v>
      </c>
      <c r="S792" s="42">
        <f t="shared" ca="1" si="218"/>
        <v>0.2001946442750486</v>
      </c>
      <c r="T792" s="42">
        <f t="shared" ca="1" si="219"/>
        <v>9.1137184994092499E-2</v>
      </c>
      <c r="U792">
        <f ca="1">+(L792^2*Markiwitz!$B$4^2)+(M792^2*Markiwitz!$C$4^2)+(N792^2*Markiwitz!$D$4^2)+(O792^2*Markiwitz!$E$4^2)+(P792^2*Markiwitz!$F$4^2)+(Q792^2*Markiwitz!$G$4^2)+(R792^2*Markiwitz!$H$4^2)+(S792^2*Markiwitz!$I$4^2)+(T792^2*Markiwitz!$J$4^2)+(2*L792*M792*Markiwitz!$B$8)+(2*L792*N792*Markiwitz!$E$8)+(2*L792*O792*Markiwitz!$H$8)+(2*L792*P792*Markiwitz!$B$11)+(2*L792*Q792*Markiwitz!$E$11)+(2*L792*R792*Markiwitz!$H$11)+(2*L792*S792*Markiwitz!$K$8)+(2*L792*T792*Markiwitz!$K$11)</f>
        <v>1.7720010989938993E-2</v>
      </c>
      <c r="V792" s="5">
        <f t="shared" ca="1" si="210"/>
        <v>0.13311653161774833</v>
      </c>
      <c r="W792" s="42">
        <f ca="1">SUMPRODUCT(L792:T792,Markiwitz!$B$3:$J$3)</f>
        <v>0.53308732612764853</v>
      </c>
    </row>
    <row r="793" spans="1:23" x14ac:dyDescent="0.25">
      <c r="A793">
        <v>792</v>
      </c>
      <c r="B793" s="25">
        <f t="shared" ca="1" si="209"/>
        <v>0.99999999999999989</v>
      </c>
      <c r="C793" s="46">
        <v>0</v>
      </c>
      <c r="D793">
        <f t="shared" ca="1" si="222"/>
        <v>0.83447485211560546</v>
      </c>
      <c r="E793">
        <f t="shared" ca="1" si="222"/>
        <v>8.1980858715818838E-2</v>
      </c>
      <c r="F793">
        <f t="shared" ca="1" si="222"/>
        <v>0.80937188890709733</v>
      </c>
      <c r="G793">
        <f t="shared" ca="1" si="222"/>
        <v>0.46506996288514146</v>
      </c>
      <c r="H793">
        <f t="shared" ca="1" si="222"/>
        <v>0.20622328812642887</v>
      </c>
      <c r="I793">
        <f t="shared" ca="1" si="222"/>
        <v>0.95956485405104908</v>
      </c>
      <c r="J793">
        <f t="shared" ca="1" si="222"/>
        <v>0.13450374743156324</v>
      </c>
      <c r="K793">
        <f t="shared" ca="1" si="222"/>
        <v>0.97256873205027827</v>
      </c>
      <c r="L793" s="42">
        <f t="shared" ca="1" si="211"/>
        <v>0</v>
      </c>
      <c r="M793" s="42">
        <f t="shared" ca="1" si="212"/>
        <v>0.18694445748737346</v>
      </c>
      <c r="N793" s="42">
        <f t="shared" ca="1" si="213"/>
        <v>1.8365882588460041E-2</v>
      </c>
      <c r="O793" s="42">
        <f t="shared" ca="1" si="214"/>
        <v>0.18132072919113726</v>
      </c>
      <c r="P793" s="42">
        <f t="shared" ca="1" si="215"/>
        <v>0.10418798323857816</v>
      </c>
      <c r="Q793" s="42">
        <f t="shared" ca="1" si="216"/>
        <v>4.6199475780867076E-2</v>
      </c>
      <c r="R793" s="42">
        <f t="shared" ca="1" si="217"/>
        <v>0.2149679293626845</v>
      </c>
      <c r="S793" s="42">
        <f t="shared" ca="1" si="218"/>
        <v>3.0132400071570784E-2</v>
      </c>
      <c r="T793" s="42">
        <f t="shared" ca="1" si="219"/>
        <v>0.21788114227932864</v>
      </c>
      <c r="U793">
        <f ca="1">+(L793^2*Markiwitz!$B$4^2)+(M793^2*Markiwitz!$C$4^2)+(N793^2*Markiwitz!$D$4^2)+(O793^2*Markiwitz!$E$4^2)+(P793^2*Markiwitz!$F$4^2)+(Q793^2*Markiwitz!$G$4^2)+(R793^2*Markiwitz!$H$4^2)+(S793^2*Markiwitz!$I$4^2)+(T793^2*Markiwitz!$J$4^2)+(2*L793*M793*Markiwitz!$B$8)+(2*L793*N793*Markiwitz!$E$8)+(2*L793*O793*Markiwitz!$H$8)+(2*L793*P793*Markiwitz!$B$11)+(2*L793*Q793*Markiwitz!$E$11)+(2*L793*R793*Markiwitz!$H$11)+(2*L793*S793*Markiwitz!$K$8)+(2*L793*T793*Markiwitz!$K$11)</f>
        <v>1.0999825881789082E-2</v>
      </c>
      <c r="V793" s="5">
        <f t="shared" ca="1" si="210"/>
        <v>0.10488005473772924</v>
      </c>
      <c r="W793" s="42">
        <f ca="1">SUMPRODUCT(L793:T793,Markiwitz!$B$3:$J$3)</f>
        <v>0.26968059367017067</v>
      </c>
    </row>
    <row r="794" spans="1:23" x14ac:dyDescent="0.25">
      <c r="A794">
        <v>793</v>
      </c>
      <c r="B794" s="25">
        <f t="shared" ca="1" si="209"/>
        <v>1</v>
      </c>
      <c r="C794" s="46">
        <v>0</v>
      </c>
      <c r="D794">
        <f t="shared" ca="1" si="222"/>
        <v>0.76071156188527833</v>
      </c>
      <c r="E794">
        <f t="shared" ca="1" si="222"/>
        <v>0.19794792613502221</v>
      </c>
      <c r="F794">
        <f t="shared" ca="1" si="222"/>
        <v>0.36937286730590912</v>
      </c>
      <c r="G794">
        <f t="shared" ca="1" si="222"/>
        <v>0.32488380510971504</v>
      </c>
      <c r="H794">
        <f t="shared" ca="1" si="222"/>
        <v>0.66840490950812614</v>
      </c>
      <c r="I794">
        <f t="shared" ca="1" si="222"/>
        <v>0.18711501775515726</v>
      </c>
      <c r="J794">
        <f t="shared" ca="1" si="222"/>
        <v>0.2046922329972376</v>
      </c>
      <c r="K794">
        <f t="shared" ca="1" si="222"/>
        <v>0.65409362483045252</v>
      </c>
      <c r="L794" s="42">
        <f t="shared" ca="1" si="211"/>
        <v>0</v>
      </c>
      <c r="M794" s="42">
        <f t="shared" ca="1" si="212"/>
        <v>0.22591666786201206</v>
      </c>
      <c r="N794" s="42">
        <f t="shared" ca="1" si="213"/>
        <v>5.8786717756452368E-2</v>
      </c>
      <c r="O794" s="42">
        <f t="shared" ca="1" si="214"/>
        <v>0.10969662032423888</v>
      </c>
      <c r="P794" s="42">
        <f t="shared" ca="1" si="215"/>
        <v>9.648422657178829E-2</v>
      </c>
      <c r="Q794" s="42">
        <f t="shared" ca="1" si="216"/>
        <v>0.19850337171746338</v>
      </c>
      <c r="R794" s="42">
        <f t="shared" ca="1" si="217"/>
        <v>5.5569552818971593E-2</v>
      </c>
      <c r="S794" s="42">
        <f t="shared" ca="1" si="218"/>
        <v>6.0789646868735774E-2</v>
      </c>
      <c r="T794" s="42">
        <f t="shared" ca="1" si="219"/>
        <v>0.19425319608033761</v>
      </c>
      <c r="U794">
        <f ca="1">+(L794^2*Markiwitz!$B$4^2)+(M794^2*Markiwitz!$C$4^2)+(N794^2*Markiwitz!$D$4^2)+(O794^2*Markiwitz!$E$4^2)+(P794^2*Markiwitz!$F$4^2)+(Q794^2*Markiwitz!$G$4^2)+(R794^2*Markiwitz!$H$4^2)+(S794^2*Markiwitz!$I$4^2)+(T794^2*Markiwitz!$J$4^2)+(2*L794*M794*Markiwitz!$B$8)+(2*L794*N794*Markiwitz!$E$8)+(2*L794*O794*Markiwitz!$H$8)+(2*L794*P794*Markiwitz!$B$11)+(2*L794*Q794*Markiwitz!$E$11)+(2*L794*R794*Markiwitz!$H$11)+(2*L794*S794*Markiwitz!$K$8)+(2*L794*T794*Markiwitz!$K$11)</f>
        <v>1.5963054612389675E-2</v>
      </c>
      <c r="V794" s="5">
        <f t="shared" ca="1" si="210"/>
        <v>0.12634498253745446</v>
      </c>
      <c r="W794" s="42">
        <f ca="1">SUMPRODUCT(L794:T794,Markiwitz!$B$3:$J$3)</f>
        <v>0.66624443543078204</v>
      </c>
    </row>
    <row r="795" spans="1:23" x14ac:dyDescent="0.25">
      <c r="A795">
        <v>794</v>
      </c>
      <c r="B795" s="25">
        <f t="shared" ca="1" si="209"/>
        <v>0.99999999999999989</v>
      </c>
      <c r="C795" s="46">
        <v>0</v>
      </c>
      <c r="D795">
        <f t="shared" ca="1" si="222"/>
        <v>0.11541571905103598</v>
      </c>
      <c r="E795">
        <f t="shared" ca="1" si="222"/>
        <v>0.30231349230795068</v>
      </c>
      <c r="F795">
        <f t="shared" ca="1" si="222"/>
        <v>0.47838772543950414</v>
      </c>
      <c r="G795">
        <f t="shared" ca="1" si="222"/>
        <v>0.91937601822489801</v>
      </c>
      <c r="H795">
        <f t="shared" ca="1" si="222"/>
        <v>0.88392041797632526</v>
      </c>
      <c r="I795">
        <f t="shared" ca="1" si="222"/>
        <v>0.42862261065024787</v>
      </c>
      <c r="J795">
        <f t="shared" ca="1" si="222"/>
        <v>0.21277577022389405</v>
      </c>
      <c r="K795">
        <f t="shared" ca="1" si="222"/>
        <v>0.67878917233257463</v>
      </c>
      <c r="L795" s="42">
        <f t="shared" ca="1" si="211"/>
        <v>0</v>
      </c>
      <c r="M795" s="42">
        <f t="shared" ca="1" si="212"/>
        <v>2.8713228295516785E-2</v>
      </c>
      <c r="N795" s="42">
        <f t="shared" ca="1" si="213"/>
        <v>7.5209827507245683E-2</v>
      </c>
      <c r="O795" s="42">
        <f t="shared" ca="1" si="214"/>
        <v>0.11901373649323714</v>
      </c>
      <c r="P795" s="42">
        <f t="shared" ca="1" si="215"/>
        <v>0.2287232078764036</v>
      </c>
      <c r="Q795" s="42">
        <f t="shared" ca="1" si="216"/>
        <v>0.21990253117255115</v>
      </c>
      <c r="R795" s="42">
        <f t="shared" ca="1" si="217"/>
        <v>0.10663312565577697</v>
      </c>
      <c r="S795" s="42">
        <f t="shared" ca="1" si="218"/>
        <v>5.2934550998998027E-2</v>
      </c>
      <c r="T795" s="42">
        <f t="shared" ca="1" si="219"/>
        <v>0.1688697920002705</v>
      </c>
      <c r="U795">
        <f ca="1">+(L795^2*Markiwitz!$B$4^2)+(M795^2*Markiwitz!$C$4^2)+(N795^2*Markiwitz!$D$4^2)+(O795^2*Markiwitz!$E$4^2)+(P795^2*Markiwitz!$F$4^2)+(Q795^2*Markiwitz!$G$4^2)+(R795^2*Markiwitz!$H$4^2)+(S795^2*Markiwitz!$I$4^2)+(T795^2*Markiwitz!$J$4^2)+(2*L795*M795*Markiwitz!$B$8)+(2*L795*N795*Markiwitz!$E$8)+(2*L795*O795*Markiwitz!$H$8)+(2*L795*P795*Markiwitz!$B$11)+(2*L795*Q795*Markiwitz!$E$11)+(2*L795*R795*Markiwitz!$H$11)+(2*L795*S795*Markiwitz!$K$8)+(2*L795*T795*Markiwitz!$K$11)</f>
        <v>2.2830065139434374E-2</v>
      </c>
      <c r="V795" s="5">
        <f t="shared" ca="1" si="210"/>
        <v>0.15109621153236891</v>
      </c>
      <c r="W795" s="42">
        <f ca="1">SUMPRODUCT(L795:T795,Markiwitz!$B$3:$J$3)</f>
        <v>0.75003581561398369</v>
      </c>
    </row>
    <row r="796" spans="1:23" x14ac:dyDescent="0.25">
      <c r="A796">
        <v>795</v>
      </c>
      <c r="B796" s="25">
        <f t="shared" ca="1" si="209"/>
        <v>1</v>
      </c>
      <c r="C796" s="46">
        <v>0</v>
      </c>
      <c r="D796">
        <f t="shared" ca="1" si="222"/>
        <v>0.46807566789523236</v>
      </c>
      <c r="E796">
        <f t="shared" ca="1" si="222"/>
        <v>0.67793966070743095</v>
      </c>
      <c r="F796">
        <f t="shared" ca="1" si="222"/>
        <v>0.60902209765180959</v>
      </c>
      <c r="G796">
        <f t="shared" ca="1" si="222"/>
        <v>0.42872880545632375</v>
      </c>
      <c r="H796">
        <f t="shared" ca="1" si="222"/>
        <v>0.28831837547892436</v>
      </c>
      <c r="I796">
        <f t="shared" ca="1" si="222"/>
        <v>0.18737236347902619</v>
      </c>
      <c r="J796">
        <f t="shared" ca="1" si="222"/>
        <v>0.52635782266212938</v>
      </c>
      <c r="K796">
        <f t="shared" ca="1" si="222"/>
        <v>0.77459581719523196</v>
      </c>
      <c r="L796" s="42">
        <f t="shared" ca="1" si="211"/>
        <v>0</v>
      </c>
      <c r="M796" s="42">
        <f t="shared" ca="1" si="212"/>
        <v>0.11818867130876924</v>
      </c>
      <c r="N796" s="42">
        <f t="shared" ca="1" si="213"/>
        <v>0.17117913453357103</v>
      </c>
      <c r="O796" s="42">
        <f t="shared" ca="1" si="214"/>
        <v>0.15377751388533573</v>
      </c>
      <c r="P796" s="42">
        <f t="shared" ca="1" si="215"/>
        <v>0.10825362509554801</v>
      </c>
      <c r="Q796" s="42">
        <f t="shared" ca="1" si="216"/>
        <v>7.2800121965288733E-2</v>
      </c>
      <c r="R796" s="42">
        <f t="shared" ca="1" si="217"/>
        <v>4.7311347712538143E-2</v>
      </c>
      <c r="S796" s="42">
        <f t="shared" ca="1" si="218"/>
        <v>0.13290486124422513</v>
      </c>
      <c r="T796" s="42">
        <f t="shared" ca="1" si="219"/>
        <v>0.19558472425472395</v>
      </c>
      <c r="U796">
        <f ca="1">+(L796^2*Markiwitz!$B$4^2)+(M796^2*Markiwitz!$C$4^2)+(N796^2*Markiwitz!$D$4^2)+(O796^2*Markiwitz!$E$4^2)+(P796^2*Markiwitz!$F$4^2)+(Q796^2*Markiwitz!$G$4^2)+(R796^2*Markiwitz!$H$4^2)+(S796^2*Markiwitz!$I$4^2)+(T796^2*Markiwitz!$J$4^2)+(2*L796*M796*Markiwitz!$B$8)+(2*L796*N796*Markiwitz!$E$8)+(2*L796*O796*Markiwitz!$H$8)+(2*L796*P796*Markiwitz!$B$11)+(2*L796*Q796*Markiwitz!$E$11)+(2*L796*R796*Markiwitz!$H$11)+(2*L796*S796*Markiwitz!$K$8)+(2*L796*T796*Markiwitz!$K$11)</f>
        <v>1.0435225636884114E-2</v>
      </c>
      <c r="V796" s="5">
        <f t="shared" ca="1" si="210"/>
        <v>0.10215295216920613</v>
      </c>
      <c r="W796" s="42">
        <f ca="1">SUMPRODUCT(L796:T796,Markiwitz!$B$3:$J$3)</f>
        <v>0.33884441424204043</v>
      </c>
    </row>
    <row r="797" spans="1:23" x14ac:dyDescent="0.25">
      <c r="A797">
        <v>796</v>
      </c>
      <c r="B797" s="25">
        <f t="shared" ca="1" si="209"/>
        <v>1</v>
      </c>
      <c r="C797" s="46">
        <v>0</v>
      </c>
      <c r="D797">
        <f t="shared" ca="1" si="222"/>
        <v>0.8003007275265035</v>
      </c>
      <c r="E797">
        <f t="shared" ca="1" si="222"/>
        <v>0.33611140305519871</v>
      </c>
      <c r="F797">
        <f t="shared" ca="1" si="222"/>
        <v>0.27776025615908762</v>
      </c>
      <c r="G797">
        <f t="shared" ca="1" si="222"/>
        <v>0.50505562511994317</v>
      </c>
      <c r="H797">
        <f t="shared" ca="1" si="222"/>
        <v>0.60377967978055957</v>
      </c>
      <c r="I797">
        <f t="shared" ca="1" si="222"/>
        <v>0.32226345624912467</v>
      </c>
      <c r="J797">
        <f t="shared" ca="1" si="222"/>
        <v>0.1888694898628952</v>
      </c>
      <c r="K797">
        <f t="shared" ca="1" si="222"/>
        <v>9.0958913116675144E-2</v>
      </c>
      <c r="L797" s="42">
        <f t="shared" ca="1" si="211"/>
        <v>0</v>
      </c>
      <c r="M797" s="42">
        <f t="shared" ca="1" si="212"/>
        <v>0.25608807479547652</v>
      </c>
      <c r="N797" s="42">
        <f t="shared" ca="1" si="213"/>
        <v>0.10755222276411311</v>
      </c>
      <c r="O797" s="42">
        <f t="shared" ca="1" si="214"/>
        <v>8.8880450570530706E-2</v>
      </c>
      <c r="P797" s="42">
        <f t="shared" ca="1" si="215"/>
        <v>0.16161265166075819</v>
      </c>
      <c r="Q797" s="42">
        <f t="shared" ca="1" si="216"/>
        <v>0.1932033427903041</v>
      </c>
      <c r="R797" s="42">
        <f t="shared" ca="1" si="217"/>
        <v>0.10312102094776811</v>
      </c>
      <c r="S797" s="42">
        <f t="shared" ca="1" si="218"/>
        <v>6.0436311480162729E-2</v>
      </c>
      <c r="T797" s="42">
        <f t="shared" ca="1" si="219"/>
        <v>2.9105924990886562E-2</v>
      </c>
      <c r="U797">
        <f ca="1">+(L797^2*Markiwitz!$B$4^2)+(M797^2*Markiwitz!$C$4^2)+(N797^2*Markiwitz!$D$4^2)+(O797^2*Markiwitz!$E$4^2)+(P797^2*Markiwitz!$F$4^2)+(Q797^2*Markiwitz!$G$4^2)+(R797^2*Markiwitz!$H$4^2)+(S797^2*Markiwitz!$I$4^2)+(T797^2*Markiwitz!$J$4^2)+(2*L797*M797*Markiwitz!$B$8)+(2*L797*N797*Markiwitz!$E$8)+(2*L797*O797*Markiwitz!$H$8)+(2*L797*P797*Markiwitz!$B$11)+(2*L797*Q797*Markiwitz!$E$11)+(2*L797*R797*Markiwitz!$H$11)+(2*L797*S797*Markiwitz!$K$8)+(2*L797*T797*Markiwitz!$K$11)</f>
        <v>1.7917207850382325E-2</v>
      </c>
      <c r="V797" s="5">
        <f t="shared" ca="1" si="210"/>
        <v>0.13385517491073076</v>
      </c>
      <c r="W797" s="42">
        <f ca="1">SUMPRODUCT(L797:T797,Markiwitz!$B$3:$J$3)</f>
        <v>0.67346098619471884</v>
      </c>
    </row>
    <row r="798" spans="1:23" x14ac:dyDescent="0.25">
      <c r="A798">
        <v>797</v>
      </c>
      <c r="B798" s="25">
        <f t="shared" ca="1" si="209"/>
        <v>1</v>
      </c>
      <c r="C798" s="46">
        <v>0</v>
      </c>
      <c r="D798">
        <f t="shared" ca="1" si="222"/>
        <v>0.30452690959232542</v>
      </c>
      <c r="E798">
        <f t="shared" ca="1" si="222"/>
        <v>0.74680478463298816</v>
      </c>
      <c r="F798">
        <f t="shared" ca="1" si="222"/>
        <v>0.28184758130912135</v>
      </c>
      <c r="G798">
        <f t="shared" ca="1" si="222"/>
        <v>0.4022447727869769</v>
      </c>
      <c r="H798">
        <f t="shared" ca="1" si="222"/>
        <v>4.3439880525575902E-2</v>
      </c>
      <c r="I798">
        <f t="shared" ca="1" si="222"/>
        <v>0.36057939930976746</v>
      </c>
      <c r="J798">
        <f t="shared" ca="1" si="222"/>
        <v>0.75359722806384999</v>
      </c>
      <c r="K798">
        <f t="shared" ca="1" si="222"/>
        <v>0.4442254188114797</v>
      </c>
      <c r="L798" s="42">
        <f t="shared" ca="1" si="211"/>
        <v>0</v>
      </c>
      <c r="M798" s="42">
        <f t="shared" ca="1" si="212"/>
        <v>9.1250416320023064E-2</v>
      </c>
      <c r="N798" s="42">
        <f t="shared" ca="1" si="213"/>
        <v>0.22377742446069446</v>
      </c>
      <c r="O798" s="42">
        <f t="shared" ca="1" si="214"/>
        <v>8.4454635446433557E-2</v>
      </c>
      <c r="P798" s="42">
        <f t="shared" ca="1" si="215"/>
        <v>0.12053122999377049</v>
      </c>
      <c r="Q798" s="42">
        <f t="shared" ca="1" si="216"/>
        <v>1.3016607261924416E-2</v>
      </c>
      <c r="R798" s="42">
        <f t="shared" ca="1" si="217"/>
        <v>0.10804634752143207</v>
      </c>
      <c r="S798" s="42">
        <f t="shared" ca="1" si="218"/>
        <v>0.22581275622078784</v>
      </c>
      <c r="T798" s="42">
        <f t="shared" ca="1" si="219"/>
        <v>0.13311058277493418</v>
      </c>
      <c r="U798">
        <f ca="1">+(L798^2*Markiwitz!$B$4^2)+(M798^2*Markiwitz!$C$4^2)+(N798^2*Markiwitz!$D$4^2)+(O798^2*Markiwitz!$E$4^2)+(P798^2*Markiwitz!$F$4^2)+(Q798^2*Markiwitz!$G$4^2)+(R798^2*Markiwitz!$H$4^2)+(S798^2*Markiwitz!$I$4^2)+(T798^2*Markiwitz!$J$4^2)+(2*L798*M798*Markiwitz!$B$8)+(2*L798*N798*Markiwitz!$E$8)+(2*L798*O798*Markiwitz!$H$8)+(2*L798*P798*Markiwitz!$B$11)+(2*L798*Q798*Markiwitz!$E$11)+(2*L798*R798*Markiwitz!$H$11)+(2*L798*S798*Markiwitz!$K$8)+(2*L798*T798*Markiwitz!$K$11)</f>
        <v>1.3484159873839333E-2</v>
      </c>
      <c r="V798" s="5">
        <f t="shared" ca="1" si="210"/>
        <v>0.11612131532944041</v>
      </c>
      <c r="W798" s="42">
        <f ca="1">SUMPRODUCT(L798:T798,Markiwitz!$B$3:$J$3)</f>
        <v>0.15789851384174847</v>
      </c>
    </row>
    <row r="799" spans="1:23" x14ac:dyDescent="0.25">
      <c r="A799">
        <v>798</v>
      </c>
      <c r="B799" s="25">
        <f t="shared" ca="1" si="209"/>
        <v>1</v>
      </c>
      <c r="C799" s="46">
        <v>0</v>
      </c>
      <c r="D799">
        <f t="shared" ca="1" si="222"/>
        <v>0.85577748189213554</v>
      </c>
      <c r="E799">
        <f t="shared" ca="1" si="222"/>
        <v>0.33630429906512405</v>
      </c>
      <c r="F799">
        <f t="shared" ca="1" si="222"/>
        <v>0.82268816056698479</v>
      </c>
      <c r="G799">
        <f t="shared" ca="1" si="222"/>
        <v>0.29479552467331804</v>
      </c>
      <c r="H799">
        <f t="shared" ca="1" si="222"/>
        <v>0.57273092913618084</v>
      </c>
      <c r="I799">
        <f t="shared" ca="1" si="222"/>
        <v>0.71702096835630535</v>
      </c>
      <c r="J799">
        <f t="shared" ca="1" si="222"/>
        <v>0.75763496221798343</v>
      </c>
      <c r="K799">
        <f t="shared" ca="1" si="222"/>
        <v>0.888001465003733</v>
      </c>
      <c r="L799" s="42">
        <f t="shared" ca="1" si="211"/>
        <v>0</v>
      </c>
      <c r="M799" s="42">
        <f t="shared" ca="1" si="212"/>
        <v>0.16316206319586468</v>
      </c>
      <c r="N799" s="42">
        <f t="shared" ca="1" si="213"/>
        <v>6.4119592368546294E-2</v>
      </c>
      <c r="O799" s="42">
        <f t="shared" ca="1" si="214"/>
        <v>0.15685327142300168</v>
      </c>
      <c r="P799" s="42">
        <f t="shared" ca="1" si="215"/>
        <v>5.6205552312801547E-2</v>
      </c>
      <c r="Q799" s="42">
        <f t="shared" ca="1" si="216"/>
        <v>0.10919656339557934</v>
      </c>
      <c r="R799" s="42">
        <f t="shared" ca="1" si="217"/>
        <v>0.13670682277482196</v>
      </c>
      <c r="S799" s="42">
        <f t="shared" ca="1" si="218"/>
        <v>0.14445026446768344</v>
      </c>
      <c r="T799" s="42">
        <f t="shared" ca="1" si="219"/>
        <v>0.16930587006170089</v>
      </c>
      <c r="U799">
        <f ca="1">+(L799^2*Markiwitz!$B$4^2)+(M799^2*Markiwitz!$C$4^2)+(N799^2*Markiwitz!$D$4^2)+(O799^2*Markiwitz!$E$4^2)+(P799^2*Markiwitz!$F$4^2)+(Q799^2*Markiwitz!$G$4^2)+(R799^2*Markiwitz!$H$4^2)+(S799^2*Markiwitz!$I$4^2)+(T799^2*Markiwitz!$J$4^2)+(2*L799*M799*Markiwitz!$B$8)+(2*L799*N799*Markiwitz!$E$8)+(2*L799*O799*Markiwitz!$H$8)+(2*L799*P799*Markiwitz!$B$11)+(2*L799*Q799*Markiwitz!$E$11)+(2*L799*R799*Markiwitz!$H$11)+(2*L799*S799*Markiwitz!$K$8)+(2*L799*T799*Markiwitz!$K$11)</f>
        <v>1.1501405578144846E-2</v>
      </c>
      <c r="V799" s="5">
        <f t="shared" ca="1" si="210"/>
        <v>0.10724460628929011</v>
      </c>
      <c r="W799" s="42">
        <f ca="1">SUMPRODUCT(L799:T799,Markiwitz!$B$3:$J$3)</f>
        <v>0.41055925706754859</v>
      </c>
    </row>
    <row r="800" spans="1:23" x14ac:dyDescent="0.25">
      <c r="A800">
        <v>799</v>
      </c>
      <c r="B800" s="25">
        <f t="shared" ca="1" si="209"/>
        <v>0.99999999999999989</v>
      </c>
      <c r="C800" s="46">
        <v>0</v>
      </c>
      <c r="D800">
        <f t="shared" ca="1" si="222"/>
        <v>5.7605916473118302E-2</v>
      </c>
      <c r="E800">
        <f t="shared" ca="1" si="222"/>
        <v>7.5087522426984021E-2</v>
      </c>
      <c r="F800">
        <f t="shared" ca="1" si="222"/>
        <v>0.77589021011889325</v>
      </c>
      <c r="G800">
        <f t="shared" ca="1" si="222"/>
        <v>0.79540389277979384</v>
      </c>
      <c r="H800">
        <f t="shared" ca="1" si="222"/>
        <v>1.7781531047963095E-2</v>
      </c>
      <c r="I800">
        <f t="shared" ca="1" si="222"/>
        <v>0.84539247827254604</v>
      </c>
      <c r="J800">
        <f t="shared" ca="1" si="222"/>
        <v>6.4363999407413219E-2</v>
      </c>
      <c r="K800">
        <f t="shared" ca="1" si="222"/>
        <v>0.31949411439465236</v>
      </c>
      <c r="L800" s="42">
        <f t="shared" ca="1" si="211"/>
        <v>0</v>
      </c>
      <c r="M800" s="42">
        <f t="shared" ca="1" si="212"/>
        <v>1.9520682006249294E-2</v>
      </c>
      <c r="N800" s="42">
        <f t="shared" ca="1" si="213"/>
        <v>2.5444602528253524E-2</v>
      </c>
      <c r="O800" s="42">
        <f t="shared" ca="1" si="214"/>
        <v>0.26292275152953554</v>
      </c>
      <c r="P800" s="42">
        <f t="shared" ca="1" si="215"/>
        <v>0.26953527359872365</v>
      </c>
      <c r="Q800" s="42">
        <f t="shared" ca="1" si="216"/>
        <v>6.0255549155877677E-3</v>
      </c>
      <c r="R800" s="42">
        <f t="shared" ca="1" si="217"/>
        <v>0.28647470171808331</v>
      </c>
      <c r="S800" s="42">
        <f t="shared" ca="1" si="218"/>
        <v>2.1810766011662045E-2</v>
      </c>
      <c r="T800" s="42">
        <f t="shared" ca="1" si="219"/>
        <v>0.10826566769190468</v>
      </c>
      <c r="U800">
        <f ca="1">+(L800^2*Markiwitz!$B$4^2)+(M800^2*Markiwitz!$C$4^2)+(N800^2*Markiwitz!$D$4^2)+(O800^2*Markiwitz!$E$4^2)+(P800^2*Markiwitz!$F$4^2)+(Q800^2*Markiwitz!$G$4^2)+(R800^2*Markiwitz!$H$4^2)+(S800^2*Markiwitz!$I$4^2)+(T800^2*Markiwitz!$J$4^2)+(2*L800*M800*Markiwitz!$B$8)+(2*L800*N800*Markiwitz!$E$8)+(2*L800*O800*Markiwitz!$H$8)+(2*L800*P800*Markiwitz!$B$11)+(2*L800*Q800*Markiwitz!$E$11)+(2*L800*R800*Markiwitz!$H$11)+(2*L800*S800*Markiwitz!$K$8)+(2*L800*T800*Markiwitz!$K$11)</f>
        <v>2.2462966945358678E-2</v>
      </c>
      <c r="V800" s="5">
        <f t="shared" ca="1" si="210"/>
        <v>0.14987650564834595</v>
      </c>
      <c r="W800" s="42">
        <f ca="1">SUMPRODUCT(L800:T800,Markiwitz!$B$3:$J$3)</f>
        <v>0.21388775464656012</v>
      </c>
    </row>
    <row r="801" spans="1:23" x14ac:dyDescent="0.25">
      <c r="A801">
        <v>800</v>
      </c>
      <c r="B801" s="25">
        <f t="shared" ca="1" si="209"/>
        <v>1</v>
      </c>
      <c r="C801" s="46">
        <v>0</v>
      </c>
      <c r="D801">
        <f t="shared" ca="1" si="222"/>
        <v>0.76078346129427832</v>
      </c>
      <c r="E801">
        <f t="shared" ca="1" si="222"/>
        <v>0.74633003838338885</v>
      </c>
      <c r="F801">
        <f t="shared" ca="1" si="222"/>
        <v>5.5463031388325645E-2</v>
      </c>
      <c r="G801">
        <f t="shared" ca="1" si="222"/>
        <v>0.88777952825116269</v>
      </c>
      <c r="H801">
        <f t="shared" ca="1" si="222"/>
        <v>0.11592655515176709</v>
      </c>
      <c r="I801">
        <f t="shared" ca="1" si="222"/>
        <v>5.9153750377498593E-2</v>
      </c>
      <c r="J801">
        <f t="shared" ca="1" si="222"/>
        <v>0.32358275777200207</v>
      </c>
      <c r="K801">
        <f t="shared" ca="1" si="222"/>
        <v>0.22723625129598912</v>
      </c>
      <c r="L801" s="42">
        <f t="shared" ca="1" si="211"/>
        <v>0</v>
      </c>
      <c r="M801" s="42">
        <f t="shared" ca="1" si="212"/>
        <v>0.23952213274233358</v>
      </c>
      <c r="N801" s="42">
        <f t="shared" ca="1" si="213"/>
        <v>0.23497167277945061</v>
      </c>
      <c r="O801" s="42">
        <f t="shared" ca="1" si="214"/>
        <v>1.7461767036689207E-2</v>
      </c>
      <c r="P801" s="42">
        <f t="shared" ca="1" si="215"/>
        <v>0.27950508499480775</v>
      </c>
      <c r="Q801" s="42">
        <f t="shared" ca="1" si="216"/>
        <v>3.6497869819862555E-2</v>
      </c>
      <c r="R801" s="42">
        <f t="shared" ca="1" si="217"/>
        <v>1.862373877847158E-2</v>
      </c>
      <c r="S801" s="42">
        <f t="shared" ca="1" si="218"/>
        <v>0.10187554830429744</v>
      </c>
      <c r="T801" s="42">
        <f t="shared" ca="1" si="219"/>
        <v>7.1542185544087242E-2</v>
      </c>
      <c r="U801">
        <f ca="1">+(L801^2*Markiwitz!$B$4^2)+(M801^2*Markiwitz!$C$4^2)+(N801^2*Markiwitz!$D$4^2)+(O801^2*Markiwitz!$E$4^2)+(P801^2*Markiwitz!$F$4^2)+(Q801^2*Markiwitz!$G$4^2)+(R801^2*Markiwitz!$H$4^2)+(S801^2*Markiwitz!$I$4^2)+(T801^2*Markiwitz!$J$4^2)+(2*L801*M801*Markiwitz!$B$8)+(2*L801*N801*Markiwitz!$E$8)+(2*L801*O801*Markiwitz!$H$8)+(2*L801*P801*Markiwitz!$B$11)+(2*L801*Q801*Markiwitz!$E$11)+(2*L801*R801*Markiwitz!$H$11)+(2*L801*S801*Markiwitz!$K$8)+(2*L801*T801*Markiwitz!$K$11)</f>
        <v>1.633358218863044E-2</v>
      </c>
      <c r="V801" s="5">
        <f t="shared" ca="1" si="210"/>
        <v>0.12780290367840019</v>
      </c>
      <c r="W801" s="42">
        <f ca="1">SUMPRODUCT(L801:T801,Markiwitz!$B$3:$J$3)</f>
        <v>0.27714279795213093</v>
      </c>
    </row>
    <row r="802" spans="1:23" x14ac:dyDescent="0.25">
      <c r="A802">
        <v>801</v>
      </c>
      <c r="B802" s="25">
        <f t="shared" ca="1" si="209"/>
        <v>1.0000000000000002</v>
      </c>
      <c r="C802" s="46">
        <v>0</v>
      </c>
      <c r="D802">
        <f t="shared" ref="D802:K811" ca="1" si="223">RAND()</f>
        <v>0.8788553577501873</v>
      </c>
      <c r="E802">
        <f t="shared" ca="1" si="223"/>
        <v>0.21576157638866977</v>
      </c>
      <c r="F802">
        <f t="shared" ca="1" si="223"/>
        <v>0.86140924010710529</v>
      </c>
      <c r="G802">
        <f t="shared" ca="1" si="223"/>
        <v>0.6920427885151742</v>
      </c>
      <c r="H802">
        <f t="shared" ca="1" si="223"/>
        <v>0.24450615911305906</v>
      </c>
      <c r="I802">
        <f t="shared" ca="1" si="223"/>
        <v>0.93855567714098997</v>
      </c>
      <c r="J802">
        <f t="shared" ca="1" si="223"/>
        <v>0.58065474885160651</v>
      </c>
      <c r="K802">
        <f t="shared" ca="1" si="223"/>
        <v>0.24363871079493926</v>
      </c>
      <c r="L802" s="42">
        <f t="shared" ca="1" si="211"/>
        <v>0</v>
      </c>
      <c r="M802" s="42">
        <f t="shared" ca="1" si="212"/>
        <v>0.188780937873711</v>
      </c>
      <c r="N802" s="42">
        <f t="shared" ca="1" si="213"/>
        <v>4.6346275742158362E-2</v>
      </c>
      <c r="O802" s="42">
        <f t="shared" ca="1" si="214"/>
        <v>0.18503345608177282</v>
      </c>
      <c r="P802" s="42">
        <f t="shared" ca="1" si="215"/>
        <v>0.14865300133013268</v>
      </c>
      <c r="Q802" s="42">
        <f t="shared" ca="1" si="216"/>
        <v>5.2520703920408293E-2</v>
      </c>
      <c r="R802" s="42">
        <f t="shared" ca="1" si="217"/>
        <v>0.20160475715929516</v>
      </c>
      <c r="S802" s="42">
        <f t="shared" ca="1" si="218"/>
        <v>0.12472649464144092</v>
      </c>
      <c r="T802" s="42">
        <f t="shared" ca="1" si="219"/>
        <v>5.2334373251080819E-2</v>
      </c>
      <c r="U802">
        <f ca="1">+(L802^2*Markiwitz!$B$4^2)+(M802^2*Markiwitz!$C$4^2)+(N802^2*Markiwitz!$D$4^2)+(O802^2*Markiwitz!$E$4^2)+(P802^2*Markiwitz!$F$4^2)+(Q802^2*Markiwitz!$G$4^2)+(R802^2*Markiwitz!$H$4^2)+(S802^2*Markiwitz!$I$4^2)+(T802^2*Markiwitz!$J$4^2)+(2*L802*M802*Markiwitz!$B$8)+(2*L802*N802*Markiwitz!$E$8)+(2*L802*O802*Markiwitz!$H$8)+(2*L802*P802*Markiwitz!$B$11)+(2*L802*Q802*Markiwitz!$E$11)+(2*L802*R802*Markiwitz!$H$11)+(2*L802*S802*Markiwitz!$K$8)+(2*L802*T802*Markiwitz!$K$11)</f>
        <v>1.3052871598057543E-2</v>
      </c>
      <c r="V802" s="5">
        <f t="shared" ca="1" si="210"/>
        <v>0.11424916453986673</v>
      </c>
      <c r="W802" s="42">
        <f ca="1">SUMPRODUCT(L802:T802,Markiwitz!$B$3:$J$3)</f>
        <v>0.290839737831455</v>
      </c>
    </row>
    <row r="803" spans="1:23" x14ac:dyDescent="0.25">
      <c r="A803">
        <v>802</v>
      </c>
      <c r="B803" s="25">
        <f t="shared" ca="1" si="209"/>
        <v>0.99999999999999989</v>
      </c>
      <c r="C803" s="46">
        <v>0</v>
      </c>
      <c r="D803">
        <f t="shared" ca="1" si="223"/>
        <v>0.43845051479172559</v>
      </c>
      <c r="E803">
        <f t="shared" ca="1" si="223"/>
        <v>0.35338596991830284</v>
      </c>
      <c r="F803">
        <f t="shared" ca="1" si="223"/>
        <v>0.83223835505395916</v>
      </c>
      <c r="G803">
        <f t="shared" ca="1" si="223"/>
        <v>0.54696726221102676</v>
      </c>
      <c r="H803">
        <f t="shared" ca="1" si="223"/>
        <v>0.74432566704336611</v>
      </c>
      <c r="I803">
        <f t="shared" ca="1" si="223"/>
        <v>0.43918772303864695</v>
      </c>
      <c r="J803">
        <f t="shared" ca="1" si="223"/>
        <v>0.37798397453299737</v>
      </c>
      <c r="K803">
        <f t="shared" ca="1" si="223"/>
        <v>0.18456477577098906</v>
      </c>
      <c r="L803" s="42">
        <f t="shared" ca="1" si="211"/>
        <v>0</v>
      </c>
      <c r="M803" s="42">
        <f t="shared" ca="1" si="212"/>
        <v>0.1119323070471701</v>
      </c>
      <c r="N803" s="42">
        <f t="shared" ca="1" si="213"/>
        <v>9.0216126008763373E-2</v>
      </c>
      <c r="O803" s="42">
        <f t="shared" ca="1" si="214"/>
        <v>0.21246265188805183</v>
      </c>
      <c r="P803" s="42">
        <f t="shared" ca="1" si="215"/>
        <v>0.13963561558967988</v>
      </c>
      <c r="Q803" s="42">
        <f t="shared" ca="1" si="216"/>
        <v>0.19001936660095819</v>
      </c>
      <c r="R803" s="42">
        <f t="shared" ca="1" si="217"/>
        <v>0.11212050940312195</v>
      </c>
      <c r="S803" s="42">
        <f t="shared" ca="1" si="218"/>
        <v>9.6495766042000844E-2</v>
      </c>
      <c r="T803" s="42">
        <f t="shared" ca="1" si="219"/>
        <v>4.7117657420253797E-2</v>
      </c>
      <c r="U803">
        <f ca="1">+(L803^2*Markiwitz!$B$4^2)+(M803^2*Markiwitz!$C$4^2)+(N803^2*Markiwitz!$D$4^2)+(O803^2*Markiwitz!$E$4^2)+(P803^2*Markiwitz!$F$4^2)+(Q803^2*Markiwitz!$G$4^2)+(R803^2*Markiwitz!$H$4^2)+(S803^2*Markiwitz!$I$4^2)+(T803^2*Markiwitz!$J$4^2)+(2*L803*M803*Markiwitz!$B$8)+(2*L803*N803*Markiwitz!$E$8)+(2*L803*O803*Markiwitz!$H$8)+(2*L803*P803*Markiwitz!$B$11)+(2*L803*Q803*Markiwitz!$E$11)+(2*L803*R803*Markiwitz!$H$11)+(2*L803*S803*Markiwitz!$K$8)+(2*L803*T803*Markiwitz!$K$11)</f>
        <v>1.9375756259304339E-2</v>
      </c>
      <c r="V803" s="5">
        <f t="shared" ca="1" si="210"/>
        <v>0.13919682560785768</v>
      </c>
      <c r="W803" s="42">
        <f ca="1">SUMPRODUCT(L803:T803,Markiwitz!$B$3:$J$3)</f>
        <v>0.66966947617053474</v>
      </c>
    </row>
    <row r="804" spans="1:23" x14ac:dyDescent="0.25">
      <c r="A804">
        <v>803</v>
      </c>
      <c r="B804" s="25">
        <f t="shared" ca="1" si="209"/>
        <v>1.0000000000000002</v>
      </c>
      <c r="C804" s="46">
        <v>0</v>
      </c>
      <c r="D804">
        <f t="shared" ca="1" si="223"/>
        <v>0.20849523133437908</v>
      </c>
      <c r="E804">
        <f t="shared" ca="1" si="223"/>
        <v>9.2735728972391129E-2</v>
      </c>
      <c r="F804">
        <f t="shared" ca="1" si="223"/>
        <v>0.91989577687351309</v>
      </c>
      <c r="G804">
        <f t="shared" ca="1" si="223"/>
        <v>0.11230553455679104</v>
      </c>
      <c r="H804">
        <f t="shared" ca="1" si="223"/>
        <v>0.44244220590684269</v>
      </c>
      <c r="I804">
        <f t="shared" ca="1" si="223"/>
        <v>0.35482511166548647</v>
      </c>
      <c r="J804">
        <f t="shared" ca="1" si="223"/>
        <v>0.51213633536539915</v>
      </c>
      <c r="K804">
        <f t="shared" ca="1" si="223"/>
        <v>0.67281683259585467</v>
      </c>
      <c r="L804" s="42">
        <f t="shared" ca="1" si="211"/>
        <v>0</v>
      </c>
      <c r="M804" s="42">
        <f t="shared" ca="1" si="212"/>
        <v>6.2882106962855164E-2</v>
      </c>
      <c r="N804" s="42">
        <f t="shared" ca="1" si="213"/>
        <v>2.7969071480430999E-2</v>
      </c>
      <c r="O804" s="42">
        <f t="shared" ca="1" si="214"/>
        <v>0.27744032449005396</v>
      </c>
      <c r="P804" s="42">
        <f t="shared" ca="1" si="215"/>
        <v>3.3871319700328778E-2</v>
      </c>
      <c r="Q804" s="42">
        <f t="shared" ca="1" si="216"/>
        <v>0.13344045299576168</v>
      </c>
      <c r="R804" s="42">
        <f t="shared" ca="1" si="217"/>
        <v>0.1070151604046642</v>
      </c>
      <c r="S804" s="42">
        <f t="shared" ca="1" si="218"/>
        <v>0.15446018411981538</v>
      </c>
      <c r="T804" s="42">
        <f t="shared" ca="1" si="219"/>
        <v>0.20292137984609002</v>
      </c>
      <c r="U804">
        <f ca="1">+(L804^2*Markiwitz!$B$4^2)+(M804^2*Markiwitz!$C$4^2)+(N804^2*Markiwitz!$D$4^2)+(O804^2*Markiwitz!$E$4^2)+(P804^2*Markiwitz!$F$4^2)+(Q804^2*Markiwitz!$G$4^2)+(R804^2*Markiwitz!$H$4^2)+(S804^2*Markiwitz!$I$4^2)+(T804^2*Markiwitz!$J$4^2)+(2*L804*M804*Markiwitz!$B$8)+(2*L804*N804*Markiwitz!$E$8)+(2*L804*O804*Markiwitz!$H$8)+(2*L804*P804*Markiwitz!$B$11)+(2*L804*Q804*Markiwitz!$E$11)+(2*L804*R804*Markiwitz!$H$11)+(2*L804*S804*Markiwitz!$K$8)+(2*L804*T804*Markiwitz!$K$11)</f>
        <v>1.6721552922392503E-2</v>
      </c>
      <c r="V804" s="5">
        <f t="shared" ca="1" si="210"/>
        <v>0.1293118437050238</v>
      </c>
      <c r="W804" s="42">
        <f ca="1">SUMPRODUCT(L804:T804,Markiwitz!$B$3:$J$3)</f>
        <v>0.48403767251335589</v>
      </c>
    </row>
    <row r="805" spans="1:23" x14ac:dyDescent="0.25">
      <c r="A805">
        <v>804</v>
      </c>
      <c r="B805" s="25">
        <f t="shared" ca="1" si="209"/>
        <v>1</v>
      </c>
      <c r="C805" s="46">
        <v>0</v>
      </c>
      <c r="D805">
        <f t="shared" ca="1" si="223"/>
        <v>0.21064503552108971</v>
      </c>
      <c r="E805">
        <f t="shared" ca="1" si="223"/>
        <v>2.2848270739536547E-2</v>
      </c>
      <c r="F805">
        <f t="shared" ca="1" si="223"/>
        <v>0.72344728176216833</v>
      </c>
      <c r="G805">
        <f t="shared" ca="1" si="223"/>
        <v>0.49203479254003823</v>
      </c>
      <c r="H805">
        <f t="shared" ca="1" si="223"/>
        <v>0.63835782515773942</v>
      </c>
      <c r="I805">
        <f t="shared" ca="1" si="223"/>
        <v>0.70008360618363152</v>
      </c>
      <c r="J805">
        <f t="shared" ca="1" si="223"/>
        <v>0.95058137037119339</v>
      </c>
      <c r="K805">
        <f t="shared" ca="1" si="223"/>
        <v>0.53266398032922813</v>
      </c>
      <c r="L805" s="42">
        <f t="shared" ca="1" si="211"/>
        <v>0</v>
      </c>
      <c r="M805" s="42">
        <f t="shared" ca="1" si="212"/>
        <v>4.932374126091487E-2</v>
      </c>
      <c r="N805" s="42">
        <f t="shared" ca="1" si="213"/>
        <v>5.3500534272188042E-3</v>
      </c>
      <c r="O805" s="42">
        <f t="shared" ca="1" si="214"/>
        <v>0.16939932362173704</v>
      </c>
      <c r="P805" s="42">
        <f t="shared" ca="1" si="215"/>
        <v>0.11521276415832249</v>
      </c>
      <c r="Q805" s="42">
        <f t="shared" ca="1" si="216"/>
        <v>0.14947514011935156</v>
      </c>
      <c r="R805" s="42">
        <f t="shared" ca="1" si="217"/>
        <v>0.1639285852001599</v>
      </c>
      <c r="S805" s="42">
        <f t="shared" ca="1" si="218"/>
        <v>0.22258407108265507</v>
      </c>
      <c r="T805" s="42">
        <f t="shared" ca="1" si="219"/>
        <v>0.12472632112964017</v>
      </c>
      <c r="U805">
        <f ca="1">+(L805^2*Markiwitz!$B$4^2)+(M805^2*Markiwitz!$C$4^2)+(N805^2*Markiwitz!$D$4^2)+(O805^2*Markiwitz!$E$4^2)+(P805^2*Markiwitz!$F$4^2)+(Q805^2*Markiwitz!$G$4^2)+(R805^2*Markiwitz!$H$4^2)+(S805^2*Markiwitz!$I$4^2)+(T805^2*Markiwitz!$J$4^2)+(2*L805*M805*Markiwitz!$B$8)+(2*L805*N805*Markiwitz!$E$8)+(2*L805*O805*Markiwitz!$H$8)+(2*L805*P805*Markiwitz!$B$11)+(2*L805*Q805*Markiwitz!$E$11)+(2*L805*R805*Markiwitz!$H$11)+(2*L805*S805*Markiwitz!$K$8)+(2*L805*T805*Markiwitz!$K$11)</f>
        <v>1.868444355205726E-2</v>
      </c>
      <c r="V805" s="5">
        <f t="shared" ca="1" si="210"/>
        <v>0.13669105147030386</v>
      </c>
      <c r="W805" s="42">
        <f ca="1">SUMPRODUCT(L805:T805,Markiwitz!$B$3:$J$3)</f>
        <v>0.51074359950962456</v>
      </c>
    </row>
    <row r="806" spans="1:23" x14ac:dyDescent="0.25">
      <c r="A806">
        <v>805</v>
      </c>
      <c r="B806" s="25">
        <f t="shared" ca="1" si="209"/>
        <v>1</v>
      </c>
      <c r="C806" s="46">
        <v>0</v>
      </c>
      <c r="D806">
        <f t="shared" ca="1" si="223"/>
        <v>4.7175655506702663E-3</v>
      </c>
      <c r="E806">
        <f t="shared" ca="1" si="223"/>
        <v>0.60130738841914155</v>
      </c>
      <c r="F806">
        <f t="shared" ca="1" si="223"/>
        <v>0.16462437028509258</v>
      </c>
      <c r="G806">
        <f t="shared" ca="1" si="223"/>
        <v>0.61132784520985106</v>
      </c>
      <c r="H806">
        <f t="shared" ca="1" si="223"/>
        <v>0.6952443462056922</v>
      </c>
      <c r="I806">
        <f t="shared" ca="1" si="223"/>
        <v>0.66373546432376085</v>
      </c>
      <c r="J806">
        <f t="shared" ca="1" si="223"/>
        <v>0.22636904474570463</v>
      </c>
      <c r="K806">
        <f t="shared" ca="1" si="223"/>
        <v>0.72357238159194903</v>
      </c>
      <c r="L806" s="42">
        <f t="shared" ca="1" si="211"/>
        <v>0</v>
      </c>
      <c r="M806" s="42">
        <f t="shared" ca="1" si="212"/>
        <v>1.2781618541916845E-3</v>
      </c>
      <c r="N806" s="42">
        <f t="shared" ca="1" si="213"/>
        <v>0.16291626650779067</v>
      </c>
      <c r="O806" s="42">
        <f t="shared" ca="1" si="214"/>
        <v>4.4602791017675766E-2</v>
      </c>
      <c r="P806" s="42">
        <f t="shared" ca="1" si="215"/>
        <v>0.16563117645316308</v>
      </c>
      <c r="Q806" s="42">
        <f t="shared" ca="1" si="216"/>
        <v>0.18836724007709799</v>
      </c>
      <c r="R806" s="42">
        <f t="shared" ca="1" si="217"/>
        <v>0.17983032618429703</v>
      </c>
      <c r="S806" s="42">
        <f t="shared" ca="1" si="218"/>
        <v>6.1331692131476934E-2</v>
      </c>
      <c r="T806" s="42">
        <f t="shared" ca="1" si="219"/>
        <v>0.19604234577430685</v>
      </c>
      <c r="U806">
        <f ca="1">+(L806^2*Markiwitz!$B$4^2)+(M806^2*Markiwitz!$C$4^2)+(N806^2*Markiwitz!$D$4^2)+(O806^2*Markiwitz!$E$4^2)+(P806^2*Markiwitz!$F$4^2)+(Q806^2*Markiwitz!$G$4^2)+(R806^2*Markiwitz!$H$4^2)+(S806^2*Markiwitz!$I$4^2)+(T806^2*Markiwitz!$J$4^2)+(2*L806*M806*Markiwitz!$B$8)+(2*L806*N806*Markiwitz!$E$8)+(2*L806*O806*Markiwitz!$H$8)+(2*L806*P806*Markiwitz!$B$11)+(2*L806*Q806*Markiwitz!$E$11)+(2*L806*R806*Markiwitz!$H$11)+(2*L806*S806*Markiwitz!$K$8)+(2*L806*T806*Markiwitz!$K$11)</f>
        <v>1.9037288446717635E-2</v>
      </c>
      <c r="V806" s="5">
        <f t="shared" ca="1" si="210"/>
        <v>0.13797568063509466</v>
      </c>
      <c r="W806" s="42">
        <f ca="1">SUMPRODUCT(L806:T806,Markiwitz!$B$3:$J$3)</f>
        <v>0.64007339260253948</v>
      </c>
    </row>
    <row r="807" spans="1:23" x14ac:dyDescent="0.25">
      <c r="A807">
        <v>806</v>
      </c>
      <c r="B807" s="25">
        <f t="shared" ca="1" si="209"/>
        <v>0.99999999999999978</v>
      </c>
      <c r="C807" s="46">
        <v>0</v>
      </c>
      <c r="D807">
        <f t="shared" ca="1" si="223"/>
        <v>0.69083559627303304</v>
      </c>
      <c r="E807">
        <f t="shared" ca="1" si="223"/>
        <v>0.94999276801015176</v>
      </c>
      <c r="F807">
        <f t="shared" ca="1" si="223"/>
        <v>0.9810065671604139</v>
      </c>
      <c r="G807">
        <f t="shared" ca="1" si="223"/>
        <v>0.45666586807354137</v>
      </c>
      <c r="H807">
        <f t="shared" ca="1" si="223"/>
        <v>0.9530447322624418</v>
      </c>
      <c r="I807">
        <f t="shared" ca="1" si="223"/>
        <v>0.89970798961847698</v>
      </c>
      <c r="J807">
        <f t="shared" ca="1" si="223"/>
        <v>5.2874819103415627E-3</v>
      </c>
      <c r="K807">
        <f t="shared" ca="1" si="223"/>
        <v>0.27064877267266518</v>
      </c>
      <c r="L807" s="42">
        <f t="shared" ca="1" si="211"/>
        <v>0</v>
      </c>
      <c r="M807" s="42">
        <f t="shared" ca="1" si="212"/>
        <v>0.13266956381340556</v>
      </c>
      <c r="N807" s="42">
        <f t="shared" ca="1" si="213"/>
        <v>0.18243866824138694</v>
      </c>
      <c r="O807" s="42">
        <f t="shared" ca="1" si="214"/>
        <v>0.18839462538612514</v>
      </c>
      <c r="P807" s="42">
        <f t="shared" ca="1" si="215"/>
        <v>8.7699102149105507E-2</v>
      </c>
      <c r="Q807" s="42">
        <f t="shared" ca="1" si="216"/>
        <v>0.18302477406498638</v>
      </c>
      <c r="R807" s="42">
        <f t="shared" ca="1" si="217"/>
        <v>0.17278187051459373</v>
      </c>
      <c r="S807" s="42">
        <f t="shared" ca="1" si="218"/>
        <v>1.0154194753436594E-3</v>
      </c>
      <c r="T807" s="42">
        <f t="shared" ca="1" si="219"/>
        <v>5.1975976355052911E-2</v>
      </c>
      <c r="U807">
        <f ca="1">+(L807^2*Markiwitz!$B$4^2)+(M807^2*Markiwitz!$C$4^2)+(N807^2*Markiwitz!$D$4^2)+(O807^2*Markiwitz!$E$4^2)+(P807^2*Markiwitz!$F$4^2)+(Q807^2*Markiwitz!$G$4^2)+(R807^2*Markiwitz!$H$4^2)+(S807^2*Markiwitz!$I$4^2)+(T807^2*Markiwitz!$J$4^2)+(2*L807*M807*Markiwitz!$B$8)+(2*L807*N807*Markiwitz!$E$8)+(2*L807*O807*Markiwitz!$H$8)+(2*L807*P807*Markiwitz!$B$11)+(2*L807*Q807*Markiwitz!$E$11)+(2*L807*R807*Markiwitz!$H$11)+(2*L807*S807*Markiwitz!$K$8)+(2*L807*T807*Markiwitz!$K$11)</f>
        <v>1.8902579423411489E-2</v>
      </c>
      <c r="V807" s="5">
        <f t="shared" ca="1" si="210"/>
        <v>0.13748665180086206</v>
      </c>
      <c r="W807" s="42">
        <f ca="1">SUMPRODUCT(L807:T807,Markiwitz!$B$3:$J$3)</f>
        <v>0.65841570237541402</v>
      </c>
    </row>
    <row r="808" spans="1:23" x14ac:dyDescent="0.25">
      <c r="A808">
        <v>807</v>
      </c>
      <c r="B808" s="25">
        <f t="shared" ca="1" si="209"/>
        <v>1.0000000000000002</v>
      </c>
      <c r="C808" s="46">
        <v>0</v>
      </c>
      <c r="D808">
        <f t="shared" ca="1" si="223"/>
        <v>0.90276354537109671</v>
      </c>
      <c r="E808">
        <f t="shared" ca="1" si="223"/>
        <v>0.82949668940193333</v>
      </c>
      <c r="F808">
        <f t="shared" ca="1" si="223"/>
        <v>0.84261767131239929</v>
      </c>
      <c r="G808">
        <f t="shared" ca="1" si="223"/>
        <v>0.95144270933546393</v>
      </c>
      <c r="H808">
        <f t="shared" ca="1" si="223"/>
        <v>0.26254467842324491</v>
      </c>
      <c r="I808">
        <f t="shared" ca="1" si="223"/>
        <v>0.14819345181204657</v>
      </c>
      <c r="J808">
        <f t="shared" ca="1" si="223"/>
        <v>0.61993437966568765</v>
      </c>
      <c r="K808">
        <f t="shared" ca="1" si="223"/>
        <v>0.3870588674385318</v>
      </c>
      <c r="L808" s="42">
        <f t="shared" ca="1" si="211"/>
        <v>0</v>
      </c>
      <c r="M808" s="42">
        <f t="shared" ca="1" si="212"/>
        <v>0.18259588424495074</v>
      </c>
      <c r="N808" s="42">
        <f t="shared" ca="1" si="213"/>
        <v>0.16777669219833627</v>
      </c>
      <c r="O808" s="42">
        <f t="shared" ca="1" si="214"/>
        <v>0.17043058457844859</v>
      </c>
      <c r="P808" s="42">
        <f t="shared" ca="1" si="215"/>
        <v>0.19244188991715006</v>
      </c>
      <c r="Q808" s="42">
        <f t="shared" ca="1" si="216"/>
        <v>5.310313864168302E-2</v>
      </c>
      <c r="R808" s="42">
        <f t="shared" ca="1" si="217"/>
        <v>2.9974088466109758E-2</v>
      </c>
      <c r="S808" s="42">
        <f t="shared" ca="1" si="218"/>
        <v>0.12538993938038276</v>
      </c>
      <c r="T808" s="42">
        <f t="shared" ca="1" si="219"/>
        <v>7.8287782572938905E-2</v>
      </c>
      <c r="U808">
        <f ca="1">+(L808^2*Markiwitz!$B$4^2)+(M808^2*Markiwitz!$C$4^2)+(N808^2*Markiwitz!$D$4^2)+(O808^2*Markiwitz!$E$4^2)+(P808^2*Markiwitz!$F$4^2)+(Q808^2*Markiwitz!$G$4^2)+(R808^2*Markiwitz!$H$4^2)+(S808^2*Markiwitz!$I$4^2)+(T808^2*Markiwitz!$J$4^2)+(2*L808*M808*Markiwitz!$B$8)+(2*L808*N808*Markiwitz!$E$8)+(2*L808*O808*Markiwitz!$H$8)+(2*L808*P808*Markiwitz!$B$11)+(2*L808*Q808*Markiwitz!$E$11)+(2*L808*R808*Markiwitz!$H$11)+(2*L808*S808*Markiwitz!$K$8)+(2*L808*T808*Markiwitz!$K$11)</f>
        <v>1.2659811674448502E-2</v>
      </c>
      <c r="V808" s="5">
        <f t="shared" ca="1" si="210"/>
        <v>0.11251582855069105</v>
      </c>
      <c r="W808" s="42">
        <f ca="1">SUMPRODUCT(L808:T808,Markiwitz!$B$3:$J$3)</f>
        <v>0.3172712750403619</v>
      </c>
    </row>
    <row r="809" spans="1:23" x14ac:dyDescent="0.25">
      <c r="A809">
        <v>808</v>
      </c>
      <c r="B809" s="25">
        <f t="shared" ca="1" si="209"/>
        <v>1</v>
      </c>
      <c r="C809" s="46">
        <v>0</v>
      </c>
      <c r="D809">
        <f t="shared" ca="1" si="223"/>
        <v>0.16145201324134328</v>
      </c>
      <c r="E809">
        <f t="shared" ca="1" si="223"/>
        <v>0.44025002282326553</v>
      </c>
      <c r="F809">
        <f t="shared" ca="1" si="223"/>
        <v>0.3941360078640691</v>
      </c>
      <c r="G809">
        <f t="shared" ca="1" si="223"/>
        <v>0.19241645134661134</v>
      </c>
      <c r="H809">
        <f t="shared" ca="1" si="223"/>
        <v>0.43575969875055887</v>
      </c>
      <c r="I809">
        <f t="shared" ca="1" si="223"/>
        <v>0.81958413812690567</v>
      </c>
      <c r="J809">
        <f t="shared" ca="1" si="223"/>
        <v>7.3308886691343278E-2</v>
      </c>
      <c r="K809">
        <f t="shared" ca="1" si="223"/>
        <v>0.29519734579983181</v>
      </c>
      <c r="L809" s="42">
        <f t="shared" ca="1" si="211"/>
        <v>0</v>
      </c>
      <c r="M809" s="42">
        <f t="shared" ca="1" si="212"/>
        <v>5.7413232520315785E-2</v>
      </c>
      <c r="N809" s="42">
        <f t="shared" ca="1" si="213"/>
        <v>0.15655535301156567</v>
      </c>
      <c r="O809" s="42">
        <f t="shared" ca="1" si="214"/>
        <v>0.14015695320133834</v>
      </c>
      <c r="P809" s="42">
        <f t="shared" ca="1" si="215"/>
        <v>6.8424358669242888E-2</v>
      </c>
      <c r="Q809" s="42">
        <f t="shared" ca="1" si="216"/>
        <v>0.15495856883463191</v>
      </c>
      <c r="R809" s="42">
        <f t="shared" ca="1" si="217"/>
        <v>0.29144867101721095</v>
      </c>
      <c r="S809" s="42">
        <f t="shared" ca="1" si="218"/>
        <v>2.6069047222867299E-2</v>
      </c>
      <c r="T809" s="42">
        <f t="shared" ca="1" si="219"/>
        <v>0.1049738155228271</v>
      </c>
      <c r="U809">
        <f ca="1">+(L809^2*Markiwitz!$B$4^2)+(M809^2*Markiwitz!$C$4^2)+(N809^2*Markiwitz!$D$4^2)+(O809^2*Markiwitz!$E$4^2)+(P809^2*Markiwitz!$F$4^2)+(Q809^2*Markiwitz!$G$4^2)+(R809^2*Markiwitz!$H$4^2)+(S809^2*Markiwitz!$I$4^2)+(T809^2*Markiwitz!$J$4^2)+(2*L809*M809*Markiwitz!$B$8)+(2*L809*N809*Markiwitz!$E$8)+(2*L809*O809*Markiwitz!$H$8)+(2*L809*P809*Markiwitz!$B$11)+(2*L809*Q809*Markiwitz!$E$11)+(2*L809*R809*Markiwitz!$H$11)+(2*L809*S809*Markiwitz!$K$8)+(2*L809*T809*Markiwitz!$K$11)</f>
        <v>1.8705069930757556E-2</v>
      </c>
      <c r="V809" s="5">
        <f t="shared" ca="1" si="210"/>
        <v>0.13676647955825125</v>
      </c>
      <c r="W809" s="42">
        <f ca="1">SUMPRODUCT(L809:T809,Markiwitz!$B$3:$J$3)</f>
        <v>0.55392092904596324</v>
      </c>
    </row>
    <row r="810" spans="1:23" x14ac:dyDescent="0.25">
      <c r="A810">
        <v>809</v>
      </c>
      <c r="B810" s="25">
        <f t="shared" ca="1" si="209"/>
        <v>1</v>
      </c>
      <c r="C810" s="46">
        <v>0</v>
      </c>
      <c r="D810">
        <f t="shared" ca="1" si="223"/>
        <v>0.86625208429701051</v>
      </c>
      <c r="E810">
        <f t="shared" ca="1" si="223"/>
        <v>0.61763009632765198</v>
      </c>
      <c r="F810">
        <f t="shared" ca="1" si="223"/>
        <v>6.0014592095892549E-2</v>
      </c>
      <c r="G810">
        <f t="shared" ca="1" si="223"/>
        <v>0.91629957076410185</v>
      </c>
      <c r="H810">
        <f t="shared" ca="1" si="223"/>
        <v>0.38589076690031321</v>
      </c>
      <c r="I810">
        <f t="shared" ca="1" si="223"/>
        <v>0.21342170662043958</v>
      </c>
      <c r="J810">
        <f t="shared" ca="1" si="223"/>
        <v>0.72803437585897179</v>
      </c>
      <c r="K810">
        <f t="shared" ca="1" si="223"/>
        <v>0.82881191800050869</v>
      </c>
      <c r="L810" s="42">
        <f t="shared" ca="1" si="211"/>
        <v>0</v>
      </c>
      <c r="M810" s="42">
        <f t="shared" ca="1" si="212"/>
        <v>0.1876484939943702</v>
      </c>
      <c r="N810" s="42">
        <f t="shared" ca="1" si="213"/>
        <v>0.13379172128115094</v>
      </c>
      <c r="O810" s="42">
        <f t="shared" ca="1" si="214"/>
        <v>1.3000427968516618E-2</v>
      </c>
      <c r="P810" s="42">
        <f t="shared" ca="1" si="215"/>
        <v>0.19848983640958026</v>
      </c>
      <c r="Q810" s="42">
        <f t="shared" ca="1" si="216"/>
        <v>8.3592088917097032E-2</v>
      </c>
      <c r="R810" s="42">
        <f t="shared" ca="1" si="217"/>
        <v>4.6231648453156866E-2</v>
      </c>
      <c r="S810" s="42">
        <f t="shared" ca="1" si="218"/>
        <v>0.15770761962083371</v>
      </c>
      <c r="T810" s="42">
        <f t="shared" ca="1" si="219"/>
        <v>0.17953816335529438</v>
      </c>
      <c r="U810">
        <f ca="1">+(L810^2*Markiwitz!$B$4^2)+(M810^2*Markiwitz!$C$4^2)+(N810^2*Markiwitz!$D$4^2)+(O810^2*Markiwitz!$E$4^2)+(P810^2*Markiwitz!$F$4^2)+(Q810^2*Markiwitz!$G$4^2)+(R810^2*Markiwitz!$H$4^2)+(S810^2*Markiwitz!$I$4^2)+(T810^2*Markiwitz!$J$4^2)+(2*L810*M810*Markiwitz!$B$8)+(2*L810*N810*Markiwitz!$E$8)+(2*L810*O810*Markiwitz!$H$8)+(2*L810*P810*Markiwitz!$B$11)+(2*L810*Q810*Markiwitz!$E$11)+(2*L810*R810*Markiwitz!$H$11)+(2*L810*S810*Markiwitz!$K$8)+(2*L810*T810*Markiwitz!$K$11)</f>
        <v>1.2391604689474821E-2</v>
      </c>
      <c r="V810" s="5">
        <f t="shared" ca="1" si="210"/>
        <v>0.11131758481693187</v>
      </c>
      <c r="W810" s="42">
        <f ca="1">SUMPRODUCT(L810:T810,Markiwitz!$B$3:$J$3)</f>
        <v>0.35615118528604583</v>
      </c>
    </row>
    <row r="811" spans="1:23" x14ac:dyDescent="0.25">
      <c r="A811">
        <v>810</v>
      </c>
      <c r="B811" s="25">
        <f t="shared" ca="1" si="209"/>
        <v>1</v>
      </c>
      <c r="C811" s="46">
        <v>0</v>
      </c>
      <c r="D811">
        <f t="shared" ca="1" si="223"/>
        <v>6.1199635685498244E-3</v>
      </c>
      <c r="E811">
        <f t="shared" ca="1" si="223"/>
        <v>0.22093476714045357</v>
      </c>
      <c r="F811">
        <f t="shared" ca="1" si="223"/>
        <v>4.9529216961822331E-2</v>
      </c>
      <c r="G811">
        <f t="shared" ca="1" si="223"/>
        <v>0.78502096583555547</v>
      </c>
      <c r="H811">
        <f t="shared" ca="1" si="223"/>
        <v>5.7167461731237434E-2</v>
      </c>
      <c r="I811">
        <f t="shared" ca="1" si="223"/>
        <v>0.790940026611337</v>
      </c>
      <c r="J811">
        <f t="shared" ca="1" si="223"/>
        <v>0.59215941757079016</v>
      </c>
      <c r="K811">
        <f t="shared" ca="1" si="223"/>
        <v>0.23518801544384016</v>
      </c>
      <c r="L811" s="42">
        <f t="shared" ca="1" si="211"/>
        <v>0</v>
      </c>
      <c r="M811" s="42">
        <f t="shared" ca="1" si="212"/>
        <v>2.2359626525500645E-3</v>
      </c>
      <c r="N811" s="42">
        <f t="shared" ca="1" si="213"/>
        <v>8.0719743253791484E-2</v>
      </c>
      <c r="O811" s="42">
        <f t="shared" ca="1" si="214"/>
        <v>1.8095774279735778E-2</v>
      </c>
      <c r="P811" s="42">
        <f t="shared" ca="1" si="215"/>
        <v>0.28681176634732969</v>
      </c>
      <c r="Q811" s="42">
        <f t="shared" ca="1" si="216"/>
        <v>2.0886449394734056E-2</v>
      </c>
      <c r="R811" s="42">
        <f t="shared" ca="1" si="217"/>
        <v>0.28897432804963041</v>
      </c>
      <c r="S811" s="42">
        <f t="shared" ca="1" si="218"/>
        <v>0.21634872940229427</v>
      </c>
      <c r="T811" s="42">
        <f t="shared" ca="1" si="219"/>
        <v>8.5927246619934367E-2</v>
      </c>
      <c r="U811">
        <f ca="1">+(L811^2*Markiwitz!$B$4^2)+(M811^2*Markiwitz!$C$4^2)+(N811^2*Markiwitz!$D$4^2)+(O811^2*Markiwitz!$E$4^2)+(P811^2*Markiwitz!$F$4^2)+(Q811^2*Markiwitz!$G$4^2)+(R811^2*Markiwitz!$H$4^2)+(S811^2*Markiwitz!$I$4^2)+(T811^2*Markiwitz!$J$4^2)+(2*L811*M811*Markiwitz!$B$8)+(2*L811*N811*Markiwitz!$E$8)+(2*L811*O811*Markiwitz!$H$8)+(2*L811*P811*Markiwitz!$B$11)+(2*L811*Q811*Markiwitz!$E$11)+(2*L811*R811*Markiwitz!$H$11)+(2*L811*S811*Markiwitz!$K$8)+(2*L811*T811*Markiwitz!$K$11)</f>
        <v>2.3157681319999079E-2</v>
      </c>
      <c r="V811" s="5">
        <f t="shared" ca="1" si="210"/>
        <v>0.15217648083721438</v>
      </c>
      <c r="W811" s="42">
        <f ca="1">SUMPRODUCT(L811:T811,Markiwitz!$B$3:$J$3)</f>
        <v>0.18269008540141282</v>
      </c>
    </row>
    <row r="812" spans="1:23" x14ac:dyDescent="0.25">
      <c r="A812">
        <v>811</v>
      </c>
      <c r="B812" s="25">
        <f t="shared" ca="1" si="209"/>
        <v>0.99999999999999989</v>
      </c>
      <c r="C812" s="46">
        <v>0</v>
      </c>
      <c r="D812">
        <f t="shared" ref="D812:K821" ca="1" si="224">RAND()</f>
        <v>0.32014355673826944</v>
      </c>
      <c r="E812">
        <f t="shared" ca="1" si="224"/>
        <v>0.19887368916823334</v>
      </c>
      <c r="F812">
        <f t="shared" ca="1" si="224"/>
        <v>0.98441570739764162</v>
      </c>
      <c r="G812">
        <f t="shared" ca="1" si="224"/>
        <v>0.4172140999358126</v>
      </c>
      <c r="H812">
        <f t="shared" ca="1" si="224"/>
        <v>0.31919627925445127</v>
      </c>
      <c r="I812">
        <f t="shared" ca="1" si="224"/>
        <v>0.62731891799420392</v>
      </c>
      <c r="J812">
        <f t="shared" ca="1" si="224"/>
        <v>0.47799177929428249</v>
      </c>
      <c r="K812">
        <f t="shared" ca="1" si="224"/>
        <v>0.72051371432813349</v>
      </c>
      <c r="L812" s="42">
        <f t="shared" ca="1" si="211"/>
        <v>0</v>
      </c>
      <c r="M812" s="42">
        <f t="shared" ca="1" si="212"/>
        <v>7.8743167638817932E-2</v>
      </c>
      <c r="N812" s="42">
        <f t="shared" ca="1" si="213"/>
        <v>4.8915381601532651E-2</v>
      </c>
      <c r="O812" s="42">
        <f t="shared" ca="1" si="214"/>
        <v>0.24212891199078723</v>
      </c>
      <c r="P812" s="42">
        <f t="shared" ca="1" si="215"/>
        <v>0.10261883808388721</v>
      </c>
      <c r="Q812" s="42">
        <f t="shared" ca="1" si="216"/>
        <v>7.8510173320679111E-2</v>
      </c>
      <c r="R812" s="42">
        <f t="shared" ca="1" si="217"/>
        <v>0.15429665124575231</v>
      </c>
      <c r="S812" s="42">
        <f t="shared" ca="1" si="218"/>
        <v>0.11756784109735385</v>
      </c>
      <c r="T812" s="42">
        <f t="shared" ca="1" si="219"/>
        <v>0.17721903502118966</v>
      </c>
      <c r="U812">
        <f ca="1">+(L812^2*Markiwitz!$B$4^2)+(M812^2*Markiwitz!$C$4^2)+(N812^2*Markiwitz!$D$4^2)+(O812^2*Markiwitz!$E$4^2)+(P812^2*Markiwitz!$F$4^2)+(Q812^2*Markiwitz!$G$4^2)+(R812^2*Markiwitz!$H$4^2)+(S812^2*Markiwitz!$I$4^2)+(T812^2*Markiwitz!$J$4^2)+(2*L812*M812*Markiwitz!$B$8)+(2*L812*N812*Markiwitz!$E$8)+(2*L812*O812*Markiwitz!$H$8)+(2*L812*P812*Markiwitz!$B$11)+(2*L812*Q812*Markiwitz!$E$11)+(2*L812*R812*Markiwitz!$H$11)+(2*L812*S812*Markiwitz!$K$8)+(2*L812*T812*Markiwitz!$K$11)</f>
        <v>1.2922683020657088E-2</v>
      </c>
      <c r="V812" s="5">
        <f t="shared" ca="1" si="210"/>
        <v>0.11367797948880463</v>
      </c>
      <c r="W812" s="42">
        <f ca="1">SUMPRODUCT(L812:T812,Markiwitz!$B$3:$J$3)</f>
        <v>0.35508072516672051</v>
      </c>
    </row>
    <row r="813" spans="1:23" x14ac:dyDescent="0.25">
      <c r="A813">
        <v>812</v>
      </c>
      <c r="B813" s="25">
        <f t="shared" ca="1" si="209"/>
        <v>1</v>
      </c>
      <c r="C813" s="46">
        <v>0</v>
      </c>
      <c r="D813">
        <f t="shared" ca="1" si="224"/>
        <v>8.8597740246171175E-2</v>
      </c>
      <c r="E813">
        <f t="shared" ca="1" si="224"/>
        <v>0.39582846607075417</v>
      </c>
      <c r="F813">
        <f t="shared" ca="1" si="224"/>
        <v>0.9987531977247831</v>
      </c>
      <c r="G813">
        <f t="shared" ca="1" si="224"/>
        <v>0.69989675471121926</v>
      </c>
      <c r="H813">
        <f t="shared" ca="1" si="224"/>
        <v>0.9602386361631754</v>
      </c>
      <c r="I813">
        <f t="shared" ca="1" si="224"/>
        <v>0.12492888782911826</v>
      </c>
      <c r="J813">
        <f t="shared" ca="1" si="224"/>
        <v>0.42986416757102441</v>
      </c>
      <c r="K813">
        <f t="shared" ca="1" si="224"/>
        <v>0.6088214524827058</v>
      </c>
      <c r="L813" s="42">
        <f t="shared" ca="1" si="211"/>
        <v>0</v>
      </c>
      <c r="M813" s="42">
        <f t="shared" ca="1" si="212"/>
        <v>2.0570976214676663E-2</v>
      </c>
      <c r="N813" s="42">
        <f t="shared" ca="1" si="213"/>
        <v>9.1905029834949095E-2</v>
      </c>
      <c r="O813" s="42">
        <f t="shared" ca="1" si="214"/>
        <v>0.23189449547632965</v>
      </c>
      <c r="P813" s="42">
        <f t="shared" ca="1" si="215"/>
        <v>0.16250481619384283</v>
      </c>
      <c r="Q813" s="42">
        <f t="shared" ca="1" si="216"/>
        <v>0.222952031169665</v>
      </c>
      <c r="R813" s="42">
        <f t="shared" ca="1" si="217"/>
        <v>2.9006486767249817E-2</v>
      </c>
      <c r="S813" s="42">
        <f t="shared" ca="1" si="218"/>
        <v>9.9807574573297003E-2</v>
      </c>
      <c r="T813" s="42">
        <f t="shared" ca="1" si="219"/>
        <v>0.14135858976998994</v>
      </c>
      <c r="U813">
        <f ca="1">+(L813^2*Markiwitz!$B$4^2)+(M813^2*Markiwitz!$C$4^2)+(N813^2*Markiwitz!$D$4^2)+(O813^2*Markiwitz!$E$4^2)+(P813^2*Markiwitz!$F$4^2)+(Q813^2*Markiwitz!$G$4^2)+(R813^2*Markiwitz!$H$4^2)+(S813^2*Markiwitz!$I$4^2)+(T813^2*Markiwitz!$J$4^2)+(2*L813*M813*Markiwitz!$B$8)+(2*L813*N813*Markiwitz!$E$8)+(2*L813*O813*Markiwitz!$H$8)+(2*L813*P813*Markiwitz!$B$11)+(2*L813*Q813*Markiwitz!$E$11)+(2*L813*R813*Markiwitz!$H$11)+(2*L813*S813*Markiwitz!$K$8)+(2*L813*T813*Markiwitz!$K$11)</f>
        <v>2.3715299598417439E-2</v>
      </c>
      <c r="V813" s="5">
        <f t="shared" ca="1" si="210"/>
        <v>0.15399772595209787</v>
      </c>
      <c r="W813" s="42">
        <f ca="1">SUMPRODUCT(L813:T813,Markiwitz!$B$3:$J$3)</f>
        <v>0.76219737310556612</v>
      </c>
    </row>
    <row r="814" spans="1:23" x14ac:dyDescent="0.25">
      <c r="A814">
        <v>813</v>
      </c>
      <c r="B814" s="25">
        <f t="shared" ca="1" si="209"/>
        <v>1</v>
      </c>
      <c r="C814" s="46">
        <v>0</v>
      </c>
      <c r="D814">
        <f t="shared" ca="1" si="224"/>
        <v>0.32946412740119224</v>
      </c>
      <c r="E814">
        <f t="shared" ca="1" si="224"/>
        <v>0.12346613520509975</v>
      </c>
      <c r="F814">
        <f t="shared" ca="1" si="224"/>
        <v>0.54224684132116696</v>
      </c>
      <c r="G814">
        <f t="shared" ca="1" si="224"/>
        <v>0.10149858838193182</v>
      </c>
      <c r="H814">
        <f t="shared" ca="1" si="224"/>
        <v>0.70558784879497971</v>
      </c>
      <c r="I814">
        <f t="shared" ca="1" si="224"/>
        <v>0.30884961245291775</v>
      </c>
      <c r="J814">
        <f t="shared" ca="1" si="224"/>
        <v>0.7765898118626684</v>
      </c>
      <c r="K814">
        <f t="shared" ca="1" si="224"/>
        <v>0.63006779052000161</v>
      </c>
      <c r="L814" s="42">
        <f t="shared" ca="1" si="211"/>
        <v>0</v>
      </c>
      <c r="M814" s="42">
        <f t="shared" ca="1" si="212"/>
        <v>9.3657077239860817E-2</v>
      </c>
      <c r="N814" s="42">
        <f t="shared" ca="1" si="213"/>
        <v>3.5097834330625459E-2</v>
      </c>
      <c r="O814" s="42">
        <f t="shared" ca="1" si="214"/>
        <v>0.1541450193721555</v>
      </c>
      <c r="P814" s="42">
        <f t="shared" ca="1" si="215"/>
        <v>2.8853099142559423E-2</v>
      </c>
      <c r="Q814" s="42">
        <f t="shared" ca="1" si="216"/>
        <v>0.20057812113070586</v>
      </c>
      <c r="R814" s="42">
        <f t="shared" ca="1" si="217"/>
        <v>8.7796969694914712E-2</v>
      </c>
      <c r="S814" s="42">
        <f t="shared" ca="1" si="218"/>
        <v>0.22076191592398448</v>
      </c>
      <c r="T814" s="42">
        <f t="shared" ca="1" si="219"/>
        <v>0.17910996316519373</v>
      </c>
      <c r="U814">
        <f ca="1">+(L814^2*Markiwitz!$B$4^2)+(M814^2*Markiwitz!$C$4^2)+(N814^2*Markiwitz!$D$4^2)+(O814^2*Markiwitz!$E$4^2)+(P814^2*Markiwitz!$F$4^2)+(Q814^2*Markiwitz!$G$4^2)+(R814^2*Markiwitz!$H$4^2)+(S814^2*Markiwitz!$I$4^2)+(T814^2*Markiwitz!$J$4^2)+(2*L814*M814*Markiwitz!$B$8)+(2*L814*N814*Markiwitz!$E$8)+(2*L814*O814*Markiwitz!$H$8)+(2*L814*P814*Markiwitz!$B$11)+(2*L814*Q814*Markiwitz!$E$11)+(2*L814*R814*Markiwitz!$H$11)+(2*L814*S814*Markiwitz!$K$8)+(2*L814*T814*Markiwitz!$K$11)</f>
        <v>2.0420063382411775E-2</v>
      </c>
      <c r="V814" s="5">
        <f t="shared" ca="1" si="210"/>
        <v>0.14289878719713395</v>
      </c>
      <c r="W814" s="42">
        <f ca="1">SUMPRODUCT(L814:T814,Markiwitz!$B$3:$J$3)</f>
        <v>0.62971783445513696</v>
      </c>
    </row>
    <row r="815" spans="1:23" x14ac:dyDescent="0.25">
      <c r="A815">
        <v>814</v>
      </c>
      <c r="B815" s="25">
        <f t="shared" ca="1" si="209"/>
        <v>1</v>
      </c>
      <c r="C815" s="46">
        <v>0</v>
      </c>
      <c r="D815">
        <f t="shared" ca="1" si="224"/>
        <v>0.63902522419855956</v>
      </c>
      <c r="E815">
        <f t="shared" ca="1" si="224"/>
        <v>0.96977815933643263</v>
      </c>
      <c r="F815">
        <f t="shared" ca="1" si="224"/>
        <v>0.48224260993498103</v>
      </c>
      <c r="G815">
        <f t="shared" ca="1" si="224"/>
        <v>0.35256574790537465</v>
      </c>
      <c r="H815">
        <f t="shared" ca="1" si="224"/>
        <v>0.62943845951243971</v>
      </c>
      <c r="I815">
        <f t="shared" ca="1" si="224"/>
        <v>0.34628619990401954</v>
      </c>
      <c r="J815">
        <f t="shared" ca="1" si="224"/>
        <v>0.17280302196865338</v>
      </c>
      <c r="K815">
        <f t="shared" ca="1" si="224"/>
        <v>0.49173005559321559</v>
      </c>
      <c r="L815" s="42">
        <f t="shared" ca="1" si="211"/>
        <v>0</v>
      </c>
      <c r="M815" s="42">
        <f t="shared" ca="1" si="212"/>
        <v>0.15647542792091601</v>
      </c>
      <c r="N815" s="42">
        <f t="shared" ca="1" si="213"/>
        <v>0.23746551266554622</v>
      </c>
      <c r="O815" s="42">
        <f t="shared" ca="1" si="214"/>
        <v>0.11808472638292708</v>
      </c>
      <c r="P815" s="42">
        <f t="shared" ca="1" si="215"/>
        <v>8.6331296769921226E-2</v>
      </c>
      <c r="Q815" s="42">
        <f t="shared" ca="1" si="216"/>
        <v>0.15412795703896595</v>
      </c>
      <c r="R815" s="42">
        <f t="shared" ca="1" si="217"/>
        <v>8.4793650174054366E-2</v>
      </c>
      <c r="S815" s="42">
        <f t="shared" ca="1" si="218"/>
        <v>4.2313551616814937E-2</v>
      </c>
      <c r="T815" s="42">
        <f t="shared" ca="1" si="219"/>
        <v>0.1204078774308541</v>
      </c>
      <c r="U815">
        <f ca="1">+(L815^2*Markiwitz!$B$4^2)+(M815^2*Markiwitz!$C$4^2)+(N815^2*Markiwitz!$D$4^2)+(O815^2*Markiwitz!$E$4^2)+(P815^2*Markiwitz!$F$4^2)+(Q815^2*Markiwitz!$G$4^2)+(R815^2*Markiwitz!$H$4^2)+(S815^2*Markiwitz!$I$4^2)+(T815^2*Markiwitz!$J$4^2)+(2*L815*M815*Markiwitz!$B$8)+(2*L815*N815*Markiwitz!$E$8)+(2*L815*O815*Markiwitz!$H$8)+(2*L815*P815*Markiwitz!$B$11)+(2*L815*Q815*Markiwitz!$E$11)+(2*L815*R815*Markiwitz!$H$11)+(2*L815*S815*Markiwitz!$K$8)+(2*L815*T815*Markiwitz!$K$11)</f>
        <v>1.4520740623040112E-2</v>
      </c>
      <c r="V815" s="5">
        <f t="shared" ca="1" si="210"/>
        <v>0.12050203576305303</v>
      </c>
      <c r="W815" s="42">
        <f ca="1">SUMPRODUCT(L815:T815,Markiwitz!$B$3:$J$3)</f>
        <v>0.56800845878432282</v>
      </c>
    </row>
    <row r="816" spans="1:23" x14ac:dyDescent="0.25">
      <c r="A816">
        <v>815</v>
      </c>
      <c r="B816" s="25">
        <f t="shared" ca="1" si="209"/>
        <v>1.0000000000000002</v>
      </c>
      <c r="C816" s="46">
        <v>0</v>
      </c>
      <c r="D816">
        <f t="shared" ca="1" si="224"/>
        <v>0.86923126882319524</v>
      </c>
      <c r="E816">
        <f t="shared" ca="1" si="224"/>
        <v>0.30621634428580713</v>
      </c>
      <c r="F816">
        <f t="shared" ca="1" si="224"/>
        <v>0.16240872835659437</v>
      </c>
      <c r="G816">
        <f t="shared" ca="1" si="224"/>
        <v>0.87520639443532289</v>
      </c>
      <c r="H816">
        <f t="shared" ca="1" si="224"/>
        <v>0.40333252363309502</v>
      </c>
      <c r="I816">
        <f t="shared" ca="1" si="224"/>
        <v>0.74533188390946004</v>
      </c>
      <c r="J816">
        <f t="shared" ca="1" si="224"/>
        <v>0.9285753126385774</v>
      </c>
      <c r="K816">
        <f t="shared" ca="1" si="224"/>
        <v>0.60043252424266236</v>
      </c>
      <c r="L816" s="42">
        <f t="shared" ca="1" si="211"/>
        <v>0</v>
      </c>
      <c r="M816" s="42">
        <f t="shared" ca="1" si="212"/>
        <v>0.17773019235760834</v>
      </c>
      <c r="N816" s="42">
        <f t="shared" ca="1" si="213"/>
        <v>6.2611518619942949E-2</v>
      </c>
      <c r="O816" s="42">
        <f t="shared" ca="1" si="214"/>
        <v>3.3207427719956203E-2</v>
      </c>
      <c r="P816" s="42">
        <f t="shared" ca="1" si="215"/>
        <v>0.17895191580738948</v>
      </c>
      <c r="Q816" s="42">
        <f t="shared" ca="1" si="216"/>
        <v>8.2468693408187146E-2</v>
      </c>
      <c r="R816" s="42">
        <f t="shared" ca="1" si="217"/>
        <v>0.15239670252179044</v>
      </c>
      <c r="S816" s="42">
        <f t="shared" ca="1" si="218"/>
        <v>0.18986416486974025</v>
      </c>
      <c r="T816" s="42">
        <f t="shared" ca="1" si="219"/>
        <v>0.12276938469538527</v>
      </c>
      <c r="U816">
        <f ca="1">+(L816^2*Markiwitz!$B$4^2)+(M816^2*Markiwitz!$C$4^2)+(N816^2*Markiwitz!$D$4^2)+(O816^2*Markiwitz!$E$4^2)+(P816^2*Markiwitz!$F$4^2)+(Q816^2*Markiwitz!$G$4^2)+(R816^2*Markiwitz!$H$4^2)+(S816^2*Markiwitz!$I$4^2)+(T816^2*Markiwitz!$J$4^2)+(2*L816*M816*Markiwitz!$B$8)+(2*L816*N816*Markiwitz!$E$8)+(2*L816*O816*Markiwitz!$H$8)+(2*L816*P816*Markiwitz!$B$11)+(2*L816*Q816*Markiwitz!$E$11)+(2*L816*R816*Markiwitz!$H$11)+(2*L816*S816*Markiwitz!$K$8)+(2*L816*T816*Markiwitz!$K$11)</f>
        <v>1.330086795135108E-2</v>
      </c>
      <c r="V816" s="5">
        <f t="shared" ca="1" si="210"/>
        <v>0.11532938893166425</v>
      </c>
      <c r="W816" s="42">
        <f ca="1">SUMPRODUCT(L816:T816,Markiwitz!$B$3:$J$3)</f>
        <v>0.33752366438435444</v>
      </c>
    </row>
    <row r="817" spans="1:23" x14ac:dyDescent="0.25">
      <c r="A817">
        <v>816</v>
      </c>
      <c r="B817" s="25">
        <f t="shared" ca="1" si="209"/>
        <v>1.0000000000000002</v>
      </c>
      <c r="C817" s="46">
        <v>0</v>
      </c>
      <c r="D817">
        <f t="shared" ca="1" si="224"/>
        <v>0.4080716397024946</v>
      </c>
      <c r="E817">
        <f t="shared" ca="1" si="224"/>
        <v>0.54532698395196133</v>
      </c>
      <c r="F817">
        <f t="shared" ca="1" si="224"/>
        <v>0.41416958047353181</v>
      </c>
      <c r="G817">
        <f t="shared" ca="1" si="224"/>
        <v>0.90528553784888077</v>
      </c>
      <c r="H817">
        <f t="shared" ca="1" si="224"/>
        <v>0.30115196793595311</v>
      </c>
      <c r="I817">
        <f t="shared" ca="1" si="224"/>
        <v>0.22177682650433106</v>
      </c>
      <c r="J817">
        <f t="shared" ca="1" si="224"/>
        <v>0.14409527471074279</v>
      </c>
      <c r="K817">
        <f t="shared" ca="1" si="224"/>
        <v>0.40361895066163522</v>
      </c>
      <c r="L817" s="42">
        <f t="shared" ca="1" si="211"/>
        <v>0</v>
      </c>
      <c r="M817" s="42">
        <f t="shared" ca="1" si="212"/>
        <v>0.12204935992941821</v>
      </c>
      <c r="N817" s="42">
        <f t="shared" ca="1" si="213"/>
        <v>0.16310079620357926</v>
      </c>
      <c r="O817" s="42">
        <f t="shared" ca="1" si="214"/>
        <v>0.12387318127739326</v>
      </c>
      <c r="P817" s="42">
        <f t="shared" ca="1" si="215"/>
        <v>0.27076010606463019</v>
      </c>
      <c r="Q817" s="42">
        <f t="shared" ca="1" si="216"/>
        <v>9.0070961448985645E-2</v>
      </c>
      <c r="R817" s="42">
        <f t="shared" ca="1" si="217"/>
        <v>6.6330803438741801E-2</v>
      </c>
      <c r="S817" s="42">
        <f t="shared" ca="1" si="218"/>
        <v>4.3097177887984284E-2</v>
      </c>
      <c r="T817" s="42">
        <f t="shared" ca="1" si="219"/>
        <v>0.12071761374926752</v>
      </c>
      <c r="U817">
        <f ca="1">+(L817^2*Markiwitz!$B$4^2)+(M817^2*Markiwitz!$C$4^2)+(N817^2*Markiwitz!$D$4^2)+(O817^2*Markiwitz!$E$4^2)+(P817^2*Markiwitz!$F$4^2)+(Q817^2*Markiwitz!$G$4^2)+(R817^2*Markiwitz!$H$4^2)+(S817^2*Markiwitz!$I$4^2)+(T817^2*Markiwitz!$J$4^2)+(2*L817*M817*Markiwitz!$B$8)+(2*L817*N817*Markiwitz!$E$8)+(2*L817*O817*Markiwitz!$H$8)+(2*L817*P817*Markiwitz!$B$11)+(2*L817*Q817*Markiwitz!$E$11)+(2*L817*R817*Markiwitz!$H$11)+(2*L817*S817*Markiwitz!$K$8)+(2*L817*T817*Markiwitz!$K$11)</f>
        <v>1.5323806382375063E-2</v>
      </c>
      <c r="V817" s="5">
        <f t="shared" ca="1" si="210"/>
        <v>0.12378936296134277</v>
      </c>
      <c r="W817" s="42">
        <f ca="1">SUMPRODUCT(L817:T817,Markiwitz!$B$3:$J$3)</f>
        <v>0.43285011898529435</v>
      </c>
    </row>
    <row r="818" spans="1:23" x14ac:dyDescent="0.25">
      <c r="A818">
        <v>817</v>
      </c>
      <c r="B818" s="25">
        <f t="shared" ca="1" si="209"/>
        <v>0.99999999999999989</v>
      </c>
      <c r="C818" s="46">
        <v>0</v>
      </c>
      <c r="D818">
        <f t="shared" ca="1" si="224"/>
        <v>0.3884142088914474</v>
      </c>
      <c r="E818">
        <f t="shared" ca="1" si="224"/>
        <v>0.46307371062890001</v>
      </c>
      <c r="F818">
        <f t="shared" ca="1" si="224"/>
        <v>1.3476859787887929E-2</v>
      </c>
      <c r="G818">
        <f t="shared" ca="1" si="224"/>
        <v>0.80707213717769055</v>
      </c>
      <c r="H818">
        <f t="shared" ca="1" si="224"/>
        <v>0.4687153328819107</v>
      </c>
      <c r="I818">
        <f t="shared" ca="1" si="224"/>
        <v>0.52650845230975785</v>
      </c>
      <c r="J818">
        <f t="shared" ca="1" si="224"/>
        <v>0.18163432330176221</v>
      </c>
      <c r="K818">
        <f t="shared" ca="1" si="224"/>
        <v>0.2900796893465557</v>
      </c>
      <c r="L818" s="42">
        <f t="shared" ca="1" si="211"/>
        <v>0</v>
      </c>
      <c r="M818" s="42">
        <f t="shared" ca="1" si="212"/>
        <v>0.123739196470354</v>
      </c>
      <c r="N818" s="42">
        <f t="shared" ca="1" si="213"/>
        <v>0.14752387412217305</v>
      </c>
      <c r="O818" s="42">
        <f t="shared" ca="1" si="214"/>
        <v>4.2933954601103103E-3</v>
      </c>
      <c r="P818" s="42">
        <f t="shared" ca="1" si="215"/>
        <v>0.25711329673804251</v>
      </c>
      <c r="Q818" s="42">
        <f t="shared" ca="1" si="216"/>
        <v>0.14932115596304388</v>
      </c>
      <c r="R818" s="42">
        <f t="shared" ca="1" si="217"/>
        <v>0.16773261979678747</v>
      </c>
      <c r="S818" s="42">
        <f t="shared" ca="1" si="218"/>
        <v>5.7864219954625463E-2</v>
      </c>
      <c r="T818" s="42">
        <f t="shared" ca="1" si="219"/>
        <v>9.2412241494863281E-2</v>
      </c>
      <c r="U818">
        <f ca="1">+(L818^2*Markiwitz!$B$4^2)+(M818^2*Markiwitz!$C$4^2)+(N818^2*Markiwitz!$D$4^2)+(O818^2*Markiwitz!$E$4^2)+(P818^2*Markiwitz!$F$4^2)+(Q818^2*Markiwitz!$G$4^2)+(R818^2*Markiwitz!$H$4^2)+(S818^2*Markiwitz!$I$4^2)+(T818^2*Markiwitz!$J$4^2)+(2*L818*M818*Markiwitz!$B$8)+(2*L818*N818*Markiwitz!$E$8)+(2*L818*O818*Markiwitz!$H$8)+(2*L818*P818*Markiwitz!$B$11)+(2*L818*Q818*Markiwitz!$E$11)+(2*L818*R818*Markiwitz!$H$11)+(2*L818*S818*Markiwitz!$K$8)+(2*L818*T818*Markiwitz!$K$11)</f>
        <v>1.8803947943720076E-2</v>
      </c>
      <c r="V818" s="5">
        <f t="shared" ca="1" si="210"/>
        <v>0.13712748792171495</v>
      </c>
      <c r="W818" s="42">
        <f ca="1">SUMPRODUCT(L818:T818,Markiwitz!$B$3:$J$3)</f>
        <v>0.55723367432067095</v>
      </c>
    </row>
    <row r="819" spans="1:23" x14ac:dyDescent="0.25">
      <c r="A819">
        <v>818</v>
      </c>
      <c r="B819" s="25">
        <f t="shared" ca="1" si="209"/>
        <v>0.99999999999999978</v>
      </c>
      <c r="C819" s="46">
        <v>0</v>
      </c>
      <c r="D819">
        <f t="shared" ca="1" si="224"/>
        <v>0.70678465281314373</v>
      </c>
      <c r="E819">
        <f t="shared" ca="1" si="224"/>
        <v>0.42300287442202444</v>
      </c>
      <c r="F819">
        <f t="shared" ca="1" si="224"/>
        <v>0.69124085449393202</v>
      </c>
      <c r="G819">
        <f t="shared" ca="1" si="224"/>
        <v>0.55120685650720835</v>
      </c>
      <c r="H819">
        <f t="shared" ca="1" si="224"/>
        <v>0.92358999356042004</v>
      </c>
      <c r="I819">
        <f t="shared" ca="1" si="224"/>
        <v>0.73495458721458518</v>
      </c>
      <c r="J819">
        <f t="shared" ca="1" si="224"/>
        <v>0.3721268989983294</v>
      </c>
      <c r="K819">
        <f t="shared" ca="1" si="224"/>
        <v>0.56654115214023615</v>
      </c>
      <c r="L819" s="42">
        <f t="shared" ca="1" si="211"/>
        <v>0</v>
      </c>
      <c r="M819" s="42">
        <f t="shared" ca="1" si="212"/>
        <v>0.14222599195749827</v>
      </c>
      <c r="N819" s="42">
        <f t="shared" ca="1" si="213"/>
        <v>8.5120698611788947E-2</v>
      </c>
      <c r="O819" s="42">
        <f t="shared" ca="1" si="214"/>
        <v>0.13909811966154784</v>
      </c>
      <c r="P819" s="42">
        <f t="shared" ca="1" si="215"/>
        <v>0.11091913446122613</v>
      </c>
      <c r="Q819" s="42">
        <f t="shared" ca="1" si="216"/>
        <v>0.1858536436428227</v>
      </c>
      <c r="R819" s="42">
        <f t="shared" ca="1" si="217"/>
        <v>0.14789461654870298</v>
      </c>
      <c r="S819" s="42">
        <f t="shared" ca="1" si="218"/>
        <v>7.4882946500675535E-2</v>
      </c>
      <c r="T819" s="42">
        <f t="shared" ca="1" si="219"/>
        <v>0.11400484861573749</v>
      </c>
      <c r="U819">
        <f ca="1">+(L819^2*Markiwitz!$B$4^2)+(M819^2*Markiwitz!$C$4^2)+(N819^2*Markiwitz!$D$4^2)+(O819^2*Markiwitz!$E$4^2)+(P819^2*Markiwitz!$F$4^2)+(Q819^2*Markiwitz!$G$4^2)+(R819^2*Markiwitz!$H$4^2)+(S819^2*Markiwitz!$I$4^2)+(T819^2*Markiwitz!$J$4^2)+(2*L819*M819*Markiwitz!$B$8)+(2*L819*N819*Markiwitz!$E$8)+(2*L819*O819*Markiwitz!$H$8)+(2*L819*P819*Markiwitz!$B$11)+(2*L819*Q819*Markiwitz!$E$11)+(2*L819*R819*Markiwitz!$H$11)+(2*L819*S819*Markiwitz!$K$8)+(2*L819*T819*Markiwitz!$K$11)</f>
        <v>1.6531000731689779E-2</v>
      </c>
      <c r="V819" s="5">
        <f t="shared" ca="1" si="210"/>
        <v>0.12857293934452063</v>
      </c>
      <c r="W819" s="42">
        <f ca="1">SUMPRODUCT(L819:T819,Markiwitz!$B$3:$J$3)</f>
        <v>0.63826196140263292</v>
      </c>
    </row>
    <row r="820" spans="1:23" x14ac:dyDescent="0.25">
      <c r="A820">
        <v>819</v>
      </c>
      <c r="B820" s="25">
        <f t="shared" ca="1" si="209"/>
        <v>1</v>
      </c>
      <c r="C820" s="46">
        <v>0</v>
      </c>
      <c r="D820">
        <f t="shared" ca="1" si="224"/>
        <v>9.8682844817467363E-2</v>
      </c>
      <c r="E820">
        <f t="shared" ca="1" si="224"/>
        <v>0.20373252331094016</v>
      </c>
      <c r="F820">
        <f t="shared" ca="1" si="224"/>
        <v>0.93489063770948599</v>
      </c>
      <c r="G820">
        <f t="shared" ca="1" si="224"/>
        <v>0.44064966449571674</v>
      </c>
      <c r="H820">
        <f t="shared" ca="1" si="224"/>
        <v>9.7088614323177391E-2</v>
      </c>
      <c r="I820">
        <f t="shared" ca="1" si="224"/>
        <v>9.475154216296322E-2</v>
      </c>
      <c r="J820">
        <f t="shared" ca="1" si="224"/>
        <v>0.92107086787593029</v>
      </c>
      <c r="K820">
        <f t="shared" ca="1" si="224"/>
        <v>0.60030886710595943</v>
      </c>
      <c r="L820" s="42">
        <f t="shared" ca="1" si="211"/>
        <v>0</v>
      </c>
      <c r="M820" s="42">
        <f t="shared" ca="1" si="212"/>
        <v>2.9099892653460798E-2</v>
      </c>
      <c r="N820" s="42">
        <f t="shared" ca="1" si="213"/>
        <v>6.0077256278263144E-2</v>
      </c>
      <c r="O820" s="42">
        <f t="shared" ca="1" si="214"/>
        <v>0.27568334952638185</v>
      </c>
      <c r="P820" s="42">
        <f t="shared" ca="1" si="215"/>
        <v>0.12994009200208184</v>
      </c>
      <c r="Q820" s="42">
        <f t="shared" ca="1" si="216"/>
        <v>2.8629781193515329E-2</v>
      </c>
      <c r="R820" s="42">
        <f t="shared" ca="1" si="217"/>
        <v>2.7940618359677098E-2</v>
      </c>
      <c r="S820" s="42">
        <f t="shared" ca="1" si="218"/>
        <v>0.2716081344330607</v>
      </c>
      <c r="T820" s="42">
        <f t="shared" ca="1" si="219"/>
        <v>0.17702087555355919</v>
      </c>
      <c r="U820">
        <f ca="1">+(L820^2*Markiwitz!$B$4^2)+(M820^2*Markiwitz!$C$4^2)+(N820^2*Markiwitz!$D$4^2)+(O820^2*Markiwitz!$E$4^2)+(P820^2*Markiwitz!$F$4^2)+(Q820^2*Markiwitz!$G$4^2)+(R820^2*Markiwitz!$H$4^2)+(S820^2*Markiwitz!$I$4^2)+(T820^2*Markiwitz!$J$4^2)+(2*L820*M820*Markiwitz!$B$8)+(2*L820*N820*Markiwitz!$E$8)+(2*L820*O820*Markiwitz!$H$8)+(2*L820*P820*Markiwitz!$B$11)+(2*L820*Q820*Markiwitz!$E$11)+(2*L820*R820*Markiwitz!$H$11)+(2*L820*S820*Markiwitz!$K$8)+(2*L820*T820*Markiwitz!$K$11)</f>
        <v>1.850016006523102E-2</v>
      </c>
      <c r="V820" s="5">
        <f t="shared" ca="1" si="210"/>
        <v>0.13601529349757335</v>
      </c>
      <c r="W820" s="42">
        <f ca="1">SUMPRODUCT(L820:T820,Markiwitz!$B$3:$J$3)</f>
        <v>0.21321254575839663</v>
      </c>
    </row>
    <row r="821" spans="1:23" x14ac:dyDescent="0.25">
      <c r="A821">
        <v>820</v>
      </c>
      <c r="B821" s="25">
        <f t="shared" ca="1" si="209"/>
        <v>1</v>
      </c>
      <c r="C821" s="46">
        <v>0</v>
      </c>
      <c r="D821">
        <f t="shared" ca="1" si="224"/>
        <v>0.78455494514367152</v>
      </c>
      <c r="E821">
        <f t="shared" ca="1" si="224"/>
        <v>0.90361729663314638</v>
      </c>
      <c r="F821">
        <f t="shared" ca="1" si="224"/>
        <v>3.9279023356595388E-3</v>
      </c>
      <c r="G821">
        <f t="shared" ca="1" si="224"/>
        <v>0.89429923529413846</v>
      </c>
      <c r="H821">
        <f t="shared" ca="1" si="224"/>
        <v>9.6491934376477406E-2</v>
      </c>
      <c r="I821">
        <f t="shared" ca="1" si="224"/>
        <v>0.1065474729919057</v>
      </c>
      <c r="J821">
        <f t="shared" ca="1" si="224"/>
        <v>0.42182109542907142</v>
      </c>
      <c r="K821">
        <f t="shared" ca="1" si="224"/>
        <v>0.73919002338175377</v>
      </c>
      <c r="L821" s="42">
        <f t="shared" ca="1" si="211"/>
        <v>0</v>
      </c>
      <c r="M821" s="42">
        <f t="shared" ca="1" si="212"/>
        <v>0.19859888465724704</v>
      </c>
      <c r="N821" s="42">
        <f t="shared" ca="1" si="213"/>
        <v>0.22873781929381187</v>
      </c>
      <c r="O821" s="42">
        <f t="shared" ca="1" si="214"/>
        <v>9.9429240454501047E-4</v>
      </c>
      <c r="P821" s="42">
        <f t="shared" ca="1" si="215"/>
        <v>0.22637908508335336</v>
      </c>
      <c r="Q821" s="42">
        <f t="shared" ca="1" si="216"/>
        <v>2.4425555742408112E-2</v>
      </c>
      <c r="R821" s="42">
        <f t="shared" ca="1" si="217"/>
        <v>2.6970971797731343E-2</v>
      </c>
      <c r="S821" s="42">
        <f t="shared" ca="1" si="218"/>
        <v>0.10677798871278646</v>
      </c>
      <c r="T821" s="42">
        <f t="shared" ca="1" si="219"/>
        <v>0.18711540230811688</v>
      </c>
      <c r="U821">
        <f ca="1">+(L821^2*Markiwitz!$B$4^2)+(M821^2*Markiwitz!$C$4^2)+(N821^2*Markiwitz!$D$4^2)+(O821^2*Markiwitz!$E$4^2)+(P821^2*Markiwitz!$F$4^2)+(Q821^2*Markiwitz!$G$4^2)+(R821^2*Markiwitz!$H$4^2)+(S821^2*Markiwitz!$I$4^2)+(T821^2*Markiwitz!$J$4^2)+(2*L821*M821*Markiwitz!$B$8)+(2*L821*N821*Markiwitz!$E$8)+(2*L821*O821*Markiwitz!$H$8)+(2*L821*P821*Markiwitz!$B$11)+(2*L821*Q821*Markiwitz!$E$11)+(2*L821*R821*Markiwitz!$H$11)+(2*L821*S821*Markiwitz!$K$8)+(2*L821*T821*Markiwitz!$K$11)</f>
        <v>1.302788643490654E-2</v>
      </c>
      <c r="V821" s="5">
        <f t="shared" ca="1" si="210"/>
        <v>0.11413976710553837</v>
      </c>
      <c r="W821" s="42">
        <f ca="1">SUMPRODUCT(L821:T821,Markiwitz!$B$3:$J$3)</f>
        <v>0.2221490169539026</v>
      </c>
    </row>
    <row r="822" spans="1:23" x14ac:dyDescent="0.25">
      <c r="A822">
        <v>821</v>
      </c>
      <c r="B822" s="25">
        <f t="shared" ca="1" si="209"/>
        <v>0.99999999999999978</v>
      </c>
      <c r="C822" s="46">
        <v>0</v>
      </c>
      <c r="D822">
        <f t="shared" ref="D822:K831" ca="1" si="225">RAND()</f>
        <v>0.65251159814369064</v>
      </c>
      <c r="E822">
        <f t="shared" ca="1" si="225"/>
        <v>0.5962088259086924</v>
      </c>
      <c r="F822">
        <f t="shared" ca="1" si="225"/>
        <v>0.57095393711957576</v>
      </c>
      <c r="G822">
        <f t="shared" ca="1" si="225"/>
        <v>0.69488000003771988</v>
      </c>
      <c r="H822">
        <f t="shared" ca="1" si="225"/>
        <v>0.77350542349301565</v>
      </c>
      <c r="I822">
        <f t="shared" ca="1" si="225"/>
        <v>0.734293921173652</v>
      </c>
      <c r="J822">
        <f t="shared" ca="1" si="225"/>
        <v>0.25851607437398405</v>
      </c>
      <c r="K822">
        <f t="shared" ca="1" si="225"/>
        <v>0.42428863092707747</v>
      </c>
      <c r="L822" s="42">
        <f t="shared" ca="1" si="211"/>
        <v>0</v>
      </c>
      <c r="M822" s="42">
        <f t="shared" ca="1" si="212"/>
        <v>0.13868004881485119</v>
      </c>
      <c r="N822" s="42">
        <f t="shared" ca="1" si="213"/>
        <v>0.12671386886621283</v>
      </c>
      <c r="O822" s="42">
        <f t="shared" ca="1" si="214"/>
        <v>0.12134637927667594</v>
      </c>
      <c r="P822" s="42">
        <f t="shared" ca="1" si="215"/>
        <v>0.14768471947447878</v>
      </c>
      <c r="Q822" s="42">
        <f t="shared" ca="1" si="216"/>
        <v>0.16439519265823302</v>
      </c>
      <c r="R822" s="42">
        <f t="shared" ca="1" si="217"/>
        <v>0.15606146637471105</v>
      </c>
      <c r="S822" s="42">
        <f t="shared" ca="1" si="218"/>
        <v>5.4943118123262837E-2</v>
      </c>
      <c r="T822" s="42">
        <f t="shared" ca="1" si="219"/>
        <v>9.0175206411574227E-2</v>
      </c>
      <c r="U822">
        <f ca="1">+(L822^2*Markiwitz!$B$4^2)+(M822^2*Markiwitz!$C$4^2)+(N822^2*Markiwitz!$D$4^2)+(O822^2*Markiwitz!$E$4^2)+(P822^2*Markiwitz!$F$4^2)+(Q822^2*Markiwitz!$G$4^2)+(R822^2*Markiwitz!$H$4^2)+(S822^2*Markiwitz!$I$4^2)+(T822^2*Markiwitz!$J$4^2)+(2*L822*M822*Markiwitz!$B$8)+(2*L822*N822*Markiwitz!$E$8)+(2*L822*O822*Markiwitz!$H$8)+(2*L822*P822*Markiwitz!$B$11)+(2*L822*Q822*Markiwitz!$E$11)+(2*L822*R822*Markiwitz!$H$11)+(2*L822*S822*Markiwitz!$K$8)+(2*L822*T822*Markiwitz!$K$11)</f>
        <v>1.561507341805006E-2</v>
      </c>
      <c r="V822" s="5">
        <f t="shared" ca="1" si="210"/>
        <v>0.12496028736382635</v>
      </c>
      <c r="W822" s="42">
        <f ca="1">SUMPRODUCT(L822:T822,Markiwitz!$B$3:$J$3)</f>
        <v>0.59428691933921007</v>
      </c>
    </row>
    <row r="823" spans="1:23" x14ac:dyDescent="0.25">
      <c r="A823">
        <v>822</v>
      </c>
      <c r="B823" s="25">
        <f t="shared" ca="1" si="209"/>
        <v>1.0000000000000002</v>
      </c>
      <c r="C823" s="46">
        <v>0</v>
      </c>
      <c r="D823">
        <f t="shared" ca="1" si="225"/>
        <v>0.5169303410200059</v>
      </c>
      <c r="E823">
        <f t="shared" ca="1" si="225"/>
        <v>0.78186739958663365</v>
      </c>
      <c r="F823">
        <f t="shared" ca="1" si="225"/>
        <v>0.78128293428031481</v>
      </c>
      <c r="G823">
        <f t="shared" ca="1" si="225"/>
        <v>0.17360698696213794</v>
      </c>
      <c r="H823">
        <f t="shared" ca="1" si="225"/>
        <v>0.15783861739572436</v>
      </c>
      <c r="I823">
        <f t="shared" ca="1" si="225"/>
        <v>0.40678376710303377</v>
      </c>
      <c r="J823">
        <f t="shared" ca="1" si="225"/>
        <v>0.94332093485554713</v>
      </c>
      <c r="K823">
        <f t="shared" ca="1" si="225"/>
        <v>0.40578218128949439</v>
      </c>
      <c r="L823" s="42">
        <f t="shared" ca="1" si="211"/>
        <v>0</v>
      </c>
      <c r="M823" s="42">
        <f t="shared" ca="1" si="212"/>
        <v>0.12404105877296431</v>
      </c>
      <c r="N823" s="42">
        <f t="shared" ca="1" si="213"/>
        <v>0.18761456306360821</v>
      </c>
      <c r="O823" s="42">
        <f t="shared" ca="1" si="214"/>
        <v>0.1874743165165226</v>
      </c>
      <c r="P823" s="42">
        <f t="shared" ca="1" si="215"/>
        <v>4.1658213427124786E-2</v>
      </c>
      <c r="Q823" s="42">
        <f t="shared" ca="1" si="216"/>
        <v>3.787448262060663E-2</v>
      </c>
      <c r="R823" s="42">
        <f t="shared" ca="1" si="217"/>
        <v>9.7610616284491705E-2</v>
      </c>
      <c r="S823" s="42">
        <f t="shared" ca="1" si="218"/>
        <v>0.22635647056680719</v>
      </c>
      <c r="T823" s="42">
        <f t="shared" ca="1" si="219"/>
        <v>9.7370278747874572E-2</v>
      </c>
      <c r="U823">
        <f ca="1">+(L823^2*Markiwitz!$B$4^2)+(M823^2*Markiwitz!$C$4^2)+(N823^2*Markiwitz!$D$4^2)+(O823^2*Markiwitz!$E$4^2)+(P823^2*Markiwitz!$F$4^2)+(Q823^2*Markiwitz!$G$4^2)+(R823^2*Markiwitz!$H$4^2)+(S823^2*Markiwitz!$I$4^2)+(T823^2*Markiwitz!$J$4^2)+(2*L823*M823*Markiwitz!$B$8)+(2*L823*N823*Markiwitz!$E$8)+(2*L823*O823*Markiwitz!$H$8)+(2*L823*P823*Markiwitz!$B$11)+(2*L823*Q823*Markiwitz!$E$11)+(2*L823*R823*Markiwitz!$H$11)+(2*L823*S823*Markiwitz!$K$8)+(2*L823*T823*Markiwitz!$K$11)</f>
        <v>1.3686322687681478E-2</v>
      </c>
      <c r="V823" s="5">
        <f t="shared" ca="1" si="210"/>
        <v>0.11698855793487446</v>
      </c>
      <c r="W823" s="42">
        <f ca="1">SUMPRODUCT(L823:T823,Markiwitz!$B$3:$J$3)</f>
        <v>0.2249361130748484</v>
      </c>
    </row>
    <row r="824" spans="1:23" x14ac:dyDescent="0.25">
      <c r="A824">
        <v>823</v>
      </c>
      <c r="B824" s="25">
        <f t="shared" ca="1" si="209"/>
        <v>1</v>
      </c>
      <c r="C824" s="46">
        <v>0</v>
      </c>
      <c r="D824">
        <f t="shared" ca="1" si="225"/>
        <v>0.6098372088963776</v>
      </c>
      <c r="E824">
        <f t="shared" ca="1" si="225"/>
        <v>0.10197328522352866</v>
      </c>
      <c r="F824">
        <f t="shared" ca="1" si="225"/>
        <v>0.57116640705177302</v>
      </c>
      <c r="G824">
        <f t="shared" ca="1" si="225"/>
        <v>5.3537007641005108E-2</v>
      </c>
      <c r="H824">
        <f t="shared" ca="1" si="225"/>
        <v>3.8412640248989272E-3</v>
      </c>
      <c r="I824">
        <f t="shared" ca="1" si="225"/>
        <v>0.59489433703804007</v>
      </c>
      <c r="J824">
        <f t="shared" ca="1" si="225"/>
        <v>0.79373443713453617</v>
      </c>
      <c r="K824">
        <f t="shared" ca="1" si="225"/>
        <v>0.78353356733814727</v>
      </c>
      <c r="L824" s="42">
        <f t="shared" ca="1" si="211"/>
        <v>0</v>
      </c>
      <c r="M824" s="42">
        <f t="shared" ca="1" si="212"/>
        <v>0.17361826849410697</v>
      </c>
      <c r="N824" s="42">
        <f t="shared" ca="1" si="213"/>
        <v>2.9031395518165332E-2</v>
      </c>
      <c r="O824" s="42">
        <f t="shared" ca="1" si="214"/>
        <v>0.16260884243811211</v>
      </c>
      <c r="P824" s="42">
        <f t="shared" ca="1" si="215"/>
        <v>1.5241776709243844E-2</v>
      </c>
      <c r="Q824" s="42">
        <f t="shared" ca="1" si="216"/>
        <v>1.0935928459310797E-3</v>
      </c>
      <c r="R824" s="42">
        <f t="shared" ca="1" si="217"/>
        <v>0.16936409131284103</v>
      </c>
      <c r="S824" s="42">
        <f t="shared" ca="1" si="218"/>
        <v>0.2259730902101427</v>
      </c>
      <c r="T824" s="42">
        <f t="shared" ca="1" si="219"/>
        <v>0.22306894247145689</v>
      </c>
      <c r="U824">
        <f ca="1">+(L824^2*Markiwitz!$B$4^2)+(M824^2*Markiwitz!$C$4^2)+(N824^2*Markiwitz!$D$4^2)+(O824^2*Markiwitz!$E$4^2)+(P824^2*Markiwitz!$F$4^2)+(Q824^2*Markiwitz!$G$4^2)+(R824^2*Markiwitz!$H$4^2)+(S824^2*Markiwitz!$I$4^2)+(T824^2*Markiwitz!$J$4^2)+(2*L824*M824*Markiwitz!$B$8)+(2*L824*N824*Markiwitz!$E$8)+(2*L824*O824*Markiwitz!$H$8)+(2*L824*P824*Markiwitz!$B$11)+(2*L824*Q824*Markiwitz!$E$11)+(2*L824*R824*Markiwitz!$H$11)+(2*L824*S824*Markiwitz!$K$8)+(2*L824*T824*Markiwitz!$K$11)</f>
        <v>1.2700762677952586E-2</v>
      </c>
      <c r="V824" s="5">
        <f t="shared" ca="1" si="210"/>
        <v>0.11269766048127434</v>
      </c>
      <c r="W824" s="42">
        <f ca="1">SUMPRODUCT(L824:T824,Markiwitz!$B$3:$J$3)</f>
        <v>9.462300995221605E-2</v>
      </c>
    </row>
    <row r="825" spans="1:23" x14ac:dyDescent="0.25">
      <c r="A825">
        <v>824</v>
      </c>
      <c r="B825" s="25">
        <f t="shared" ca="1" si="209"/>
        <v>1.0000000000000002</v>
      </c>
      <c r="C825" s="46">
        <v>0</v>
      </c>
      <c r="D825">
        <f t="shared" ca="1" si="225"/>
        <v>0.43063421322766016</v>
      </c>
      <c r="E825">
        <f t="shared" ca="1" si="225"/>
        <v>0.61876924651365017</v>
      </c>
      <c r="F825">
        <f t="shared" ca="1" si="225"/>
        <v>0.11671594484338232</v>
      </c>
      <c r="G825">
        <f t="shared" ca="1" si="225"/>
        <v>0.90275603362741474</v>
      </c>
      <c r="H825">
        <f t="shared" ca="1" si="225"/>
        <v>0.52392717024859981</v>
      </c>
      <c r="I825">
        <f t="shared" ca="1" si="225"/>
        <v>0.75558749867223496</v>
      </c>
      <c r="J825">
        <f t="shared" ca="1" si="225"/>
        <v>0.79300944371101501</v>
      </c>
      <c r="K825">
        <f t="shared" ca="1" si="225"/>
        <v>0.18682192584435875</v>
      </c>
      <c r="L825" s="42">
        <f t="shared" ca="1" si="211"/>
        <v>0</v>
      </c>
      <c r="M825" s="42">
        <f t="shared" ca="1" si="212"/>
        <v>9.9494495729260723E-2</v>
      </c>
      <c r="N825" s="42">
        <f t="shared" ca="1" si="213"/>
        <v>0.14296154895176338</v>
      </c>
      <c r="O825" s="42">
        <f t="shared" ca="1" si="214"/>
        <v>2.6966259807177442E-2</v>
      </c>
      <c r="P825" s="42">
        <f t="shared" ca="1" si="215"/>
        <v>0.20857436212301853</v>
      </c>
      <c r="Q825" s="42">
        <f t="shared" ca="1" si="216"/>
        <v>0.12104906670567979</v>
      </c>
      <c r="R825" s="42">
        <f t="shared" ca="1" si="217"/>
        <v>0.17457228165005162</v>
      </c>
      <c r="S825" s="42">
        <f t="shared" ca="1" si="218"/>
        <v>0.18321831449294879</v>
      </c>
      <c r="T825" s="42">
        <f t="shared" ca="1" si="219"/>
        <v>4.3163670540099813E-2</v>
      </c>
      <c r="U825">
        <f ca="1">+(L825^2*Markiwitz!$B$4^2)+(M825^2*Markiwitz!$C$4^2)+(N825^2*Markiwitz!$D$4^2)+(O825^2*Markiwitz!$E$4^2)+(P825^2*Markiwitz!$F$4^2)+(Q825^2*Markiwitz!$G$4^2)+(R825^2*Markiwitz!$H$4^2)+(S825^2*Markiwitz!$I$4^2)+(T825^2*Markiwitz!$J$4^2)+(2*L825*M825*Markiwitz!$B$8)+(2*L825*N825*Markiwitz!$E$8)+(2*L825*O825*Markiwitz!$H$8)+(2*L825*P825*Markiwitz!$B$11)+(2*L825*Q825*Markiwitz!$E$11)+(2*L825*R825*Markiwitz!$H$11)+(2*L825*S825*Markiwitz!$K$8)+(2*L825*T825*Markiwitz!$K$11)</f>
        <v>1.7465615236012515E-2</v>
      </c>
      <c r="V825" s="5">
        <f t="shared" ca="1" si="210"/>
        <v>0.13215753945958783</v>
      </c>
      <c r="W825" s="42">
        <f ca="1">SUMPRODUCT(L825:T825,Markiwitz!$B$3:$J$3)</f>
        <v>0.45421692646299494</v>
      </c>
    </row>
    <row r="826" spans="1:23" x14ac:dyDescent="0.25">
      <c r="A826">
        <v>825</v>
      </c>
      <c r="B826" s="25">
        <f t="shared" ca="1" si="209"/>
        <v>0.99999999999999989</v>
      </c>
      <c r="C826" s="46">
        <v>0</v>
      </c>
      <c r="D826">
        <f t="shared" ca="1" si="225"/>
        <v>0.52868556210196749</v>
      </c>
      <c r="E826">
        <f t="shared" ca="1" si="225"/>
        <v>0.45140595948339202</v>
      </c>
      <c r="F826">
        <f t="shared" ca="1" si="225"/>
        <v>0.55564224549736474</v>
      </c>
      <c r="G826">
        <f t="shared" ca="1" si="225"/>
        <v>0.69267523074530246</v>
      </c>
      <c r="H826">
        <f t="shared" ca="1" si="225"/>
        <v>0.21639269819369422</v>
      </c>
      <c r="I826">
        <f t="shared" ca="1" si="225"/>
        <v>0.89968034082400006</v>
      </c>
      <c r="J826">
        <f t="shared" ca="1" si="225"/>
        <v>0.17170761653083766</v>
      </c>
      <c r="K826">
        <f t="shared" ca="1" si="225"/>
        <v>0.2817778386144052</v>
      </c>
      <c r="L826" s="42">
        <f t="shared" ca="1" si="211"/>
        <v>0</v>
      </c>
      <c r="M826" s="42">
        <f t="shared" ca="1" si="212"/>
        <v>0.13920223467337284</v>
      </c>
      <c r="N826" s="42">
        <f t="shared" ca="1" si="213"/>
        <v>0.11885461379943427</v>
      </c>
      <c r="O826" s="42">
        <f t="shared" ca="1" si="214"/>
        <v>0.14629989505415353</v>
      </c>
      <c r="P826" s="42">
        <f t="shared" ca="1" si="215"/>
        <v>0.18238050541664574</v>
      </c>
      <c r="Q826" s="42">
        <f t="shared" ca="1" si="216"/>
        <v>5.6975921634404826E-2</v>
      </c>
      <c r="R826" s="42">
        <f t="shared" ca="1" si="217"/>
        <v>0.2368846870651784</v>
      </c>
      <c r="S826" s="42">
        <f t="shared" ca="1" si="218"/>
        <v>4.5210396585260229E-2</v>
      </c>
      <c r="T826" s="42">
        <f t="shared" ca="1" si="219"/>
        <v>7.4191745771550049E-2</v>
      </c>
      <c r="U826">
        <f ca="1">+(L826^2*Markiwitz!$B$4^2)+(M826^2*Markiwitz!$C$4^2)+(N826^2*Markiwitz!$D$4^2)+(O826^2*Markiwitz!$E$4^2)+(P826^2*Markiwitz!$F$4^2)+(Q826^2*Markiwitz!$G$4^2)+(R826^2*Markiwitz!$H$4^2)+(S826^2*Markiwitz!$I$4^2)+(T826^2*Markiwitz!$J$4^2)+(2*L826*M826*Markiwitz!$B$8)+(2*L826*N826*Markiwitz!$E$8)+(2*L826*O826*Markiwitz!$H$8)+(2*L826*P826*Markiwitz!$B$11)+(2*L826*Q826*Markiwitz!$E$11)+(2*L826*R826*Markiwitz!$H$11)+(2*L826*S826*Markiwitz!$K$8)+(2*L826*T826*Markiwitz!$K$11)</f>
        <v>1.3645169136312361E-2</v>
      </c>
      <c r="V826" s="5">
        <f t="shared" ca="1" si="210"/>
        <v>0.11681253843792781</v>
      </c>
      <c r="W826" s="42">
        <f ca="1">SUMPRODUCT(L826:T826,Markiwitz!$B$3:$J$3)</f>
        <v>0.31988084526151922</v>
      </c>
    </row>
    <row r="827" spans="1:23" x14ac:dyDescent="0.25">
      <c r="A827">
        <v>826</v>
      </c>
      <c r="B827" s="25">
        <f t="shared" ca="1" si="209"/>
        <v>1</v>
      </c>
      <c r="C827" s="46">
        <v>0</v>
      </c>
      <c r="D827">
        <f t="shared" ca="1" si="225"/>
        <v>0.16293246362733849</v>
      </c>
      <c r="E827">
        <f t="shared" ca="1" si="225"/>
        <v>0.39541401662734477</v>
      </c>
      <c r="F827">
        <f t="shared" ca="1" si="225"/>
        <v>0.51186668985145689</v>
      </c>
      <c r="G827">
        <f t="shared" ca="1" si="225"/>
        <v>0.72271966445536595</v>
      </c>
      <c r="H827">
        <f t="shared" ca="1" si="225"/>
        <v>0.27093103883456926</v>
      </c>
      <c r="I827">
        <f t="shared" ca="1" si="225"/>
        <v>0.8383688872310302</v>
      </c>
      <c r="J827">
        <f t="shared" ca="1" si="225"/>
        <v>0.9030673502694051</v>
      </c>
      <c r="K827">
        <f t="shared" ca="1" si="225"/>
        <v>0.66898517195576324</v>
      </c>
      <c r="L827" s="42">
        <f t="shared" ca="1" si="211"/>
        <v>0</v>
      </c>
      <c r="M827" s="42">
        <f t="shared" ca="1" si="212"/>
        <v>3.6415305088340733E-2</v>
      </c>
      <c r="N827" s="42">
        <f t="shared" ca="1" si="213"/>
        <v>8.8374788738387208E-2</v>
      </c>
      <c r="O827" s="42">
        <f t="shared" ca="1" si="214"/>
        <v>0.11440188935050456</v>
      </c>
      <c r="P827" s="42">
        <f t="shared" ca="1" si="215"/>
        <v>0.16152739907425964</v>
      </c>
      <c r="Q827" s="42">
        <f t="shared" ca="1" si="216"/>
        <v>6.0552920010021292E-2</v>
      </c>
      <c r="R827" s="42">
        <f t="shared" ca="1" si="217"/>
        <v>0.18737492900689282</v>
      </c>
      <c r="S827" s="42">
        <f t="shared" ca="1" si="218"/>
        <v>0.20183499557581103</v>
      </c>
      <c r="T827" s="42">
        <f t="shared" ca="1" si="219"/>
        <v>0.14951777315578269</v>
      </c>
      <c r="U827">
        <f ca="1">+(L827^2*Markiwitz!$B$4^2)+(M827^2*Markiwitz!$C$4^2)+(N827^2*Markiwitz!$D$4^2)+(O827^2*Markiwitz!$E$4^2)+(P827^2*Markiwitz!$F$4^2)+(Q827^2*Markiwitz!$G$4^2)+(R827^2*Markiwitz!$H$4^2)+(S827^2*Markiwitz!$I$4^2)+(T827^2*Markiwitz!$J$4^2)+(2*L827*M827*Markiwitz!$B$8)+(2*L827*N827*Markiwitz!$E$8)+(2*L827*O827*Markiwitz!$H$8)+(2*L827*P827*Markiwitz!$B$11)+(2*L827*Q827*Markiwitz!$E$11)+(2*L827*R827*Markiwitz!$H$11)+(2*L827*S827*Markiwitz!$K$8)+(2*L827*T827*Markiwitz!$K$11)</f>
        <v>1.4067341908320288E-2</v>
      </c>
      <c r="V827" s="5">
        <f t="shared" ca="1" si="210"/>
        <v>0.11860582577732127</v>
      </c>
      <c r="W827" s="42">
        <f ca="1">SUMPRODUCT(L827:T827,Markiwitz!$B$3:$J$3)</f>
        <v>0.2840695286587368</v>
      </c>
    </row>
    <row r="828" spans="1:23" x14ac:dyDescent="0.25">
      <c r="A828">
        <v>827</v>
      </c>
      <c r="B828" s="25">
        <f t="shared" ca="1" si="209"/>
        <v>1.0000000000000002</v>
      </c>
      <c r="C828" s="46">
        <v>0</v>
      </c>
      <c r="D828">
        <f t="shared" ca="1" si="225"/>
        <v>0.13448906884988931</v>
      </c>
      <c r="E828">
        <f t="shared" ca="1" si="225"/>
        <v>0.30671326537242327</v>
      </c>
      <c r="F828">
        <f t="shared" ca="1" si="225"/>
        <v>0.76942565398249052</v>
      </c>
      <c r="G828">
        <f t="shared" ca="1" si="225"/>
        <v>0.60344542641121701</v>
      </c>
      <c r="H828">
        <f t="shared" ca="1" si="225"/>
        <v>0.91607555603253443</v>
      </c>
      <c r="I828">
        <f t="shared" ca="1" si="225"/>
        <v>0.34094954753693096</v>
      </c>
      <c r="J828">
        <f t="shared" ca="1" si="225"/>
        <v>0.20726155611989039</v>
      </c>
      <c r="K828">
        <f t="shared" ca="1" si="225"/>
        <v>0.72576980360794308</v>
      </c>
      <c r="L828" s="42">
        <f t="shared" ca="1" si="211"/>
        <v>0</v>
      </c>
      <c r="M828" s="42">
        <f t="shared" ca="1" si="212"/>
        <v>3.3587589051925534E-2</v>
      </c>
      <c r="N828" s="42">
        <f t="shared" ca="1" si="213"/>
        <v>7.6599229976091948E-2</v>
      </c>
      <c r="O828" s="42">
        <f t="shared" ca="1" si="214"/>
        <v>0.1921580162088706</v>
      </c>
      <c r="P828" s="42">
        <f t="shared" ca="1" si="215"/>
        <v>0.15070575750796872</v>
      </c>
      <c r="Q828" s="42">
        <f t="shared" ca="1" si="216"/>
        <v>0.22878267787605605</v>
      </c>
      <c r="R828" s="42">
        <f t="shared" ca="1" si="217"/>
        <v>8.5149472652623043E-2</v>
      </c>
      <c r="S828" s="42">
        <f t="shared" ca="1" si="218"/>
        <v>5.1761946400175479E-2</v>
      </c>
      <c r="T828" s="42">
        <f t="shared" ca="1" si="219"/>
        <v>0.18125531032628869</v>
      </c>
      <c r="U828">
        <f ca="1">+(L828^2*Markiwitz!$B$4^2)+(M828^2*Markiwitz!$C$4^2)+(N828^2*Markiwitz!$D$4^2)+(O828^2*Markiwitz!$E$4^2)+(P828^2*Markiwitz!$F$4^2)+(Q828^2*Markiwitz!$G$4^2)+(R828^2*Markiwitz!$H$4^2)+(S828^2*Markiwitz!$I$4^2)+(T828^2*Markiwitz!$J$4^2)+(2*L828*M828*Markiwitz!$B$8)+(2*L828*N828*Markiwitz!$E$8)+(2*L828*O828*Markiwitz!$H$8)+(2*L828*P828*Markiwitz!$B$11)+(2*L828*Q828*Markiwitz!$E$11)+(2*L828*R828*Markiwitz!$H$11)+(2*L828*S828*Markiwitz!$K$8)+(2*L828*T828*Markiwitz!$K$11)</f>
        <v>2.2291581140307843E-2</v>
      </c>
      <c r="V828" s="5">
        <f t="shared" ca="1" si="210"/>
        <v>0.14930365414251537</v>
      </c>
      <c r="W828" s="42">
        <f ca="1">SUMPRODUCT(L828:T828,Markiwitz!$B$3:$J$3)</f>
        <v>0.7707766234184269</v>
      </c>
    </row>
    <row r="829" spans="1:23" x14ac:dyDescent="0.25">
      <c r="A829">
        <v>828</v>
      </c>
      <c r="B829" s="25">
        <f t="shared" ca="1" si="209"/>
        <v>1</v>
      </c>
      <c r="C829" s="46">
        <v>0</v>
      </c>
      <c r="D829">
        <f t="shared" ca="1" si="225"/>
        <v>0.29113328457994203</v>
      </c>
      <c r="E829">
        <f t="shared" ca="1" si="225"/>
        <v>0.67465060800060839</v>
      </c>
      <c r="F829">
        <f t="shared" ca="1" si="225"/>
        <v>0.13774100111816667</v>
      </c>
      <c r="G829">
        <f t="shared" ca="1" si="225"/>
        <v>0.49650244698873447</v>
      </c>
      <c r="H829">
        <f t="shared" ca="1" si="225"/>
        <v>0.74335982155718849</v>
      </c>
      <c r="I829">
        <f t="shared" ca="1" si="225"/>
        <v>0.84123514022085866</v>
      </c>
      <c r="J829">
        <f t="shared" ca="1" si="225"/>
        <v>0.71543147554446285</v>
      </c>
      <c r="K829">
        <f t="shared" ca="1" si="225"/>
        <v>0.10921895880019128</v>
      </c>
      <c r="L829" s="42">
        <f t="shared" ca="1" si="211"/>
        <v>0</v>
      </c>
      <c r="M829" s="42">
        <f t="shared" ca="1" si="212"/>
        <v>7.2614986231037196E-2</v>
      </c>
      <c r="N829" s="42">
        <f t="shared" ca="1" si="213"/>
        <v>0.16827256519779002</v>
      </c>
      <c r="O829" s="42">
        <f t="shared" ca="1" si="214"/>
        <v>3.435560765261278E-2</v>
      </c>
      <c r="P829" s="42">
        <f t="shared" ca="1" si="215"/>
        <v>0.12383853122044286</v>
      </c>
      <c r="Q829" s="42">
        <f t="shared" ca="1" si="216"/>
        <v>0.18541014053052887</v>
      </c>
      <c r="R829" s="42">
        <f t="shared" ca="1" si="217"/>
        <v>0.20982237813288801</v>
      </c>
      <c r="S829" s="42">
        <f t="shared" ca="1" si="218"/>
        <v>0.17844420235518141</v>
      </c>
      <c r="T829" s="42">
        <f t="shared" ca="1" si="219"/>
        <v>2.7241588679518917E-2</v>
      </c>
      <c r="U829">
        <f ca="1">+(L829^2*Markiwitz!$B$4^2)+(M829^2*Markiwitz!$C$4^2)+(N829^2*Markiwitz!$D$4^2)+(O829^2*Markiwitz!$E$4^2)+(P829^2*Markiwitz!$F$4^2)+(Q829^2*Markiwitz!$G$4^2)+(R829^2*Markiwitz!$H$4^2)+(S829^2*Markiwitz!$I$4^2)+(T829^2*Markiwitz!$J$4^2)+(2*L829*M829*Markiwitz!$B$8)+(2*L829*N829*Markiwitz!$E$8)+(2*L829*O829*Markiwitz!$H$8)+(2*L829*P829*Markiwitz!$B$11)+(2*L829*Q829*Markiwitz!$E$11)+(2*L829*R829*Markiwitz!$H$11)+(2*L829*S829*Markiwitz!$K$8)+(2*L829*T829*Markiwitz!$K$11)</f>
        <v>2.1071828028749063E-2</v>
      </c>
      <c r="V829" s="5">
        <f t="shared" ca="1" si="210"/>
        <v>0.14516138614917212</v>
      </c>
      <c r="W829" s="42">
        <f ca="1">SUMPRODUCT(L829:T829,Markiwitz!$B$3:$J$3)</f>
        <v>0.60895462076163942</v>
      </c>
    </row>
    <row r="830" spans="1:23" x14ac:dyDescent="0.25">
      <c r="A830">
        <v>829</v>
      </c>
      <c r="B830" s="25">
        <f t="shared" ca="1" si="209"/>
        <v>1</v>
      </c>
      <c r="C830" s="46">
        <v>0</v>
      </c>
      <c r="D830">
        <f t="shared" ca="1" si="225"/>
        <v>0.18629208677482645</v>
      </c>
      <c r="E830">
        <f t="shared" ca="1" si="225"/>
        <v>0.69207382627629865</v>
      </c>
      <c r="F830">
        <f t="shared" ca="1" si="225"/>
        <v>0.24434482645577893</v>
      </c>
      <c r="G830">
        <f t="shared" ca="1" si="225"/>
        <v>1.2477638612940822E-2</v>
      </c>
      <c r="H830">
        <f t="shared" ca="1" si="225"/>
        <v>0.32978306515403488</v>
      </c>
      <c r="I830">
        <f t="shared" ca="1" si="225"/>
        <v>0.46394024813686707</v>
      </c>
      <c r="J830">
        <f t="shared" ca="1" si="225"/>
        <v>0.61776364623023539</v>
      </c>
      <c r="K830">
        <f t="shared" ca="1" si="225"/>
        <v>0.15328253499896116</v>
      </c>
      <c r="L830" s="42">
        <f t="shared" ca="1" si="211"/>
        <v>0</v>
      </c>
      <c r="M830" s="42">
        <f t="shared" ca="1" si="212"/>
        <v>6.8998145735020402E-2</v>
      </c>
      <c r="N830" s="42">
        <f t="shared" ca="1" si="213"/>
        <v>0.25632763877149245</v>
      </c>
      <c r="O830" s="42">
        <f t="shared" ca="1" si="214"/>
        <v>9.049949591134375E-2</v>
      </c>
      <c r="P830" s="42">
        <f t="shared" ca="1" si="215"/>
        <v>4.6214197411682334E-3</v>
      </c>
      <c r="Q830" s="42">
        <f t="shared" ca="1" si="216"/>
        <v>0.12214378175892879</v>
      </c>
      <c r="R830" s="42">
        <f t="shared" ca="1" si="217"/>
        <v>0.17183240258605934</v>
      </c>
      <c r="S830" s="42">
        <f t="shared" ca="1" si="218"/>
        <v>0.22880492043611161</v>
      </c>
      <c r="T830" s="42">
        <f t="shared" ca="1" si="219"/>
        <v>5.6772195059875429E-2</v>
      </c>
      <c r="U830">
        <f ca="1">+(L830^2*Markiwitz!$B$4^2)+(M830^2*Markiwitz!$C$4^2)+(N830^2*Markiwitz!$D$4^2)+(O830^2*Markiwitz!$E$4^2)+(P830^2*Markiwitz!$F$4^2)+(Q830^2*Markiwitz!$G$4^2)+(R830^2*Markiwitz!$H$4^2)+(S830^2*Markiwitz!$I$4^2)+(T830^2*Markiwitz!$J$4^2)+(2*L830*M830*Markiwitz!$B$8)+(2*L830*N830*Markiwitz!$E$8)+(2*L830*O830*Markiwitz!$H$8)+(2*L830*P830*Markiwitz!$B$11)+(2*L830*Q830*Markiwitz!$E$11)+(2*L830*R830*Markiwitz!$H$11)+(2*L830*S830*Markiwitz!$K$8)+(2*L830*T830*Markiwitz!$K$11)</f>
        <v>1.8449936658587573E-2</v>
      </c>
      <c r="V830" s="5">
        <f t="shared" ca="1" si="210"/>
        <v>0.13583054390889987</v>
      </c>
      <c r="W830" s="42">
        <f ca="1">SUMPRODUCT(L830:T830,Markiwitz!$B$3:$J$3)</f>
        <v>0.42494781489717154</v>
      </c>
    </row>
    <row r="831" spans="1:23" x14ac:dyDescent="0.25">
      <c r="A831">
        <v>830</v>
      </c>
      <c r="B831" s="25">
        <f t="shared" ca="1" si="209"/>
        <v>0.99999999999999989</v>
      </c>
      <c r="C831" s="46">
        <v>0</v>
      </c>
      <c r="D831">
        <f t="shared" ca="1" si="225"/>
        <v>0.51924373841899529</v>
      </c>
      <c r="E831">
        <f t="shared" ca="1" si="225"/>
        <v>0.7551624460801124</v>
      </c>
      <c r="F831">
        <f t="shared" ca="1" si="225"/>
        <v>0.19135776071323685</v>
      </c>
      <c r="G831">
        <f t="shared" ca="1" si="225"/>
        <v>0.69867431878745412</v>
      </c>
      <c r="H831">
        <f t="shared" ca="1" si="225"/>
        <v>0.88537612827772982</v>
      </c>
      <c r="I831">
        <f t="shared" ca="1" si="225"/>
        <v>0.89279476387441215</v>
      </c>
      <c r="J831">
        <f t="shared" ca="1" si="225"/>
        <v>0.23270927084823489</v>
      </c>
      <c r="K831">
        <f t="shared" ca="1" si="225"/>
        <v>8.0290770913260201E-2</v>
      </c>
      <c r="L831" s="42">
        <f t="shared" ca="1" si="211"/>
        <v>0</v>
      </c>
      <c r="M831" s="42">
        <f t="shared" ca="1" si="212"/>
        <v>0.12201396187262338</v>
      </c>
      <c r="N831" s="42">
        <f t="shared" ca="1" si="213"/>
        <v>0.17745107949535768</v>
      </c>
      <c r="O831" s="42">
        <f t="shared" ca="1" si="214"/>
        <v>4.4966008816566455E-2</v>
      </c>
      <c r="P831" s="42">
        <f t="shared" ca="1" si="215"/>
        <v>0.16417727434418097</v>
      </c>
      <c r="Q831" s="42">
        <f t="shared" ca="1" si="216"/>
        <v>0.20804920919708461</v>
      </c>
      <c r="R831" s="42">
        <f t="shared" ca="1" si="217"/>
        <v>0.2097924697390347</v>
      </c>
      <c r="S831" s="42">
        <f t="shared" ca="1" si="218"/>
        <v>5.4682951376816835E-2</v>
      </c>
      <c r="T831" s="42">
        <f t="shared" ca="1" si="219"/>
        <v>1.8867045158335382E-2</v>
      </c>
      <c r="U831">
        <f ca="1">+(L831^2*Markiwitz!$B$4^2)+(M831^2*Markiwitz!$C$4^2)+(N831^2*Markiwitz!$D$4^2)+(O831^2*Markiwitz!$E$4^2)+(P831^2*Markiwitz!$F$4^2)+(Q831^2*Markiwitz!$G$4^2)+(R831^2*Markiwitz!$H$4^2)+(S831^2*Markiwitz!$I$4^2)+(T831^2*Markiwitz!$J$4^2)+(2*L831*M831*Markiwitz!$B$8)+(2*L831*N831*Markiwitz!$E$8)+(2*L831*O831*Markiwitz!$H$8)+(2*L831*P831*Markiwitz!$B$11)+(2*L831*Q831*Markiwitz!$E$11)+(2*L831*R831*Markiwitz!$H$11)+(2*L831*S831*Markiwitz!$K$8)+(2*L831*T831*Markiwitz!$K$11)</f>
        <v>2.2105092003242333E-2</v>
      </c>
      <c r="V831" s="5">
        <f t="shared" ca="1" si="210"/>
        <v>0.14867781274703476</v>
      </c>
      <c r="W831" s="42">
        <f ca="1">SUMPRODUCT(L831:T831,Markiwitz!$B$3:$J$3)</f>
        <v>0.70452948289974793</v>
      </c>
    </row>
    <row r="832" spans="1:23" x14ac:dyDescent="0.25">
      <c r="A832">
        <v>831</v>
      </c>
      <c r="B832" s="25">
        <f t="shared" ca="1" si="209"/>
        <v>1.0000000000000002</v>
      </c>
      <c r="C832" s="46">
        <v>0</v>
      </c>
      <c r="D832">
        <f t="shared" ref="D832:K841" ca="1" si="226">RAND()</f>
        <v>0.44698307609447052</v>
      </c>
      <c r="E832">
        <f t="shared" ca="1" si="226"/>
        <v>0.47334497382894347</v>
      </c>
      <c r="F832">
        <f t="shared" ca="1" si="226"/>
        <v>0.3698367343409602</v>
      </c>
      <c r="G832">
        <f t="shared" ca="1" si="226"/>
        <v>0.11336339493194425</v>
      </c>
      <c r="H832">
        <f t="shared" ca="1" si="226"/>
        <v>5.7717939500469773E-2</v>
      </c>
      <c r="I832">
        <f t="shared" ca="1" si="226"/>
        <v>0.11825931771497455</v>
      </c>
      <c r="J832">
        <f t="shared" ca="1" si="226"/>
        <v>0.65624084820958484</v>
      </c>
      <c r="K832">
        <f t="shared" ca="1" si="226"/>
        <v>3.5141372141663019E-2</v>
      </c>
      <c r="L832" s="42">
        <f t="shared" ca="1" si="211"/>
        <v>0</v>
      </c>
      <c r="M832" s="42">
        <f t="shared" ca="1" si="212"/>
        <v>0.19683187530800766</v>
      </c>
      <c r="N832" s="42">
        <f t="shared" ca="1" si="213"/>
        <v>0.20844050669757183</v>
      </c>
      <c r="O832" s="42">
        <f t="shared" ca="1" si="214"/>
        <v>0.16285998703614266</v>
      </c>
      <c r="P832" s="42">
        <f t="shared" ca="1" si="215"/>
        <v>4.9920300810272468E-2</v>
      </c>
      <c r="Q832" s="42">
        <f t="shared" ca="1" si="216"/>
        <v>2.5416466256522181E-2</v>
      </c>
      <c r="R832" s="42">
        <f t="shared" ca="1" si="217"/>
        <v>5.2076251928527738E-2</v>
      </c>
      <c r="S832" s="42">
        <f t="shared" ca="1" si="218"/>
        <v>0.28897988249449985</v>
      </c>
      <c r="T832" s="42">
        <f t="shared" ca="1" si="219"/>
        <v>1.5474729468455767E-2</v>
      </c>
      <c r="U832">
        <f ca="1">+(L832^2*Markiwitz!$B$4^2)+(M832^2*Markiwitz!$C$4^2)+(N832^2*Markiwitz!$D$4^2)+(O832^2*Markiwitz!$E$4^2)+(P832^2*Markiwitz!$F$4^2)+(Q832^2*Markiwitz!$G$4^2)+(R832^2*Markiwitz!$H$4^2)+(S832^2*Markiwitz!$I$4^2)+(T832^2*Markiwitz!$J$4^2)+(2*L832*M832*Markiwitz!$B$8)+(2*L832*N832*Markiwitz!$E$8)+(2*L832*O832*Markiwitz!$H$8)+(2*L832*P832*Markiwitz!$B$11)+(2*L832*Q832*Markiwitz!$E$11)+(2*L832*R832*Markiwitz!$H$11)+(2*L832*S832*Markiwitz!$K$8)+(2*L832*T832*Markiwitz!$K$11)</f>
        <v>1.6902005331012909E-2</v>
      </c>
      <c r="V832" s="5">
        <f t="shared" ca="1" si="210"/>
        <v>0.13000771258280375</v>
      </c>
      <c r="W832" s="42">
        <f ca="1">SUMPRODUCT(L832:T832,Markiwitz!$B$3:$J$3)</f>
        <v>0.18785019701188571</v>
      </c>
    </row>
    <row r="833" spans="1:23" x14ac:dyDescent="0.25">
      <c r="A833">
        <v>832</v>
      </c>
      <c r="B833" s="25">
        <f t="shared" ca="1" si="209"/>
        <v>0.99999999999999989</v>
      </c>
      <c r="C833" s="46">
        <v>0</v>
      </c>
      <c r="D833">
        <f t="shared" ca="1" si="226"/>
        <v>0.11514445876578872</v>
      </c>
      <c r="E833">
        <f t="shared" ca="1" si="226"/>
        <v>0.2879416213701893</v>
      </c>
      <c r="F833">
        <f t="shared" ca="1" si="226"/>
        <v>0.76275269060490658</v>
      </c>
      <c r="G833">
        <f t="shared" ca="1" si="226"/>
        <v>0.53010632192305451</v>
      </c>
      <c r="H833">
        <f t="shared" ca="1" si="226"/>
        <v>0.60696486943891081</v>
      </c>
      <c r="I833">
        <f t="shared" ca="1" si="226"/>
        <v>0.55567966782436073</v>
      </c>
      <c r="J833">
        <f t="shared" ca="1" si="226"/>
        <v>0.53548500602951965</v>
      </c>
      <c r="K833">
        <f t="shared" ca="1" si="226"/>
        <v>0.85988540489769782</v>
      </c>
      <c r="L833" s="42">
        <f t="shared" ca="1" si="211"/>
        <v>0</v>
      </c>
      <c r="M833" s="42">
        <f t="shared" ca="1" si="212"/>
        <v>2.7067592939274857E-2</v>
      </c>
      <c r="N833" s="42">
        <f t="shared" ca="1" si="213"/>
        <v>6.7687899887361153E-2</v>
      </c>
      <c r="O833" s="42">
        <f t="shared" ca="1" si="214"/>
        <v>0.17930415031630245</v>
      </c>
      <c r="P833" s="42">
        <f t="shared" ca="1" si="215"/>
        <v>0.12461478641829933</v>
      </c>
      <c r="Q833" s="42">
        <f t="shared" ca="1" si="216"/>
        <v>0.14268231567990916</v>
      </c>
      <c r="R833" s="42">
        <f t="shared" ca="1" si="217"/>
        <v>0.13062644277042851</v>
      </c>
      <c r="S833" s="42">
        <f t="shared" ca="1" si="218"/>
        <v>0.12587918101881485</v>
      </c>
      <c r="T833" s="42">
        <f t="shared" ca="1" si="219"/>
        <v>0.2021376309696096</v>
      </c>
      <c r="U833">
        <f ca="1">+(L833^2*Markiwitz!$B$4^2)+(M833^2*Markiwitz!$C$4^2)+(N833^2*Markiwitz!$D$4^2)+(O833^2*Markiwitz!$E$4^2)+(P833^2*Markiwitz!$F$4^2)+(Q833^2*Markiwitz!$G$4^2)+(R833^2*Markiwitz!$H$4^2)+(S833^2*Markiwitz!$I$4^2)+(T833^2*Markiwitz!$J$4^2)+(2*L833*M833*Markiwitz!$B$8)+(2*L833*N833*Markiwitz!$E$8)+(2*L833*O833*Markiwitz!$H$8)+(2*L833*P833*Markiwitz!$B$11)+(2*L833*Q833*Markiwitz!$E$11)+(2*L833*R833*Markiwitz!$H$11)+(2*L833*S833*Markiwitz!$K$8)+(2*L833*T833*Markiwitz!$K$11)</f>
        <v>1.4761656331607753E-2</v>
      </c>
      <c r="V833" s="5">
        <f t="shared" ca="1" si="210"/>
        <v>0.12149755689563373</v>
      </c>
      <c r="W833" s="42">
        <f ca="1">SUMPRODUCT(L833:T833,Markiwitz!$B$3:$J$3)</f>
        <v>0.51717177172902351</v>
      </c>
    </row>
    <row r="834" spans="1:23" x14ac:dyDescent="0.25">
      <c r="A834">
        <v>833</v>
      </c>
      <c r="B834" s="25">
        <f t="shared" ref="B834:B897" ca="1" si="227">SUM(L834:T834)</f>
        <v>0.99999999999999989</v>
      </c>
      <c r="C834" s="46">
        <v>0</v>
      </c>
      <c r="D834">
        <f t="shared" ca="1" si="226"/>
        <v>0.84393451693974497</v>
      </c>
      <c r="E834">
        <f t="shared" ca="1" si="226"/>
        <v>0.95317935376692409</v>
      </c>
      <c r="F834">
        <f t="shared" ca="1" si="226"/>
        <v>0.11134153300397709</v>
      </c>
      <c r="G834">
        <f t="shared" ca="1" si="226"/>
        <v>0.59292749499065189</v>
      </c>
      <c r="H834">
        <f t="shared" ca="1" si="226"/>
        <v>0.20898925692130177</v>
      </c>
      <c r="I834">
        <f t="shared" ca="1" si="226"/>
        <v>0.83903588800067563</v>
      </c>
      <c r="J834">
        <f t="shared" ca="1" si="226"/>
        <v>0.45555768007401254</v>
      </c>
      <c r="K834">
        <f t="shared" ca="1" si="226"/>
        <v>0.91576958988368007</v>
      </c>
      <c r="L834" s="42">
        <f t="shared" ca="1" si="211"/>
        <v>0</v>
      </c>
      <c r="M834" s="42">
        <f t="shared" ca="1" si="212"/>
        <v>0.17150577366161732</v>
      </c>
      <c r="N834" s="42">
        <f t="shared" ca="1" si="213"/>
        <v>0.19370669077367356</v>
      </c>
      <c r="O834" s="42">
        <f t="shared" ca="1" si="214"/>
        <v>2.2627011190112255E-2</v>
      </c>
      <c r="P834" s="42">
        <f t="shared" ca="1" si="215"/>
        <v>0.12049570993062836</v>
      </c>
      <c r="Q834" s="42">
        <f t="shared" ca="1" si="216"/>
        <v>4.2471143762701995E-2</v>
      </c>
      <c r="R834" s="42">
        <f t="shared" ca="1" si="217"/>
        <v>0.17051026615574733</v>
      </c>
      <c r="S834" s="42">
        <f t="shared" ca="1" si="218"/>
        <v>9.2579188077175689E-2</v>
      </c>
      <c r="T834" s="42">
        <f t="shared" ca="1" si="219"/>
        <v>0.18610421644834355</v>
      </c>
      <c r="U834">
        <f ca="1">+(L834^2*Markiwitz!$B$4^2)+(M834^2*Markiwitz!$C$4^2)+(N834^2*Markiwitz!$D$4^2)+(O834^2*Markiwitz!$E$4^2)+(P834^2*Markiwitz!$F$4^2)+(Q834^2*Markiwitz!$G$4^2)+(R834^2*Markiwitz!$H$4^2)+(S834^2*Markiwitz!$I$4^2)+(T834^2*Markiwitz!$J$4^2)+(2*L834*M834*Markiwitz!$B$8)+(2*L834*N834*Markiwitz!$E$8)+(2*L834*O834*Markiwitz!$H$8)+(2*L834*P834*Markiwitz!$B$11)+(2*L834*Q834*Markiwitz!$E$11)+(2*L834*R834*Markiwitz!$H$11)+(2*L834*S834*Markiwitz!$K$8)+(2*L834*T834*Markiwitz!$K$11)</f>
        <v>1.0029491832742933E-2</v>
      </c>
      <c r="V834" s="5">
        <f t="shared" ref="V834:V897" ca="1" si="228">SQRT(U834)</f>
        <v>0.10014735060271407</v>
      </c>
      <c r="W834" s="42">
        <f ca="1">SUMPRODUCT(L834:T834,Markiwitz!$B$3:$J$3)</f>
        <v>0.24241503165012304</v>
      </c>
    </row>
    <row r="835" spans="1:23" x14ac:dyDescent="0.25">
      <c r="A835">
        <v>834</v>
      </c>
      <c r="B835" s="25">
        <f t="shared" ca="1" si="227"/>
        <v>1</v>
      </c>
      <c r="C835" s="46">
        <v>0</v>
      </c>
      <c r="D835">
        <f t="shared" ca="1" si="226"/>
        <v>0.52916756068177073</v>
      </c>
      <c r="E835">
        <f t="shared" ca="1" si="226"/>
        <v>0.16792232322108824</v>
      </c>
      <c r="F835">
        <f t="shared" ca="1" si="226"/>
        <v>0.86165212675438652</v>
      </c>
      <c r="G835">
        <f t="shared" ca="1" si="226"/>
        <v>0.41328398310588577</v>
      </c>
      <c r="H835">
        <f t="shared" ca="1" si="226"/>
        <v>0.12427456815514792</v>
      </c>
      <c r="I835">
        <f t="shared" ca="1" si="226"/>
        <v>0.69060851327625772</v>
      </c>
      <c r="J835">
        <f t="shared" ca="1" si="226"/>
        <v>5.243861547897799E-2</v>
      </c>
      <c r="K835">
        <f t="shared" ca="1" si="226"/>
        <v>0.96940882069388323</v>
      </c>
      <c r="L835" s="42">
        <f t="shared" ref="L835:L898" ca="1" si="229">C835/SUM($C835:$K835)</f>
        <v>0</v>
      </c>
      <c r="M835" s="42">
        <f t="shared" ref="M835:M898" ca="1" si="230">D835/SUM($C835:$K835)</f>
        <v>0.13893446827132355</v>
      </c>
      <c r="N835" s="42">
        <f t="shared" ref="N835:N898" ca="1" si="231">E835/SUM($C835:$K835)</f>
        <v>4.4088489962515805E-2</v>
      </c>
      <c r="O835" s="42">
        <f t="shared" ref="O835:O898" ca="1" si="232">F835/SUM($C835:$K835)</f>
        <v>0.22622924941060124</v>
      </c>
      <c r="P835" s="42">
        <f t="shared" ref="P835:P898" ca="1" si="233">G835/SUM($C835:$K835)</f>
        <v>0.10850890096870774</v>
      </c>
      <c r="Q835" s="42">
        <f t="shared" ref="Q835:Q898" ca="1" si="234">H835/SUM($C835:$K835)</f>
        <v>3.2628646064468844E-2</v>
      </c>
      <c r="R835" s="42">
        <f t="shared" ref="R835:R898" ca="1" si="235">I835/SUM($C835:$K835)</f>
        <v>0.181321255694636</v>
      </c>
      <c r="S835" s="42">
        <f t="shared" ref="S835:S898" ca="1" si="236">J835/SUM($C835:$K835)</f>
        <v>1.3767909637298336E-2</v>
      </c>
      <c r="T835" s="42">
        <f t="shared" ref="T835:T898" ca="1" si="237">K835/SUM($C835:$K835)</f>
        <v>0.25452107999044854</v>
      </c>
      <c r="U835">
        <f ca="1">+(L835^2*Markiwitz!$B$4^2)+(M835^2*Markiwitz!$C$4^2)+(N835^2*Markiwitz!$D$4^2)+(O835^2*Markiwitz!$E$4^2)+(P835^2*Markiwitz!$F$4^2)+(Q835^2*Markiwitz!$G$4^2)+(R835^2*Markiwitz!$H$4^2)+(S835^2*Markiwitz!$I$4^2)+(T835^2*Markiwitz!$J$4^2)+(2*L835*M835*Markiwitz!$B$8)+(2*L835*N835*Markiwitz!$E$8)+(2*L835*O835*Markiwitz!$H$8)+(2*L835*P835*Markiwitz!$B$11)+(2*L835*Q835*Markiwitz!$E$11)+(2*L835*R835*Markiwitz!$H$11)+(2*L835*S835*Markiwitz!$K$8)+(2*L835*T835*Markiwitz!$K$11)</f>
        <v>1.1227102547473219E-2</v>
      </c>
      <c r="V835" s="5">
        <f t="shared" ca="1" si="228"/>
        <v>0.10595802257249433</v>
      </c>
      <c r="W835" s="42">
        <f ca="1">SUMPRODUCT(L835:T835,Markiwitz!$B$3:$J$3)</f>
        <v>0.24686832152723728</v>
      </c>
    </row>
    <row r="836" spans="1:23" x14ac:dyDescent="0.25">
      <c r="A836">
        <v>835</v>
      </c>
      <c r="B836" s="25">
        <f t="shared" ca="1" si="227"/>
        <v>1</v>
      </c>
      <c r="C836" s="46">
        <v>0</v>
      </c>
      <c r="D836">
        <f t="shared" ca="1" si="226"/>
        <v>0.30029074126601707</v>
      </c>
      <c r="E836">
        <f t="shared" ca="1" si="226"/>
        <v>7.8786004889906613E-2</v>
      </c>
      <c r="F836">
        <f t="shared" ca="1" si="226"/>
        <v>0.26272350318678606</v>
      </c>
      <c r="G836">
        <f t="shared" ca="1" si="226"/>
        <v>0.98471515001851395</v>
      </c>
      <c r="H836">
        <f t="shared" ca="1" si="226"/>
        <v>0.64664686230027468</v>
      </c>
      <c r="I836">
        <f t="shared" ca="1" si="226"/>
        <v>0.31053300093283376</v>
      </c>
      <c r="J836">
        <f t="shared" ca="1" si="226"/>
        <v>0.55718037967617018</v>
      </c>
      <c r="K836">
        <f t="shared" ca="1" si="226"/>
        <v>7.4535116831224824E-2</v>
      </c>
      <c r="L836" s="42">
        <f t="shared" ca="1" si="229"/>
        <v>0</v>
      </c>
      <c r="M836" s="42">
        <f t="shared" ca="1" si="230"/>
        <v>9.3391097985225296E-2</v>
      </c>
      <c r="N836" s="42">
        <f t="shared" ca="1" si="231"/>
        <v>2.4502625260828779E-2</v>
      </c>
      <c r="O836" s="42">
        <f t="shared" ca="1" si="232"/>
        <v>8.1707602191448098E-2</v>
      </c>
      <c r="P836" s="42">
        <f t="shared" ca="1" si="233"/>
        <v>0.30624863315864775</v>
      </c>
      <c r="Q836" s="42">
        <f t="shared" ca="1" si="234"/>
        <v>0.20110863300119239</v>
      </c>
      <c r="R836" s="42">
        <f t="shared" ca="1" si="235"/>
        <v>9.65764638479924E-2</v>
      </c>
      <c r="S836" s="42">
        <f t="shared" ca="1" si="236"/>
        <v>0.17328435507002746</v>
      </c>
      <c r="T836" s="42">
        <f t="shared" ca="1" si="237"/>
        <v>2.3180589484637824E-2</v>
      </c>
      <c r="U836">
        <f ca="1">+(L836^2*Markiwitz!$B$4^2)+(M836^2*Markiwitz!$C$4^2)+(N836^2*Markiwitz!$D$4^2)+(O836^2*Markiwitz!$E$4^2)+(P836^2*Markiwitz!$F$4^2)+(Q836^2*Markiwitz!$G$4^2)+(R836^2*Markiwitz!$H$4^2)+(S836^2*Markiwitz!$I$4^2)+(T836^2*Markiwitz!$J$4^2)+(2*L836*M836*Markiwitz!$B$8)+(2*L836*N836*Markiwitz!$E$8)+(2*L836*O836*Markiwitz!$H$8)+(2*L836*P836*Markiwitz!$B$11)+(2*L836*Q836*Markiwitz!$E$11)+(2*L836*R836*Markiwitz!$H$11)+(2*L836*S836*Markiwitz!$K$8)+(2*L836*T836*Markiwitz!$K$11)</f>
        <v>2.7018064546189578E-2</v>
      </c>
      <c r="V836" s="5">
        <f t="shared" ca="1" si="228"/>
        <v>0.16437172672387906</v>
      </c>
      <c r="W836" s="42">
        <f ca="1">SUMPRODUCT(L836:T836,Markiwitz!$B$3:$J$3)</f>
        <v>0.69311540682587791</v>
      </c>
    </row>
    <row r="837" spans="1:23" x14ac:dyDescent="0.25">
      <c r="A837">
        <v>836</v>
      </c>
      <c r="B837" s="25">
        <f t="shared" ca="1" si="227"/>
        <v>1</v>
      </c>
      <c r="C837" s="46">
        <v>0</v>
      </c>
      <c r="D837">
        <f t="shared" ca="1" si="226"/>
        <v>0.1289740368517901</v>
      </c>
      <c r="E837">
        <f t="shared" ca="1" si="226"/>
        <v>0.35642312610683624</v>
      </c>
      <c r="F837">
        <f t="shared" ca="1" si="226"/>
        <v>0.67829269046296492</v>
      </c>
      <c r="G837">
        <f t="shared" ca="1" si="226"/>
        <v>0.15223140991589434</v>
      </c>
      <c r="H837">
        <f t="shared" ca="1" si="226"/>
        <v>0.95314775301834032</v>
      </c>
      <c r="I837">
        <f t="shared" ca="1" si="226"/>
        <v>0.47473352157836124</v>
      </c>
      <c r="J837">
        <f t="shared" ca="1" si="226"/>
        <v>0.53861669816688518</v>
      </c>
      <c r="K837">
        <f t="shared" ca="1" si="226"/>
        <v>0.43701388133804064</v>
      </c>
      <c r="L837" s="42">
        <f t="shared" ca="1" si="229"/>
        <v>0</v>
      </c>
      <c r="M837" s="42">
        <f t="shared" ca="1" si="230"/>
        <v>3.4675724170728117E-2</v>
      </c>
      <c r="N837" s="42">
        <f t="shared" ca="1" si="231"/>
        <v>9.5827271213909881E-2</v>
      </c>
      <c r="O837" s="42">
        <f t="shared" ca="1" si="232"/>
        <v>0.18236453487567475</v>
      </c>
      <c r="P837" s="42">
        <f t="shared" ca="1" si="233"/>
        <v>4.0928659048104617E-2</v>
      </c>
      <c r="Q837" s="42">
        <f t="shared" ca="1" si="234"/>
        <v>0.25626156538461892</v>
      </c>
      <c r="R837" s="42">
        <f t="shared" ca="1" si="235"/>
        <v>0.12763598822425459</v>
      </c>
      <c r="S837" s="42">
        <f t="shared" ca="1" si="236"/>
        <v>0.14481150249523267</v>
      </c>
      <c r="T837" s="42">
        <f t="shared" ca="1" si="237"/>
        <v>0.11749475458747632</v>
      </c>
      <c r="U837">
        <f ca="1">+(L837^2*Markiwitz!$B$4^2)+(M837^2*Markiwitz!$C$4^2)+(N837^2*Markiwitz!$D$4^2)+(O837^2*Markiwitz!$E$4^2)+(P837^2*Markiwitz!$F$4^2)+(Q837^2*Markiwitz!$G$4^2)+(R837^2*Markiwitz!$H$4^2)+(S837^2*Markiwitz!$I$4^2)+(T837^2*Markiwitz!$J$4^2)+(2*L837*M837*Markiwitz!$B$8)+(2*L837*N837*Markiwitz!$E$8)+(2*L837*O837*Markiwitz!$H$8)+(2*L837*P837*Markiwitz!$B$11)+(2*L837*Q837*Markiwitz!$E$11)+(2*L837*R837*Markiwitz!$H$11)+(2*L837*S837*Markiwitz!$K$8)+(2*L837*T837*Markiwitz!$K$11)</f>
        <v>2.5933161491196462E-2</v>
      </c>
      <c r="V837" s="5">
        <f t="shared" ca="1" si="228"/>
        <v>0.16103776417721546</v>
      </c>
      <c r="W837" s="42">
        <f ca="1">SUMPRODUCT(L837:T837,Markiwitz!$B$3:$J$3)</f>
        <v>0.80366041251274123</v>
      </c>
    </row>
    <row r="838" spans="1:23" x14ac:dyDescent="0.25">
      <c r="A838">
        <v>837</v>
      </c>
      <c r="B838" s="25">
        <f t="shared" ca="1" si="227"/>
        <v>0.99999999999999989</v>
      </c>
      <c r="C838" s="46">
        <v>0</v>
      </c>
      <c r="D838">
        <f t="shared" ca="1" si="226"/>
        <v>0.34834094568195728</v>
      </c>
      <c r="E838">
        <f t="shared" ca="1" si="226"/>
        <v>0.58879755192649175</v>
      </c>
      <c r="F838">
        <f t="shared" ca="1" si="226"/>
        <v>0.73149579066196069</v>
      </c>
      <c r="G838">
        <f t="shared" ca="1" si="226"/>
        <v>1.4816910000021499E-2</v>
      </c>
      <c r="H838">
        <f t="shared" ca="1" si="226"/>
        <v>0.77335877150232579</v>
      </c>
      <c r="I838">
        <f t="shared" ca="1" si="226"/>
        <v>0.88950230593548407</v>
      </c>
      <c r="J838">
        <f t="shared" ca="1" si="226"/>
        <v>0.95631012798616133</v>
      </c>
      <c r="K838">
        <f t="shared" ca="1" si="226"/>
        <v>0.93419592136042051</v>
      </c>
      <c r="L838" s="42">
        <f t="shared" ca="1" si="229"/>
        <v>0</v>
      </c>
      <c r="M838" s="42">
        <f t="shared" ca="1" si="230"/>
        <v>6.6517668565160809E-2</v>
      </c>
      <c r="N838" s="42">
        <f t="shared" ca="1" si="231"/>
        <v>0.11243421394045167</v>
      </c>
      <c r="O838" s="42">
        <f t="shared" ca="1" si="232"/>
        <v>0.13968324758608133</v>
      </c>
      <c r="P838" s="42">
        <f t="shared" ca="1" si="233"/>
        <v>2.8293725465197198E-3</v>
      </c>
      <c r="Q838" s="42">
        <f t="shared" ca="1" si="234"/>
        <v>0.14767721992613322</v>
      </c>
      <c r="R838" s="42">
        <f t="shared" ca="1" si="235"/>
        <v>0.16985548299046102</v>
      </c>
      <c r="S838" s="42">
        <f t="shared" ca="1" si="236"/>
        <v>0.18261281347317884</v>
      </c>
      <c r="T838" s="42">
        <f t="shared" ca="1" si="237"/>
        <v>0.17838998097201331</v>
      </c>
      <c r="U838">
        <f ca="1">+(L838^2*Markiwitz!$B$4^2)+(M838^2*Markiwitz!$C$4^2)+(N838^2*Markiwitz!$D$4^2)+(O838^2*Markiwitz!$E$4^2)+(P838^2*Markiwitz!$F$4^2)+(Q838^2*Markiwitz!$G$4^2)+(R838^2*Markiwitz!$H$4^2)+(S838^2*Markiwitz!$I$4^2)+(T838^2*Markiwitz!$J$4^2)+(2*L838*M838*Markiwitz!$B$8)+(2*L838*N838*Markiwitz!$E$8)+(2*L838*O838*Markiwitz!$H$8)+(2*L838*P838*Markiwitz!$B$11)+(2*L838*Q838*Markiwitz!$E$11)+(2*L838*R838*Markiwitz!$H$11)+(2*L838*S838*Markiwitz!$K$8)+(2*L838*T838*Markiwitz!$K$11)</f>
        <v>1.578609800992798E-2</v>
      </c>
      <c r="V838" s="5">
        <f t="shared" ca="1" si="228"/>
        <v>0.12564273958302558</v>
      </c>
      <c r="W838" s="42">
        <f ca="1">SUMPRODUCT(L838:T838,Markiwitz!$B$3:$J$3)</f>
        <v>0.49060037406879425</v>
      </c>
    </row>
    <row r="839" spans="1:23" x14ac:dyDescent="0.25">
      <c r="A839">
        <v>838</v>
      </c>
      <c r="B839" s="25">
        <f t="shared" ca="1" si="227"/>
        <v>0.99999999999999978</v>
      </c>
      <c r="C839" s="46">
        <v>0</v>
      </c>
      <c r="D839">
        <f t="shared" ca="1" si="226"/>
        <v>0.92684518707188657</v>
      </c>
      <c r="E839">
        <f t="shared" ca="1" si="226"/>
        <v>0.17727542622463266</v>
      </c>
      <c r="F839">
        <f t="shared" ca="1" si="226"/>
        <v>0.70821577136616676</v>
      </c>
      <c r="G839">
        <f t="shared" ca="1" si="226"/>
        <v>0.43139436555743116</v>
      </c>
      <c r="H839">
        <f t="shared" ca="1" si="226"/>
        <v>0.81698085706673629</v>
      </c>
      <c r="I839">
        <f t="shared" ca="1" si="226"/>
        <v>7.2201072862274174E-2</v>
      </c>
      <c r="J839">
        <f t="shared" ca="1" si="226"/>
        <v>0.24832967437704334</v>
      </c>
      <c r="K839">
        <f t="shared" ca="1" si="226"/>
        <v>0.68232274940341642</v>
      </c>
      <c r="L839" s="42">
        <f t="shared" ca="1" si="229"/>
        <v>0</v>
      </c>
      <c r="M839" s="42">
        <f t="shared" ca="1" si="230"/>
        <v>0.22808670794411531</v>
      </c>
      <c r="N839" s="42">
        <f t="shared" ca="1" si="231"/>
        <v>4.3625590261418982E-2</v>
      </c>
      <c r="O839" s="42">
        <f t="shared" ca="1" si="232"/>
        <v>0.17428434225928879</v>
      </c>
      <c r="P839" s="42">
        <f t="shared" ca="1" si="233"/>
        <v>0.10616154891680214</v>
      </c>
      <c r="Q839" s="42">
        <f t="shared" ca="1" si="234"/>
        <v>0.20105026895636335</v>
      </c>
      <c r="R839" s="42">
        <f t="shared" ca="1" si="235"/>
        <v>1.7767913400096282E-2</v>
      </c>
      <c r="S839" s="42">
        <f t="shared" ca="1" si="236"/>
        <v>6.1111282340942728E-2</v>
      </c>
      <c r="T839" s="42">
        <f t="shared" ca="1" si="237"/>
        <v>0.16791234592097221</v>
      </c>
      <c r="U839">
        <f ca="1">+(L839^2*Markiwitz!$B$4^2)+(M839^2*Markiwitz!$C$4^2)+(N839^2*Markiwitz!$D$4^2)+(O839^2*Markiwitz!$E$4^2)+(P839^2*Markiwitz!$F$4^2)+(Q839^2*Markiwitz!$G$4^2)+(R839^2*Markiwitz!$H$4^2)+(S839^2*Markiwitz!$I$4^2)+(T839^2*Markiwitz!$J$4^2)+(2*L839*M839*Markiwitz!$B$8)+(2*L839*N839*Markiwitz!$E$8)+(2*L839*O839*Markiwitz!$H$8)+(2*L839*P839*Markiwitz!$B$11)+(2*L839*Q839*Markiwitz!$E$11)+(2*L839*R839*Markiwitz!$H$11)+(2*L839*S839*Markiwitz!$K$8)+(2*L839*T839*Markiwitz!$K$11)</f>
        <v>1.762483124724348E-2</v>
      </c>
      <c r="V839" s="5">
        <f t="shared" ca="1" si="228"/>
        <v>0.13275854491234634</v>
      </c>
      <c r="W839" s="42">
        <f ca="1">SUMPRODUCT(L839:T839,Markiwitz!$B$3:$J$3)</f>
        <v>0.68861176066740826</v>
      </c>
    </row>
    <row r="840" spans="1:23" x14ac:dyDescent="0.25">
      <c r="A840">
        <v>839</v>
      </c>
      <c r="B840" s="25">
        <f t="shared" ca="1" si="227"/>
        <v>1</v>
      </c>
      <c r="C840" s="46">
        <v>0</v>
      </c>
      <c r="D840">
        <f t="shared" ca="1" si="226"/>
        <v>0.78258514262003276</v>
      </c>
      <c r="E840">
        <f t="shared" ca="1" si="226"/>
        <v>0.99050126405660222</v>
      </c>
      <c r="F840">
        <f t="shared" ca="1" si="226"/>
        <v>0.98436059898687545</v>
      </c>
      <c r="G840">
        <f t="shared" ca="1" si="226"/>
        <v>4.3590476857247484E-2</v>
      </c>
      <c r="H840">
        <f t="shared" ca="1" si="226"/>
        <v>0.26165831406760331</v>
      </c>
      <c r="I840">
        <f t="shared" ca="1" si="226"/>
        <v>0.51310058937076164</v>
      </c>
      <c r="J840">
        <f t="shared" ca="1" si="226"/>
        <v>0.19880549576593554</v>
      </c>
      <c r="K840">
        <f t="shared" ca="1" si="226"/>
        <v>6.7951906497793479E-2</v>
      </c>
      <c r="L840" s="42">
        <f t="shared" ca="1" si="229"/>
        <v>0</v>
      </c>
      <c r="M840" s="42">
        <f t="shared" ca="1" si="230"/>
        <v>0.20366276850010515</v>
      </c>
      <c r="N840" s="42">
        <f t="shared" ca="1" si="231"/>
        <v>0.25777160676121608</v>
      </c>
      <c r="O840" s="42">
        <f t="shared" ca="1" si="232"/>
        <v>0.25617353802668141</v>
      </c>
      <c r="P840" s="42">
        <f t="shared" ca="1" si="233"/>
        <v>1.1344142270916058E-2</v>
      </c>
      <c r="Q840" s="42">
        <f t="shared" ca="1" si="234"/>
        <v>6.8094899509166806E-2</v>
      </c>
      <c r="R840" s="42">
        <f t="shared" ca="1" si="235"/>
        <v>0.13353114039506164</v>
      </c>
      <c r="S840" s="42">
        <f t="shared" ca="1" si="236"/>
        <v>5.1737856311929821E-2</v>
      </c>
      <c r="T840" s="42">
        <f t="shared" ca="1" si="237"/>
        <v>1.7684048224923001E-2</v>
      </c>
      <c r="U840">
        <f ca="1">+(L840^2*Markiwitz!$B$4^2)+(M840^2*Markiwitz!$C$4^2)+(N840^2*Markiwitz!$D$4^2)+(O840^2*Markiwitz!$E$4^2)+(P840^2*Markiwitz!$F$4^2)+(Q840^2*Markiwitz!$G$4^2)+(R840^2*Markiwitz!$H$4^2)+(S840^2*Markiwitz!$I$4^2)+(T840^2*Markiwitz!$J$4^2)+(2*L840*M840*Markiwitz!$B$8)+(2*L840*N840*Markiwitz!$E$8)+(2*L840*O840*Markiwitz!$H$8)+(2*L840*P840*Markiwitz!$B$11)+(2*L840*Q840*Markiwitz!$E$11)+(2*L840*R840*Markiwitz!$H$11)+(2*L840*S840*Markiwitz!$K$8)+(2*L840*T840*Markiwitz!$K$11)</f>
        <v>1.5175656139253485E-2</v>
      </c>
      <c r="V840" s="5">
        <f t="shared" ca="1" si="228"/>
        <v>0.12318951310583821</v>
      </c>
      <c r="W840" s="42">
        <f ca="1">SUMPRODUCT(L840:T840,Markiwitz!$B$3:$J$3)</f>
        <v>0.35291335006132007</v>
      </c>
    </row>
    <row r="841" spans="1:23" x14ac:dyDescent="0.25">
      <c r="A841">
        <v>840</v>
      </c>
      <c r="B841" s="25">
        <f t="shared" ca="1" si="227"/>
        <v>1.0000000000000002</v>
      </c>
      <c r="C841" s="46">
        <v>0</v>
      </c>
      <c r="D841">
        <f t="shared" ca="1" si="226"/>
        <v>0.79683656237691358</v>
      </c>
      <c r="E841">
        <f t="shared" ca="1" si="226"/>
        <v>0.63785245055535655</v>
      </c>
      <c r="F841">
        <f t="shared" ca="1" si="226"/>
        <v>0.40202367700628039</v>
      </c>
      <c r="G841">
        <f t="shared" ca="1" si="226"/>
        <v>0.48907926272643387</v>
      </c>
      <c r="H841">
        <f t="shared" ca="1" si="226"/>
        <v>0.16227788685178657</v>
      </c>
      <c r="I841">
        <f t="shared" ca="1" si="226"/>
        <v>4.1045625715734446E-2</v>
      </c>
      <c r="J841">
        <f t="shared" ca="1" si="226"/>
        <v>0.11815992922077811</v>
      </c>
      <c r="K841">
        <f t="shared" ca="1" si="226"/>
        <v>0.85334737263243143</v>
      </c>
      <c r="L841" s="42">
        <f t="shared" ca="1" si="229"/>
        <v>0</v>
      </c>
      <c r="M841" s="42">
        <f t="shared" ca="1" si="230"/>
        <v>0.2276270867769862</v>
      </c>
      <c r="N841" s="42">
        <f t="shared" ca="1" si="231"/>
        <v>0.18221113584494331</v>
      </c>
      <c r="O841" s="42">
        <f t="shared" ca="1" si="232"/>
        <v>0.11484347322032845</v>
      </c>
      <c r="P841" s="42">
        <f t="shared" ca="1" si="233"/>
        <v>0.13971207275601269</v>
      </c>
      <c r="Q841" s="42">
        <f t="shared" ca="1" si="234"/>
        <v>4.6356862092536665E-2</v>
      </c>
      <c r="R841" s="42">
        <f t="shared" ca="1" si="235"/>
        <v>1.1725235321458281E-2</v>
      </c>
      <c r="S841" s="42">
        <f t="shared" ca="1" si="236"/>
        <v>3.3753973816249505E-2</v>
      </c>
      <c r="T841" s="42">
        <f t="shared" ca="1" si="237"/>
        <v>0.24377016017148492</v>
      </c>
      <c r="U841">
        <f ca="1">+(L841^2*Markiwitz!$B$4^2)+(M841^2*Markiwitz!$C$4^2)+(N841^2*Markiwitz!$D$4^2)+(O841^2*Markiwitz!$E$4^2)+(P841^2*Markiwitz!$F$4^2)+(Q841^2*Markiwitz!$G$4^2)+(R841^2*Markiwitz!$H$4^2)+(S841^2*Markiwitz!$I$4^2)+(T841^2*Markiwitz!$J$4^2)+(2*L841*M841*Markiwitz!$B$8)+(2*L841*N841*Markiwitz!$E$8)+(2*L841*O841*Markiwitz!$H$8)+(2*L841*P841*Markiwitz!$B$11)+(2*L841*Q841*Markiwitz!$E$11)+(2*L841*R841*Markiwitz!$H$11)+(2*L841*S841*Markiwitz!$K$8)+(2*L841*T841*Markiwitz!$K$11)</f>
        <v>9.169344126735729E-3</v>
      </c>
      <c r="V841" s="5">
        <f t="shared" ca="1" si="228"/>
        <v>9.5756692333934176E-2</v>
      </c>
      <c r="W841" s="42">
        <f ca="1">SUMPRODUCT(L841:T841,Markiwitz!$B$3:$J$3)</f>
        <v>0.2898103632207405</v>
      </c>
    </row>
    <row r="842" spans="1:23" x14ac:dyDescent="0.25">
      <c r="A842">
        <v>841</v>
      </c>
      <c r="B842" s="25">
        <f t="shared" ca="1" si="227"/>
        <v>0.99999999999999989</v>
      </c>
      <c r="C842" s="46">
        <v>0</v>
      </c>
      <c r="D842">
        <f t="shared" ref="D842:K851" ca="1" si="238">RAND()</f>
        <v>0.49911859370545497</v>
      </c>
      <c r="E842">
        <f t="shared" ca="1" si="238"/>
        <v>0.98428144005816109</v>
      </c>
      <c r="F842">
        <f t="shared" ca="1" si="238"/>
        <v>0.4049627266064546</v>
      </c>
      <c r="G842">
        <f t="shared" ca="1" si="238"/>
        <v>0.13436953127780116</v>
      </c>
      <c r="H842">
        <f t="shared" ca="1" si="238"/>
        <v>0.21843384452610037</v>
      </c>
      <c r="I842">
        <f t="shared" ca="1" si="238"/>
        <v>0.19896479622463381</v>
      </c>
      <c r="J842">
        <f t="shared" ca="1" si="238"/>
        <v>0.42305795876280838</v>
      </c>
      <c r="K842">
        <f t="shared" ca="1" si="238"/>
        <v>0.97006860887684809</v>
      </c>
      <c r="L842" s="42">
        <f t="shared" ca="1" si="229"/>
        <v>0</v>
      </c>
      <c r="M842" s="42">
        <f t="shared" ca="1" si="230"/>
        <v>0.13020742637312338</v>
      </c>
      <c r="N842" s="42">
        <f t="shared" ca="1" si="231"/>
        <v>0.25677415097950929</v>
      </c>
      <c r="O842" s="42">
        <f t="shared" ca="1" si="232"/>
        <v>0.10564454034262306</v>
      </c>
      <c r="P842" s="42">
        <f t="shared" ca="1" si="233"/>
        <v>3.5053614654496842E-2</v>
      </c>
      <c r="Q842" s="42">
        <f t="shared" ca="1" si="234"/>
        <v>5.698386933930738E-2</v>
      </c>
      <c r="R842" s="42">
        <f t="shared" ca="1" si="235"/>
        <v>5.1904886698231942E-2</v>
      </c>
      <c r="S842" s="42">
        <f t="shared" ca="1" si="236"/>
        <v>0.11036512907327138</v>
      </c>
      <c r="T842" s="42">
        <f t="shared" ca="1" si="237"/>
        <v>0.25306638253943681</v>
      </c>
      <c r="U842">
        <f ca="1">+(L842^2*Markiwitz!$B$4^2)+(M842^2*Markiwitz!$C$4^2)+(N842^2*Markiwitz!$D$4^2)+(O842^2*Markiwitz!$E$4^2)+(P842^2*Markiwitz!$F$4^2)+(Q842^2*Markiwitz!$G$4^2)+(R842^2*Markiwitz!$H$4^2)+(S842^2*Markiwitz!$I$4^2)+(T842^2*Markiwitz!$J$4^2)+(2*L842*M842*Markiwitz!$B$8)+(2*L842*N842*Markiwitz!$E$8)+(2*L842*O842*Markiwitz!$H$8)+(2*L842*P842*Markiwitz!$B$11)+(2*L842*Q842*Markiwitz!$E$11)+(2*L842*R842*Markiwitz!$H$11)+(2*L842*S842*Markiwitz!$K$8)+(2*L842*T842*Markiwitz!$K$11)</f>
        <v>1.0196651186219104E-2</v>
      </c>
      <c r="V842" s="5">
        <f t="shared" ca="1" si="228"/>
        <v>0.10097846892392014</v>
      </c>
      <c r="W842" s="42">
        <f ca="1">SUMPRODUCT(L842:T842,Markiwitz!$B$3:$J$3)</f>
        <v>0.28142623467252048</v>
      </c>
    </row>
    <row r="843" spans="1:23" x14ac:dyDescent="0.25">
      <c r="A843">
        <v>842</v>
      </c>
      <c r="B843" s="25">
        <f t="shared" ca="1" si="227"/>
        <v>1</v>
      </c>
      <c r="C843" s="46">
        <v>0</v>
      </c>
      <c r="D843">
        <f t="shared" ca="1" si="238"/>
        <v>0.25443898171889912</v>
      </c>
      <c r="E843">
        <f t="shared" ca="1" si="238"/>
        <v>0.3208518288268547</v>
      </c>
      <c r="F843">
        <f t="shared" ca="1" si="238"/>
        <v>0.48477368144666411</v>
      </c>
      <c r="G843">
        <f t="shared" ca="1" si="238"/>
        <v>0.22890819088153924</v>
      </c>
      <c r="H843">
        <f t="shared" ca="1" si="238"/>
        <v>0.33443646419708972</v>
      </c>
      <c r="I843">
        <f t="shared" ca="1" si="238"/>
        <v>0.96687815356299189</v>
      </c>
      <c r="J843">
        <f t="shared" ca="1" si="238"/>
        <v>0.13403641630329666</v>
      </c>
      <c r="K843">
        <f t="shared" ca="1" si="238"/>
        <v>0.84342407808632158</v>
      </c>
      <c r="L843" s="42">
        <f t="shared" ca="1" si="229"/>
        <v>0</v>
      </c>
      <c r="M843" s="42">
        <f t="shared" ca="1" si="230"/>
        <v>7.1316414818837257E-2</v>
      </c>
      <c r="N843" s="42">
        <f t="shared" ca="1" si="231"/>
        <v>8.9931196727073351E-2</v>
      </c>
      <c r="O843" s="42">
        <f t="shared" ca="1" si="232"/>
        <v>0.13587666766211248</v>
      </c>
      <c r="P843" s="42">
        <f t="shared" ca="1" si="233"/>
        <v>6.416041828988682E-2</v>
      </c>
      <c r="Q843" s="42">
        <f t="shared" ca="1" si="234"/>
        <v>9.373881883230821E-2</v>
      </c>
      <c r="R843" s="42">
        <f t="shared" ca="1" si="235"/>
        <v>0.27100518565566956</v>
      </c>
      <c r="S843" s="42">
        <f t="shared" ca="1" si="236"/>
        <v>3.7568915742938011E-2</v>
      </c>
      <c r="T843" s="42">
        <f t="shared" ca="1" si="237"/>
        <v>0.23640238227117422</v>
      </c>
      <c r="U843">
        <f ca="1">+(L843^2*Markiwitz!$B$4^2)+(M843^2*Markiwitz!$C$4^2)+(N843^2*Markiwitz!$D$4^2)+(O843^2*Markiwitz!$E$4^2)+(P843^2*Markiwitz!$F$4^2)+(Q843^2*Markiwitz!$G$4^2)+(R843^2*Markiwitz!$H$4^2)+(S843^2*Markiwitz!$I$4^2)+(T843^2*Markiwitz!$J$4^2)+(2*L843*M843*Markiwitz!$B$8)+(2*L843*N843*Markiwitz!$E$8)+(2*L843*O843*Markiwitz!$H$8)+(2*L843*P843*Markiwitz!$B$11)+(2*L843*Q843*Markiwitz!$E$11)+(2*L843*R843*Markiwitz!$H$11)+(2*L843*S843*Markiwitz!$K$8)+(2*L843*T843*Markiwitz!$K$11)</f>
        <v>1.3147670451935939E-2</v>
      </c>
      <c r="V843" s="5">
        <f t="shared" ca="1" si="228"/>
        <v>0.11466329164966414</v>
      </c>
      <c r="W843" s="42">
        <f ca="1">SUMPRODUCT(L843:T843,Markiwitz!$B$3:$J$3)</f>
        <v>0.37707731303628567</v>
      </c>
    </row>
    <row r="844" spans="1:23" x14ac:dyDescent="0.25">
      <c r="A844">
        <v>843</v>
      </c>
      <c r="B844" s="25">
        <f t="shared" ca="1" si="227"/>
        <v>1.0000000000000002</v>
      </c>
      <c r="C844" s="46">
        <v>0</v>
      </c>
      <c r="D844">
        <f t="shared" ca="1" si="238"/>
        <v>0.78272441178315699</v>
      </c>
      <c r="E844">
        <f t="shared" ca="1" si="238"/>
        <v>0.42898754153853114</v>
      </c>
      <c r="F844">
        <f t="shared" ca="1" si="238"/>
        <v>0.26084180450580707</v>
      </c>
      <c r="G844">
        <f t="shared" ca="1" si="238"/>
        <v>0.16983764655210509</v>
      </c>
      <c r="H844">
        <f t="shared" ca="1" si="238"/>
        <v>2.7691337476909883E-2</v>
      </c>
      <c r="I844">
        <f t="shared" ca="1" si="238"/>
        <v>0.83880573045360829</v>
      </c>
      <c r="J844">
        <f t="shared" ca="1" si="238"/>
        <v>0.79793548999969954</v>
      </c>
      <c r="K844">
        <f t="shared" ca="1" si="238"/>
        <v>0.20482823665292471</v>
      </c>
      <c r="L844" s="42">
        <f t="shared" ca="1" si="229"/>
        <v>0</v>
      </c>
      <c r="M844" s="42">
        <f t="shared" ca="1" si="230"/>
        <v>0.22289348928528716</v>
      </c>
      <c r="N844" s="42">
        <f t="shared" ca="1" si="231"/>
        <v>0.1221611700797829</v>
      </c>
      <c r="O844" s="42">
        <f t="shared" ca="1" si="232"/>
        <v>7.4278940432327981E-2</v>
      </c>
      <c r="P844" s="42">
        <f t="shared" ca="1" si="233"/>
        <v>4.8364028363136607E-2</v>
      </c>
      <c r="Q844" s="42">
        <f t="shared" ca="1" si="234"/>
        <v>7.8855581099657995E-3</v>
      </c>
      <c r="R844" s="42">
        <f t="shared" ca="1" si="235"/>
        <v>0.2388635556509188</v>
      </c>
      <c r="S844" s="42">
        <f t="shared" ca="1" si="236"/>
        <v>0.22722509086617138</v>
      </c>
      <c r="T844" s="42">
        <f t="shared" ca="1" si="237"/>
        <v>5.8328167212409611E-2</v>
      </c>
      <c r="U844">
        <f ca="1">+(L844^2*Markiwitz!$B$4^2)+(M844^2*Markiwitz!$C$4^2)+(N844^2*Markiwitz!$D$4^2)+(O844^2*Markiwitz!$E$4^2)+(P844^2*Markiwitz!$F$4^2)+(Q844^2*Markiwitz!$G$4^2)+(R844^2*Markiwitz!$H$4^2)+(S844^2*Markiwitz!$I$4^2)+(T844^2*Markiwitz!$J$4^2)+(2*L844*M844*Markiwitz!$B$8)+(2*L844*N844*Markiwitz!$E$8)+(2*L844*O844*Markiwitz!$H$8)+(2*L844*P844*Markiwitz!$B$11)+(2*L844*Q844*Markiwitz!$E$11)+(2*L844*R844*Markiwitz!$H$11)+(2*L844*S844*Markiwitz!$K$8)+(2*L844*T844*Markiwitz!$K$11)</f>
        <v>1.4342272216709744E-2</v>
      </c>
      <c r="V844" s="5">
        <f t="shared" ca="1" si="228"/>
        <v>0.11975922601916623</v>
      </c>
      <c r="W844" s="42">
        <f ca="1">SUMPRODUCT(L844:T844,Markiwitz!$B$3:$J$3)</f>
        <v>0.11769187119843749</v>
      </c>
    </row>
    <row r="845" spans="1:23" x14ac:dyDescent="0.25">
      <c r="A845">
        <v>844</v>
      </c>
      <c r="B845" s="25">
        <f t="shared" ca="1" si="227"/>
        <v>1</v>
      </c>
      <c r="C845" s="46">
        <v>0</v>
      </c>
      <c r="D845">
        <f t="shared" ca="1" si="238"/>
        <v>0.76099392696454093</v>
      </c>
      <c r="E845">
        <f t="shared" ca="1" si="238"/>
        <v>0.12505941824348354</v>
      </c>
      <c r="F845">
        <f t="shared" ca="1" si="238"/>
        <v>0.25875508589777163</v>
      </c>
      <c r="G845">
        <f t="shared" ca="1" si="238"/>
        <v>0.81870943753720515</v>
      </c>
      <c r="H845">
        <f t="shared" ca="1" si="238"/>
        <v>0.53551615694256793</v>
      </c>
      <c r="I845">
        <f t="shared" ca="1" si="238"/>
        <v>0.69799760014692047</v>
      </c>
      <c r="J845">
        <f t="shared" ca="1" si="238"/>
        <v>0.86556415104045636</v>
      </c>
      <c r="K845">
        <f t="shared" ca="1" si="238"/>
        <v>0.11152727509509874</v>
      </c>
      <c r="L845" s="42">
        <f t="shared" ca="1" si="229"/>
        <v>0</v>
      </c>
      <c r="M845" s="42">
        <f t="shared" ca="1" si="230"/>
        <v>0.18231228871510471</v>
      </c>
      <c r="N845" s="42">
        <f t="shared" ca="1" si="231"/>
        <v>2.9960644832335674E-2</v>
      </c>
      <c r="O845" s="42">
        <f t="shared" ca="1" si="232"/>
        <v>6.1990286985423443E-2</v>
      </c>
      <c r="P845" s="42">
        <f t="shared" ca="1" si="233"/>
        <v>0.19613926742547952</v>
      </c>
      <c r="Q845" s="42">
        <f t="shared" ca="1" si="234"/>
        <v>0.12829429086976926</v>
      </c>
      <c r="R845" s="42">
        <f t="shared" ca="1" si="235"/>
        <v>0.16722017810053436</v>
      </c>
      <c r="S845" s="42">
        <f t="shared" ca="1" si="236"/>
        <v>0.20736431108639466</v>
      </c>
      <c r="T845" s="42">
        <f t="shared" ca="1" si="237"/>
        <v>2.6718731984958364E-2</v>
      </c>
      <c r="U845">
        <f ca="1">+(L845^2*Markiwitz!$B$4^2)+(M845^2*Markiwitz!$C$4^2)+(N845^2*Markiwitz!$D$4^2)+(O845^2*Markiwitz!$E$4^2)+(P845^2*Markiwitz!$F$4^2)+(Q845^2*Markiwitz!$G$4^2)+(R845^2*Markiwitz!$H$4^2)+(S845^2*Markiwitz!$I$4^2)+(T845^2*Markiwitz!$J$4^2)+(2*L845*M845*Markiwitz!$B$8)+(2*L845*N845*Markiwitz!$E$8)+(2*L845*O845*Markiwitz!$H$8)+(2*L845*P845*Markiwitz!$B$11)+(2*L845*Q845*Markiwitz!$E$11)+(2*L845*R845*Markiwitz!$H$11)+(2*L845*S845*Markiwitz!$K$8)+(2*L845*T845*Markiwitz!$K$11)</f>
        <v>1.7692484755910169E-2</v>
      </c>
      <c r="V845" s="5">
        <f t="shared" ca="1" si="228"/>
        <v>0.1330130999409839</v>
      </c>
      <c r="W845" s="42">
        <f ca="1">SUMPRODUCT(L845:T845,Markiwitz!$B$3:$J$3)</f>
        <v>0.46567342961355845</v>
      </c>
    </row>
    <row r="846" spans="1:23" x14ac:dyDescent="0.25">
      <c r="A846">
        <v>845</v>
      </c>
      <c r="B846" s="25">
        <f t="shared" ca="1" si="227"/>
        <v>1.0000000000000002</v>
      </c>
      <c r="C846" s="46">
        <v>0</v>
      </c>
      <c r="D846">
        <f t="shared" ca="1" si="238"/>
        <v>0.77992276102931024</v>
      </c>
      <c r="E846">
        <f t="shared" ca="1" si="238"/>
        <v>0.81619933368193209</v>
      </c>
      <c r="F846">
        <f t="shared" ca="1" si="238"/>
        <v>0.85352640025156834</v>
      </c>
      <c r="G846">
        <f t="shared" ca="1" si="238"/>
        <v>0.95026378662198474</v>
      </c>
      <c r="H846">
        <f t="shared" ca="1" si="238"/>
        <v>0.15247139227104867</v>
      </c>
      <c r="I846">
        <f t="shared" ca="1" si="238"/>
        <v>0.72310675012480052</v>
      </c>
      <c r="J846">
        <f t="shared" ca="1" si="238"/>
        <v>0.41696140640183377</v>
      </c>
      <c r="K846">
        <f t="shared" ca="1" si="238"/>
        <v>0.96897160984140063</v>
      </c>
      <c r="L846" s="42">
        <f t="shared" ca="1" si="229"/>
        <v>0</v>
      </c>
      <c r="M846" s="42">
        <f t="shared" ca="1" si="230"/>
        <v>0.1377608951642855</v>
      </c>
      <c r="N846" s="42">
        <f t="shared" ca="1" si="231"/>
        <v>0.14416857214440332</v>
      </c>
      <c r="O846" s="42">
        <f t="shared" ca="1" si="232"/>
        <v>0.15076180209156306</v>
      </c>
      <c r="P846" s="42">
        <f t="shared" ca="1" si="233"/>
        <v>0.1678489158522308</v>
      </c>
      <c r="Q846" s="42">
        <f t="shared" ca="1" si="234"/>
        <v>2.6931635458982604E-2</v>
      </c>
      <c r="R846" s="42">
        <f t="shared" ca="1" si="235"/>
        <v>0.12772525456887671</v>
      </c>
      <c r="S846" s="42">
        <f t="shared" ca="1" si="236"/>
        <v>7.3649570784506665E-2</v>
      </c>
      <c r="T846" s="42">
        <f t="shared" ca="1" si="237"/>
        <v>0.17115335393515155</v>
      </c>
      <c r="U846">
        <f ca="1">+(L846^2*Markiwitz!$B$4^2)+(M846^2*Markiwitz!$C$4^2)+(N846^2*Markiwitz!$D$4^2)+(O846^2*Markiwitz!$E$4^2)+(P846^2*Markiwitz!$F$4^2)+(Q846^2*Markiwitz!$G$4^2)+(R846^2*Markiwitz!$H$4^2)+(S846^2*Markiwitz!$I$4^2)+(T846^2*Markiwitz!$J$4^2)+(2*L846*M846*Markiwitz!$B$8)+(2*L846*N846*Markiwitz!$E$8)+(2*L846*O846*Markiwitz!$H$8)+(2*L846*P846*Markiwitz!$B$11)+(2*L846*Q846*Markiwitz!$E$11)+(2*L846*R846*Markiwitz!$H$11)+(2*L846*S846*Markiwitz!$K$8)+(2*L846*T846*Markiwitz!$K$11)</f>
        <v>1.0221451152125456E-2</v>
      </c>
      <c r="V846" s="5">
        <f t="shared" ca="1" si="228"/>
        <v>0.1011011926345355</v>
      </c>
      <c r="W846" s="42">
        <f ca="1">SUMPRODUCT(L846:T846,Markiwitz!$B$3:$J$3)</f>
        <v>0.23584989992282296</v>
      </c>
    </row>
    <row r="847" spans="1:23" x14ac:dyDescent="0.25">
      <c r="A847">
        <v>846</v>
      </c>
      <c r="B847" s="25">
        <f t="shared" ca="1" si="227"/>
        <v>0.99999999999999978</v>
      </c>
      <c r="C847" s="46">
        <v>0</v>
      </c>
      <c r="D847">
        <f t="shared" ca="1" si="238"/>
        <v>9.1184789659915166E-2</v>
      </c>
      <c r="E847">
        <f t="shared" ca="1" si="238"/>
        <v>0.57746090175872589</v>
      </c>
      <c r="F847">
        <f t="shared" ca="1" si="238"/>
        <v>0.36277990456277143</v>
      </c>
      <c r="G847">
        <f t="shared" ca="1" si="238"/>
        <v>0.54538819768691571</v>
      </c>
      <c r="H847">
        <f t="shared" ca="1" si="238"/>
        <v>0.19184740490830976</v>
      </c>
      <c r="I847">
        <f t="shared" ca="1" si="238"/>
        <v>0.11073415909638296</v>
      </c>
      <c r="J847">
        <f t="shared" ca="1" si="238"/>
        <v>0.83437963440797214</v>
      </c>
      <c r="K847">
        <f t="shared" ca="1" si="238"/>
        <v>0.20073031428065902</v>
      </c>
      <c r="L847" s="42">
        <f t="shared" ca="1" si="229"/>
        <v>0</v>
      </c>
      <c r="M847" s="42">
        <f t="shared" ca="1" si="230"/>
        <v>3.1286540964904429E-2</v>
      </c>
      <c r="N847" s="42">
        <f t="shared" ca="1" si="231"/>
        <v>0.19813341924554742</v>
      </c>
      <c r="O847" s="42">
        <f t="shared" ca="1" si="232"/>
        <v>0.12447392144763354</v>
      </c>
      <c r="P847" s="42">
        <f t="shared" ca="1" si="233"/>
        <v>0.1871289088053697</v>
      </c>
      <c r="Q847" s="42">
        <f t="shared" ca="1" si="234"/>
        <v>6.5825031949522897E-2</v>
      </c>
      <c r="R847" s="42">
        <f t="shared" ca="1" si="235"/>
        <v>3.7994152508378481E-2</v>
      </c>
      <c r="S847" s="42">
        <f t="shared" ca="1" si="236"/>
        <v>0.28628516564602763</v>
      </c>
      <c r="T847" s="42">
        <f t="shared" ca="1" si="237"/>
        <v>6.8872859432615841E-2</v>
      </c>
      <c r="U847">
        <f ca="1">+(L847^2*Markiwitz!$B$4^2)+(M847^2*Markiwitz!$C$4^2)+(N847^2*Markiwitz!$D$4^2)+(O847^2*Markiwitz!$E$4^2)+(P847^2*Markiwitz!$F$4^2)+(Q847^2*Markiwitz!$G$4^2)+(R847^2*Markiwitz!$H$4^2)+(S847^2*Markiwitz!$I$4^2)+(T847^2*Markiwitz!$J$4^2)+(2*L847*M847*Markiwitz!$B$8)+(2*L847*N847*Markiwitz!$E$8)+(2*L847*O847*Markiwitz!$H$8)+(2*L847*P847*Markiwitz!$B$11)+(2*L847*Q847*Markiwitz!$E$11)+(2*L847*R847*Markiwitz!$H$11)+(2*L847*S847*Markiwitz!$K$8)+(2*L847*T847*Markiwitz!$K$11)</f>
        <v>1.9121319409495987E-2</v>
      </c>
      <c r="V847" s="5">
        <f t="shared" ca="1" si="228"/>
        <v>0.13827985901604031</v>
      </c>
      <c r="W847" s="42">
        <f ca="1">SUMPRODUCT(L847:T847,Markiwitz!$B$3:$J$3)</f>
        <v>0.31123981451640237</v>
      </c>
    </row>
    <row r="848" spans="1:23" x14ac:dyDescent="0.25">
      <c r="A848">
        <v>847</v>
      </c>
      <c r="B848" s="25">
        <f t="shared" ca="1" si="227"/>
        <v>1</v>
      </c>
      <c r="C848" s="46">
        <v>0</v>
      </c>
      <c r="D848">
        <f t="shared" ca="1" si="238"/>
        <v>4.7154673233082423E-2</v>
      </c>
      <c r="E848">
        <f t="shared" ca="1" si="238"/>
        <v>0.55633890585009838</v>
      </c>
      <c r="F848">
        <f t="shared" ca="1" si="238"/>
        <v>0.83853327659374643</v>
      </c>
      <c r="G848">
        <f t="shared" ca="1" si="238"/>
        <v>0.57904517030163771</v>
      </c>
      <c r="H848">
        <f t="shared" ca="1" si="238"/>
        <v>2.557655677302284E-2</v>
      </c>
      <c r="I848">
        <f t="shared" ca="1" si="238"/>
        <v>0.80930737003569764</v>
      </c>
      <c r="J848">
        <f t="shared" ca="1" si="238"/>
        <v>0.5678044554001872</v>
      </c>
      <c r="K848">
        <f t="shared" ca="1" si="238"/>
        <v>0.16184995885015152</v>
      </c>
      <c r="L848" s="42">
        <f t="shared" ca="1" si="229"/>
        <v>0</v>
      </c>
      <c r="M848" s="42">
        <f t="shared" ca="1" si="230"/>
        <v>1.3151086818181218E-2</v>
      </c>
      <c r="N848" s="42">
        <f t="shared" ca="1" si="231"/>
        <v>0.15515877323551386</v>
      </c>
      <c r="O848" s="42">
        <f t="shared" ca="1" si="232"/>
        <v>0.23386067942639557</v>
      </c>
      <c r="P848" s="42">
        <f t="shared" ca="1" si="233"/>
        <v>0.16149138111178429</v>
      </c>
      <c r="Q848" s="42">
        <f t="shared" ca="1" si="234"/>
        <v>7.1331110061893859E-3</v>
      </c>
      <c r="R848" s="42">
        <f t="shared" ca="1" si="235"/>
        <v>0.225709791971718</v>
      </c>
      <c r="S848" s="42">
        <f t="shared" ca="1" si="236"/>
        <v>0.15835642952731041</v>
      </c>
      <c r="T848" s="42">
        <f t="shared" ca="1" si="237"/>
        <v>4.5138746902907201E-2</v>
      </c>
      <c r="U848">
        <f ca="1">+(L848^2*Markiwitz!$B$4^2)+(M848^2*Markiwitz!$C$4^2)+(N848^2*Markiwitz!$D$4^2)+(O848^2*Markiwitz!$E$4^2)+(P848^2*Markiwitz!$F$4^2)+(Q848^2*Markiwitz!$G$4^2)+(R848^2*Markiwitz!$H$4^2)+(S848^2*Markiwitz!$I$4^2)+(T848^2*Markiwitz!$J$4^2)+(2*L848*M848*Markiwitz!$B$8)+(2*L848*N848*Markiwitz!$E$8)+(2*L848*O848*Markiwitz!$H$8)+(2*L848*P848*Markiwitz!$B$11)+(2*L848*Q848*Markiwitz!$E$11)+(2*L848*R848*Markiwitz!$H$11)+(2*L848*S848*Markiwitz!$K$8)+(2*L848*T848*Markiwitz!$K$11)</f>
        <v>1.7287641292386951E-2</v>
      </c>
      <c r="V848" s="5">
        <f t="shared" ca="1" si="228"/>
        <v>0.13148247522916107</v>
      </c>
      <c r="W848" s="42">
        <f ca="1">SUMPRODUCT(L848:T848,Markiwitz!$B$3:$J$3)</f>
        <v>0.18087598404095251</v>
      </c>
    </row>
    <row r="849" spans="1:23" x14ac:dyDescent="0.25">
      <c r="A849">
        <v>848</v>
      </c>
      <c r="B849" s="25">
        <f t="shared" ca="1" si="227"/>
        <v>1</v>
      </c>
      <c r="C849" s="46">
        <v>0</v>
      </c>
      <c r="D849">
        <f t="shared" ca="1" si="238"/>
        <v>9.1482636195466815E-2</v>
      </c>
      <c r="E849">
        <f t="shared" ca="1" si="238"/>
        <v>0.95277216319231717</v>
      </c>
      <c r="F849">
        <f t="shared" ca="1" si="238"/>
        <v>0.15619153442686284</v>
      </c>
      <c r="G849">
        <f t="shared" ca="1" si="238"/>
        <v>0.91238534356554346</v>
      </c>
      <c r="H849">
        <f t="shared" ca="1" si="238"/>
        <v>0.73503087177390269</v>
      </c>
      <c r="I849">
        <f t="shared" ca="1" si="238"/>
        <v>0.44576716455682053</v>
      </c>
      <c r="J849">
        <f t="shared" ca="1" si="238"/>
        <v>0.87952845650819955</v>
      </c>
      <c r="K849">
        <f t="shared" ca="1" si="238"/>
        <v>0.79433777072707568</v>
      </c>
      <c r="L849" s="42">
        <f t="shared" ca="1" si="229"/>
        <v>0</v>
      </c>
      <c r="M849" s="42">
        <f t="shared" ca="1" si="230"/>
        <v>1.8416247800303501E-2</v>
      </c>
      <c r="N849" s="42">
        <f t="shared" ca="1" si="231"/>
        <v>0.19180129677385038</v>
      </c>
      <c r="O849" s="42">
        <f t="shared" ca="1" si="232"/>
        <v>3.1442710026072435E-2</v>
      </c>
      <c r="P849" s="42">
        <f t="shared" ca="1" si="233"/>
        <v>0.18367107983821643</v>
      </c>
      <c r="Q849" s="42">
        <f t="shared" ca="1" si="234"/>
        <v>0.14796808704264325</v>
      </c>
      <c r="R849" s="42">
        <f t="shared" ca="1" si="235"/>
        <v>8.9736794927689975E-2</v>
      </c>
      <c r="S849" s="42">
        <f t="shared" ca="1" si="236"/>
        <v>0.17705670361165318</v>
      </c>
      <c r="T849" s="42">
        <f t="shared" ca="1" si="237"/>
        <v>0.15990707997957082</v>
      </c>
      <c r="U849">
        <f ca="1">+(L849^2*Markiwitz!$B$4^2)+(M849^2*Markiwitz!$C$4^2)+(N849^2*Markiwitz!$D$4^2)+(O849^2*Markiwitz!$E$4^2)+(P849^2*Markiwitz!$F$4^2)+(Q849^2*Markiwitz!$G$4^2)+(R849^2*Markiwitz!$H$4^2)+(S849^2*Markiwitz!$I$4^2)+(T849^2*Markiwitz!$J$4^2)+(2*L849*M849*Markiwitz!$B$8)+(2*L849*N849*Markiwitz!$E$8)+(2*L849*O849*Markiwitz!$H$8)+(2*L849*P849*Markiwitz!$B$11)+(2*L849*Q849*Markiwitz!$E$11)+(2*L849*R849*Markiwitz!$H$11)+(2*L849*S849*Markiwitz!$K$8)+(2*L849*T849*Markiwitz!$K$11)</f>
        <v>1.7447172220093104E-2</v>
      </c>
      <c r="V849" s="5">
        <f t="shared" ca="1" si="228"/>
        <v>0.1320877443977794</v>
      </c>
      <c r="W849" s="42">
        <f ca="1">SUMPRODUCT(L849:T849,Markiwitz!$B$3:$J$3)</f>
        <v>0.5229493977315155</v>
      </c>
    </row>
    <row r="850" spans="1:23" x14ac:dyDescent="0.25">
      <c r="A850">
        <v>849</v>
      </c>
      <c r="B850" s="25">
        <f t="shared" ca="1" si="227"/>
        <v>1</v>
      </c>
      <c r="C850" s="46">
        <v>0</v>
      </c>
      <c r="D850">
        <f t="shared" ca="1" si="238"/>
        <v>4.6026920456200604E-2</v>
      </c>
      <c r="E850">
        <f t="shared" ca="1" si="238"/>
        <v>4.9465917059297371E-2</v>
      </c>
      <c r="F850">
        <f t="shared" ca="1" si="238"/>
        <v>0.15168152874633034</v>
      </c>
      <c r="G850">
        <f t="shared" ca="1" si="238"/>
        <v>1.6834429578011068E-2</v>
      </c>
      <c r="H850">
        <f t="shared" ca="1" si="238"/>
        <v>0.48597728177283739</v>
      </c>
      <c r="I850">
        <f t="shared" ca="1" si="238"/>
        <v>0.17431935508802399</v>
      </c>
      <c r="J850">
        <f t="shared" ca="1" si="238"/>
        <v>0.1754088330048037</v>
      </c>
      <c r="K850">
        <f t="shared" ca="1" si="238"/>
        <v>0.67468616109538282</v>
      </c>
      <c r="L850" s="42">
        <f t="shared" ca="1" si="229"/>
        <v>0</v>
      </c>
      <c r="M850" s="42">
        <f t="shared" ca="1" si="230"/>
        <v>2.5939421429910126E-2</v>
      </c>
      <c r="N850" s="42">
        <f t="shared" ca="1" si="231"/>
        <v>2.7877538977197365E-2</v>
      </c>
      <c r="O850" s="42">
        <f t="shared" ca="1" si="232"/>
        <v>8.5483257586789999E-2</v>
      </c>
      <c r="P850" s="42">
        <f t="shared" ca="1" si="233"/>
        <v>9.4873904017044788E-3</v>
      </c>
      <c r="Q850" s="42">
        <f t="shared" ca="1" si="234"/>
        <v>0.27388253205564123</v>
      </c>
      <c r="R850" s="42">
        <f t="shared" ca="1" si="235"/>
        <v>9.824127206862146E-2</v>
      </c>
      <c r="S850" s="42">
        <f t="shared" ca="1" si="236"/>
        <v>9.8855269845179686E-2</v>
      </c>
      <c r="T850" s="42">
        <f t="shared" ca="1" si="237"/>
        <v>0.38023331763495577</v>
      </c>
      <c r="U850">
        <f ca="1">+(L850^2*Markiwitz!$B$4^2)+(M850^2*Markiwitz!$C$4^2)+(N850^2*Markiwitz!$D$4^2)+(O850^2*Markiwitz!$E$4^2)+(P850^2*Markiwitz!$F$4^2)+(Q850^2*Markiwitz!$G$4^2)+(R850^2*Markiwitz!$H$4^2)+(S850^2*Markiwitz!$I$4^2)+(T850^2*Markiwitz!$J$4^2)+(2*L850*M850*Markiwitz!$B$8)+(2*L850*N850*Markiwitz!$E$8)+(2*L850*O850*Markiwitz!$H$8)+(2*L850*P850*Markiwitz!$B$11)+(2*L850*Q850*Markiwitz!$E$11)+(2*L850*R850*Markiwitz!$H$11)+(2*L850*S850*Markiwitz!$K$8)+(2*L850*T850*Markiwitz!$K$11)</f>
        <v>2.5936386635866674E-2</v>
      </c>
      <c r="V850" s="5">
        <f t="shared" ca="1" si="228"/>
        <v>0.16104777749434071</v>
      </c>
      <c r="W850" s="42">
        <f ca="1">SUMPRODUCT(L850:T850,Markiwitz!$B$3:$J$3)</f>
        <v>0.81658458629672115</v>
      </c>
    </row>
    <row r="851" spans="1:23" x14ac:dyDescent="0.25">
      <c r="A851">
        <v>850</v>
      </c>
      <c r="B851" s="25">
        <f t="shared" ca="1" si="227"/>
        <v>0.99999999999999989</v>
      </c>
      <c r="C851" s="46">
        <v>0</v>
      </c>
      <c r="D851">
        <f t="shared" ca="1" si="238"/>
        <v>5.6653381278763182E-2</v>
      </c>
      <c r="E851">
        <f t="shared" ca="1" si="238"/>
        <v>3.8571751025938128E-2</v>
      </c>
      <c r="F851">
        <f t="shared" ca="1" si="238"/>
        <v>0.95185609683385064</v>
      </c>
      <c r="G851">
        <f t="shared" ca="1" si="238"/>
        <v>0.39363485014247601</v>
      </c>
      <c r="H851">
        <f t="shared" ca="1" si="238"/>
        <v>0.26869029288080337</v>
      </c>
      <c r="I851">
        <f t="shared" ca="1" si="238"/>
        <v>0.51108322357672675</v>
      </c>
      <c r="J851">
        <f t="shared" ca="1" si="238"/>
        <v>0.92588138851417312</v>
      </c>
      <c r="K851">
        <f t="shared" ca="1" si="238"/>
        <v>0.56300218997274376</v>
      </c>
      <c r="L851" s="42">
        <f t="shared" ca="1" si="229"/>
        <v>0</v>
      </c>
      <c r="M851" s="42">
        <f t="shared" ca="1" si="230"/>
        <v>1.5273033641483786E-2</v>
      </c>
      <c r="N851" s="42">
        <f t="shared" ca="1" si="231"/>
        <v>1.0398455268386952E-2</v>
      </c>
      <c r="O851" s="42">
        <f t="shared" ca="1" si="232"/>
        <v>0.25660834112022179</v>
      </c>
      <c r="P851" s="42">
        <f t="shared" ca="1" si="233"/>
        <v>0.1061189671822835</v>
      </c>
      <c r="Q851" s="42">
        <f t="shared" ca="1" si="234"/>
        <v>7.2435497929352027E-2</v>
      </c>
      <c r="R851" s="42">
        <f t="shared" ca="1" si="235"/>
        <v>0.13778156027222632</v>
      </c>
      <c r="S851" s="42">
        <f t="shared" ca="1" si="236"/>
        <v>0.24960588892690719</v>
      </c>
      <c r="T851" s="42">
        <f t="shared" ca="1" si="237"/>
        <v>0.15177825565913836</v>
      </c>
      <c r="U851">
        <f ca="1">+(L851^2*Markiwitz!$B$4^2)+(M851^2*Markiwitz!$C$4^2)+(N851^2*Markiwitz!$D$4^2)+(O851^2*Markiwitz!$E$4^2)+(P851^2*Markiwitz!$F$4^2)+(Q851^2*Markiwitz!$G$4^2)+(R851^2*Markiwitz!$H$4^2)+(S851^2*Markiwitz!$I$4^2)+(T851^2*Markiwitz!$J$4^2)+(2*L851*M851*Markiwitz!$B$8)+(2*L851*N851*Markiwitz!$E$8)+(2*L851*O851*Markiwitz!$H$8)+(2*L851*P851*Markiwitz!$B$11)+(2*L851*Q851*Markiwitz!$E$11)+(2*L851*R851*Markiwitz!$H$11)+(2*L851*S851*Markiwitz!$K$8)+(2*L851*T851*Markiwitz!$K$11)</f>
        <v>1.8027766314402609E-2</v>
      </c>
      <c r="V851" s="5">
        <f t="shared" ca="1" si="228"/>
        <v>0.13426751771892786</v>
      </c>
      <c r="W851" s="42">
        <f ca="1">SUMPRODUCT(L851:T851,Markiwitz!$B$3:$J$3)</f>
        <v>0.31540306147781544</v>
      </c>
    </row>
    <row r="852" spans="1:23" x14ac:dyDescent="0.25">
      <c r="A852">
        <v>851</v>
      </c>
      <c r="B852" s="25">
        <f t="shared" ca="1" si="227"/>
        <v>0.99999999999999989</v>
      </c>
      <c r="C852" s="46">
        <v>0</v>
      </c>
      <c r="D852">
        <f t="shared" ref="D852:K861" ca="1" si="239">RAND()</f>
        <v>6.8142085003866426E-2</v>
      </c>
      <c r="E852">
        <f t="shared" ca="1" si="239"/>
        <v>0.63682171953949329</v>
      </c>
      <c r="F852">
        <f t="shared" ca="1" si="239"/>
        <v>0.22687334982045804</v>
      </c>
      <c r="G852">
        <f t="shared" ca="1" si="239"/>
        <v>0.29913214121439347</v>
      </c>
      <c r="H852">
        <f t="shared" ca="1" si="239"/>
        <v>0.45578810742710185</v>
      </c>
      <c r="I852">
        <f t="shared" ca="1" si="239"/>
        <v>0.21961607047973919</v>
      </c>
      <c r="J852">
        <f t="shared" ca="1" si="239"/>
        <v>0.10681877103462045</v>
      </c>
      <c r="K852">
        <f t="shared" ca="1" si="239"/>
        <v>0.36063419278415987</v>
      </c>
      <c r="L852" s="42">
        <f t="shared" ca="1" si="229"/>
        <v>0</v>
      </c>
      <c r="M852" s="42">
        <f t="shared" ca="1" si="230"/>
        <v>2.8705588552321241E-2</v>
      </c>
      <c r="N852" s="42">
        <f t="shared" ca="1" si="231"/>
        <v>0.26826802058148308</v>
      </c>
      <c r="O852" s="42">
        <f t="shared" ca="1" si="232"/>
        <v>9.5572846546497475E-2</v>
      </c>
      <c r="P852" s="42">
        <f t="shared" ca="1" si="233"/>
        <v>0.12601264208437438</v>
      </c>
      <c r="Q852" s="42">
        <f t="shared" ca="1" si="234"/>
        <v>0.19200565814945644</v>
      </c>
      <c r="R852" s="42">
        <f t="shared" ca="1" si="235"/>
        <v>9.2515639319097315E-2</v>
      </c>
      <c r="S852" s="42">
        <f t="shared" ca="1" si="236"/>
        <v>4.4998559859306349E-2</v>
      </c>
      <c r="T852" s="42">
        <f t="shared" ca="1" si="237"/>
        <v>0.15192104490746358</v>
      </c>
      <c r="U852">
        <f ca="1">+(L852^2*Markiwitz!$B$4^2)+(M852^2*Markiwitz!$C$4^2)+(N852^2*Markiwitz!$D$4^2)+(O852^2*Markiwitz!$E$4^2)+(P852^2*Markiwitz!$F$4^2)+(Q852^2*Markiwitz!$G$4^2)+(R852^2*Markiwitz!$H$4^2)+(S852^2*Markiwitz!$I$4^2)+(T852^2*Markiwitz!$J$4^2)+(2*L852*M852*Markiwitz!$B$8)+(2*L852*N852*Markiwitz!$E$8)+(2*L852*O852*Markiwitz!$H$8)+(2*L852*P852*Markiwitz!$B$11)+(2*L852*Q852*Markiwitz!$E$11)+(2*L852*R852*Markiwitz!$H$11)+(2*L852*S852*Markiwitz!$K$8)+(2*L852*T852*Markiwitz!$K$11)</f>
        <v>1.9435562058362554E-2</v>
      </c>
      <c r="V852" s="5">
        <f t="shared" ca="1" si="228"/>
        <v>0.13941148467168174</v>
      </c>
      <c r="W852" s="42">
        <f ca="1">SUMPRODUCT(L852:T852,Markiwitz!$B$3:$J$3)</f>
        <v>0.67000731624640275</v>
      </c>
    </row>
    <row r="853" spans="1:23" x14ac:dyDescent="0.25">
      <c r="A853">
        <v>852</v>
      </c>
      <c r="B853" s="25">
        <f t="shared" ca="1" si="227"/>
        <v>0.99999999999999978</v>
      </c>
      <c r="C853" s="46">
        <v>0</v>
      </c>
      <c r="D853">
        <f t="shared" ca="1" si="239"/>
        <v>0.33064353934031498</v>
      </c>
      <c r="E853">
        <f t="shared" ca="1" si="239"/>
        <v>0.89914960106686459</v>
      </c>
      <c r="F853">
        <f t="shared" ca="1" si="239"/>
        <v>0.33593326505872401</v>
      </c>
      <c r="G853">
        <f t="shared" ca="1" si="239"/>
        <v>0.91579084360257113</v>
      </c>
      <c r="H853">
        <f t="shared" ca="1" si="239"/>
        <v>0.9555916729084285</v>
      </c>
      <c r="I853">
        <f t="shared" ca="1" si="239"/>
        <v>0.85311449260488015</v>
      </c>
      <c r="J853">
        <f t="shared" ca="1" si="239"/>
        <v>0.20031426281092446</v>
      </c>
      <c r="K853">
        <f t="shared" ca="1" si="239"/>
        <v>3.5535104241692927E-3</v>
      </c>
      <c r="L853" s="42">
        <f t="shared" ca="1" si="229"/>
        <v>0</v>
      </c>
      <c r="M853" s="42">
        <f t="shared" ca="1" si="230"/>
        <v>7.3572948461006579E-2</v>
      </c>
      <c r="N853" s="42">
        <f t="shared" ca="1" si="231"/>
        <v>0.20007373315085092</v>
      </c>
      <c r="O853" s="42">
        <f t="shared" ca="1" si="232"/>
        <v>7.4749988600456591E-2</v>
      </c>
      <c r="P853" s="42">
        <f t="shared" ca="1" si="233"/>
        <v>0.20377664923337716</v>
      </c>
      <c r="Q853" s="42">
        <f t="shared" ca="1" si="234"/>
        <v>0.21263290684865524</v>
      </c>
      <c r="R853" s="42">
        <f t="shared" ca="1" si="235"/>
        <v>0.18983025865554429</v>
      </c>
      <c r="S853" s="42">
        <f t="shared" ca="1" si="236"/>
        <v>4.4572807813504194E-2</v>
      </c>
      <c r="T853" s="42">
        <f t="shared" ca="1" si="237"/>
        <v>7.9070723660493929E-4</v>
      </c>
      <c r="U853">
        <f ca="1">+(L853^2*Markiwitz!$B$4^2)+(M853^2*Markiwitz!$C$4^2)+(N853^2*Markiwitz!$D$4^2)+(O853^2*Markiwitz!$E$4^2)+(P853^2*Markiwitz!$F$4^2)+(Q853^2*Markiwitz!$G$4^2)+(R853^2*Markiwitz!$H$4^2)+(S853^2*Markiwitz!$I$4^2)+(T853^2*Markiwitz!$J$4^2)+(2*L853*M853*Markiwitz!$B$8)+(2*L853*N853*Markiwitz!$E$8)+(2*L853*O853*Markiwitz!$H$8)+(2*L853*P853*Markiwitz!$B$11)+(2*L853*Q853*Markiwitz!$E$11)+(2*L853*R853*Markiwitz!$H$11)+(2*L853*S853*Markiwitz!$K$8)+(2*L853*T853*Markiwitz!$K$11)</f>
        <v>2.4165846474604066E-2</v>
      </c>
      <c r="V853" s="5">
        <f t="shared" ca="1" si="228"/>
        <v>0.15545367951452313</v>
      </c>
      <c r="W853" s="42">
        <f ca="1">SUMPRODUCT(L853:T853,Markiwitz!$B$3:$J$3)</f>
        <v>0.73523719812020372</v>
      </c>
    </row>
    <row r="854" spans="1:23" x14ac:dyDescent="0.25">
      <c r="A854">
        <v>853</v>
      </c>
      <c r="B854" s="25">
        <f t="shared" ca="1" si="227"/>
        <v>1</v>
      </c>
      <c r="C854" s="46">
        <v>0</v>
      </c>
      <c r="D854">
        <f t="shared" ca="1" si="239"/>
        <v>0.86444761121740665</v>
      </c>
      <c r="E854">
        <f t="shared" ca="1" si="239"/>
        <v>0.51010373609171988</v>
      </c>
      <c r="F854">
        <f t="shared" ca="1" si="239"/>
        <v>0.39189105991401907</v>
      </c>
      <c r="G854">
        <f t="shared" ca="1" si="239"/>
        <v>0.18089272420912117</v>
      </c>
      <c r="H854">
        <f t="shared" ca="1" si="239"/>
        <v>0.78021951885931906</v>
      </c>
      <c r="I854">
        <f t="shared" ca="1" si="239"/>
        <v>0.85888819210650802</v>
      </c>
      <c r="J854">
        <f t="shared" ca="1" si="239"/>
        <v>0.6166281678987503</v>
      </c>
      <c r="K854">
        <f t="shared" ca="1" si="239"/>
        <v>0.88398024805556374</v>
      </c>
      <c r="L854" s="42">
        <f t="shared" ca="1" si="229"/>
        <v>0</v>
      </c>
      <c r="M854" s="42">
        <f t="shared" ca="1" si="230"/>
        <v>0.16993098109598834</v>
      </c>
      <c r="N854" s="42">
        <f t="shared" ca="1" si="231"/>
        <v>0.10027493535752814</v>
      </c>
      <c r="O854" s="42">
        <f t="shared" ca="1" si="232"/>
        <v>7.7036978794065583E-2</v>
      </c>
      <c r="P854" s="42">
        <f t="shared" ca="1" si="233"/>
        <v>3.5559445938767413E-2</v>
      </c>
      <c r="Q854" s="42">
        <f t="shared" ca="1" si="234"/>
        <v>0.1533736302692606</v>
      </c>
      <c r="R854" s="42">
        <f t="shared" ca="1" si="235"/>
        <v>0.16883812418762306</v>
      </c>
      <c r="S854" s="42">
        <f t="shared" ca="1" si="236"/>
        <v>0.12121524564674106</v>
      </c>
      <c r="T854" s="42">
        <f t="shared" ca="1" si="237"/>
        <v>0.17377065871002584</v>
      </c>
      <c r="U854">
        <f ca="1">+(L854^2*Markiwitz!$B$4^2)+(M854^2*Markiwitz!$C$4^2)+(N854^2*Markiwitz!$D$4^2)+(O854^2*Markiwitz!$E$4^2)+(P854^2*Markiwitz!$F$4^2)+(Q854^2*Markiwitz!$G$4^2)+(R854^2*Markiwitz!$H$4^2)+(S854^2*Markiwitz!$I$4^2)+(T854^2*Markiwitz!$J$4^2)+(2*L854*M854*Markiwitz!$B$8)+(2*L854*N854*Markiwitz!$E$8)+(2*L854*O854*Markiwitz!$H$8)+(2*L854*P854*Markiwitz!$B$11)+(2*L854*Q854*Markiwitz!$E$11)+(2*L854*R854*Markiwitz!$H$11)+(2*L854*S854*Markiwitz!$K$8)+(2*L854*T854*Markiwitz!$K$11)</f>
        <v>1.344051668485521E-2</v>
      </c>
      <c r="V854" s="5">
        <f t="shared" ca="1" si="228"/>
        <v>0.11593324236324631</v>
      </c>
      <c r="W854" s="42">
        <f ca="1">SUMPRODUCT(L854:T854,Markiwitz!$B$3:$J$3)</f>
        <v>0.5143257236210157</v>
      </c>
    </row>
    <row r="855" spans="1:23" x14ac:dyDescent="0.25">
      <c r="A855">
        <v>854</v>
      </c>
      <c r="B855" s="25">
        <f t="shared" ca="1" si="227"/>
        <v>1</v>
      </c>
      <c r="C855" s="46">
        <v>0</v>
      </c>
      <c r="D855">
        <f t="shared" ca="1" si="239"/>
        <v>0.78936111013282051</v>
      </c>
      <c r="E855">
        <f t="shared" ca="1" si="239"/>
        <v>0.4651945032687651</v>
      </c>
      <c r="F855">
        <f t="shared" ca="1" si="239"/>
        <v>0.78518233176818575</v>
      </c>
      <c r="G855">
        <f t="shared" ca="1" si="239"/>
        <v>0.50366575842230421</v>
      </c>
      <c r="H855">
        <f t="shared" ca="1" si="239"/>
        <v>0.14895369864826502</v>
      </c>
      <c r="I855">
        <f t="shared" ca="1" si="239"/>
        <v>0.89950654745843395</v>
      </c>
      <c r="J855">
        <f t="shared" ca="1" si="239"/>
        <v>0.56042274906328082</v>
      </c>
      <c r="K855">
        <f t="shared" ca="1" si="239"/>
        <v>0.44841184106225496</v>
      </c>
      <c r="L855" s="42">
        <f t="shared" ca="1" si="229"/>
        <v>0</v>
      </c>
      <c r="M855" s="42">
        <f t="shared" ca="1" si="230"/>
        <v>0.17157418668056534</v>
      </c>
      <c r="N855" s="42">
        <f t="shared" ca="1" si="231"/>
        <v>0.10111388504201577</v>
      </c>
      <c r="O855" s="42">
        <f t="shared" ca="1" si="232"/>
        <v>0.17066589453134873</v>
      </c>
      <c r="P855" s="42">
        <f t="shared" ca="1" si="233"/>
        <v>0.10947593154876391</v>
      </c>
      <c r="Q855" s="42">
        <f t="shared" ca="1" si="234"/>
        <v>3.2376322282127445E-2</v>
      </c>
      <c r="R855" s="42">
        <f t="shared" ca="1" si="235"/>
        <v>0.1955152113689205</v>
      </c>
      <c r="S855" s="42">
        <f t="shared" ca="1" si="236"/>
        <v>0.12181253438193802</v>
      </c>
      <c r="T855" s="42">
        <f t="shared" ca="1" si="237"/>
        <v>9.7466034164320356E-2</v>
      </c>
      <c r="U855">
        <f ca="1">+(L855^2*Markiwitz!$B$4^2)+(M855^2*Markiwitz!$C$4^2)+(N855^2*Markiwitz!$D$4^2)+(O855^2*Markiwitz!$E$4^2)+(P855^2*Markiwitz!$F$4^2)+(Q855^2*Markiwitz!$G$4^2)+(R855^2*Markiwitz!$H$4^2)+(S855^2*Markiwitz!$I$4^2)+(T855^2*Markiwitz!$J$4^2)+(2*L855*M855*Markiwitz!$B$8)+(2*L855*N855*Markiwitz!$E$8)+(2*L855*O855*Markiwitz!$H$8)+(2*L855*P855*Markiwitz!$B$11)+(2*L855*Q855*Markiwitz!$E$11)+(2*L855*R855*Markiwitz!$H$11)+(2*L855*S855*Markiwitz!$K$8)+(2*L855*T855*Markiwitz!$K$11)</f>
        <v>1.120432734440948E-2</v>
      </c>
      <c r="V855" s="5">
        <f t="shared" ca="1" si="228"/>
        <v>0.10585049524876811</v>
      </c>
      <c r="W855" s="42">
        <f ca="1">SUMPRODUCT(L855:T855,Markiwitz!$B$3:$J$3)</f>
        <v>0.2295569517652789</v>
      </c>
    </row>
    <row r="856" spans="1:23" x14ac:dyDescent="0.25">
      <c r="A856">
        <v>855</v>
      </c>
      <c r="B856" s="25">
        <f t="shared" ca="1" si="227"/>
        <v>1</v>
      </c>
      <c r="C856" s="46">
        <v>0</v>
      </c>
      <c r="D856">
        <f t="shared" ca="1" si="239"/>
        <v>6.2315172230581473E-2</v>
      </c>
      <c r="E856">
        <f t="shared" ca="1" si="239"/>
        <v>0.38823305019277121</v>
      </c>
      <c r="F856">
        <f t="shared" ca="1" si="239"/>
        <v>0.92461305709959063</v>
      </c>
      <c r="G856">
        <f t="shared" ca="1" si="239"/>
        <v>8.6325258071458633E-2</v>
      </c>
      <c r="H856">
        <f t="shared" ca="1" si="239"/>
        <v>0.30614046095034275</v>
      </c>
      <c r="I856">
        <f t="shared" ca="1" si="239"/>
        <v>0.43500871623919501</v>
      </c>
      <c r="J856">
        <f t="shared" ca="1" si="239"/>
        <v>0.13806776153591171</v>
      </c>
      <c r="K856">
        <f t="shared" ca="1" si="239"/>
        <v>0.1176826888134801</v>
      </c>
      <c r="L856" s="42">
        <f t="shared" ca="1" si="229"/>
        <v>0</v>
      </c>
      <c r="M856" s="42">
        <f t="shared" ca="1" si="230"/>
        <v>2.5347999884795074E-2</v>
      </c>
      <c r="N856" s="42">
        <f t="shared" ca="1" si="231"/>
        <v>0.15792191466864822</v>
      </c>
      <c r="O856" s="42">
        <f t="shared" ca="1" si="232"/>
        <v>0.37610570308812491</v>
      </c>
      <c r="P856" s="42">
        <f t="shared" ca="1" si="233"/>
        <v>3.5114604570993739E-2</v>
      </c>
      <c r="Q856" s="42">
        <f t="shared" ca="1" si="234"/>
        <v>0.12452903668766749</v>
      </c>
      <c r="R856" s="42">
        <f t="shared" ca="1" si="235"/>
        <v>0.17694889533988337</v>
      </c>
      <c r="S856" s="42">
        <f t="shared" ca="1" si="236"/>
        <v>5.6161950263995071E-2</v>
      </c>
      <c r="T856" s="42">
        <f t="shared" ca="1" si="237"/>
        <v>4.7869895495892344E-2</v>
      </c>
      <c r="U856">
        <f ca="1">+(L856^2*Markiwitz!$B$4^2)+(M856^2*Markiwitz!$C$4^2)+(N856^2*Markiwitz!$D$4^2)+(O856^2*Markiwitz!$E$4^2)+(P856^2*Markiwitz!$F$4^2)+(Q856^2*Markiwitz!$G$4^2)+(R856^2*Markiwitz!$H$4^2)+(S856^2*Markiwitz!$I$4^2)+(T856^2*Markiwitz!$J$4^2)+(2*L856*M856*Markiwitz!$B$8)+(2*L856*N856*Markiwitz!$E$8)+(2*L856*O856*Markiwitz!$H$8)+(2*L856*P856*Markiwitz!$B$11)+(2*L856*Q856*Markiwitz!$E$11)+(2*L856*R856*Markiwitz!$H$11)+(2*L856*S856*Markiwitz!$K$8)+(2*L856*T856*Markiwitz!$K$11)</f>
        <v>2.2348154950737168E-2</v>
      </c>
      <c r="V856" s="5">
        <f t="shared" ca="1" si="228"/>
        <v>0.14949299298206981</v>
      </c>
      <c r="W856" s="42">
        <f ca="1">SUMPRODUCT(L856:T856,Markiwitz!$B$3:$J$3)</f>
        <v>0.51133399720764949</v>
      </c>
    </row>
    <row r="857" spans="1:23" x14ac:dyDescent="0.25">
      <c r="A857">
        <v>856</v>
      </c>
      <c r="B857" s="25">
        <f t="shared" ca="1" si="227"/>
        <v>1</v>
      </c>
      <c r="C857" s="46">
        <v>0</v>
      </c>
      <c r="D857">
        <f t="shared" ca="1" si="239"/>
        <v>0.35863424941388866</v>
      </c>
      <c r="E857">
        <f t="shared" ca="1" si="239"/>
        <v>0.1208312897403615</v>
      </c>
      <c r="F857">
        <f t="shared" ca="1" si="239"/>
        <v>0.81604352268465774</v>
      </c>
      <c r="G857">
        <f t="shared" ca="1" si="239"/>
        <v>0.38532420304609805</v>
      </c>
      <c r="H857">
        <f t="shared" ca="1" si="239"/>
        <v>0.35090417594464696</v>
      </c>
      <c r="I857">
        <f t="shared" ca="1" si="239"/>
        <v>0.3250920536262869</v>
      </c>
      <c r="J857">
        <f t="shared" ca="1" si="239"/>
        <v>3.748689741590816E-2</v>
      </c>
      <c r="K857">
        <f t="shared" ca="1" si="239"/>
        <v>0.66974773814994693</v>
      </c>
      <c r="L857" s="42">
        <f t="shared" ca="1" si="229"/>
        <v>0</v>
      </c>
      <c r="M857" s="42">
        <f t="shared" ca="1" si="230"/>
        <v>0.11704528175503222</v>
      </c>
      <c r="N857" s="42">
        <f t="shared" ca="1" si="231"/>
        <v>3.9434974143149552E-2</v>
      </c>
      <c r="O857" s="42">
        <f t="shared" ca="1" si="232"/>
        <v>0.26632716811930868</v>
      </c>
      <c r="P857" s="42">
        <f t="shared" ca="1" si="233"/>
        <v>0.12575591981599851</v>
      </c>
      <c r="Q857" s="42">
        <f t="shared" ca="1" si="234"/>
        <v>0.11452246462679323</v>
      </c>
      <c r="R857" s="42">
        <f t="shared" ca="1" si="235"/>
        <v>0.10609831904007</v>
      </c>
      <c r="S857" s="42">
        <f t="shared" ca="1" si="236"/>
        <v>1.2234371026575581E-2</v>
      </c>
      <c r="T857" s="42">
        <f t="shared" ca="1" si="237"/>
        <v>0.21858150147307229</v>
      </c>
      <c r="U857">
        <f ca="1">+(L857^2*Markiwitz!$B$4^2)+(M857^2*Markiwitz!$C$4^2)+(N857^2*Markiwitz!$D$4^2)+(O857^2*Markiwitz!$E$4^2)+(P857^2*Markiwitz!$F$4^2)+(Q857^2*Markiwitz!$G$4^2)+(R857^2*Markiwitz!$H$4^2)+(S857^2*Markiwitz!$I$4^2)+(T857^2*Markiwitz!$J$4^2)+(2*L857*M857*Markiwitz!$B$8)+(2*L857*N857*Markiwitz!$E$8)+(2*L857*O857*Markiwitz!$H$8)+(2*L857*P857*Markiwitz!$B$11)+(2*L857*Q857*Markiwitz!$E$11)+(2*L857*R857*Markiwitz!$H$11)+(2*L857*S857*Markiwitz!$K$8)+(2*L857*T857*Markiwitz!$K$11)</f>
        <v>1.4312390818098829E-2</v>
      </c>
      <c r="V857" s="5">
        <f t="shared" ca="1" si="228"/>
        <v>0.11963440482611526</v>
      </c>
      <c r="W857" s="42">
        <f ca="1">SUMPRODUCT(L857:T857,Markiwitz!$B$3:$J$3)</f>
        <v>0.47945854665893817</v>
      </c>
    </row>
    <row r="858" spans="1:23" x14ac:dyDescent="0.25">
      <c r="A858">
        <v>857</v>
      </c>
      <c r="B858" s="25">
        <f t="shared" ca="1" si="227"/>
        <v>1</v>
      </c>
      <c r="C858" s="46">
        <v>0</v>
      </c>
      <c r="D858">
        <f t="shared" ca="1" si="239"/>
        <v>0.74133886785990621</v>
      </c>
      <c r="E858">
        <f t="shared" ca="1" si="239"/>
        <v>0.38413328804033497</v>
      </c>
      <c r="F858">
        <f t="shared" ca="1" si="239"/>
        <v>0.36785388485551496</v>
      </c>
      <c r="G858">
        <f t="shared" ca="1" si="239"/>
        <v>0.3942321734070805</v>
      </c>
      <c r="H858">
        <f t="shared" ca="1" si="239"/>
        <v>0.89519564082827907</v>
      </c>
      <c r="I858">
        <f t="shared" ca="1" si="239"/>
        <v>0.99235664173384908</v>
      </c>
      <c r="J858">
        <f t="shared" ca="1" si="239"/>
        <v>3.4082102004943438E-2</v>
      </c>
      <c r="K858">
        <f t="shared" ca="1" si="239"/>
        <v>0.7753287480885348</v>
      </c>
      <c r="L858" s="42">
        <f t="shared" ca="1" si="229"/>
        <v>0</v>
      </c>
      <c r="M858" s="42">
        <f t="shared" ca="1" si="230"/>
        <v>0.16170474773214419</v>
      </c>
      <c r="N858" s="42">
        <f t="shared" ca="1" si="231"/>
        <v>8.3789180806610283E-2</v>
      </c>
      <c r="O858" s="42">
        <f t="shared" ca="1" si="232"/>
        <v>8.0238231437355492E-2</v>
      </c>
      <c r="P858" s="42">
        <f t="shared" ca="1" si="233"/>
        <v>8.5992002999543016E-2</v>
      </c>
      <c r="Q858" s="42">
        <f t="shared" ca="1" si="234"/>
        <v>0.19526479933385524</v>
      </c>
      <c r="R858" s="42">
        <f t="shared" ca="1" si="235"/>
        <v>0.21645806980973548</v>
      </c>
      <c r="S858" s="42">
        <f t="shared" ca="1" si="236"/>
        <v>7.4341680246719031E-3</v>
      </c>
      <c r="T858" s="42">
        <f t="shared" ca="1" si="237"/>
        <v>0.16911879985608441</v>
      </c>
      <c r="U858">
        <f ca="1">+(L858^2*Markiwitz!$B$4^2)+(M858^2*Markiwitz!$C$4^2)+(N858^2*Markiwitz!$D$4^2)+(O858^2*Markiwitz!$E$4^2)+(P858^2*Markiwitz!$F$4^2)+(Q858^2*Markiwitz!$G$4^2)+(R858^2*Markiwitz!$H$4^2)+(S858^2*Markiwitz!$I$4^2)+(T858^2*Markiwitz!$J$4^2)+(2*L858*M858*Markiwitz!$B$8)+(2*L858*N858*Markiwitz!$E$8)+(2*L858*O858*Markiwitz!$H$8)+(2*L858*P858*Markiwitz!$B$11)+(2*L858*Q858*Markiwitz!$E$11)+(2*L858*R858*Markiwitz!$H$11)+(2*L858*S858*Markiwitz!$K$8)+(2*L858*T858*Markiwitz!$K$11)</f>
        <v>1.7826009571058489E-2</v>
      </c>
      <c r="V858" s="5">
        <f t="shared" ca="1" si="228"/>
        <v>0.13351408004798029</v>
      </c>
      <c r="W858" s="42">
        <f ca="1">SUMPRODUCT(L858:T858,Markiwitz!$B$3:$J$3)</f>
        <v>0.65357829229010311</v>
      </c>
    </row>
    <row r="859" spans="1:23" x14ac:dyDescent="0.25">
      <c r="A859">
        <v>858</v>
      </c>
      <c r="B859" s="25">
        <f t="shared" ca="1" si="227"/>
        <v>1.0000000000000002</v>
      </c>
      <c r="C859" s="46">
        <v>0</v>
      </c>
      <c r="D859">
        <f t="shared" ca="1" si="239"/>
        <v>0.13891874253783987</v>
      </c>
      <c r="E859">
        <f t="shared" ca="1" si="239"/>
        <v>0.19975087412162273</v>
      </c>
      <c r="F859">
        <f t="shared" ca="1" si="239"/>
        <v>0.60294267846675209</v>
      </c>
      <c r="G859">
        <f t="shared" ca="1" si="239"/>
        <v>0.34271160287164359</v>
      </c>
      <c r="H859">
        <f t="shared" ca="1" si="239"/>
        <v>0.8777361947949599</v>
      </c>
      <c r="I859">
        <f t="shared" ca="1" si="239"/>
        <v>0.40407131508192917</v>
      </c>
      <c r="J859">
        <f t="shared" ca="1" si="239"/>
        <v>0.12022384316711998</v>
      </c>
      <c r="K859">
        <f t="shared" ca="1" si="239"/>
        <v>0.84609359516990978</v>
      </c>
      <c r="L859" s="42">
        <f t="shared" ca="1" si="229"/>
        <v>0</v>
      </c>
      <c r="M859" s="42">
        <f t="shared" ca="1" si="230"/>
        <v>3.9326469705801212E-2</v>
      </c>
      <c r="N859" s="42">
        <f t="shared" ca="1" si="231"/>
        <v>5.6547421581443991E-2</v>
      </c>
      <c r="O859" s="42">
        <f t="shared" ca="1" si="232"/>
        <v>0.17068688174022736</v>
      </c>
      <c r="P859" s="42">
        <f t="shared" ca="1" si="233"/>
        <v>9.7018136084028497E-2</v>
      </c>
      <c r="Q859" s="42">
        <f t="shared" ca="1" si="234"/>
        <v>0.24847810485245964</v>
      </c>
      <c r="R859" s="42">
        <f t="shared" ca="1" si="235"/>
        <v>0.11438844061825783</v>
      </c>
      <c r="S859" s="42">
        <f t="shared" ca="1" si="236"/>
        <v>3.4034135638241127E-2</v>
      </c>
      <c r="T859" s="42">
        <f t="shared" ca="1" si="237"/>
        <v>0.23952040977954051</v>
      </c>
      <c r="U859">
        <f ca="1">+(L859^2*Markiwitz!$B$4^2)+(M859^2*Markiwitz!$C$4^2)+(N859^2*Markiwitz!$D$4^2)+(O859^2*Markiwitz!$E$4^2)+(P859^2*Markiwitz!$F$4^2)+(Q859^2*Markiwitz!$G$4^2)+(R859^2*Markiwitz!$H$4^2)+(S859^2*Markiwitz!$I$4^2)+(T859^2*Markiwitz!$J$4^2)+(2*L859*M859*Markiwitz!$B$8)+(2*L859*N859*Markiwitz!$E$8)+(2*L859*O859*Markiwitz!$H$8)+(2*L859*P859*Markiwitz!$B$11)+(2*L859*Q859*Markiwitz!$E$11)+(2*L859*R859*Markiwitz!$H$11)+(2*L859*S859*Markiwitz!$K$8)+(2*L859*T859*Markiwitz!$K$11)</f>
        <v>2.3241829808970865E-2</v>
      </c>
      <c r="V859" s="5">
        <f t="shared" ca="1" si="228"/>
        <v>0.15245271335391464</v>
      </c>
      <c r="W859" s="42">
        <f ca="1">SUMPRODUCT(L859:T859,Markiwitz!$B$3:$J$3)</f>
        <v>0.80458704891356547</v>
      </c>
    </row>
    <row r="860" spans="1:23" x14ac:dyDescent="0.25">
      <c r="A860">
        <v>859</v>
      </c>
      <c r="B860" s="25">
        <f t="shared" ca="1" si="227"/>
        <v>1</v>
      </c>
      <c r="C860" s="46">
        <v>0</v>
      </c>
      <c r="D860">
        <f t="shared" ca="1" si="239"/>
        <v>0.65550101315616316</v>
      </c>
      <c r="E860">
        <f t="shared" ca="1" si="239"/>
        <v>0.94450510812882704</v>
      </c>
      <c r="F860">
        <f t="shared" ca="1" si="239"/>
        <v>0.3072868643704636</v>
      </c>
      <c r="G860">
        <f t="shared" ca="1" si="239"/>
        <v>0.82297602051517593</v>
      </c>
      <c r="H860">
        <f t="shared" ca="1" si="239"/>
        <v>0.81974133641799529</v>
      </c>
      <c r="I860">
        <f t="shared" ca="1" si="239"/>
        <v>0.60935822082156044</v>
      </c>
      <c r="J860">
        <f t="shared" ca="1" si="239"/>
        <v>0.43129369933284822</v>
      </c>
      <c r="K860">
        <f t="shared" ca="1" si="239"/>
        <v>0.779342417863084</v>
      </c>
      <c r="L860" s="42">
        <f t="shared" ca="1" si="229"/>
        <v>0</v>
      </c>
      <c r="M860" s="42">
        <f t="shared" ca="1" si="230"/>
        <v>0.12206712137952479</v>
      </c>
      <c r="N860" s="42">
        <f t="shared" ca="1" si="231"/>
        <v>0.17588534169065564</v>
      </c>
      <c r="O860" s="42">
        <f t="shared" ca="1" si="232"/>
        <v>5.7222829894401479E-2</v>
      </c>
      <c r="P860" s="42">
        <f t="shared" ca="1" si="233"/>
        <v>0.15325424640454613</v>
      </c>
      <c r="Q860" s="42">
        <f t="shared" ca="1" si="234"/>
        <v>0.15265188490030709</v>
      </c>
      <c r="R860" s="42">
        <f t="shared" ca="1" si="235"/>
        <v>0.11347443011032565</v>
      </c>
      <c r="S860" s="42">
        <f t="shared" ca="1" si="236"/>
        <v>8.0315330243654046E-2</v>
      </c>
      <c r="T860" s="42">
        <f t="shared" ca="1" si="237"/>
        <v>0.14512881537658529</v>
      </c>
      <c r="U860">
        <f ca="1">+(L860^2*Markiwitz!$B$4^2)+(M860^2*Markiwitz!$C$4^2)+(N860^2*Markiwitz!$D$4^2)+(O860^2*Markiwitz!$E$4^2)+(P860^2*Markiwitz!$F$4^2)+(Q860^2*Markiwitz!$G$4^2)+(R860^2*Markiwitz!$H$4^2)+(S860^2*Markiwitz!$I$4^2)+(T860^2*Markiwitz!$J$4^2)+(2*L860*M860*Markiwitz!$B$8)+(2*L860*N860*Markiwitz!$E$8)+(2*L860*O860*Markiwitz!$H$8)+(2*L860*P860*Markiwitz!$B$11)+(2*L860*Q860*Markiwitz!$E$11)+(2*L860*R860*Markiwitz!$H$11)+(2*L860*S860*Markiwitz!$K$8)+(2*L860*T860*Markiwitz!$K$11)</f>
        <v>1.4326569480344001E-2</v>
      </c>
      <c r="V860" s="5">
        <f t="shared" ca="1" si="228"/>
        <v>0.11969364845447732</v>
      </c>
      <c r="W860" s="42">
        <f ca="1">SUMPRODUCT(L860:T860,Markiwitz!$B$3:$J$3)</f>
        <v>0.55165645779596506</v>
      </c>
    </row>
    <row r="861" spans="1:23" x14ac:dyDescent="0.25">
      <c r="A861">
        <v>860</v>
      </c>
      <c r="B861" s="25">
        <f t="shared" ca="1" si="227"/>
        <v>1</v>
      </c>
      <c r="C861" s="46">
        <v>0</v>
      </c>
      <c r="D861">
        <f t="shared" ca="1" si="239"/>
        <v>0.72095021270787318</v>
      </c>
      <c r="E861">
        <f t="shared" ca="1" si="239"/>
        <v>0.42496326248249738</v>
      </c>
      <c r="F861">
        <f t="shared" ca="1" si="239"/>
        <v>0.64006053798842999</v>
      </c>
      <c r="G861">
        <f t="shared" ca="1" si="239"/>
        <v>0.25661133551065651</v>
      </c>
      <c r="H861">
        <f t="shared" ca="1" si="239"/>
        <v>0.4053764443950022</v>
      </c>
      <c r="I861">
        <f t="shared" ca="1" si="239"/>
        <v>0.69238099569724343</v>
      </c>
      <c r="J861">
        <f t="shared" ca="1" si="239"/>
        <v>0.32153292170215764</v>
      </c>
      <c r="K861">
        <f t="shared" ca="1" si="239"/>
        <v>0.17436817170286167</v>
      </c>
      <c r="L861" s="42">
        <f t="shared" ca="1" si="229"/>
        <v>0</v>
      </c>
      <c r="M861" s="42">
        <f t="shared" ca="1" si="230"/>
        <v>0.1982678379301436</v>
      </c>
      <c r="N861" s="42">
        <f t="shared" ca="1" si="231"/>
        <v>0.11686874595081834</v>
      </c>
      <c r="O861" s="42">
        <f t="shared" ca="1" si="232"/>
        <v>0.17602244478814164</v>
      </c>
      <c r="P861" s="42">
        <f t="shared" ca="1" si="233"/>
        <v>7.0570441319337082E-2</v>
      </c>
      <c r="Q861" s="42">
        <f t="shared" ca="1" si="234"/>
        <v>0.11148219358466728</v>
      </c>
      <c r="R861" s="42">
        <f t="shared" ca="1" si="235"/>
        <v>0.19041104450916738</v>
      </c>
      <c r="S861" s="42">
        <f t="shared" ca="1" si="236"/>
        <v>8.8424465497841678E-2</v>
      </c>
      <c r="T861" s="42">
        <f t="shared" ca="1" si="237"/>
        <v>4.7952826419883084E-2</v>
      </c>
      <c r="U861">
        <f ca="1">+(L861^2*Markiwitz!$B$4^2)+(M861^2*Markiwitz!$C$4^2)+(N861^2*Markiwitz!$D$4^2)+(O861^2*Markiwitz!$E$4^2)+(P861^2*Markiwitz!$F$4^2)+(Q861^2*Markiwitz!$G$4^2)+(R861^2*Markiwitz!$H$4^2)+(S861^2*Markiwitz!$I$4^2)+(T861^2*Markiwitz!$J$4^2)+(2*L861*M861*Markiwitz!$B$8)+(2*L861*N861*Markiwitz!$E$8)+(2*L861*O861*Markiwitz!$H$8)+(2*L861*P861*Markiwitz!$B$11)+(2*L861*Q861*Markiwitz!$E$11)+(2*L861*R861*Markiwitz!$H$11)+(2*L861*S861*Markiwitz!$K$8)+(2*L861*T861*Markiwitz!$K$11)</f>
        <v>1.306161183824288E-2</v>
      </c>
      <c r="V861" s="5">
        <f t="shared" ca="1" si="228"/>
        <v>0.11428740892260565</v>
      </c>
      <c r="W861" s="42">
        <f ca="1">SUMPRODUCT(L861:T861,Markiwitz!$B$3:$J$3)</f>
        <v>0.44223489214171402</v>
      </c>
    </row>
    <row r="862" spans="1:23" x14ac:dyDescent="0.25">
      <c r="A862">
        <v>861</v>
      </c>
      <c r="B862" s="25">
        <f t="shared" ca="1" si="227"/>
        <v>1</v>
      </c>
      <c r="C862" s="46">
        <v>0</v>
      </c>
      <c r="D862">
        <f t="shared" ref="D862:K871" ca="1" si="240">RAND()</f>
        <v>0.45029987953382644</v>
      </c>
      <c r="E862">
        <f t="shared" ca="1" si="240"/>
        <v>8.3398643139983353E-2</v>
      </c>
      <c r="F862">
        <f t="shared" ca="1" si="240"/>
        <v>2.1355151546697204E-2</v>
      </c>
      <c r="G862">
        <f t="shared" ca="1" si="240"/>
        <v>0.40994614886309222</v>
      </c>
      <c r="H862">
        <f t="shared" ca="1" si="240"/>
        <v>0.12480384614579032</v>
      </c>
      <c r="I862">
        <f t="shared" ca="1" si="240"/>
        <v>0.72067186062839395</v>
      </c>
      <c r="J862">
        <f t="shared" ca="1" si="240"/>
        <v>0.60077349865758778</v>
      </c>
      <c r="K862">
        <f t="shared" ca="1" si="240"/>
        <v>0.98875493948564419</v>
      </c>
      <c r="L862" s="42">
        <f t="shared" ca="1" si="229"/>
        <v>0</v>
      </c>
      <c r="M862" s="42">
        <f t="shared" ca="1" si="230"/>
        <v>0.13244098647289931</v>
      </c>
      <c r="N862" s="42">
        <f t="shared" ca="1" si="231"/>
        <v>2.4528984061455792E-2</v>
      </c>
      <c r="O862" s="42">
        <f t="shared" ca="1" si="232"/>
        <v>6.2809195952946689E-3</v>
      </c>
      <c r="P862" s="42">
        <f t="shared" ca="1" si="233"/>
        <v>0.12057225600948764</v>
      </c>
      <c r="Q862" s="42">
        <f t="shared" ca="1" si="234"/>
        <v>3.6706970733086229E-2</v>
      </c>
      <c r="R862" s="42">
        <f t="shared" ca="1" si="235"/>
        <v>0.21196206457726663</v>
      </c>
      <c r="S862" s="42">
        <f t="shared" ca="1" si="236"/>
        <v>0.17669788162359237</v>
      </c>
      <c r="T862" s="42">
        <f t="shared" ca="1" si="237"/>
        <v>0.29080993692691742</v>
      </c>
      <c r="U862">
        <f ca="1">+(L862^2*Markiwitz!$B$4^2)+(M862^2*Markiwitz!$C$4^2)+(N862^2*Markiwitz!$D$4^2)+(O862^2*Markiwitz!$E$4^2)+(P862^2*Markiwitz!$F$4^2)+(Q862^2*Markiwitz!$G$4^2)+(R862^2*Markiwitz!$H$4^2)+(S862^2*Markiwitz!$I$4^2)+(T862^2*Markiwitz!$J$4^2)+(2*L862*M862*Markiwitz!$B$8)+(2*L862*N862*Markiwitz!$E$8)+(2*L862*O862*Markiwitz!$H$8)+(2*L862*P862*Markiwitz!$B$11)+(2*L862*Q862*Markiwitz!$E$11)+(2*L862*R862*Markiwitz!$H$11)+(2*L862*S862*Markiwitz!$K$8)+(2*L862*T862*Markiwitz!$K$11)</f>
        <v>1.1821204947815215E-2</v>
      </c>
      <c r="V862" s="5">
        <f t="shared" ca="1" si="228"/>
        <v>0.1087253647858457</v>
      </c>
      <c r="W862" s="42">
        <f ca="1">SUMPRODUCT(L862:T862,Markiwitz!$B$3:$J$3)</f>
        <v>0.18551924958371646</v>
      </c>
    </row>
    <row r="863" spans="1:23" x14ac:dyDescent="0.25">
      <c r="A863">
        <v>862</v>
      </c>
      <c r="B863" s="25">
        <f t="shared" ca="1" si="227"/>
        <v>1</v>
      </c>
      <c r="C863" s="46">
        <v>0</v>
      </c>
      <c r="D863">
        <f t="shared" ca="1" si="240"/>
        <v>0.25750627453468466</v>
      </c>
      <c r="E863">
        <f t="shared" ca="1" si="240"/>
        <v>0.53106349843524625</v>
      </c>
      <c r="F863">
        <f t="shared" ca="1" si="240"/>
        <v>0.37056211575218645</v>
      </c>
      <c r="G863">
        <f t="shared" ca="1" si="240"/>
        <v>0.88204319518146013</v>
      </c>
      <c r="H863">
        <f t="shared" ca="1" si="240"/>
        <v>0.96386331534405822</v>
      </c>
      <c r="I863">
        <f t="shared" ca="1" si="240"/>
        <v>0.27390905411286348</v>
      </c>
      <c r="J863">
        <f t="shared" ca="1" si="240"/>
        <v>0.38737009826962265</v>
      </c>
      <c r="K863">
        <f t="shared" ca="1" si="240"/>
        <v>0.93372238967288235</v>
      </c>
      <c r="L863" s="42">
        <f t="shared" ca="1" si="229"/>
        <v>0</v>
      </c>
      <c r="M863" s="42">
        <f t="shared" ca="1" si="230"/>
        <v>5.5979138838030094E-2</v>
      </c>
      <c r="N863" s="42">
        <f t="shared" ca="1" si="231"/>
        <v>0.11544758419745754</v>
      </c>
      <c r="O863" s="42">
        <f t="shared" ca="1" si="232"/>
        <v>8.0556282223762876E-2</v>
      </c>
      <c r="P863" s="42">
        <f t="shared" ca="1" si="233"/>
        <v>0.19174685577438991</v>
      </c>
      <c r="Q863" s="42">
        <f t="shared" ca="1" si="234"/>
        <v>0.20953368397732541</v>
      </c>
      <c r="R863" s="42">
        <f t="shared" ca="1" si="235"/>
        <v>5.9544929524085001E-2</v>
      </c>
      <c r="S863" s="42">
        <f t="shared" ca="1" si="236"/>
        <v>8.4210159740460089E-2</v>
      </c>
      <c r="T863" s="42">
        <f t="shared" ca="1" si="237"/>
        <v>0.20298136572448908</v>
      </c>
      <c r="U863">
        <f ca="1">+(L863^2*Markiwitz!$B$4^2)+(M863^2*Markiwitz!$C$4^2)+(N863^2*Markiwitz!$D$4^2)+(O863^2*Markiwitz!$E$4^2)+(P863^2*Markiwitz!$F$4^2)+(Q863^2*Markiwitz!$G$4^2)+(R863^2*Markiwitz!$H$4^2)+(S863^2*Markiwitz!$I$4^2)+(T863^2*Markiwitz!$J$4^2)+(2*L863*M863*Markiwitz!$B$8)+(2*L863*N863*Markiwitz!$E$8)+(2*L863*O863*Markiwitz!$H$8)+(2*L863*P863*Markiwitz!$B$11)+(2*L863*Q863*Markiwitz!$E$11)+(2*L863*R863*Markiwitz!$H$11)+(2*L863*S863*Markiwitz!$K$8)+(2*L863*T863*Markiwitz!$K$11)</f>
        <v>1.9772673690193122E-2</v>
      </c>
      <c r="V863" s="5">
        <f t="shared" ca="1" si="228"/>
        <v>0.14061533945552712</v>
      </c>
      <c r="W863" s="42">
        <f ca="1">SUMPRODUCT(L863:T863,Markiwitz!$B$3:$J$3)</f>
        <v>0.70689212927220835</v>
      </c>
    </row>
    <row r="864" spans="1:23" x14ac:dyDescent="0.25">
      <c r="A864">
        <v>863</v>
      </c>
      <c r="B864" s="25">
        <f t="shared" ca="1" si="227"/>
        <v>1</v>
      </c>
      <c r="C864" s="46">
        <v>0</v>
      </c>
      <c r="D864">
        <f t="shared" ca="1" si="240"/>
        <v>0.62366634851082436</v>
      </c>
      <c r="E864">
        <f t="shared" ca="1" si="240"/>
        <v>0.25584849118464703</v>
      </c>
      <c r="F864">
        <f t="shared" ca="1" si="240"/>
        <v>0.74969879335698508</v>
      </c>
      <c r="G864">
        <f t="shared" ca="1" si="240"/>
        <v>0.25385670069341459</v>
      </c>
      <c r="H864">
        <f t="shared" ca="1" si="240"/>
        <v>0.30148279239696618</v>
      </c>
      <c r="I864">
        <f t="shared" ca="1" si="240"/>
        <v>0.88356048230558171</v>
      </c>
      <c r="J864">
        <f t="shared" ca="1" si="240"/>
        <v>0.89781510949019994</v>
      </c>
      <c r="K864">
        <f t="shared" ca="1" si="240"/>
        <v>0.98202496549105689</v>
      </c>
      <c r="L864" s="42">
        <f t="shared" ca="1" si="229"/>
        <v>0</v>
      </c>
      <c r="M864" s="42">
        <f t="shared" ca="1" si="230"/>
        <v>0.12604530850792642</v>
      </c>
      <c r="N864" s="42">
        <f t="shared" ca="1" si="231"/>
        <v>5.17079397977116E-2</v>
      </c>
      <c r="O864" s="42">
        <f t="shared" ca="1" si="232"/>
        <v>0.15151693837953048</v>
      </c>
      <c r="P864" s="42">
        <f t="shared" ca="1" si="233"/>
        <v>5.1305391467903506E-2</v>
      </c>
      <c r="Q864" s="42">
        <f t="shared" ca="1" si="234"/>
        <v>6.0930803254405828E-2</v>
      </c>
      <c r="R864" s="42">
        <f t="shared" ca="1" si="235"/>
        <v>0.17857088785300462</v>
      </c>
      <c r="S864" s="42">
        <f t="shared" ca="1" si="236"/>
        <v>0.18145180147844051</v>
      </c>
      <c r="T864" s="42">
        <f t="shared" ca="1" si="237"/>
        <v>0.19847092926107707</v>
      </c>
      <c r="U864">
        <f ca="1">+(L864^2*Markiwitz!$B$4^2)+(M864^2*Markiwitz!$C$4^2)+(N864^2*Markiwitz!$D$4^2)+(O864^2*Markiwitz!$E$4^2)+(P864^2*Markiwitz!$F$4^2)+(Q864^2*Markiwitz!$G$4^2)+(R864^2*Markiwitz!$H$4^2)+(S864^2*Markiwitz!$I$4^2)+(T864^2*Markiwitz!$J$4^2)+(2*L864*M864*Markiwitz!$B$8)+(2*L864*N864*Markiwitz!$E$8)+(2*L864*O864*Markiwitz!$H$8)+(2*L864*P864*Markiwitz!$B$11)+(2*L864*Q864*Markiwitz!$E$11)+(2*L864*R864*Markiwitz!$H$11)+(2*L864*S864*Markiwitz!$K$8)+(2*L864*T864*Markiwitz!$K$11)</f>
        <v>1.1434271753231468E-2</v>
      </c>
      <c r="V864" s="5">
        <f t="shared" ca="1" si="228"/>
        <v>0.10693115426867639</v>
      </c>
      <c r="W864" s="42">
        <f ca="1">SUMPRODUCT(L864:T864,Markiwitz!$B$3:$J$3)</f>
        <v>0.26851032051336676</v>
      </c>
    </row>
    <row r="865" spans="1:23" x14ac:dyDescent="0.25">
      <c r="A865">
        <v>864</v>
      </c>
      <c r="B865" s="25">
        <f t="shared" ca="1" si="227"/>
        <v>1.0000000000000002</v>
      </c>
      <c r="C865" s="46">
        <v>0</v>
      </c>
      <c r="D865">
        <f t="shared" ca="1" si="240"/>
        <v>0.82477857840661206</v>
      </c>
      <c r="E865">
        <f t="shared" ca="1" si="240"/>
        <v>0.55506310942828185</v>
      </c>
      <c r="F865">
        <f t="shared" ca="1" si="240"/>
        <v>0.83489815497968256</v>
      </c>
      <c r="G865">
        <f t="shared" ca="1" si="240"/>
        <v>0.5502272274794765</v>
      </c>
      <c r="H865">
        <f t="shared" ca="1" si="240"/>
        <v>0.83811179463543573</v>
      </c>
      <c r="I865">
        <f t="shared" ca="1" si="240"/>
        <v>0.68047226868601907</v>
      </c>
      <c r="J865">
        <f t="shared" ca="1" si="240"/>
        <v>0.59383702349387879</v>
      </c>
      <c r="K865">
        <f t="shared" ca="1" si="240"/>
        <v>0.50025326250106983</v>
      </c>
      <c r="L865" s="42">
        <f t="shared" ca="1" si="229"/>
        <v>0</v>
      </c>
      <c r="M865" s="42">
        <f t="shared" ca="1" si="230"/>
        <v>0.15337180634597933</v>
      </c>
      <c r="N865" s="42">
        <f t="shared" ca="1" si="231"/>
        <v>0.103216831714393</v>
      </c>
      <c r="O865" s="42">
        <f t="shared" ca="1" si="232"/>
        <v>0.15525359350571216</v>
      </c>
      <c r="P865" s="42">
        <f t="shared" ca="1" si="233"/>
        <v>0.10231757466628069</v>
      </c>
      <c r="Q865" s="42">
        <f t="shared" ca="1" si="234"/>
        <v>0.15585118628012701</v>
      </c>
      <c r="R865" s="42">
        <f t="shared" ca="1" si="235"/>
        <v>0.12653730801101107</v>
      </c>
      <c r="S865" s="42">
        <f t="shared" ca="1" si="236"/>
        <v>0.11042703987818046</v>
      </c>
      <c r="T865" s="42">
        <f t="shared" ca="1" si="237"/>
        <v>9.3024659598316448E-2</v>
      </c>
      <c r="U865">
        <f ca="1">+(L865^2*Markiwitz!$B$4^2)+(M865^2*Markiwitz!$C$4^2)+(N865^2*Markiwitz!$D$4^2)+(O865^2*Markiwitz!$E$4^2)+(P865^2*Markiwitz!$F$4^2)+(Q865^2*Markiwitz!$G$4^2)+(R865^2*Markiwitz!$H$4^2)+(S865^2*Markiwitz!$I$4^2)+(T865^2*Markiwitz!$J$4^2)+(2*L865*M865*Markiwitz!$B$8)+(2*L865*N865*Markiwitz!$E$8)+(2*L865*O865*Markiwitz!$H$8)+(2*L865*P865*Markiwitz!$B$11)+(2*L865*Q865*Markiwitz!$E$11)+(2*L865*R865*Markiwitz!$H$11)+(2*L865*S865*Markiwitz!$K$8)+(2*L865*T865*Markiwitz!$K$11)</f>
        <v>1.4442111151972643E-2</v>
      </c>
      <c r="V865" s="5">
        <f t="shared" ca="1" si="228"/>
        <v>0.12017533503998498</v>
      </c>
      <c r="W865" s="42">
        <f ca="1">SUMPRODUCT(L865:T865,Markiwitz!$B$3:$J$3)</f>
        <v>0.55745711447776514</v>
      </c>
    </row>
    <row r="866" spans="1:23" x14ac:dyDescent="0.25">
      <c r="A866">
        <v>865</v>
      </c>
      <c r="B866" s="25">
        <f t="shared" ca="1" si="227"/>
        <v>0.99999999999999978</v>
      </c>
      <c r="C866" s="46">
        <v>0</v>
      </c>
      <c r="D866">
        <f t="shared" ca="1" si="240"/>
        <v>0.79466323752722812</v>
      </c>
      <c r="E866">
        <f t="shared" ca="1" si="240"/>
        <v>0.39954088123534215</v>
      </c>
      <c r="F866">
        <f t="shared" ca="1" si="240"/>
        <v>0.30123346660913064</v>
      </c>
      <c r="G866">
        <f t="shared" ca="1" si="240"/>
        <v>0.75602040098835255</v>
      </c>
      <c r="H866">
        <f t="shared" ca="1" si="240"/>
        <v>0.26029253827662024</v>
      </c>
      <c r="I866">
        <f t="shared" ca="1" si="240"/>
        <v>0.77732189240416216</v>
      </c>
      <c r="J866">
        <f t="shared" ca="1" si="240"/>
        <v>0.8031309533970179</v>
      </c>
      <c r="K866">
        <f t="shared" ca="1" si="240"/>
        <v>0.77471213936130212</v>
      </c>
      <c r="L866" s="42">
        <f t="shared" ca="1" si="229"/>
        <v>0</v>
      </c>
      <c r="M866" s="42">
        <f t="shared" ca="1" si="230"/>
        <v>0.16327861782832173</v>
      </c>
      <c r="N866" s="42">
        <f t="shared" ca="1" si="231"/>
        <v>8.2093243745632649E-2</v>
      </c>
      <c r="O866" s="42">
        <f t="shared" ca="1" si="232"/>
        <v>6.1894122879803531E-2</v>
      </c>
      <c r="P866" s="42">
        <f t="shared" ca="1" si="233"/>
        <v>0.15533871493478041</v>
      </c>
      <c r="Q866" s="42">
        <f t="shared" ca="1" si="234"/>
        <v>5.3482033487645603E-2</v>
      </c>
      <c r="R866" s="42">
        <f t="shared" ca="1" si="235"/>
        <v>0.15971550992391073</v>
      </c>
      <c r="S866" s="42">
        <f t="shared" ca="1" si="236"/>
        <v>0.16501847048299403</v>
      </c>
      <c r="T866" s="42">
        <f t="shared" ca="1" si="237"/>
        <v>0.15917928671691123</v>
      </c>
      <c r="U866">
        <f ca="1">+(L866^2*Markiwitz!$B$4^2)+(M866^2*Markiwitz!$C$4^2)+(N866^2*Markiwitz!$D$4^2)+(O866^2*Markiwitz!$E$4^2)+(P866^2*Markiwitz!$F$4^2)+(Q866^2*Markiwitz!$G$4^2)+(R866^2*Markiwitz!$H$4^2)+(S866^2*Markiwitz!$I$4^2)+(T866^2*Markiwitz!$J$4^2)+(2*L866*M866*Markiwitz!$B$8)+(2*L866*N866*Markiwitz!$E$8)+(2*L866*O866*Markiwitz!$H$8)+(2*L866*P866*Markiwitz!$B$11)+(2*L866*Q866*Markiwitz!$E$11)+(2*L866*R866*Markiwitz!$H$11)+(2*L866*S866*Markiwitz!$K$8)+(2*L866*T866*Markiwitz!$K$11)</f>
        <v>1.1034636865192926E-2</v>
      </c>
      <c r="V866" s="5">
        <f t="shared" ca="1" si="228"/>
        <v>0.10504587981064716</v>
      </c>
      <c r="W866" s="42">
        <f ca="1">SUMPRODUCT(L866:T866,Markiwitz!$B$3:$J$3)</f>
        <v>0.26466317142712431</v>
      </c>
    </row>
    <row r="867" spans="1:23" x14ac:dyDescent="0.25">
      <c r="A867">
        <v>866</v>
      </c>
      <c r="B867" s="25">
        <f t="shared" ca="1" si="227"/>
        <v>0.99999999999999978</v>
      </c>
      <c r="C867" s="46">
        <v>0</v>
      </c>
      <c r="D867">
        <f t="shared" ca="1" si="240"/>
        <v>7.4527092373901316E-2</v>
      </c>
      <c r="E867">
        <f t="shared" ca="1" si="240"/>
        <v>0.45365114188709699</v>
      </c>
      <c r="F867">
        <f t="shared" ca="1" si="240"/>
        <v>0.41732106463009766</v>
      </c>
      <c r="G867">
        <f t="shared" ca="1" si="240"/>
        <v>0.9358678417878552</v>
      </c>
      <c r="H867">
        <f t="shared" ca="1" si="240"/>
        <v>0.32796795995285666</v>
      </c>
      <c r="I867">
        <f t="shared" ca="1" si="240"/>
        <v>0.19552585947668122</v>
      </c>
      <c r="J867">
        <f t="shared" ca="1" si="240"/>
        <v>0.89840989218328982</v>
      </c>
      <c r="K867">
        <f t="shared" ca="1" si="240"/>
        <v>0.85921766110879905</v>
      </c>
      <c r="L867" s="42">
        <f t="shared" ca="1" si="229"/>
        <v>0</v>
      </c>
      <c r="M867" s="42">
        <f t="shared" ca="1" si="230"/>
        <v>1.7904455984436053E-2</v>
      </c>
      <c r="N867" s="42">
        <f t="shared" ca="1" si="231"/>
        <v>0.10898556006259895</v>
      </c>
      <c r="O867" s="42">
        <f t="shared" ca="1" si="232"/>
        <v>0.10025758948921731</v>
      </c>
      <c r="P867" s="42">
        <f t="shared" ca="1" si="233"/>
        <v>0.22483373558268163</v>
      </c>
      <c r="Q867" s="42">
        <f t="shared" ca="1" si="234"/>
        <v>7.8791318918240233E-2</v>
      </c>
      <c r="R867" s="42">
        <f t="shared" ca="1" si="235"/>
        <v>4.6973309078742607E-2</v>
      </c>
      <c r="S867" s="42">
        <f t="shared" ca="1" si="236"/>
        <v>0.21583480393783155</v>
      </c>
      <c r="T867" s="42">
        <f t="shared" ca="1" si="237"/>
        <v>0.20641922694625151</v>
      </c>
      <c r="U867">
        <f ca="1">+(L867^2*Markiwitz!$B$4^2)+(M867^2*Markiwitz!$C$4^2)+(N867^2*Markiwitz!$D$4^2)+(O867^2*Markiwitz!$E$4^2)+(P867^2*Markiwitz!$F$4^2)+(Q867^2*Markiwitz!$G$4^2)+(R867^2*Markiwitz!$H$4^2)+(S867^2*Markiwitz!$I$4^2)+(T867^2*Markiwitz!$J$4^2)+(2*L867*M867*Markiwitz!$B$8)+(2*L867*N867*Markiwitz!$E$8)+(2*L867*O867*Markiwitz!$H$8)+(2*L867*P867*Markiwitz!$B$11)+(2*L867*Q867*Markiwitz!$E$11)+(2*L867*R867*Markiwitz!$H$11)+(2*L867*S867*Markiwitz!$K$8)+(2*L867*T867*Markiwitz!$K$11)</f>
        <v>1.5668712550320846E-2</v>
      </c>
      <c r="V867" s="5">
        <f t="shared" ca="1" si="228"/>
        <v>0.12517472808167329</v>
      </c>
      <c r="W867" s="42">
        <f ca="1">SUMPRODUCT(L867:T867,Markiwitz!$B$3:$J$3)</f>
        <v>0.34666060671102017</v>
      </c>
    </row>
    <row r="868" spans="1:23" x14ac:dyDescent="0.25">
      <c r="A868">
        <v>867</v>
      </c>
      <c r="B868" s="25">
        <f t="shared" ca="1" si="227"/>
        <v>0.99999999999999989</v>
      </c>
      <c r="C868" s="46">
        <v>0</v>
      </c>
      <c r="D868">
        <f t="shared" ca="1" si="240"/>
        <v>0.91267454724384545</v>
      </c>
      <c r="E868">
        <f t="shared" ca="1" si="240"/>
        <v>0.54060167276222215</v>
      </c>
      <c r="F868">
        <f t="shared" ca="1" si="240"/>
        <v>0.48039328139561621</v>
      </c>
      <c r="G868">
        <f t="shared" ca="1" si="240"/>
        <v>0.4016886862305441</v>
      </c>
      <c r="H868">
        <f t="shared" ca="1" si="240"/>
        <v>0.40323708964774707</v>
      </c>
      <c r="I868">
        <f t="shared" ca="1" si="240"/>
        <v>0.6939604138649913</v>
      </c>
      <c r="J868">
        <f t="shared" ca="1" si="240"/>
        <v>0.42133700936179574</v>
      </c>
      <c r="K868">
        <f t="shared" ca="1" si="240"/>
        <v>0.71559807033201006</v>
      </c>
      <c r="L868" s="42">
        <f t="shared" ca="1" si="229"/>
        <v>0</v>
      </c>
      <c r="M868" s="42">
        <f t="shared" ca="1" si="230"/>
        <v>0.19973222247614159</v>
      </c>
      <c r="N868" s="42">
        <f t="shared" ca="1" si="231"/>
        <v>0.11830676543044855</v>
      </c>
      <c r="O868" s="42">
        <f t="shared" ca="1" si="232"/>
        <v>0.10513059452080599</v>
      </c>
      <c r="P868" s="42">
        <f t="shared" ca="1" si="233"/>
        <v>8.7906663209390931E-2</v>
      </c>
      <c r="Q868" s="42">
        <f t="shared" ca="1" si="234"/>
        <v>8.8245520096264282E-2</v>
      </c>
      <c r="R868" s="42">
        <f t="shared" ca="1" si="235"/>
        <v>0.15186821654037577</v>
      </c>
      <c r="S868" s="42">
        <f t="shared" ca="1" si="236"/>
        <v>9.2206556592837899E-2</v>
      </c>
      <c r="T868" s="42">
        <f t="shared" ca="1" si="237"/>
        <v>0.15660346113373491</v>
      </c>
      <c r="U868">
        <f ca="1">+(L868^2*Markiwitz!$B$4^2)+(M868^2*Markiwitz!$C$4^2)+(N868^2*Markiwitz!$D$4^2)+(O868^2*Markiwitz!$E$4^2)+(P868^2*Markiwitz!$F$4^2)+(Q868^2*Markiwitz!$G$4^2)+(R868^2*Markiwitz!$H$4^2)+(S868^2*Markiwitz!$I$4^2)+(T868^2*Markiwitz!$J$4^2)+(2*L868*M868*Markiwitz!$B$8)+(2*L868*N868*Markiwitz!$E$8)+(2*L868*O868*Markiwitz!$H$8)+(2*L868*P868*Markiwitz!$B$11)+(2*L868*Q868*Markiwitz!$E$11)+(2*L868*R868*Markiwitz!$H$11)+(2*L868*S868*Markiwitz!$K$8)+(2*L868*T868*Markiwitz!$K$11)</f>
        <v>9.6533973033081887E-3</v>
      </c>
      <c r="V868" s="5">
        <f t="shared" ca="1" si="228"/>
        <v>9.8251703818855923E-2</v>
      </c>
      <c r="W868" s="42">
        <f ca="1">SUMPRODUCT(L868:T868,Markiwitz!$B$3:$J$3)</f>
        <v>0.36777188836816471</v>
      </c>
    </row>
    <row r="869" spans="1:23" x14ac:dyDescent="0.25">
      <c r="A869">
        <v>868</v>
      </c>
      <c r="B869" s="25">
        <f t="shared" ca="1" si="227"/>
        <v>0.99999999999999989</v>
      </c>
      <c r="C869" s="46">
        <v>0</v>
      </c>
      <c r="D869">
        <f t="shared" ca="1" si="240"/>
        <v>0.446850814606643</v>
      </c>
      <c r="E869">
        <f t="shared" ca="1" si="240"/>
        <v>0.87635940004506352</v>
      </c>
      <c r="F869">
        <f t="shared" ca="1" si="240"/>
        <v>0.31646981330593005</v>
      </c>
      <c r="G869">
        <f t="shared" ca="1" si="240"/>
        <v>0.85966639150377144</v>
      </c>
      <c r="H869">
        <f t="shared" ca="1" si="240"/>
        <v>0.54643418758619167</v>
      </c>
      <c r="I869">
        <f t="shared" ca="1" si="240"/>
        <v>0.4726592292091869</v>
      </c>
      <c r="J869">
        <f t="shared" ca="1" si="240"/>
        <v>0.82619618191644106</v>
      </c>
      <c r="K869">
        <f t="shared" ca="1" si="240"/>
        <v>0.9484339140866902</v>
      </c>
      <c r="L869" s="42">
        <f t="shared" ca="1" si="229"/>
        <v>0</v>
      </c>
      <c r="M869" s="42">
        <f t="shared" ca="1" si="230"/>
        <v>8.4421861098641582E-2</v>
      </c>
      <c r="N869" s="42">
        <f t="shared" ca="1" si="231"/>
        <v>0.16556731939320796</v>
      </c>
      <c r="O869" s="42">
        <f t="shared" ca="1" si="232"/>
        <v>5.9789463837824401E-2</v>
      </c>
      <c r="P869" s="42">
        <f t="shared" ca="1" si="233"/>
        <v>0.16241357142559612</v>
      </c>
      <c r="Q869" s="42">
        <f t="shared" ca="1" si="234"/>
        <v>0.1032357770782158</v>
      </c>
      <c r="R869" s="42">
        <f t="shared" ca="1" si="235"/>
        <v>8.9297748803288779E-2</v>
      </c>
      <c r="S869" s="42">
        <f t="shared" ca="1" si="236"/>
        <v>0.15609016931383901</v>
      </c>
      <c r="T869" s="42">
        <f t="shared" ca="1" si="237"/>
        <v>0.17918408904938629</v>
      </c>
      <c r="U869">
        <f ca="1">+(L869^2*Markiwitz!$B$4^2)+(M869^2*Markiwitz!$C$4^2)+(N869^2*Markiwitz!$D$4^2)+(O869^2*Markiwitz!$E$4^2)+(P869^2*Markiwitz!$F$4^2)+(Q869^2*Markiwitz!$G$4^2)+(R869^2*Markiwitz!$H$4^2)+(S869^2*Markiwitz!$I$4^2)+(T869^2*Markiwitz!$J$4^2)+(2*L869*M869*Markiwitz!$B$8)+(2*L869*N869*Markiwitz!$E$8)+(2*L869*O869*Markiwitz!$H$8)+(2*L869*P869*Markiwitz!$B$11)+(2*L869*Q869*Markiwitz!$E$11)+(2*L869*R869*Markiwitz!$H$11)+(2*L869*S869*Markiwitz!$K$8)+(2*L869*T869*Markiwitz!$K$11)</f>
        <v>1.2595221407303622E-2</v>
      </c>
      <c r="V869" s="5">
        <f t="shared" ca="1" si="228"/>
        <v>0.11222843404103802</v>
      </c>
      <c r="W869" s="42">
        <f ca="1">SUMPRODUCT(L869:T869,Markiwitz!$B$3:$J$3)</f>
        <v>0.40725067929365999</v>
      </c>
    </row>
    <row r="870" spans="1:23" x14ac:dyDescent="0.25">
      <c r="A870">
        <v>869</v>
      </c>
      <c r="B870" s="25">
        <f t="shared" ca="1" si="227"/>
        <v>1</v>
      </c>
      <c r="C870" s="46">
        <v>0</v>
      </c>
      <c r="D870">
        <f t="shared" ca="1" si="240"/>
        <v>0.17306859614950743</v>
      </c>
      <c r="E870">
        <f t="shared" ca="1" si="240"/>
        <v>0.56678389739462798</v>
      </c>
      <c r="F870">
        <f t="shared" ca="1" si="240"/>
        <v>5.4657914269913954E-2</v>
      </c>
      <c r="G870">
        <f t="shared" ca="1" si="240"/>
        <v>0.61090067364706224</v>
      </c>
      <c r="H870">
        <f t="shared" ca="1" si="240"/>
        <v>0.30946431667506835</v>
      </c>
      <c r="I870">
        <f t="shared" ca="1" si="240"/>
        <v>0.84686243380045045</v>
      </c>
      <c r="J870">
        <f t="shared" ca="1" si="240"/>
        <v>0.67992995377756893</v>
      </c>
      <c r="K870">
        <f t="shared" ca="1" si="240"/>
        <v>0.44902098622079267</v>
      </c>
      <c r="L870" s="42">
        <f t="shared" ca="1" si="229"/>
        <v>0</v>
      </c>
      <c r="M870" s="42">
        <f t="shared" ca="1" si="230"/>
        <v>4.6893305516728587E-2</v>
      </c>
      <c r="N870" s="42">
        <f t="shared" ca="1" si="231"/>
        <v>0.1535713067177617</v>
      </c>
      <c r="O870" s="42">
        <f t="shared" ca="1" si="232"/>
        <v>1.4809678530887703E-2</v>
      </c>
      <c r="P870" s="42">
        <f t="shared" ca="1" si="233"/>
        <v>0.16552484140427073</v>
      </c>
      <c r="Q870" s="42">
        <f t="shared" ca="1" si="234"/>
        <v>8.3850017110171884E-2</v>
      </c>
      <c r="R870" s="42">
        <f t="shared" ca="1" si="235"/>
        <v>0.2294591839442611</v>
      </c>
      <c r="S870" s="42">
        <f t="shared" ca="1" si="236"/>
        <v>0.18422847218869889</v>
      </c>
      <c r="T870" s="42">
        <f t="shared" ca="1" si="237"/>
        <v>0.12166319458721939</v>
      </c>
      <c r="U870">
        <f ca="1">+(L870^2*Markiwitz!$B$4^2)+(M870^2*Markiwitz!$C$4^2)+(N870^2*Markiwitz!$D$4^2)+(O870^2*Markiwitz!$E$4^2)+(P870^2*Markiwitz!$F$4^2)+(Q870^2*Markiwitz!$G$4^2)+(R870^2*Markiwitz!$H$4^2)+(S870^2*Markiwitz!$I$4^2)+(T870^2*Markiwitz!$J$4^2)+(2*L870*M870*Markiwitz!$B$8)+(2*L870*N870*Markiwitz!$E$8)+(2*L870*O870*Markiwitz!$H$8)+(2*L870*P870*Markiwitz!$B$11)+(2*L870*Q870*Markiwitz!$E$11)+(2*L870*R870*Markiwitz!$H$11)+(2*L870*S870*Markiwitz!$K$8)+(2*L870*T870*Markiwitz!$K$11)</f>
        <v>1.5797475109315288E-2</v>
      </c>
      <c r="V870" s="5">
        <f t="shared" ca="1" si="228"/>
        <v>0.12568800702260852</v>
      </c>
      <c r="W870" s="42">
        <f ca="1">SUMPRODUCT(L870:T870,Markiwitz!$B$3:$J$3)</f>
        <v>0.33710925066082059</v>
      </c>
    </row>
    <row r="871" spans="1:23" x14ac:dyDescent="0.25">
      <c r="A871">
        <v>870</v>
      </c>
      <c r="B871" s="25">
        <f t="shared" ca="1" si="227"/>
        <v>1</v>
      </c>
      <c r="C871" s="46">
        <v>0</v>
      </c>
      <c r="D871">
        <f t="shared" ca="1" si="240"/>
        <v>0.71882377019445054</v>
      </c>
      <c r="E871">
        <f t="shared" ca="1" si="240"/>
        <v>0.63335091450238723</v>
      </c>
      <c r="F871">
        <f t="shared" ca="1" si="240"/>
        <v>0.37584657306188995</v>
      </c>
      <c r="G871">
        <f t="shared" ca="1" si="240"/>
        <v>0.48588441162354745</v>
      </c>
      <c r="H871">
        <f t="shared" ca="1" si="240"/>
        <v>0.66947644466261236</v>
      </c>
      <c r="I871">
        <f t="shared" ca="1" si="240"/>
        <v>0.9175157658244163</v>
      </c>
      <c r="J871">
        <f t="shared" ca="1" si="240"/>
        <v>0.5096734274241036</v>
      </c>
      <c r="K871">
        <f t="shared" ca="1" si="240"/>
        <v>0.68636833099804317</v>
      </c>
      <c r="L871" s="42">
        <f t="shared" ca="1" si="229"/>
        <v>0</v>
      </c>
      <c r="M871" s="42">
        <f t="shared" ca="1" si="230"/>
        <v>0.14385280236049242</v>
      </c>
      <c r="N871" s="42">
        <f t="shared" ca="1" si="231"/>
        <v>0.12674776169978752</v>
      </c>
      <c r="O871" s="42">
        <f t="shared" ca="1" si="232"/>
        <v>7.5215351848916687E-2</v>
      </c>
      <c r="P871" s="42">
        <f t="shared" ca="1" si="233"/>
        <v>9.7236398034553931E-2</v>
      </c>
      <c r="Q871" s="42">
        <f t="shared" ca="1" si="234"/>
        <v>0.13397729272781833</v>
      </c>
      <c r="R871" s="42">
        <f t="shared" ca="1" si="235"/>
        <v>0.18361553915790996</v>
      </c>
      <c r="S871" s="42">
        <f t="shared" ca="1" si="236"/>
        <v>0.10199711509790634</v>
      </c>
      <c r="T871" s="42">
        <f t="shared" ca="1" si="237"/>
        <v>0.13735773907261478</v>
      </c>
      <c r="U871">
        <f ca="1">+(L871^2*Markiwitz!$B$4^2)+(M871^2*Markiwitz!$C$4^2)+(N871^2*Markiwitz!$D$4^2)+(O871^2*Markiwitz!$E$4^2)+(P871^2*Markiwitz!$F$4^2)+(Q871^2*Markiwitz!$G$4^2)+(R871^2*Markiwitz!$H$4^2)+(S871^2*Markiwitz!$I$4^2)+(T871^2*Markiwitz!$J$4^2)+(2*L871*M871*Markiwitz!$B$8)+(2*L871*N871*Markiwitz!$E$8)+(2*L871*O871*Markiwitz!$H$8)+(2*L871*P871*Markiwitz!$B$11)+(2*L871*Q871*Markiwitz!$E$11)+(2*L871*R871*Markiwitz!$H$11)+(2*L871*S871*Markiwitz!$K$8)+(2*L871*T871*Markiwitz!$K$11)</f>
        <v>1.2824581923969399E-2</v>
      </c>
      <c r="V871" s="5">
        <f t="shared" ca="1" si="228"/>
        <v>0.11324567066325052</v>
      </c>
      <c r="W871" s="42">
        <f ca="1">SUMPRODUCT(L871:T871,Markiwitz!$B$3:$J$3)</f>
        <v>0.48234459944039637</v>
      </c>
    </row>
    <row r="872" spans="1:23" x14ac:dyDescent="0.25">
      <c r="A872">
        <v>871</v>
      </c>
      <c r="B872" s="25">
        <f t="shared" ca="1" si="227"/>
        <v>0.99999999999999989</v>
      </c>
      <c r="C872" s="46">
        <v>0</v>
      </c>
      <c r="D872">
        <f t="shared" ref="D872:K881" ca="1" si="241">RAND()</f>
        <v>0.23179641779242099</v>
      </c>
      <c r="E872">
        <f t="shared" ca="1" si="241"/>
        <v>0.72664431669764318</v>
      </c>
      <c r="F872">
        <f t="shared" ca="1" si="241"/>
        <v>4.1406033794467167E-2</v>
      </c>
      <c r="G872">
        <f t="shared" ca="1" si="241"/>
        <v>0.88878952642751508</v>
      </c>
      <c r="H872">
        <f t="shared" ca="1" si="241"/>
        <v>0.52650950616824588</v>
      </c>
      <c r="I872">
        <f t="shared" ca="1" si="241"/>
        <v>0.42696133595324459</v>
      </c>
      <c r="J872">
        <f t="shared" ca="1" si="241"/>
        <v>0.63897892539073053</v>
      </c>
      <c r="K872">
        <f t="shared" ca="1" si="241"/>
        <v>6.5968584524135787E-2</v>
      </c>
      <c r="L872" s="42">
        <f t="shared" ca="1" si="229"/>
        <v>0</v>
      </c>
      <c r="M872" s="42">
        <f t="shared" ca="1" si="230"/>
        <v>6.5348984122618331E-2</v>
      </c>
      <c r="N872" s="42">
        <f t="shared" ca="1" si="231"/>
        <v>0.20485850630008207</v>
      </c>
      <c r="O872" s="42">
        <f t="shared" ca="1" si="232"/>
        <v>1.167335660656489E-2</v>
      </c>
      <c r="P872" s="42">
        <f t="shared" ca="1" si="233"/>
        <v>0.25057113998575448</v>
      </c>
      <c r="Q872" s="42">
        <f t="shared" ca="1" si="234"/>
        <v>0.1484356906231763</v>
      </c>
      <c r="R872" s="42">
        <f t="shared" ca="1" si="235"/>
        <v>0.12037066763114052</v>
      </c>
      <c r="S872" s="42">
        <f t="shared" ca="1" si="236"/>
        <v>0.18014352442426693</v>
      </c>
      <c r="T872" s="42">
        <f t="shared" ca="1" si="237"/>
        <v>1.8598130306396437E-2</v>
      </c>
      <c r="U872">
        <f ca="1">+(L872^2*Markiwitz!$B$4^2)+(M872^2*Markiwitz!$C$4^2)+(N872^2*Markiwitz!$D$4^2)+(O872^2*Markiwitz!$E$4^2)+(P872^2*Markiwitz!$F$4^2)+(Q872^2*Markiwitz!$G$4^2)+(R872^2*Markiwitz!$H$4^2)+(S872^2*Markiwitz!$I$4^2)+(T872^2*Markiwitz!$J$4^2)+(2*L872*M872*Markiwitz!$B$8)+(2*L872*N872*Markiwitz!$E$8)+(2*L872*O872*Markiwitz!$H$8)+(2*L872*P872*Markiwitz!$B$11)+(2*L872*Q872*Markiwitz!$E$11)+(2*L872*R872*Markiwitz!$H$11)+(2*L872*S872*Markiwitz!$K$8)+(2*L872*T872*Markiwitz!$K$11)</f>
        <v>2.1471452425810354E-2</v>
      </c>
      <c r="V872" s="5">
        <f t="shared" ca="1" si="228"/>
        <v>0.14653140423066432</v>
      </c>
      <c r="W872" s="42">
        <f ca="1">SUMPRODUCT(L872:T872,Markiwitz!$B$3:$J$3)</f>
        <v>0.54226112719970254</v>
      </c>
    </row>
    <row r="873" spans="1:23" x14ac:dyDescent="0.25">
      <c r="A873">
        <v>872</v>
      </c>
      <c r="B873" s="25">
        <f t="shared" ca="1" si="227"/>
        <v>1</v>
      </c>
      <c r="C873" s="46">
        <v>0</v>
      </c>
      <c r="D873">
        <f t="shared" ca="1" si="241"/>
        <v>0.29602763332716975</v>
      </c>
      <c r="E873">
        <f t="shared" ca="1" si="241"/>
        <v>0.6806918929081901</v>
      </c>
      <c r="F873">
        <f t="shared" ca="1" si="241"/>
        <v>0.85099247349428753</v>
      </c>
      <c r="G873">
        <f t="shared" ca="1" si="241"/>
        <v>4.5986495281767237E-2</v>
      </c>
      <c r="H873">
        <f t="shared" ca="1" si="241"/>
        <v>4.1278636099566723E-2</v>
      </c>
      <c r="I873">
        <f t="shared" ca="1" si="241"/>
        <v>0.19246356418053889</v>
      </c>
      <c r="J873">
        <f t="shared" ca="1" si="241"/>
        <v>0.31075810992431818</v>
      </c>
      <c r="K873">
        <f t="shared" ca="1" si="241"/>
        <v>1.3518371978519461E-2</v>
      </c>
      <c r="L873" s="42">
        <f t="shared" ca="1" si="229"/>
        <v>0</v>
      </c>
      <c r="M873" s="42">
        <f t="shared" ca="1" si="230"/>
        <v>0.12173604566494757</v>
      </c>
      <c r="N873" s="42">
        <f t="shared" ca="1" si="231"/>
        <v>0.2799223113987096</v>
      </c>
      <c r="O873" s="42">
        <f t="shared" ca="1" si="232"/>
        <v>0.34995536548215572</v>
      </c>
      <c r="P873" s="42">
        <f t="shared" ca="1" si="233"/>
        <v>1.891111997441457E-2</v>
      </c>
      <c r="Q873" s="42">
        <f t="shared" ca="1" si="234"/>
        <v>1.6975097468856462E-2</v>
      </c>
      <c r="R873" s="42">
        <f t="shared" ca="1" si="235"/>
        <v>7.9147182898381949E-2</v>
      </c>
      <c r="S873" s="42">
        <f t="shared" ca="1" si="236"/>
        <v>0.12779368951238876</v>
      </c>
      <c r="T873" s="42">
        <f t="shared" ca="1" si="237"/>
        <v>5.5591876001454057E-3</v>
      </c>
      <c r="U873">
        <f ca="1">+(L873^2*Markiwitz!$B$4^2)+(M873^2*Markiwitz!$C$4^2)+(N873^2*Markiwitz!$D$4^2)+(O873^2*Markiwitz!$E$4^2)+(P873^2*Markiwitz!$F$4^2)+(Q873^2*Markiwitz!$G$4^2)+(R873^2*Markiwitz!$H$4^2)+(S873^2*Markiwitz!$I$4^2)+(T873^2*Markiwitz!$J$4^2)+(2*L873*M873*Markiwitz!$B$8)+(2*L873*N873*Markiwitz!$E$8)+(2*L873*O873*Markiwitz!$H$8)+(2*L873*P873*Markiwitz!$B$11)+(2*L873*Q873*Markiwitz!$E$11)+(2*L873*R873*Markiwitz!$H$11)+(2*L873*S873*Markiwitz!$K$8)+(2*L873*T873*Markiwitz!$K$11)</f>
        <v>1.9866163402460484E-2</v>
      </c>
      <c r="V873" s="5">
        <f t="shared" ca="1" si="228"/>
        <v>0.14094737813262254</v>
      </c>
      <c r="W873" s="42">
        <f ca="1">SUMPRODUCT(L873:T873,Markiwitz!$B$3:$J$3)</f>
        <v>0.22574674919761961</v>
      </c>
    </row>
    <row r="874" spans="1:23" x14ac:dyDescent="0.25">
      <c r="A874">
        <v>873</v>
      </c>
      <c r="B874" s="25">
        <f t="shared" ca="1" si="227"/>
        <v>0.99999999999999978</v>
      </c>
      <c r="C874" s="46">
        <v>0</v>
      </c>
      <c r="D874">
        <f t="shared" ca="1" si="241"/>
        <v>0.11639893633783294</v>
      </c>
      <c r="E874">
        <f t="shared" ca="1" si="241"/>
        <v>0.86299323904758163</v>
      </c>
      <c r="F874">
        <f t="shared" ca="1" si="241"/>
        <v>0.55319626427591673</v>
      </c>
      <c r="G874">
        <f t="shared" ca="1" si="241"/>
        <v>0.31370492726389532</v>
      </c>
      <c r="H874">
        <f t="shared" ca="1" si="241"/>
        <v>0.29087384192732102</v>
      </c>
      <c r="I874">
        <f t="shared" ca="1" si="241"/>
        <v>0.47412025622582366</v>
      </c>
      <c r="J874">
        <f t="shared" ca="1" si="241"/>
        <v>0.93308938454179491</v>
      </c>
      <c r="K874">
        <f t="shared" ca="1" si="241"/>
        <v>0.49898476880778353</v>
      </c>
      <c r="L874" s="42">
        <f t="shared" ca="1" si="229"/>
        <v>0</v>
      </c>
      <c r="M874" s="42">
        <f t="shared" ca="1" si="230"/>
        <v>2.8787664157302995E-2</v>
      </c>
      <c r="N874" s="42">
        <f t="shared" ca="1" si="231"/>
        <v>0.21343459242290364</v>
      </c>
      <c r="O874" s="42">
        <f t="shared" ca="1" si="232"/>
        <v>0.136815926073661</v>
      </c>
      <c r="P874" s="42">
        <f t="shared" ca="1" si="233"/>
        <v>7.7585177104654582E-2</v>
      </c>
      <c r="Q874" s="42">
        <f t="shared" ca="1" si="234"/>
        <v>7.1938616769185254E-2</v>
      </c>
      <c r="R874" s="42">
        <f t="shared" ca="1" si="235"/>
        <v>0.11725892981349526</v>
      </c>
      <c r="S874" s="42">
        <f t="shared" ca="1" si="236"/>
        <v>0.23077069839342687</v>
      </c>
      <c r="T874" s="42">
        <f t="shared" ca="1" si="237"/>
        <v>0.12340839526537022</v>
      </c>
      <c r="U874">
        <f ca="1">+(L874^2*Markiwitz!$B$4^2)+(M874^2*Markiwitz!$C$4^2)+(N874^2*Markiwitz!$D$4^2)+(O874^2*Markiwitz!$E$4^2)+(P874^2*Markiwitz!$F$4^2)+(Q874^2*Markiwitz!$G$4^2)+(R874^2*Markiwitz!$H$4^2)+(S874^2*Markiwitz!$I$4^2)+(T874^2*Markiwitz!$J$4^2)+(2*L874*M874*Markiwitz!$B$8)+(2*L874*N874*Markiwitz!$E$8)+(2*L874*O874*Markiwitz!$H$8)+(2*L874*P874*Markiwitz!$B$11)+(2*L874*Q874*Markiwitz!$E$11)+(2*L874*R874*Markiwitz!$H$11)+(2*L874*S874*Markiwitz!$K$8)+(2*L874*T874*Markiwitz!$K$11)</f>
        <v>1.4783772591238411E-2</v>
      </c>
      <c r="V874" s="5">
        <f t="shared" ca="1" si="228"/>
        <v>0.12158853807509329</v>
      </c>
      <c r="W874" s="42">
        <f ca="1">SUMPRODUCT(L874:T874,Markiwitz!$B$3:$J$3)</f>
        <v>0.31062711172144397</v>
      </c>
    </row>
    <row r="875" spans="1:23" x14ac:dyDescent="0.25">
      <c r="A875">
        <v>874</v>
      </c>
      <c r="B875" s="25">
        <f t="shared" ca="1" si="227"/>
        <v>1</v>
      </c>
      <c r="C875" s="46">
        <v>0</v>
      </c>
      <c r="D875">
        <f t="shared" ca="1" si="241"/>
        <v>0.81273679419247602</v>
      </c>
      <c r="E875">
        <f t="shared" ca="1" si="241"/>
        <v>0.32691772370405037</v>
      </c>
      <c r="F875">
        <f t="shared" ca="1" si="241"/>
        <v>0.77120984497481881</v>
      </c>
      <c r="G875">
        <f t="shared" ca="1" si="241"/>
        <v>0.92361866926734648</v>
      </c>
      <c r="H875">
        <f t="shared" ca="1" si="241"/>
        <v>0.6131074520389983</v>
      </c>
      <c r="I875">
        <f t="shared" ca="1" si="241"/>
        <v>0.23776206475684181</v>
      </c>
      <c r="J875">
        <f t="shared" ca="1" si="241"/>
        <v>0.65884649796621375</v>
      </c>
      <c r="K875">
        <f t="shared" ca="1" si="241"/>
        <v>0.16364134660570973</v>
      </c>
      <c r="L875" s="42">
        <f t="shared" ca="1" si="229"/>
        <v>0</v>
      </c>
      <c r="M875" s="42">
        <f t="shared" ca="1" si="230"/>
        <v>0.18029404842354746</v>
      </c>
      <c r="N875" s="42">
        <f t="shared" ca="1" si="231"/>
        <v>7.2522027216175497E-2</v>
      </c>
      <c r="O875" s="42">
        <f t="shared" ca="1" si="232"/>
        <v>0.17108188792259521</v>
      </c>
      <c r="P875" s="42">
        <f t="shared" ca="1" si="233"/>
        <v>0.20489160854004934</v>
      </c>
      <c r="Q875" s="42">
        <f t="shared" ca="1" si="234"/>
        <v>0.13600913043021215</v>
      </c>
      <c r="R875" s="42">
        <f t="shared" ca="1" si="235"/>
        <v>5.2744117804023875E-2</v>
      </c>
      <c r="S875" s="42">
        <f t="shared" ca="1" si="236"/>
        <v>0.14615568441936905</v>
      </c>
      <c r="T875" s="42">
        <f t="shared" ca="1" si="237"/>
        <v>3.6301495244027523E-2</v>
      </c>
      <c r="U875">
        <f ca="1">+(L875^2*Markiwitz!$B$4^2)+(M875^2*Markiwitz!$C$4^2)+(N875^2*Markiwitz!$D$4^2)+(O875^2*Markiwitz!$E$4^2)+(P875^2*Markiwitz!$F$4^2)+(Q875^2*Markiwitz!$G$4^2)+(R875^2*Markiwitz!$H$4^2)+(S875^2*Markiwitz!$I$4^2)+(T875^2*Markiwitz!$J$4^2)+(2*L875*M875*Markiwitz!$B$8)+(2*L875*N875*Markiwitz!$E$8)+(2*L875*O875*Markiwitz!$H$8)+(2*L875*P875*Markiwitz!$B$11)+(2*L875*Q875*Markiwitz!$E$11)+(2*L875*R875*Markiwitz!$H$11)+(2*L875*S875*Markiwitz!$K$8)+(2*L875*T875*Markiwitz!$K$11)</f>
        <v>1.6542016933256846E-2</v>
      </c>
      <c r="V875" s="5">
        <f t="shared" ca="1" si="228"/>
        <v>0.12861577249022316</v>
      </c>
      <c r="W875" s="42">
        <f ca="1">SUMPRODUCT(L875:T875,Markiwitz!$B$3:$J$3)</f>
        <v>0.52797951711033853</v>
      </c>
    </row>
    <row r="876" spans="1:23" x14ac:dyDescent="0.25">
      <c r="A876">
        <v>875</v>
      </c>
      <c r="B876" s="25">
        <f t="shared" ca="1" si="227"/>
        <v>0.99999999999999989</v>
      </c>
      <c r="C876" s="46">
        <v>0</v>
      </c>
      <c r="D876">
        <f t="shared" ca="1" si="241"/>
        <v>0.10517702635244353</v>
      </c>
      <c r="E876">
        <f t="shared" ca="1" si="241"/>
        <v>0.33712693093589385</v>
      </c>
      <c r="F876">
        <f t="shared" ca="1" si="241"/>
        <v>0.69921851075077734</v>
      </c>
      <c r="G876">
        <f t="shared" ca="1" si="241"/>
        <v>0.41392624788626087</v>
      </c>
      <c r="H876">
        <f t="shared" ca="1" si="241"/>
        <v>0.28428791141017429</v>
      </c>
      <c r="I876">
        <f t="shared" ca="1" si="241"/>
        <v>2.4817904505201049E-3</v>
      </c>
      <c r="J876">
        <f t="shared" ca="1" si="241"/>
        <v>0.72321137705438454</v>
      </c>
      <c r="K876">
        <f t="shared" ca="1" si="241"/>
        <v>0.79038452958477412</v>
      </c>
      <c r="L876" s="42">
        <f t="shared" ca="1" si="229"/>
        <v>0</v>
      </c>
      <c r="M876" s="42">
        <f t="shared" ca="1" si="230"/>
        <v>3.1341729960121627E-2</v>
      </c>
      <c r="N876" s="42">
        <f t="shared" ca="1" si="231"/>
        <v>0.10046054350567672</v>
      </c>
      <c r="O876" s="42">
        <f t="shared" ca="1" si="232"/>
        <v>0.20836030934772792</v>
      </c>
      <c r="P876" s="42">
        <f t="shared" ca="1" si="233"/>
        <v>0.12334599231951147</v>
      </c>
      <c r="Q876" s="42">
        <f t="shared" ca="1" si="234"/>
        <v>8.4715030072131908E-2</v>
      </c>
      <c r="R876" s="42">
        <f t="shared" ca="1" si="235"/>
        <v>7.3954939415343736E-4</v>
      </c>
      <c r="S876" s="42">
        <f t="shared" ca="1" si="236"/>
        <v>0.21550994993689152</v>
      </c>
      <c r="T876" s="42">
        <f t="shared" ca="1" si="237"/>
        <v>0.23552689546378527</v>
      </c>
      <c r="U876">
        <f ca="1">+(L876^2*Markiwitz!$B$4^2)+(M876^2*Markiwitz!$C$4^2)+(N876^2*Markiwitz!$D$4^2)+(O876^2*Markiwitz!$E$4^2)+(P876^2*Markiwitz!$F$4^2)+(Q876^2*Markiwitz!$G$4^2)+(R876^2*Markiwitz!$H$4^2)+(S876^2*Markiwitz!$I$4^2)+(T876^2*Markiwitz!$J$4^2)+(2*L876*M876*Markiwitz!$B$8)+(2*L876*N876*Markiwitz!$E$8)+(2*L876*O876*Markiwitz!$H$8)+(2*L876*P876*Markiwitz!$B$11)+(2*L876*Q876*Markiwitz!$E$11)+(2*L876*R876*Markiwitz!$H$11)+(2*L876*S876*Markiwitz!$K$8)+(2*L876*T876*Markiwitz!$K$11)</f>
        <v>1.4813607402041112E-2</v>
      </c>
      <c r="V876" s="5">
        <f t="shared" ca="1" si="228"/>
        <v>0.12171116383488045</v>
      </c>
      <c r="W876" s="42">
        <f ca="1">SUMPRODUCT(L876:T876,Markiwitz!$B$3:$J$3)</f>
        <v>0.3604070241327525</v>
      </c>
    </row>
    <row r="877" spans="1:23" x14ac:dyDescent="0.25">
      <c r="A877">
        <v>876</v>
      </c>
      <c r="B877" s="25">
        <f t="shared" ca="1" si="227"/>
        <v>1</v>
      </c>
      <c r="C877" s="46">
        <v>0</v>
      </c>
      <c r="D877">
        <f t="shared" ca="1" si="241"/>
        <v>0.60734498427743733</v>
      </c>
      <c r="E877">
        <f t="shared" ca="1" si="241"/>
        <v>0.54179022556835665</v>
      </c>
      <c r="F877">
        <f t="shared" ca="1" si="241"/>
        <v>0.15977567912384727</v>
      </c>
      <c r="G877">
        <f t="shared" ca="1" si="241"/>
        <v>0.78721044465292589</v>
      </c>
      <c r="H877">
        <f t="shared" ca="1" si="241"/>
        <v>0.65680243687105855</v>
      </c>
      <c r="I877">
        <f t="shared" ca="1" si="241"/>
        <v>0.50693141294169197</v>
      </c>
      <c r="J877">
        <f t="shared" ca="1" si="241"/>
        <v>0.44822569799683198</v>
      </c>
      <c r="K877">
        <f t="shared" ca="1" si="241"/>
        <v>0.89133263751226011</v>
      </c>
      <c r="L877" s="42">
        <f t="shared" ca="1" si="229"/>
        <v>0</v>
      </c>
      <c r="M877" s="42">
        <f t="shared" ca="1" si="230"/>
        <v>0.13204835394248837</v>
      </c>
      <c r="N877" s="42">
        <f t="shared" ca="1" si="231"/>
        <v>0.1177955022606231</v>
      </c>
      <c r="O877" s="42">
        <f t="shared" ca="1" si="232"/>
        <v>3.4738272274443517E-2</v>
      </c>
      <c r="P877" s="42">
        <f t="shared" ca="1" si="233"/>
        <v>0.17115452685663171</v>
      </c>
      <c r="Q877" s="42">
        <f t="shared" ca="1" si="234"/>
        <v>0.142801345033616</v>
      </c>
      <c r="R877" s="42">
        <f t="shared" ca="1" si="235"/>
        <v>0.11021653322835723</v>
      </c>
      <c r="S877" s="42">
        <f t="shared" ca="1" si="236"/>
        <v>9.7452793959631231E-2</v>
      </c>
      <c r="T877" s="42">
        <f t="shared" ca="1" si="237"/>
        <v>0.19379267244420889</v>
      </c>
      <c r="U877">
        <f ca="1">+(L877^2*Markiwitz!$B$4^2)+(M877^2*Markiwitz!$C$4^2)+(N877^2*Markiwitz!$D$4^2)+(O877^2*Markiwitz!$E$4^2)+(P877^2*Markiwitz!$F$4^2)+(Q877^2*Markiwitz!$G$4^2)+(R877^2*Markiwitz!$H$4^2)+(S877^2*Markiwitz!$I$4^2)+(T877^2*Markiwitz!$J$4^2)+(2*L877*M877*Markiwitz!$B$8)+(2*L877*N877*Markiwitz!$E$8)+(2*L877*O877*Markiwitz!$H$8)+(2*L877*P877*Markiwitz!$B$11)+(2*L877*Q877*Markiwitz!$E$11)+(2*L877*R877*Markiwitz!$H$11)+(2*L877*S877*Markiwitz!$K$8)+(2*L877*T877*Markiwitz!$K$11)</f>
        <v>1.3438338792153386E-2</v>
      </c>
      <c r="V877" s="5">
        <f t="shared" ca="1" si="228"/>
        <v>0.11592384910859968</v>
      </c>
      <c r="W877" s="42">
        <f ca="1">SUMPRODUCT(L877:T877,Markiwitz!$B$3:$J$3)</f>
        <v>0.51508722315660516</v>
      </c>
    </row>
    <row r="878" spans="1:23" x14ac:dyDescent="0.25">
      <c r="A878">
        <v>877</v>
      </c>
      <c r="B878" s="25">
        <f t="shared" ca="1" si="227"/>
        <v>0.99999999999999989</v>
      </c>
      <c r="C878" s="46">
        <v>0</v>
      </c>
      <c r="D878">
        <f t="shared" ca="1" si="241"/>
        <v>0.72248837550192835</v>
      </c>
      <c r="E878">
        <f t="shared" ca="1" si="241"/>
        <v>0.31375358592848612</v>
      </c>
      <c r="F878">
        <f t="shared" ca="1" si="241"/>
        <v>0.39237635891761824</v>
      </c>
      <c r="G878">
        <f t="shared" ca="1" si="241"/>
        <v>0.2035961823056901</v>
      </c>
      <c r="H878">
        <f t="shared" ca="1" si="241"/>
        <v>0.63598148073777727</v>
      </c>
      <c r="I878">
        <f t="shared" ca="1" si="241"/>
        <v>0.19513586285791573</v>
      </c>
      <c r="J878">
        <f t="shared" ca="1" si="241"/>
        <v>0.55536669993121335</v>
      </c>
      <c r="K878">
        <f t="shared" ca="1" si="241"/>
        <v>0.38278507189360234</v>
      </c>
      <c r="L878" s="42">
        <f t="shared" ca="1" si="229"/>
        <v>0</v>
      </c>
      <c r="M878" s="42">
        <f t="shared" ca="1" si="230"/>
        <v>0.2124038968357487</v>
      </c>
      <c r="N878" s="42">
        <f t="shared" ca="1" si="231"/>
        <v>9.2240216669371877E-2</v>
      </c>
      <c r="O878" s="42">
        <f t="shared" ca="1" si="232"/>
        <v>0.11535447556844747</v>
      </c>
      <c r="P878" s="42">
        <f t="shared" ca="1" si="233"/>
        <v>5.9855111817635968E-2</v>
      </c>
      <c r="Q878" s="42">
        <f t="shared" ca="1" si="234"/>
        <v>0.18697179000316386</v>
      </c>
      <c r="R878" s="42">
        <f t="shared" ca="1" si="235"/>
        <v>5.7367867897712518E-2</v>
      </c>
      <c r="S878" s="42">
        <f t="shared" ca="1" si="236"/>
        <v>0.16327190199599939</v>
      </c>
      <c r="T878" s="42">
        <f t="shared" ca="1" si="237"/>
        <v>0.11253473921192017</v>
      </c>
      <c r="U878">
        <f ca="1">+(L878^2*Markiwitz!$B$4^2)+(M878^2*Markiwitz!$C$4^2)+(N878^2*Markiwitz!$D$4^2)+(O878^2*Markiwitz!$E$4^2)+(P878^2*Markiwitz!$F$4^2)+(Q878^2*Markiwitz!$G$4^2)+(R878^2*Markiwitz!$H$4^2)+(S878^2*Markiwitz!$I$4^2)+(T878^2*Markiwitz!$J$4^2)+(2*L878*M878*Markiwitz!$B$8)+(2*L878*N878*Markiwitz!$E$8)+(2*L878*O878*Markiwitz!$H$8)+(2*L878*P878*Markiwitz!$B$11)+(2*L878*Q878*Markiwitz!$E$11)+(2*L878*R878*Markiwitz!$H$11)+(2*L878*S878*Markiwitz!$K$8)+(2*L878*T878*Markiwitz!$K$11)</f>
        <v>1.6573888209927355E-2</v>
      </c>
      <c r="V878" s="5">
        <f t="shared" ca="1" si="228"/>
        <v>0.12873961398857522</v>
      </c>
      <c r="W878" s="42">
        <f ca="1">SUMPRODUCT(L878:T878,Markiwitz!$B$3:$J$3)</f>
        <v>0.61671842340036298</v>
      </c>
    </row>
    <row r="879" spans="1:23" x14ac:dyDescent="0.25">
      <c r="A879">
        <v>878</v>
      </c>
      <c r="B879" s="25">
        <f t="shared" ca="1" si="227"/>
        <v>1</v>
      </c>
      <c r="C879" s="46">
        <v>0</v>
      </c>
      <c r="D879">
        <f t="shared" ca="1" si="241"/>
        <v>0.87505371452781333</v>
      </c>
      <c r="E879">
        <f t="shared" ca="1" si="241"/>
        <v>0.32456066870517553</v>
      </c>
      <c r="F879">
        <f t="shared" ca="1" si="241"/>
        <v>0.96843575222759748</v>
      </c>
      <c r="G879">
        <f t="shared" ca="1" si="241"/>
        <v>0.35599190441615602</v>
      </c>
      <c r="H879">
        <f t="shared" ca="1" si="241"/>
        <v>0.6524809814898106</v>
      </c>
      <c r="I879">
        <f t="shared" ca="1" si="241"/>
        <v>3.9334764300262837E-2</v>
      </c>
      <c r="J879">
        <f t="shared" ca="1" si="241"/>
        <v>0.61601833311970466</v>
      </c>
      <c r="K879">
        <f t="shared" ca="1" si="241"/>
        <v>0.8540273576376155</v>
      </c>
      <c r="L879" s="42">
        <f t="shared" ca="1" si="229"/>
        <v>0</v>
      </c>
      <c r="M879" s="42">
        <f t="shared" ca="1" si="230"/>
        <v>0.18674172844797399</v>
      </c>
      <c r="N879" s="42">
        <f t="shared" ca="1" si="231"/>
        <v>6.926319979447193E-2</v>
      </c>
      <c r="O879" s="42">
        <f t="shared" ca="1" si="232"/>
        <v>0.20667001723360748</v>
      </c>
      <c r="P879" s="42">
        <f t="shared" ca="1" si="233"/>
        <v>7.5970814637397799E-2</v>
      </c>
      <c r="Q879" s="42">
        <f t="shared" ca="1" si="234"/>
        <v>0.13924336785266561</v>
      </c>
      <c r="R879" s="42">
        <f t="shared" ca="1" si="235"/>
        <v>8.3942754045543463E-3</v>
      </c>
      <c r="S879" s="42">
        <f t="shared" ca="1" si="236"/>
        <v>0.13146201927099765</v>
      </c>
      <c r="T879" s="42">
        <f t="shared" ca="1" si="237"/>
        <v>0.18225457735833112</v>
      </c>
      <c r="U879">
        <f ca="1">+(L879^2*Markiwitz!$B$4^2)+(M879^2*Markiwitz!$C$4^2)+(N879^2*Markiwitz!$D$4^2)+(O879^2*Markiwitz!$E$4^2)+(P879^2*Markiwitz!$F$4^2)+(Q879^2*Markiwitz!$G$4^2)+(R879^2*Markiwitz!$H$4^2)+(S879^2*Markiwitz!$I$4^2)+(T879^2*Markiwitz!$J$4^2)+(2*L879*M879*Markiwitz!$B$8)+(2*L879*N879*Markiwitz!$E$8)+(2*L879*O879*Markiwitz!$H$8)+(2*L879*P879*Markiwitz!$B$11)+(2*L879*Q879*Markiwitz!$E$11)+(2*L879*R879*Markiwitz!$H$11)+(2*L879*S879*Markiwitz!$K$8)+(2*L879*T879*Markiwitz!$K$11)</f>
        <v>1.3760686552944075E-2</v>
      </c>
      <c r="V879" s="5">
        <f t="shared" ca="1" si="228"/>
        <v>0.11730595276005423</v>
      </c>
      <c r="W879" s="42">
        <f ca="1">SUMPRODUCT(L879:T879,Markiwitz!$B$3:$J$3)</f>
        <v>0.51262307385959216</v>
      </c>
    </row>
    <row r="880" spans="1:23" x14ac:dyDescent="0.25">
      <c r="A880">
        <v>879</v>
      </c>
      <c r="B880" s="25">
        <f t="shared" ca="1" si="227"/>
        <v>1</v>
      </c>
      <c r="C880" s="46">
        <v>0</v>
      </c>
      <c r="D880">
        <f t="shared" ca="1" si="241"/>
        <v>0.10190289798502294</v>
      </c>
      <c r="E880">
        <f t="shared" ca="1" si="241"/>
        <v>0.43918287075423557</v>
      </c>
      <c r="F880">
        <f t="shared" ca="1" si="241"/>
        <v>0.90768292351061497</v>
      </c>
      <c r="G880">
        <f t="shared" ca="1" si="241"/>
        <v>0.94223492802781794</v>
      </c>
      <c r="H880">
        <f t="shared" ca="1" si="241"/>
        <v>7.3567615881609205E-2</v>
      </c>
      <c r="I880">
        <f t="shared" ca="1" si="241"/>
        <v>0.98990745232086541</v>
      </c>
      <c r="J880">
        <f t="shared" ca="1" si="241"/>
        <v>0.98634535394962841</v>
      </c>
      <c r="K880">
        <f t="shared" ca="1" si="241"/>
        <v>0.44894260099615835</v>
      </c>
      <c r="L880" s="42">
        <f t="shared" ca="1" si="229"/>
        <v>0</v>
      </c>
      <c r="M880" s="42">
        <f t="shared" ca="1" si="230"/>
        <v>2.0840032953725166E-2</v>
      </c>
      <c r="N880" s="42">
        <f t="shared" ca="1" si="231"/>
        <v>8.9816734167610032E-2</v>
      </c>
      <c r="O880" s="42">
        <f t="shared" ca="1" si="232"/>
        <v>0.18562908819604906</v>
      </c>
      <c r="P880" s="42">
        <f t="shared" ca="1" si="233"/>
        <v>0.19269527499734693</v>
      </c>
      <c r="Q880" s="42">
        <f t="shared" ca="1" si="234"/>
        <v>1.5045220200951143E-2</v>
      </c>
      <c r="R880" s="42">
        <f t="shared" ca="1" si="235"/>
        <v>0.20244472272552039</v>
      </c>
      <c r="S880" s="42">
        <f t="shared" ca="1" si="236"/>
        <v>0.20171624248689263</v>
      </c>
      <c r="T880" s="42">
        <f t="shared" ca="1" si="237"/>
        <v>9.181268427190474E-2</v>
      </c>
      <c r="U880">
        <f ca="1">+(L880^2*Markiwitz!$B$4^2)+(M880^2*Markiwitz!$C$4^2)+(N880^2*Markiwitz!$D$4^2)+(O880^2*Markiwitz!$E$4^2)+(P880^2*Markiwitz!$F$4^2)+(Q880^2*Markiwitz!$G$4^2)+(R880^2*Markiwitz!$H$4^2)+(S880^2*Markiwitz!$I$4^2)+(T880^2*Markiwitz!$J$4^2)+(2*L880*M880*Markiwitz!$B$8)+(2*L880*N880*Markiwitz!$E$8)+(2*L880*O880*Markiwitz!$H$8)+(2*L880*P880*Markiwitz!$B$11)+(2*L880*Q880*Markiwitz!$E$11)+(2*L880*R880*Markiwitz!$H$11)+(2*L880*S880*Markiwitz!$K$8)+(2*L880*T880*Markiwitz!$K$11)</f>
        <v>1.660940033524946E-2</v>
      </c>
      <c r="V880" s="5">
        <f t="shared" ca="1" si="228"/>
        <v>0.12887746247986676</v>
      </c>
      <c r="W880" s="42">
        <f ca="1">SUMPRODUCT(L880:T880,Markiwitz!$B$3:$J$3)</f>
        <v>0.18515572508930944</v>
      </c>
    </row>
    <row r="881" spans="1:23" x14ac:dyDescent="0.25">
      <c r="A881">
        <v>880</v>
      </c>
      <c r="B881" s="25">
        <f t="shared" ca="1" si="227"/>
        <v>0.99999999999999978</v>
      </c>
      <c r="C881" s="46">
        <v>0</v>
      </c>
      <c r="D881">
        <f t="shared" ca="1" si="241"/>
        <v>0.60238972367840238</v>
      </c>
      <c r="E881">
        <f t="shared" ca="1" si="241"/>
        <v>0.4783086353154562</v>
      </c>
      <c r="F881">
        <f t="shared" ca="1" si="241"/>
        <v>0.160875493387865</v>
      </c>
      <c r="G881">
        <f t="shared" ca="1" si="241"/>
        <v>0.70168628451131643</v>
      </c>
      <c r="H881">
        <f t="shared" ca="1" si="241"/>
        <v>0.18487259933529587</v>
      </c>
      <c r="I881">
        <f t="shared" ca="1" si="241"/>
        <v>0.22534137314786806</v>
      </c>
      <c r="J881">
        <f t="shared" ca="1" si="241"/>
        <v>0.66611766634122949</v>
      </c>
      <c r="K881">
        <f t="shared" ca="1" si="241"/>
        <v>0.42583165981778659</v>
      </c>
      <c r="L881" s="42">
        <f t="shared" ca="1" si="229"/>
        <v>0</v>
      </c>
      <c r="M881" s="42">
        <f t="shared" ca="1" si="230"/>
        <v>0.17483764621367234</v>
      </c>
      <c r="N881" s="42">
        <f t="shared" ca="1" si="231"/>
        <v>0.13882434024866225</v>
      </c>
      <c r="O881" s="42">
        <f t="shared" ca="1" si="232"/>
        <v>4.6692517305314672E-2</v>
      </c>
      <c r="P881" s="42">
        <f t="shared" ca="1" si="233"/>
        <v>0.20365748873543457</v>
      </c>
      <c r="Q881" s="42">
        <f t="shared" ca="1" si="234"/>
        <v>5.3657439439392829E-2</v>
      </c>
      <c r="R881" s="42">
        <f t="shared" ca="1" si="235"/>
        <v>6.5403099898768469E-2</v>
      </c>
      <c r="S881" s="42">
        <f t="shared" ca="1" si="236"/>
        <v>0.19333404987934472</v>
      </c>
      <c r="T881" s="42">
        <f t="shared" ca="1" si="237"/>
        <v>0.12359341827941009</v>
      </c>
      <c r="U881">
        <f ca="1">+(L881^2*Markiwitz!$B$4^2)+(M881^2*Markiwitz!$C$4^2)+(N881^2*Markiwitz!$D$4^2)+(O881^2*Markiwitz!$E$4^2)+(P881^2*Markiwitz!$F$4^2)+(Q881^2*Markiwitz!$G$4^2)+(R881^2*Markiwitz!$H$4^2)+(S881^2*Markiwitz!$I$4^2)+(T881^2*Markiwitz!$J$4^2)+(2*L881*M881*Markiwitz!$B$8)+(2*L881*N881*Markiwitz!$E$8)+(2*L881*O881*Markiwitz!$H$8)+(2*L881*P881*Markiwitz!$B$11)+(2*L881*Q881*Markiwitz!$E$11)+(2*L881*R881*Markiwitz!$H$11)+(2*L881*S881*Markiwitz!$K$8)+(2*L881*T881*Markiwitz!$K$11)</f>
        <v>1.2966255788910083E-2</v>
      </c>
      <c r="V881" s="5">
        <f t="shared" ca="1" si="228"/>
        <v>0.11386946820333395</v>
      </c>
      <c r="W881" s="42">
        <f ca="1">SUMPRODUCT(L881:T881,Markiwitz!$B$3:$J$3)</f>
        <v>0.27958635908814511</v>
      </c>
    </row>
    <row r="882" spans="1:23" x14ac:dyDescent="0.25">
      <c r="A882">
        <v>881</v>
      </c>
      <c r="B882" s="25">
        <f t="shared" ca="1" si="227"/>
        <v>0.99999999999999989</v>
      </c>
      <c r="C882" s="46">
        <v>0</v>
      </c>
      <c r="D882">
        <f t="shared" ref="D882:K891" ca="1" si="242">RAND()</f>
        <v>0.90489697067049568</v>
      </c>
      <c r="E882">
        <f t="shared" ca="1" si="242"/>
        <v>0.51428553249532061</v>
      </c>
      <c r="F882">
        <f t="shared" ca="1" si="242"/>
        <v>0.10044644644001188</v>
      </c>
      <c r="G882">
        <f t="shared" ca="1" si="242"/>
        <v>0.33653346943119722</v>
      </c>
      <c r="H882">
        <f t="shared" ca="1" si="242"/>
        <v>0.81315526093349799</v>
      </c>
      <c r="I882">
        <f t="shared" ca="1" si="242"/>
        <v>0.41502181262929128</v>
      </c>
      <c r="J882">
        <f t="shared" ca="1" si="242"/>
        <v>0.24543875950580629</v>
      </c>
      <c r="K882">
        <f t="shared" ca="1" si="242"/>
        <v>0.20737576437894478</v>
      </c>
      <c r="L882" s="42">
        <f t="shared" ca="1" si="229"/>
        <v>0</v>
      </c>
      <c r="M882" s="42">
        <f t="shared" ca="1" si="230"/>
        <v>0.2558262847626398</v>
      </c>
      <c r="N882" s="42">
        <f t="shared" ca="1" si="231"/>
        <v>0.14539528957420073</v>
      </c>
      <c r="O882" s="42">
        <f t="shared" ca="1" si="232"/>
        <v>2.8397532584640332E-2</v>
      </c>
      <c r="P882" s="42">
        <f t="shared" ca="1" si="233"/>
        <v>9.5142441596496888E-2</v>
      </c>
      <c r="Q882" s="42">
        <f t="shared" ca="1" si="234"/>
        <v>0.22988969582434526</v>
      </c>
      <c r="R882" s="42">
        <f t="shared" ca="1" si="235"/>
        <v>0.11733212936024896</v>
      </c>
      <c r="S882" s="42">
        <f t="shared" ca="1" si="236"/>
        <v>6.938876802139872E-2</v>
      </c>
      <c r="T882" s="42">
        <f t="shared" ca="1" si="237"/>
        <v>5.862785827602926E-2</v>
      </c>
      <c r="U882">
        <f ca="1">+(L882^2*Markiwitz!$B$4^2)+(M882^2*Markiwitz!$C$4^2)+(N882^2*Markiwitz!$D$4^2)+(O882^2*Markiwitz!$E$4^2)+(P882^2*Markiwitz!$F$4^2)+(Q882^2*Markiwitz!$G$4^2)+(R882^2*Markiwitz!$H$4^2)+(S882^2*Markiwitz!$I$4^2)+(T882^2*Markiwitz!$J$4^2)+(2*L882*M882*Markiwitz!$B$8)+(2*L882*N882*Markiwitz!$E$8)+(2*L882*O882*Markiwitz!$H$8)+(2*L882*P882*Markiwitz!$B$11)+(2*L882*Q882*Markiwitz!$E$11)+(2*L882*R882*Markiwitz!$H$11)+(2*L882*S882*Markiwitz!$K$8)+(2*L882*T882*Markiwitz!$K$11)</f>
        <v>2.0681788309724843E-2</v>
      </c>
      <c r="V882" s="5">
        <f t="shared" ca="1" si="228"/>
        <v>0.1438116417739706</v>
      </c>
      <c r="W882" s="42">
        <f ca="1">SUMPRODUCT(L882:T882,Markiwitz!$B$3:$J$3)</f>
        <v>0.74475119702449066</v>
      </c>
    </row>
    <row r="883" spans="1:23" x14ac:dyDescent="0.25">
      <c r="A883">
        <v>882</v>
      </c>
      <c r="B883" s="25">
        <f t="shared" ca="1" si="227"/>
        <v>1</v>
      </c>
      <c r="C883" s="46">
        <v>0</v>
      </c>
      <c r="D883">
        <f t="shared" ca="1" si="242"/>
        <v>0.13813186973492431</v>
      </c>
      <c r="E883">
        <f t="shared" ca="1" si="242"/>
        <v>0.14383346461268398</v>
      </c>
      <c r="F883">
        <f t="shared" ca="1" si="242"/>
        <v>0.24294444296928452</v>
      </c>
      <c r="G883">
        <f t="shared" ca="1" si="242"/>
        <v>0.56928995303477203</v>
      </c>
      <c r="H883">
        <f t="shared" ca="1" si="242"/>
        <v>0.63631419195793004</v>
      </c>
      <c r="I883">
        <f t="shared" ca="1" si="242"/>
        <v>0.10893495283278753</v>
      </c>
      <c r="J883">
        <f t="shared" ca="1" si="242"/>
        <v>0.90125813094551366</v>
      </c>
      <c r="K883">
        <f t="shared" ca="1" si="242"/>
        <v>0.94069130466165329</v>
      </c>
      <c r="L883" s="42">
        <f t="shared" ca="1" si="229"/>
        <v>0</v>
      </c>
      <c r="M883" s="42">
        <f t="shared" ca="1" si="230"/>
        <v>3.7521576877890192E-2</v>
      </c>
      <c r="N883" s="42">
        <f t="shared" ca="1" si="231"/>
        <v>3.9070334821607183E-2</v>
      </c>
      <c r="O883" s="42">
        <f t="shared" ca="1" si="232"/>
        <v>6.5992436151202538E-2</v>
      </c>
      <c r="P883" s="42">
        <f t="shared" ca="1" si="233"/>
        <v>0.15463959750632417</v>
      </c>
      <c r="Q883" s="42">
        <f t="shared" ca="1" si="234"/>
        <v>0.17284578799852102</v>
      </c>
      <c r="R883" s="42">
        <f t="shared" ca="1" si="235"/>
        <v>2.9590645629053891E-2</v>
      </c>
      <c r="S883" s="42">
        <f t="shared" ca="1" si="236"/>
        <v>0.24481407738844033</v>
      </c>
      <c r="T883" s="42">
        <f t="shared" ca="1" si="237"/>
        <v>0.25552554362696067</v>
      </c>
      <c r="U883">
        <f ca="1">+(L883^2*Markiwitz!$B$4^2)+(M883^2*Markiwitz!$C$4^2)+(N883^2*Markiwitz!$D$4^2)+(O883^2*Markiwitz!$E$4^2)+(P883^2*Markiwitz!$F$4^2)+(Q883^2*Markiwitz!$G$4^2)+(R883^2*Markiwitz!$H$4^2)+(S883^2*Markiwitz!$I$4^2)+(T883^2*Markiwitz!$J$4^2)+(2*L883*M883*Markiwitz!$B$8)+(2*L883*N883*Markiwitz!$E$8)+(2*L883*O883*Markiwitz!$H$8)+(2*L883*P883*Markiwitz!$B$11)+(2*L883*Q883*Markiwitz!$E$11)+(2*L883*R883*Markiwitz!$H$11)+(2*L883*S883*Markiwitz!$K$8)+(2*L883*T883*Markiwitz!$K$11)</f>
        <v>1.9623013667555478E-2</v>
      </c>
      <c r="V883" s="5">
        <f t="shared" ca="1" si="228"/>
        <v>0.14008216755731429</v>
      </c>
      <c r="W883" s="42">
        <f ca="1">SUMPRODUCT(L883:T883,Markiwitz!$B$3:$J$3)</f>
        <v>0.5614808087980081</v>
      </c>
    </row>
    <row r="884" spans="1:23" x14ac:dyDescent="0.25">
      <c r="A884">
        <v>883</v>
      </c>
      <c r="B884" s="25">
        <f t="shared" ca="1" si="227"/>
        <v>0.99999999999999989</v>
      </c>
      <c r="C884" s="46">
        <v>0</v>
      </c>
      <c r="D884">
        <f t="shared" ca="1" si="242"/>
        <v>0.80460191011581994</v>
      </c>
      <c r="E884">
        <f t="shared" ca="1" si="242"/>
        <v>0.36744525805779338</v>
      </c>
      <c r="F884">
        <f t="shared" ca="1" si="242"/>
        <v>0.48209198572745549</v>
      </c>
      <c r="G884">
        <f t="shared" ca="1" si="242"/>
        <v>2.973754445118848E-2</v>
      </c>
      <c r="H884">
        <f t="shared" ca="1" si="242"/>
        <v>0.28908566311935757</v>
      </c>
      <c r="I884">
        <f t="shared" ca="1" si="242"/>
        <v>0.58550418411928595</v>
      </c>
      <c r="J884">
        <f t="shared" ca="1" si="242"/>
        <v>0.16356877864801012</v>
      </c>
      <c r="K884">
        <f t="shared" ca="1" si="242"/>
        <v>0.87902736708277218</v>
      </c>
      <c r="L884" s="42">
        <f t="shared" ca="1" si="229"/>
        <v>0</v>
      </c>
      <c r="M884" s="42">
        <f t="shared" ca="1" si="230"/>
        <v>0.22343457448126519</v>
      </c>
      <c r="N884" s="42">
        <f t="shared" ca="1" si="231"/>
        <v>0.1020380064316324</v>
      </c>
      <c r="O884" s="42">
        <f t="shared" ca="1" si="232"/>
        <v>0.1338749216694462</v>
      </c>
      <c r="P884" s="42">
        <f t="shared" ca="1" si="233"/>
        <v>8.2579913209658764E-3</v>
      </c>
      <c r="Q884" s="42">
        <f t="shared" ca="1" si="234"/>
        <v>8.0277875699313536E-2</v>
      </c>
      <c r="R884" s="42">
        <f t="shared" ca="1" si="235"/>
        <v>0.16259205526477263</v>
      </c>
      <c r="S884" s="42">
        <f t="shared" ca="1" si="236"/>
        <v>4.5422363526799958E-2</v>
      </c>
      <c r="T884" s="42">
        <f t="shared" ca="1" si="237"/>
        <v>0.24410221160580417</v>
      </c>
      <c r="U884">
        <f ca="1">+(L884^2*Markiwitz!$B$4^2)+(M884^2*Markiwitz!$C$4^2)+(N884^2*Markiwitz!$D$4^2)+(O884^2*Markiwitz!$E$4^2)+(P884^2*Markiwitz!$F$4^2)+(Q884^2*Markiwitz!$G$4^2)+(R884^2*Markiwitz!$H$4^2)+(S884^2*Markiwitz!$I$4^2)+(T884^2*Markiwitz!$J$4^2)+(2*L884*M884*Markiwitz!$B$8)+(2*L884*N884*Markiwitz!$E$8)+(2*L884*O884*Markiwitz!$H$8)+(2*L884*P884*Markiwitz!$B$11)+(2*L884*Q884*Markiwitz!$E$11)+(2*L884*R884*Markiwitz!$H$11)+(2*L884*S884*Markiwitz!$K$8)+(2*L884*T884*Markiwitz!$K$11)</f>
        <v>9.2849364219859155E-3</v>
      </c>
      <c r="V884" s="5">
        <f t="shared" ca="1" si="228"/>
        <v>9.635837494471311E-2</v>
      </c>
      <c r="W884" s="42">
        <f ca="1">SUMPRODUCT(L884:T884,Markiwitz!$B$3:$J$3)</f>
        <v>0.33741491394885531</v>
      </c>
    </row>
    <row r="885" spans="1:23" x14ac:dyDescent="0.25">
      <c r="A885">
        <v>884</v>
      </c>
      <c r="B885" s="25">
        <f t="shared" ca="1" si="227"/>
        <v>1</v>
      </c>
      <c r="C885" s="46">
        <v>0</v>
      </c>
      <c r="D885">
        <f t="shared" ca="1" si="242"/>
        <v>0.14555509391447619</v>
      </c>
      <c r="E885">
        <f t="shared" ca="1" si="242"/>
        <v>0.29660176215663336</v>
      </c>
      <c r="F885">
        <f t="shared" ca="1" si="242"/>
        <v>0.78515104962786231</v>
      </c>
      <c r="G885">
        <f t="shared" ca="1" si="242"/>
        <v>9.9131182284552755E-2</v>
      </c>
      <c r="H885">
        <f t="shared" ca="1" si="242"/>
        <v>0.74676788169868724</v>
      </c>
      <c r="I885">
        <f t="shared" ca="1" si="242"/>
        <v>0.652687167121213</v>
      </c>
      <c r="J885">
        <f t="shared" ca="1" si="242"/>
        <v>0.17314148108803817</v>
      </c>
      <c r="K885">
        <f t="shared" ca="1" si="242"/>
        <v>0.3971584258953923</v>
      </c>
      <c r="L885" s="42">
        <f t="shared" ca="1" si="229"/>
        <v>0</v>
      </c>
      <c r="M885" s="42">
        <f t="shared" ca="1" si="230"/>
        <v>4.4158533138799742E-2</v>
      </c>
      <c r="N885" s="42">
        <f t="shared" ca="1" si="231"/>
        <v>8.9983101181713307E-2</v>
      </c>
      <c r="O885" s="42">
        <f t="shared" ca="1" si="232"/>
        <v>0.23819928050286629</v>
      </c>
      <c r="P885" s="42">
        <f t="shared" ca="1" si="233"/>
        <v>3.0074437659824545E-2</v>
      </c>
      <c r="Q885" s="42">
        <f t="shared" ca="1" si="234"/>
        <v>0.22655458743586521</v>
      </c>
      <c r="R885" s="42">
        <f t="shared" ca="1" si="235"/>
        <v>0.19801236166647787</v>
      </c>
      <c r="S885" s="42">
        <f t="shared" ca="1" si="236"/>
        <v>5.2527696727806529E-2</v>
      </c>
      <c r="T885" s="42">
        <f t="shared" ca="1" si="237"/>
        <v>0.12049000168664649</v>
      </c>
      <c r="U885">
        <f ca="1">+(L885^2*Markiwitz!$B$4^2)+(M885^2*Markiwitz!$C$4^2)+(N885^2*Markiwitz!$D$4^2)+(O885^2*Markiwitz!$E$4^2)+(P885^2*Markiwitz!$F$4^2)+(Q885^2*Markiwitz!$G$4^2)+(R885^2*Markiwitz!$H$4^2)+(S885^2*Markiwitz!$I$4^2)+(T885^2*Markiwitz!$J$4^2)+(2*L885*M885*Markiwitz!$B$8)+(2*L885*N885*Markiwitz!$E$8)+(2*L885*O885*Markiwitz!$H$8)+(2*L885*P885*Markiwitz!$B$11)+(2*L885*Q885*Markiwitz!$E$11)+(2*L885*R885*Markiwitz!$H$11)+(2*L885*S885*Markiwitz!$K$8)+(2*L885*T885*Markiwitz!$K$11)</f>
        <v>2.4028276145673991E-2</v>
      </c>
      <c r="V885" s="5">
        <f t="shared" ca="1" si="228"/>
        <v>0.15501056785159517</v>
      </c>
      <c r="W885" s="42">
        <f ca="1">SUMPRODUCT(L885:T885,Markiwitz!$B$3:$J$3)</f>
        <v>0.74563074985805522</v>
      </c>
    </row>
    <row r="886" spans="1:23" x14ac:dyDescent="0.25">
      <c r="A886">
        <v>885</v>
      </c>
      <c r="B886" s="25">
        <f t="shared" ca="1" si="227"/>
        <v>0.99999999999999989</v>
      </c>
      <c r="C886" s="46">
        <v>0</v>
      </c>
      <c r="D886">
        <f t="shared" ca="1" si="242"/>
        <v>0.73880893124504765</v>
      </c>
      <c r="E886">
        <f t="shared" ca="1" si="242"/>
        <v>0.88804340043616392</v>
      </c>
      <c r="F886">
        <f t="shared" ca="1" si="242"/>
        <v>0.23286033290678232</v>
      </c>
      <c r="G886">
        <f t="shared" ca="1" si="242"/>
        <v>0.81234168320426547</v>
      </c>
      <c r="H886">
        <f t="shared" ca="1" si="242"/>
        <v>0.3907244655357478</v>
      </c>
      <c r="I886">
        <f t="shared" ca="1" si="242"/>
        <v>0.24979980428937154</v>
      </c>
      <c r="J886">
        <f t="shared" ca="1" si="242"/>
        <v>0.71427848736038302</v>
      </c>
      <c r="K886">
        <f t="shared" ca="1" si="242"/>
        <v>0.24838579549080886</v>
      </c>
      <c r="L886" s="42">
        <f t="shared" ca="1" si="229"/>
        <v>0</v>
      </c>
      <c r="M886" s="42">
        <f t="shared" ca="1" si="230"/>
        <v>0.17281098371371445</v>
      </c>
      <c r="N886" s="42">
        <f t="shared" ca="1" si="231"/>
        <v>0.20771764812212973</v>
      </c>
      <c r="O886" s="42">
        <f t="shared" ca="1" si="232"/>
        <v>5.4467158551683832E-2</v>
      </c>
      <c r="P886" s="42">
        <f t="shared" ca="1" si="233"/>
        <v>0.19001065018205912</v>
      </c>
      <c r="Q886" s="42">
        <f t="shared" ca="1" si="234"/>
        <v>9.1392342992470441E-2</v>
      </c>
      <c r="R886" s="42">
        <f t="shared" ca="1" si="235"/>
        <v>5.8429382868981132E-2</v>
      </c>
      <c r="S886" s="42">
        <f t="shared" ca="1" si="236"/>
        <v>0.16707319419958508</v>
      </c>
      <c r="T886" s="42">
        <f t="shared" ca="1" si="237"/>
        <v>5.8098639369376065E-2</v>
      </c>
      <c r="U886">
        <f ca="1">+(L886^2*Markiwitz!$B$4^2)+(M886^2*Markiwitz!$C$4^2)+(N886^2*Markiwitz!$D$4^2)+(O886^2*Markiwitz!$E$4^2)+(P886^2*Markiwitz!$F$4^2)+(Q886^2*Markiwitz!$G$4^2)+(R886^2*Markiwitz!$H$4^2)+(S886^2*Markiwitz!$I$4^2)+(T886^2*Markiwitz!$J$4^2)+(2*L886*M886*Markiwitz!$B$8)+(2*L886*N886*Markiwitz!$E$8)+(2*L886*O886*Markiwitz!$H$8)+(2*L886*P886*Markiwitz!$B$11)+(2*L886*Q886*Markiwitz!$E$11)+(2*L886*R886*Markiwitz!$H$11)+(2*L886*S886*Markiwitz!$K$8)+(2*L886*T886*Markiwitz!$K$11)</f>
        <v>1.42452722781287E-2</v>
      </c>
      <c r="V886" s="5">
        <f t="shared" ca="1" si="228"/>
        <v>0.11935355997258189</v>
      </c>
      <c r="W886" s="42">
        <f ca="1">SUMPRODUCT(L886:T886,Markiwitz!$B$3:$J$3)</f>
        <v>0.39236747951034773</v>
      </c>
    </row>
    <row r="887" spans="1:23" x14ac:dyDescent="0.25">
      <c r="A887">
        <v>886</v>
      </c>
      <c r="B887" s="25">
        <f t="shared" ca="1" si="227"/>
        <v>1</v>
      </c>
      <c r="C887" s="46">
        <v>0</v>
      </c>
      <c r="D887">
        <f t="shared" ca="1" si="242"/>
        <v>0.71604922674178151</v>
      </c>
      <c r="E887">
        <f t="shared" ca="1" si="242"/>
        <v>0.62814221720120667</v>
      </c>
      <c r="F887">
        <f t="shared" ca="1" si="242"/>
        <v>0.22886811316259381</v>
      </c>
      <c r="G887">
        <f t="shared" ca="1" si="242"/>
        <v>0.13566372794624015</v>
      </c>
      <c r="H887">
        <f t="shared" ca="1" si="242"/>
        <v>0.5140136262771503</v>
      </c>
      <c r="I887">
        <f t="shared" ca="1" si="242"/>
        <v>0.8375801942003066</v>
      </c>
      <c r="J887">
        <f t="shared" ca="1" si="242"/>
        <v>0.79962380389267962</v>
      </c>
      <c r="K887">
        <f t="shared" ca="1" si="242"/>
        <v>0.70383823968468717</v>
      </c>
      <c r="L887" s="42">
        <f t="shared" ca="1" si="229"/>
        <v>0</v>
      </c>
      <c r="M887" s="42">
        <f t="shared" ca="1" si="230"/>
        <v>0.15689830803533675</v>
      </c>
      <c r="N887" s="42">
        <f t="shared" ca="1" si="231"/>
        <v>0.13763641856424291</v>
      </c>
      <c r="O887" s="42">
        <f t="shared" ca="1" si="232"/>
        <v>5.0148814323627923E-2</v>
      </c>
      <c r="P887" s="42">
        <f t="shared" ca="1" si="233"/>
        <v>2.9726181638915671E-2</v>
      </c>
      <c r="Q887" s="42">
        <f t="shared" ca="1" si="234"/>
        <v>0.11262894401403448</v>
      </c>
      <c r="R887" s="42">
        <f t="shared" ca="1" si="235"/>
        <v>0.18352776653626238</v>
      </c>
      <c r="S887" s="42">
        <f t="shared" ca="1" si="236"/>
        <v>0.17521088943342164</v>
      </c>
      <c r="T887" s="42">
        <f t="shared" ca="1" si="237"/>
        <v>0.1542226774541583</v>
      </c>
      <c r="U887">
        <f ca="1">+(L887^2*Markiwitz!$B$4^2)+(M887^2*Markiwitz!$C$4^2)+(N887^2*Markiwitz!$D$4^2)+(O887^2*Markiwitz!$E$4^2)+(P887^2*Markiwitz!$F$4^2)+(Q887^2*Markiwitz!$G$4^2)+(R887^2*Markiwitz!$H$4^2)+(S887^2*Markiwitz!$I$4^2)+(T887^2*Markiwitz!$J$4^2)+(2*L887*M887*Markiwitz!$B$8)+(2*L887*N887*Markiwitz!$E$8)+(2*L887*O887*Markiwitz!$H$8)+(2*L887*P887*Markiwitz!$B$11)+(2*L887*Q887*Markiwitz!$E$11)+(2*L887*R887*Markiwitz!$H$11)+(2*L887*S887*Markiwitz!$K$8)+(2*L887*T887*Markiwitz!$K$11)</f>
        <v>1.2841187379040293E-2</v>
      </c>
      <c r="V887" s="5">
        <f t="shared" ca="1" si="228"/>
        <v>0.11331896301608259</v>
      </c>
      <c r="W887" s="42">
        <f ca="1">SUMPRODUCT(L887:T887,Markiwitz!$B$3:$J$3)</f>
        <v>0.39379227135557343</v>
      </c>
    </row>
    <row r="888" spans="1:23" x14ac:dyDescent="0.25">
      <c r="A888">
        <v>887</v>
      </c>
      <c r="B888" s="25">
        <f t="shared" ca="1" si="227"/>
        <v>0.99999999999999989</v>
      </c>
      <c r="C888" s="46">
        <v>0</v>
      </c>
      <c r="D888">
        <f t="shared" ca="1" si="242"/>
        <v>0.51479099841026799</v>
      </c>
      <c r="E888">
        <f t="shared" ca="1" si="242"/>
        <v>0.9911472556859352</v>
      </c>
      <c r="F888">
        <f t="shared" ca="1" si="242"/>
        <v>0.28912527801390131</v>
      </c>
      <c r="G888">
        <f t="shared" ca="1" si="242"/>
        <v>0.21372895536769554</v>
      </c>
      <c r="H888">
        <f t="shared" ca="1" si="242"/>
        <v>0.3549268013470871</v>
      </c>
      <c r="I888">
        <f t="shared" ca="1" si="242"/>
        <v>2.675186021034337E-2</v>
      </c>
      <c r="J888">
        <f t="shared" ca="1" si="242"/>
        <v>0.81790552986182097</v>
      </c>
      <c r="K888">
        <f t="shared" ca="1" si="242"/>
        <v>9.2402252613700497E-2</v>
      </c>
      <c r="L888" s="42">
        <f t="shared" ca="1" si="229"/>
        <v>0</v>
      </c>
      <c r="M888" s="42">
        <f t="shared" ca="1" si="230"/>
        <v>0.1559604593618302</v>
      </c>
      <c r="N888" s="42">
        <f t="shared" ca="1" si="231"/>
        <v>0.30027677595248448</v>
      </c>
      <c r="O888" s="42">
        <f t="shared" ca="1" si="232"/>
        <v>8.7593045160879623E-2</v>
      </c>
      <c r="P888" s="42">
        <f t="shared" ca="1" si="233"/>
        <v>6.4751066279338104E-2</v>
      </c>
      <c r="Q888" s="42">
        <f t="shared" ca="1" si="234"/>
        <v>0.1075281952265245</v>
      </c>
      <c r="R888" s="42">
        <f t="shared" ca="1" si="235"/>
        <v>8.1047112713177553E-3</v>
      </c>
      <c r="S888" s="42">
        <f t="shared" ca="1" si="236"/>
        <v>0.24779167185470041</v>
      </c>
      <c r="T888" s="42">
        <f t="shared" ca="1" si="237"/>
        <v>2.799407489292486E-2</v>
      </c>
      <c r="U888">
        <f ca="1">+(L888^2*Markiwitz!$B$4^2)+(M888^2*Markiwitz!$C$4^2)+(N888^2*Markiwitz!$D$4^2)+(O888^2*Markiwitz!$E$4^2)+(P888^2*Markiwitz!$F$4^2)+(Q888^2*Markiwitz!$G$4^2)+(R888^2*Markiwitz!$H$4^2)+(S888^2*Markiwitz!$I$4^2)+(T888^2*Markiwitz!$J$4^2)+(2*L888*M888*Markiwitz!$B$8)+(2*L888*N888*Markiwitz!$E$8)+(2*L888*O888*Markiwitz!$H$8)+(2*L888*P888*Markiwitz!$B$11)+(2*L888*Q888*Markiwitz!$E$11)+(2*L888*R888*Markiwitz!$H$11)+(2*L888*S888*Markiwitz!$K$8)+(2*L888*T888*Markiwitz!$K$11)</f>
        <v>1.8620328269781043E-2</v>
      </c>
      <c r="V888" s="5">
        <f t="shared" ca="1" si="228"/>
        <v>0.13645632367091326</v>
      </c>
      <c r="W888" s="42">
        <f ca="1">SUMPRODUCT(L888:T888,Markiwitz!$B$3:$J$3)</f>
        <v>0.41108105277332929</v>
      </c>
    </row>
    <row r="889" spans="1:23" x14ac:dyDescent="0.25">
      <c r="A889">
        <v>888</v>
      </c>
      <c r="B889" s="25">
        <f t="shared" ca="1" si="227"/>
        <v>0.99999999999999989</v>
      </c>
      <c r="C889" s="46">
        <v>0</v>
      </c>
      <c r="D889">
        <f t="shared" ca="1" si="242"/>
        <v>0.17491554712725699</v>
      </c>
      <c r="E889">
        <f t="shared" ca="1" si="242"/>
        <v>0.70963009566780877</v>
      </c>
      <c r="F889">
        <f t="shared" ca="1" si="242"/>
        <v>0.45311463108707184</v>
      </c>
      <c r="G889">
        <f t="shared" ca="1" si="242"/>
        <v>0.36268479863516268</v>
      </c>
      <c r="H889">
        <f t="shared" ca="1" si="242"/>
        <v>0.87066792744738775</v>
      </c>
      <c r="I889">
        <f t="shared" ca="1" si="242"/>
        <v>0.37563734550209271</v>
      </c>
      <c r="J889">
        <f t="shared" ca="1" si="242"/>
        <v>5.6225535437910867E-2</v>
      </c>
      <c r="K889">
        <f t="shared" ca="1" si="242"/>
        <v>0.29573730285650002</v>
      </c>
      <c r="L889" s="42">
        <f t="shared" ca="1" si="229"/>
        <v>0</v>
      </c>
      <c r="M889" s="42">
        <f t="shared" ca="1" si="230"/>
        <v>5.3026995704847181E-2</v>
      </c>
      <c r="N889" s="42">
        <f t="shared" ca="1" si="231"/>
        <v>0.21512983066982841</v>
      </c>
      <c r="O889" s="42">
        <f t="shared" ca="1" si="232"/>
        <v>0.13736519132274097</v>
      </c>
      <c r="P889" s="42">
        <f t="shared" ca="1" si="233"/>
        <v>0.10995069092084846</v>
      </c>
      <c r="Q889" s="42">
        <f t="shared" ca="1" si="234"/>
        <v>0.26394969004962937</v>
      </c>
      <c r="R889" s="42">
        <f t="shared" ca="1" si="235"/>
        <v>0.11387735529322604</v>
      </c>
      <c r="S889" s="42">
        <f t="shared" ca="1" si="236"/>
        <v>1.7045204243621128E-2</v>
      </c>
      <c r="T889" s="42">
        <f t="shared" ca="1" si="237"/>
        <v>8.9655041795258406E-2</v>
      </c>
      <c r="U889">
        <f ca="1">+(L889^2*Markiwitz!$B$4^2)+(M889^2*Markiwitz!$C$4^2)+(N889^2*Markiwitz!$D$4^2)+(O889^2*Markiwitz!$E$4^2)+(P889^2*Markiwitz!$F$4^2)+(Q889^2*Markiwitz!$G$4^2)+(R889^2*Markiwitz!$H$4^2)+(S889^2*Markiwitz!$I$4^2)+(T889^2*Markiwitz!$J$4^2)+(2*L889*M889*Markiwitz!$B$8)+(2*L889*N889*Markiwitz!$E$8)+(2*L889*O889*Markiwitz!$H$8)+(2*L889*P889*Markiwitz!$B$11)+(2*L889*Q889*Markiwitz!$E$11)+(2*L889*R889*Markiwitz!$H$11)+(2*L889*S889*Markiwitz!$K$8)+(2*L889*T889*Markiwitz!$K$11)</f>
        <v>2.6896329729689153E-2</v>
      </c>
      <c r="V889" s="5">
        <f t="shared" ca="1" si="228"/>
        <v>0.16400100527036154</v>
      </c>
      <c r="W889" s="42">
        <f ca="1">SUMPRODUCT(L889:T889,Markiwitz!$B$3:$J$3)</f>
        <v>0.86734378272145884</v>
      </c>
    </row>
    <row r="890" spans="1:23" x14ac:dyDescent="0.25">
      <c r="A890">
        <v>889</v>
      </c>
      <c r="B890" s="25">
        <f t="shared" ca="1" si="227"/>
        <v>1</v>
      </c>
      <c r="C890" s="46">
        <v>0</v>
      </c>
      <c r="D890">
        <f t="shared" ca="1" si="242"/>
        <v>0.97625080688279253</v>
      </c>
      <c r="E890">
        <f t="shared" ca="1" si="242"/>
        <v>0.1164698116381877</v>
      </c>
      <c r="F890">
        <f t="shared" ca="1" si="242"/>
        <v>0.24268580141679119</v>
      </c>
      <c r="G890">
        <f t="shared" ca="1" si="242"/>
        <v>0.50371508289363798</v>
      </c>
      <c r="H890">
        <f t="shared" ca="1" si="242"/>
        <v>0.99345532436204032</v>
      </c>
      <c r="I890">
        <f t="shared" ca="1" si="242"/>
        <v>0.74982997089535575</v>
      </c>
      <c r="J890">
        <f t="shared" ca="1" si="242"/>
        <v>0.85808586679145304</v>
      </c>
      <c r="K890">
        <f t="shared" ca="1" si="242"/>
        <v>0.2625576358129339</v>
      </c>
      <c r="L890" s="42">
        <f t="shared" ca="1" si="229"/>
        <v>0</v>
      </c>
      <c r="M890" s="42">
        <f t="shared" ca="1" si="230"/>
        <v>0.20757821933967002</v>
      </c>
      <c r="N890" s="42">
        <f t="shared" ca="1" si="231"/>
        <v>2.4764738667800549E-2</v>
      </c>
      <c r="O890" s="42">
        <f t="shared" ca="1" si="232"/>
        <v>5.1601787329602071E-2</v>
      </c>
      <c r="P890" s="42">
        <f t="shared" ca="1" si="233"/>
        <v>0.10710391143794366</v>
      </c>
      <c r="Q890" s="42">
        <f t="shared" ca="1" si="234"/>
        <v>0.21123638082620824</v>
      </c>
      <c r="R890" s="42">
        <f t="shared" ca="1" si="235"/>
        <v>0.15943481845916824</v>
      </c>
      <c r="S890" s="42">
        <f t="shared" ca="1" si="236"/>
        <v>0.18245304896377101</v>
      </c>
      <c r="T890" s="42">
        <f t="shared" ca="1" si="237"/>
        <v>5.5827094975836211E-2</v>
      </c>
      <c r="U890">
        <f ca="1">+(L890^2*Markiwitz!$B$4^2)+(M890^2*Markiwitz!$C$4^2)+(N890^2*Markiwitz!$D$4^2)+(O890^2*Markiwitz!$E$4^2)+(P890^2*Markiwitz!$F$4^2)+(Q890^2*Markiwitz!$G$4^2)+(R890^2*Markiwitz!$H$4^2)+(S890^2*Markiwitz!$I$4^2)+(T890^2*Markiwitz!$J$4^2)+(2*L890*M890*Markiwitz!$B$8)+(2*L890*N890*Markiwitz!$E$8)+(2*L890*O890*Markiwitz!$H$8)+(2*L890*P890*Markiwitz!$B$11)+(2*L890*Q890*Markiwitz!$E$11)+(2*L890*R890*Markiwitz!$H$11)+(2*L890*S890*Markiwitz!$K$8)+(2*L890*T890*Markiwitz!$K$11)</f>
        <v>2.1080442398117578E-2</v>
      </c>
      <c r="V890" s="5">
        <f t="shared" ca="1" si="228"/>
        <v>0.14519105481439817</v>
      </c>
      <c r="W890" s="42">
        <f ca="1">SUMPRODUCT(L890:T890,Markiwitz!$B$3:$J$3)</f>
        <v>0.66758968514862715</v>
      </c>
    </row>
    <row r="891" spans="1:23" x14ac:dyDescent="0.25">
      <c r="A891">
        <v>890</v>
      </c>
      <c r="B891" s="25">
        <f t="shared" ca="1" si="227"/>
        <v>1</v>
      </c>
      <c r="C891" s="46">
        <v>0</v>
      </c>
      <c r="D891">
        <f t="shared" ca="1" si="242"/>
        <v>0.85979596777961187</v>
      </c>
      <c r="E891">
        <f t="shared" ca="1" si="242"/>
        <v>8.9037232791671972E-2</v>
      </c>
      <c r="F891">
        <f t="shared" ca="1" si="242"/>
        <v>0.82715742643008061</v>
      </c>
      <c r="G891">
        <f t="shared" ca="1" si="242"/>
        <v>0.55217433392692661</v>
      </c>
      <c r="H891">
        <f t="shared" ca="1" si="242"/>
        <v>0.47069274240812609</v>
      </c>
      <c r="I891">
        <f t="shared" ca="1" si="242"/>
        <v>0.66866884761980916</v>
      </c>
      <c r="J891">
        <f t="shared" ca="1" si="242"/>
        <v>0.35057434271657206</v>
      </c>
      <c r="K891">
        <f t="shared" ca="1" si="242"/>
        <v>0.82054769371191738</v>
      </c>
      <c r="L891" s="42">
        <f t="shared" ca="1" si="229"/>
        <v>0</v>
      </c>
      <c r="M891" s="42">
        <f t="shared" ca="1" si="230"/>
        <v>0.18535484022607701</v>
      </c>
      <c r="N891" s="42">
        <f t="shared" ca="1" si="231"/>
        <v>1.9194649285099528E-2</v>
      </c>
      <c r="O891" s="42">
        <f t="shared" ca="1" si="232"/>
        <v>0.17831862251424277</v>
      </c>
      <c r="P891" s="42">
        <f t="shared" ca="1" si="233"/>
        <v>0.11903775927942069</v>
      </c>
      <c r="Q891" s="42">
        <f t="shared" ca="1" si="234"/>
        <v>0.1014719553639445</v>
      </c>
      <c r="R891" s="42">
        <f t="shared" ca="1" si="235"/>
        <v>0.14415164999528596</v>
      </c>
      <c r="S891" s="42">
        <f t="shared" ca="1" si="236"/>
        <v>7.55768271970408E-2</v>
      </c>
      <c r="T891" s="42">
        <f t="shared" ca="1" si="237"/>
        <v>0.17689369613888872</v>
      </c>
      <c r="U891">
        <f ca="1">+(L891^2*Markiwitz!$B$4^2)+(M891^2*Markiwitz!$C$4^2)+(N891^2*Markiwitz!$D$4^2)+(O891^2*Markiwitz!$E$4^2)+(P891^2*Markiwitz!$F$4^2)+(Q891^2*Markiwitz!$G$4^2)+(R891^2*Markiwitz!$H$4^2)+(S891^2*Markiwitz!$I$4^2)+(T891^2*Markiwitz!$J$4^2)+(2*L891*M891*Markiwitz!$B$8)+(2*L891*N891*Markiwitz!$E$8)+(2*L891*O891*Markiwitz!$H$8)+(2*L891*P891*Markiwitz!$B$11)+(2*L891*Q891*Markiwitz!$E$11)+(2*L891*R891*Markiwitz!$H$11)+(2*L891*S891*Markiwitz!$K$8)+(2*L891*T891*Markiwitz!$K$11)</f>
        <v>1.1433379648509682E-2</v>
      </c>
      <c r="V891" s="5">
        <f t="shared" ca="1" si="228"/>
        <v>0.10692698278970413</v>
      </c>
      <c r="W891" s="42">
        <f ca="1">SUMPRODUCT(L891:T891,Markiwitz!$B$3:$J$3)</f>
        <v>0.4159542245223482</v>
      </c>
    </row>
    <row r="892" spans="1:23" x14ac:dyDescent="0.25">
      <c r="A892">
        <v>891</v>
      </c>
      <c r="B892" s="25">
        <f t="shared" ca="1" si="227"/>
        <v>1.0000000000000002</v>
      </c>
      <c r="C892" s="46">
        <v>0</v>
      </c>
      <c r="D892">
        <f t="shared" ref="D892:K901" ca="1" si="243">RAND()</f>
        <v>0.95602057888217973</v>
      </c>
      <c r="E892">
        <f t="shared" ca="1" si="243"/>
        <v>9.884482447742704E-2</v>
      </c>
      <c r="F892">
        <f t="shared" ca="1" si="243"/>
        <v>5.1311688675461653E-3</v>
      </c>
      <c r="G892">
        <f t="shared" ca="1" si="243"/>
        <v>0.329969899139121</v>
      </c>
      <c r="H892">
        <f t="shared" ca="1" si="243"/>
        <v>0.17539892908293231</v>
      </c>
      <c r="I892">
        <f t="shared" ca="1" si="243"/>
        <v>0.19187147234001234</v>
      </c>
      <c r="J892">
        <f t="shared" ca="1" si="243"/>
        <v>0.4154658331957255</v>
      </c>
      <c r="K892">
        <f t="shared" ca="1" si="243"/>
        <v>2.9778096536337229E-2</v>
      </c>
      <c r="L892" s="42">
        <f t="shared" ca="1" si="229"/>
        <v>0</v>
      </c>
      <c r="M892" s="42">
        <f t="shared" ca="1" si="230"/>
        <v>0.43406534022352389</v>
      </c>
      <c r="N892" s="42">
        <f t="shared" ca="1" si="231"/>
        <v>4.4878858587223472E-2</v>
      </c>
      <c r="O892" s="42">
        <f t="shared" ca="1" si="232"/>
        <v>2.3297224028796439E-3</v>
      </c>
      <c r="P892" s="42">
        <f t="shared" ca="1" si="233"/>
        <v>0.14981737809536833</v>
      </c>
      <c r="Q892" s="42">
        <f t="shared" ca="1" si="234"/>
        <v>7.963698429613783E-2</v>
      </c>
      <c r="R892" s="42">
        <f t="shared" ca="1" si="235"/>
        <v>8.7116070260575371E-2</v>
      </c>
      <c r="S892" s="42">
        <f t="shared" ca="1" si="236"/>
        <v>0.18863539365252249</v>
      </c>
      <c r="T892" s="42">
        <f t="shared" ca="1" si="237"/>
        <v>1.3520252481769137E-2</v>
      </c>
      <c r="U892">
        <f ca="1">+(L892^2*Markiwitz!$B$4^2)+(M892^2*Markiwitz!$C$4^2)+(N892^2*Markiwitz!$D$4^2)+(O892^2*Markiwitz!$E$4^2)+(P892^2*Markiwitz!$F$4^2)+(Q892^2*Markiwitz!$G$4^2)+(R892^2*Markiwitz!$H$4^2)+(S892^2*Markiwitz!$I$4^2)+(T892^2*Markiwitz!$J$4^2)+(2*L892*M892*Markiwitz!$B$8)+(2*L892*N892*Markiwitz!$E$8)+(2*L892*O892*Markiwitz!$H$8)+(2*L892*P892*Markiwitz!$B$11)+(2*L892*Q892*Markiwitz!$E$11)+(2*L892*R892*Markiwitz!$H$11)+(2*L892*S892*Markiwitz!$K$8)+(2*L892*T892*Markiwitz!$K$11)</f>
        <v>1.4337394794391504E-2</v>
      </c>
      <c r="V892" s="5">
        <f t="shared" ca="1" si="228"/>
        <v>0.11973886083636967</v>
      </c>
      <c r="W892" s="42">
        <f ca="1">SUMPRODUCT(L892:T892,Markiwitz!$B$3:$J$3)</f>
        <v>0.33163414138515729</v>
      </c>
    </row>
    <row r="893" spans="1:23" x14ac:dyDescent="0.25">
      <c r="A893">
        <v>892</v>
      </c>
      <c r="B893" s="25">
        <f t="shared" ca="1" si="227"/>
        <v>0.99999999999999989</v>
      </c>
      <c r="C893" s="46">
        <v>0</v>
      </c>
      <c r="D893">
        <f t="shared" ca="1" si="243"/>
        <v>0.72992869183657072</v>
      </c>
      <c r="E893">
        <f t="shared" ca="1" si="243"/>
        <v>0.22858046367825147</v>
      </c>
      <c r="F893">
        <f t="shared" ca="1" si="243"/>
        <v>0.840321541164045</v>
      </c>
      <c r="G893">
        <f t="shared" ca="1" si="243"/>
        <v>0.9226593114912085</v>
      </c>
      <c r="H893">
        <f t="shared" ca="1" si="243"/>
        <v>0.26167099951249551</v>
      </c>
      <c r="I893">
        <f t="shared" ca="1" si="243"/>
        <v>0.66506475321326497</v>
      </c>
      <c r="J893">
        <f t="shared" ca="1" si="243"/>
        <v>0.90849856882672952</v>
      </c>
      <c r="K893">
        <f t="shared" ca="1" si="243"/>
        <v>0.74374858173389657</v>
      </c>
      <c r="L893" s="42">
        <f t="shared" ca="1" si="229"/>
        <v>0</v>
      </c>
      <c r="M893" s="42">
        <f t="shared" ca="1" si="230"/>
        <v>0.137710107009301</v>
      </c>
      <c r="N893" s="42">
        <f t="shared" ca="1" si="231"/>
        <v>4.3124541431802582E-2</v>
      </c>
      <c r="O893" s="42">
        <f t="shared" ca="1" si="232"/>
        <v>0.15853708814316753</v>
      </c>
      <c r="P893" s="42">
        <f t="shared" ca="1" si="233"/>
        <v>0.1740711304263001</v>
      </c>
      <c r="Q893" s="42">
        <f t="shared" ca="1" si="234"/>
        <v>4.9367481710343018E-2</v>
      </c>
      <c r="R893" s="42">
        <f t="shared" ca="1" si="235"/>
        <v>0.12547271994840148</v>
      </c>
      <c r="S893" s="42">
        <f t="shared" ca="1" si="236"/>
        <v>0.17139953057077176</v>
      </c>
      <c r="T893" s="42">
        <f t="shared" ca="1" si="237"/>
        <v>0.14031740075991248</v>
      </c>
      <c r="U893">
        <f ca="1">+(L893^2*Markiwitz!$B$4^2)+(M893^2*Markiwitz!$C$4^2)+(N893^2*Markiwitz!$D$4^2)+(O893^2*Markiwitz!$E$4^2)+(P893^2*Markiwitz!$F$4^2)+(Q893^2*Markiwitz!$G$4^2)+(R893^2*Markiwitz!$H$4^2)+(S893^2*Markiwitz!$I$4^2)+(T893^2*Markiwitz!$J$4^2)+(2*L893*M893*Markiwitz!$B$8)+(2*L893*N893*Markiwitz!$E$8)+(2*L893*O893*Markiwitz!$H$8)+(2*L893*P893*Markiwitz!$B$11)+(2*L893*Q893*Markiwitz!$E$11)+(2*L893*R893*Markiwitz!$H$11)+(2*L893*S893*Markiwitz!$K$8)+(2*L893*T893*Markiwitz!$K$11)</f>
        <v>1.2266935552083526E-2</v>
      </c>
      <c r="V893" s="5">
        <f t="shared" ca="1" si="228"/>
        <v>0.11075619870726661</v>
      </c>
      <c r="W893" s="42">
        <f ca="1">SUMPRODUCT(L893:T893,Markiwitz!$B$3:$J$3)</f>
        <v>0.27271008163619292</v>
      </c>
    </row>
    <row r="894" spans="1:23" x14ac:dyDescent="0.25">
      <c r="A894">
        <v>893</v>
      </c>
      <c r="B894" s="25">
        <f t="shared" ca="1" si="227"/>
        <v>1</v>
      </c>
      <c r="C894" s="46">
        <v>0</v>
      </c>
      <c r="D894">
        <f t="shared" ca="1" si="243"/>
        <v>0.14606863478906729</v>
      </c>
      <c r="E894">
        <f t="shared" ca="1" si="243"/>
        <v>0.43287173654889177</v>
      </c>
      <c r="F894">
        <f t="shared" ca="1" si="243"/>
        <v>0.91372066141751762</v>
      </c>
      <c r="G894">
        <f t="shared" ca="1" si="243"/>
        <v>0.18881386036776693</v>
      </c>
      <c r="H894">
        <f t="shared" ca="1" si="243"/>
        <v>0.91477821610748289</v>
      </c>
      <c r="I894">
        <f t="shared" ca="1" si="243"/>
        <v>0.71019903726934575</v>
      </c>
      <c r="J894">
        <f t="shared" ca="1" si="243"/>
        <v>0.18851816430628909</v>
      </c>
      <c r="K894">
        <f t="shared" ca="1" si="243"/>
        <v>0.94892728045311248</v>
      </c>
      <c r="L894" s="42">
        <f t="shared" ca="1" si="229"/>
        <v>0</v>
      </c>
      <c r="M894" s="42">
        <f t="shared" ca="1" si="230"/>
        <v>3.2869487153881292E-2</v>
      </c>
      <c r="N894" s="42">
        <f t="shared" ca="1" si="231"/>
        <v>9.7408126010889634E-2</v>
      </c>
      <c r="O894" s="42">
        <f t="shared" ca="1" si="232"/>
        <v>0.20561244777887738</v>
      </c>
      <c r="P894" s="42">
        <f t="shared" ca="1" si="233"/>
        <v>4.2488346432450967E-2</v>
      </c>
      <c r="Q894" s="42">
        <f t="shared" ca="1" si="234"/>
        <v>0.2058504268655344</v>
      </c>
      <c r="R894" s="42">
        <f t="shared" ca="1" si="235"/>
        <v>0.15981444726948885</v>
      </c>
      <c r="S894" s="42">
        <f t="shared" ca="1" si="236"/>
        <v>4.2421806631430484E-2</v>
      </c>
      <c r="T894" s="42">
        <f t="shared" ca="1" si="237"/>
        <v>0.21353491185744691</v>
      </c>
      <c r="U894">
        <f ca="1">+(L894^2*Markiwitz!$B$4^2)+(M894^2*Markiwitz!$C$4^2)+(N894^2*Markiwitz!$D$4^2)+(O894^2*Markiwitz!$E$4^2)+(P894^2*Markiwitz!$F$4^2)+(Q894^2*Markiwitz!$G$4^2)+(R894^2*Markiwitz!$H$4^2)+(S894^2*Markiwitz!$I$4^2)+(T894^2*Markiwitz!$J$4^2)+(2*L894*M894*Markiwitz!$B$8)+(2*L894*N894*Markiwitz!$E$8)+(2*L894*O894*Markiwitz!$H$8)+(2*L894*P894*Markiwitz!$B$11)+(2*L894*Q894*Markiwitz!$E$11)+(2*L894*R894*Markiwitz!$H$11)+(2*L894*S894*Markiwitz!$K$8)+(2*L894*T894*Markiwitz!$K$11)</f>
        <v>1.9710549362590875E-2</v>
      </c>
      <c r="V894" s="5">
        <f t="shared" ca="1" si="228"/>
        <v>0.14039426399461935</v>
      </c>
      <c r="W894" s="42">
        <f ca="1">SUMPRODUCT(L894:T894,Markiwitz!$B$3:$J$3)</f>
        <v>0.68724227662097748</v>
      </c>
    </row>
    <row r="895" spans="1:23" x14ac:dyDescent="0.25">
      <c r="A895">
        <v>894</v>
      </c>
      <c r="B895" s="25">
        <f t="shared" ca="1" si="227"/>
        <v>1</v>
      </c>
      <c r="C895" s="46">
        <v>0</v>
      </c>
      <c r="D895">
        <f t="shared" ca="1" si="243"/>
        <v>5.2252979416789636E-2</v>
      </c>
      <c r="E895">
        <f t="shared" ca="1" si="243"/>
        <v>4.9393195555547997E-2</v>
      </c>
      <c r="F895">
        <f t="shared" ca="1" si="243"/>
        <v>0.72398525597651908</v>
      </c>
      <c r="G895">
        <f t="shared" ca="1" si="243"/>
        <v>0.35952154755347665</v>
      </c>
      <c r="H895">
        <f t="shared" ca="1" si="243"/>
        <v>0.84250553183591947</v>
      </c>
      <c r="I895">
        <f t="shared" ca="1" si="243"/>
        <v>0.13726128396346349</v>
      </c>
      <c r="J895">
        <f t="shared" ca="1" si="243"/>
        <v>0.14193372112150904</v>
      </c>
      <c r="K895">
        <f t="shared" ca="1" si="243"/>
        <v>0.43247647724629235</v>
      </c>
      <c r="L895" s="42">
        <f t="shared" ca="1" si="229"/>
        <v>0</v>
      </c>
      <c r="M895" s="42">
        <f t="shared" ca="1" si="230"/>
        <v>1.9075094843125612E-2</v>
      </c>
      <c r="N895" s="42">
        <f t="shared" ca="1" si="231"/>
        <v>1.803112282482389E-2</v>
      </c>
      <c r="O895" s="42">
        <f t="shared" ca="1" si="232"/>
        <v>0.26429282266609461</v>
      </c>
      <c r="P895" s="42">
        <f t="shared" ca="1" si="233"/>
        <v>0.13124433657703194</v>
      </c>
      <c r="Q895" s="42">
        <f t="shared" ca="1" si="234"/>
        <v>0.30755897759323453</v>
      </c>
      <c r="R895" s="42">
        <f t="shared" ca="1" si="235"/>
        <v>5.0107611836024302E-2</v>
      </c>
      <c r="S895" s="42">
        <f t="shared" ca="1" si="236"/>
        <v>5.1813297960203952E-2</v>
      </c>
      <c r="T895" s="42">
        <f t="shared" ca="1" si="237"/>
        <v>0.15787673569946117</v>
      </c>
      <c r="U895">
        <f ca="1">+(L895^2*Markiwitz!$B$4^2)+(M895^2*Markiwitz!$C$4^2)+(N895^2*Markiwitz!$D$4^2)+(O895^2*Markiwitz!$E$4^2)+(P895^2*Markiwitz!$F$4^2)+(Q895^2*Markiwitz!$G$4^2)+(R895^2*Markiwitz!$H$4^2)+(S895^2*Markiwitz!$I$4^2)+(T895^2*Markiwitz!$J$4^2)+(2*L895*M895*Markiwitz!$B$8)+(2*L895*N895*Markiwitz!$E$8)+(2*L895*O895*Markiwitz!$H$8)+(2*L895*P895*Markiwitz!$B$11)+(2*L895*Q895*Markiwitz!$E$11)+(2*L895*R895*Markiwitz!$H$11)+(2*L895*S895*Markiwitz!$K$8)+(2*L895*T895*Markiwitz!$K$11)</f>
        <v>3.5153183530143947E-2</v>
      </c>
      <c r="V895" s="5">
        <f t="shared" ca="1" si="228"/>
        <v>0.18749182256872951</v>
      </c>
      <c r="W895" s="42">
        <f ca="1">SUMPRODUCT(L895:T895,Markiwitz!$B$3:$J$3)</f>
        <v>0.98535380804287309</v>
      </c>
    </row>
    <row r="896" spans="1:23" x14ac:dyDescent="0.25">
      <c r="A896">
        <v>895</v>
      </c>
      <c r="B896" s="25">
        <f t="shared" ca="1" si="227"/>
        <v>1</v>
      </c>
      <c r="C896" s="46">
        <v>0</v>
      </c>
      <c r="D896">
        <f t="shared" ca="1" si="243"/>
        <v>0.39566981938875601</v>
      </c>
      <c r="E896">
        <f t="shared" ca="1" si="243"/>
        <v>0.18778085639085729</v>
      </c>
      <c r="F896">
        <f t="shared" ca="1" si="243"/>
        <v>9.8614855337804119E-2</v>
      </c>
      <c r="G896">
        <f t="shared" ca="1" si="243"/>
        <v>0.20132559627045699</v>
      </c>
      <c r="H896">
        <f t="shared" ca="1" si="243"/>
        <v>0.79564277817002127</v>
      </c>
      <c r="I896">
        <f t="shared" ca="1" si="243"/>
        <v>0.26682844522638904</v>
      </c>
      <c r="J896">
        <f t="shared" ca="1" si="243"/>
        <v>0.10575610033907668</v>
      </c>
      <c r="K896">
        <f t="shared" ca="1" si="243"/>
        <v>0.33895349649948414</v>
      </c>
      <c r="L896" s="42">
        <f t="shared" ca="1" si="229"/>
        <v>0</v>
      </c>
      <c r="M896" s="42">
        <f t="shared" ca="1" si="230"/>
        <v>0.16551261708822654</v>
      </c>
      <c r="N896" s="42">
        <f t="shared" ca="1" si="231"/>
        <v>7.855059814350461E-2</v>
      </c>
      <c r="O896" s="42">
        <f t="shared" ca="1" si="232"/>
        <v>4.12515738904514E-2</v>
      </c>
      <c r="P896" s="42">
        <f t="shared" ca="1" si="233"/>
        <v>8.4216497424665512E-2</v>
      </c>
      <c r="Q896" s="42">
        <f t="shared" ca="1" si="234"/>
        <v>0.33282528014318846</v>
      </c>
      <c r="R896" s="42">
        <f t="shared" ca="1" si="235"/>
        <v>0.11161699002270978</v>
      </c>
      <c r="S896" s="42">
        <f t="shared" ca="1" si="236"/>
        <v>4.4238827634633292E-2</v>
      </c>
      <c r="T896" s="42">
        <f t="shared" ca="1" si="237"/>
        <v>0.14178761565262038</v>
      </c>
      <c r="U896">
        <f ca="1">+(L896^2*Markiwitz!$B$4^2)+(M896^2*Markiwitz!$C$4^2)+(N896^2*Markiwitz!$D$4^2)+(O896^2*Markiwitz!$E$4^2)+(P896^2*Markiwitz!$F$4^2)+(Q896^2*Markiwitz!$G$4^2)+(R896^2*Markiwitz!$H$4^2)+(S896^2*Markiwitz!$I$4^2)+(T896^2*Markiwitz!$J$4^2)+(2*L896*M896*Markiwitz!$B$8)+(2*L896*N896*Markiwitz!$E$8)+(2*L896*O896*Markiwitz!$H$8)+(2*L896*P896*Markiwitz!$B$11)+(2*L896*Q896*Markiwitz!$E$11)+(2*L896*R896*Markiwitz!$H$11)+(2*L896*S896*Markiwitz!$K$8)+(2*L896*T896*Markiwitz!$K$11)</f>
        <v>3.404545755931488E-2</v>
      </c>
      <c r="V896" s="5">
        <f t="shared" ca="1" si="228"/>
        <v>0.18451411208716498</v>
      </c>
      <c r="W896" s="42">
        <f ca="1">SUMPRODUCT(L896:T896,Markiwitz!$B$3:$J$3)</f>
        <v>1.009676618273164</v>
      </c>
    </row>
    <row r="897" spans="1:23" x14ac:dyDescent="0.25">
      <c r="A897">
        <v>896</v>
      </c>
      <c r="B897" s="25">
        <f t="shared" ca="1" si="227"/>
        <v>1</v>
      </c>
      <c r="C897" s="46">
        <v>0</v>
      </c>
      <c r="D897">
        <f t="shared" ca="1" si="243"/>
        <v>0.55290610781485039</v>
      </c>
      <c r="E897">
        <f t="shared" ca="1" si="243"/>
        <v>0.62314398410853644</v>
      </c>
      <c r="F897">
        <f t="shared" ca="1" si="243"/>
        <v>0.87322749295827973</v>
      </c>
      <c r="G897">
        <f t="shared" ca="1" si="243"/>
        <v>0.52444972619096031</v>
      </c>
      <c r="H897">
        <f t="shared" ca="1" si="243"/>
        <v>9.4762329959163005E-2</v>
      </c>
      <c r="I897">
        <f t="shared" ca="1" si="243"/>
        <v>0.10008664949948975</v>
      </c>
      <c r="J897">
        <f t="shared" ca="1" si="243"/>
        <v>0.36694609235212983</v>
      </c>
      <c r="K897">
        <f t="shared" ca="1" si="243"/>
        <v>0.64072079486847833</v>
      </c>
      <c r="L897" s="42">
        <f t="shared" ca="1" si="229"/>
        <v>0</v>
      </c>
      <c r="M897" s="42">
        <f t="shared" ca="1" si="230"/>
        <v>0.14641697628806102</v>
      </c>
      <c r="N897" s="42">
        <f t="shared" ca="1" si="231"/>
        <v>0.16501691092879059</v>
      </c>
      <c r="O897" s="42">
        <f t="shared" ca="1" si="232"/>
        <v>0.23124238875901487</v>
      </c>
      <c r="P897" s="42">
        <f t="shared" ca="1" si="233"/>
        <v>0.13888134357469561</v>
      </c>
      <c r="Q897" s="42">
        <f t="shared" ca="1" si="234"/>
        <v>2.5094339929553448E-2</v>
      </c>
      <c r="R897" s="42">
        <f t="shared" ca="1" si="235"/>
        <v>2.65042913785744E-2</v>
      </c>
      <c r="S897" s="42">
        <f t="shared" ca="1" si="236"/>
        <v>9.7172262240426993E-2</v>
      </c>
      <c r="T897" s="42">
        <f t="shared" ca="1" si="237"/>
        <v>0.16967148690088302</v>
      </c>
      <c r="U897">
        <f ca="1">+(L897^2*Markiwitz!$B$4^2)+(M897^2*Markiwitz!$C$4^2)+(N897^2*Markiwitz!$D$4^2)+(O897^2*Markiwitz!$E$4^2)+(P897^2*Markiwitz!$F$4^2)+(Q897^2*Markiwitz!$G$4^2)+(R897^2*Markiwitz!$H$4^2)+(S897^2*Markiwitz!$I$4^2)+(T897^2*Markiwitz!$J$4^2)+(2*L897*M897*Markiwitz!$B$8)+(2*L897*N897*Markiwitz!$E$8)+(2*L897*O897*Markiwitz!$H$8)+(2*L897*P897*Markiwitz!$B$11)+(2*L897*Q897*Markiwitz!$E$11)+(2*L897*R897*Markiwitz!$H$11)+(2*L897*S897*Markiwitz!$K$8)+(2*L897*T897*Markiwitz!$K$11)</f>
        <v>1.1554027394067433E-2</v>
      </c>
      <c r="V897" s="5">
        <f t="shared" ca="1" si="228"/>
        <v>0.1074896618008794</v>
      </c>
      <c r="W897" s="42">
        <f ca="1">SUMPRODUCT(L897:T897,Markiwitz!$B$3:$J$3)</f>
        <v>0.24225276888112013</v>
      </c>
    </row>
    <row r="898" spans="1:23" x14ac:dyDescent="0.25">
      <c r="A898">
        <v>897</v>
      </c>
      <c r="B898" s="25">
        <f t="shared" ref="B898:B961" ca="1" si="244">SUM(L898:T898)</f>
        <v>0.99999999999999989</v>
      </c>
      <c r="C898" s="46">
        <v>0</v>
      </c>
      <c r="D898">
        <f t="shared" ca="1" si="243"/>
        <v>0.58446151730600104</v>
      </c>
      <c r="E898">
        <f t="shared" ca="1" si="243"/>
        <v>0.67490059758179133</v>
      </c>
      <c r="F898">
        <f t="shared" ca="1" si="243"/>
        <v>0.72421659841799213</v>
      </c>
      <c r="G898">
        <f t="shared" ca="1" si="243"/>
        <v>0.96474275857732883</v>
      </c>
      <c r="H898">
        <f t="shared" ca="1" si="243"/>
        <v>0.64923942507217425</v>
      </c>
      <c r="I898">
        <f t="shared" ca="1" si="243"/>
        <v>0.62158081826916289</v>
      </c>
      <c r="J898">
        <f t="shared" ca="1" si="243"/>
        <v>0.17623621305523163</v>
      </c>
      <c r="K898">
        <f t="shared" ca="1" si="243"/>
        <v>0.39122673818731712</v>
      </c>
      <c r="L898" s="42">
        <f t="shared" ca="1" si="229"/>
        <v>0</v>
      </c>
      <c r="M898" s="42">
        <f t="shared" ca="1" si="230"/>
        <v>0.12210356986456394</v>
      </c>
      <c r="N898" s="42">
        <f t="shared" ca="1" si="231"/>
        <v>0.14099777287016613</v>
      </c>
      <c r="O898" s="42">
        <f t="shared" ca="1" si="232"/>
        <v>0.15130069201067686</v>
      </c>
      <c r="P898" s="42">
        <f t="shared" ca="1" si="233"/>
        <v>0.20155054068616179</v>
      </c>
      <c r="Q898" s="42">
        <f t="shared" ca="1" si="234"/>
        <v>0.1356367342430598</v>
      </c>
      <c r="R898" s="42">
        <f t="shared" ca="1" si="235"/>
        <v>0.12985839892391879</v>
      </c>
      <c r="S898" s="42">
        <f t="shared" ca="1" si="236"/>
        <v>3.6818627259917802E-2</v>
      </c>
      <c r="T898" s="42">
        <f t="shared" ca="1" si="237"/>
        <v>8.1733664141534837E-2</v>
      </c>
      <c r="U898">
        <f ca="1">+(L898^2*Markiwitz!$B$4^2)+(M898^2*Markiwitz!$C$4^2)+(N898^2*Markiwitz!$D$4^2)+(O898^2*Markiwitz!$E$4^2)+(P898^2*Markiwitz!$F$4^2)+(Q898^2*Markiwitz!$G$4^2)+(R898^2*Markiwitz!$H$4^2)+(S898^2*Markiwitz!$I$4^2)+(T898^2*Markiwitz!$J$4^2)+(2*L898*M898*Markiwitz!$B$8)+(2*L898*N898*Markiwitz!$E$8)+(2*L898*O898*Markiwitz!$H$8)+(2*L898*P898*Markiwitz!$B$11)+(2*L898*Q898*Markiwitz!$E$11)+(2*L898*R898*Markiwitz!$H$11)+(2*L898*S898*Markiwitz!$K$8)+(2*L898*T898*Markiwitz!$K$11)</f>
        <v>1.545612231624662E-2</v>
      </c>
      <c r="V898" s="5">
        <f t="shared" ref="V898:V961" ca="1" si="245">SQRT(U898)</f>
        <v>0.1243226540749779</v>
      </c>
      <c r="W898" s="42">
        <f ca="1">SUMPRODUCT(L898:T898,Markiwitz!$B$3:$J$3)</f>
        <v>0.54122637062925061</v>
      </c>
    </row>
    <row r="899" spans="1:23" x14ac:dyDescent="0.25">
      <c r="A899">
        <v>898</v>
      </c>
      <c r="B899" s="25">
        <f t="shared" ca="1" si="244"/>
        <v>1</v>
      </c>
      <c r="C899" s="46">
        <v>0</v>
      </c>
      <c r="D899">
        <f t="shared" ca="1" si="243"/>
        <v>0.52357029894160501</v>
      </c>
      <c r="E899">
        <f t="shared" ca="1" si="243"/>
        <v>4.4913093361566014E-2</v>
      </c>
      <c r="F899">
        <f t="shared" ca="1" si="243"/>
        <v>0.96752821037691183</v>
      </c>
      <c r="G899">
        <f t="shared" ca="1" si="243"/>
        <v>0.75336335252019915</v>
      </c>
      <c r="H899">
        <f t="shared" ca="1" si="243"/>
        <v>0.63551144279121863</v>
      </c>
      <c r="I899">
        <f t="shared" ca="1" si="243"/>
        <v>4.4440870289465639E-2</v>
      </c>
      <c r="J899">
        <f t="shared" ca="1" si="243"/>
        <v>0.82964629261306377</v>
      </c>
      <c r="K899">
        <f t="shared" ca="1" si="243"/>
        <v>0.36200537563409707</v>
      </c>
      <c r="L899" s="42">
        <f t="shared" ref="L899:L962" ca="1" si="246">C899/SUM($C899:$K899)</f>
        <v>0</v>
      </c>
      <c r="M899" s="42">
        <f t="shared" ref="M899:M962" ca="1" si="247">D899/SUM($C899:$K899)</f>
        <v>0.12582863478238754</v>
      </c>
      <c r="N899" s="42">
        <f t="shared" ref="N899:N962" ca="1" si="248">E899/SUM($C899:$K899)</f>
        <v>1.0793876644576572E-2</v>
      </c>
      <c r="O899" s="42">
        <f t="shared" ref="O899:O962" ca="1" si="249">F899/SUM($C899:$K899)</f>
        <v>0.23252417883763821</v>
      </c>
      <c r="P899" s="42">
        <f t="shared" ref="P899:P962" ca="1" si="250">G899/SUM($C899:$K899)</f>
        <v>0.18105435379800236</v>
      </c>
      <c r="Q899" s="42">
        <f t="shared" ref="Q899:Q962" ca="1" si="251">H899/SUM($C899:$K899)</f>
        <v>0.15273123283855938</v>
      </c>
      <c r="R899" s="42">
        <f t="shared" ref="R899:R962" ca="1" si="252">I899/SUM($C899:$K899)</f>
        <v>1.0680388189262643E-2</v>
      </c>
      <c r="S899" s="42">
        <f t="shared" ref="S899:S962" ca="1" si="253">J899/SUM($C899:$K899)</f>
        <v>0.19938728488380936</v>
      </c>
      <c r="T899" s="42">
        <f t="shared" ref="T899:T962" ca="1" si="254">K899/SUM($C899:$K899)</f>
        <v>8.7000050025763928E-2</v>
      </c>
      <c r="U899">
        <f ca="1">+(L899^2*Markiwitz!$B$4^2)+(M899^2*Markiwitz!$C$4^2)+(N899^2*Markiwitz!$D$4^2)+(O899^2*Markiwitz!$E$4^2)+(P899^2*Markiwitz!$F$4^2)+(Q899^2*Markiwitz!$G$4^2)+(R899^2*Markiwitz!$H$4^2)+(S899^2*Markiwitz!$I$4^2)+(T899^2*Markiwitz!$J$4^2)+(2*L899*M899*Markiwitz!$B$8)+(2*L899*N899*Markiwitz!$E$8)+(2*L899*O899*Markiwitz!$H$8)+(2*L899*P899*Markiwitz!$B$11)+(2*L899*Q899*Markiwitz!$E$11)+(2*L899*R899*Markiwitz!$H$11)+(2*L899*S899*Markiwitz!$K$8)+(2*L899*T899*Markiwitz!$K$11)</f>
        <v>2.0207654930781534E-2</v>
      </c>
      <c r="V899" s="5">
        <f t="shared" ca="1" si="245"/>
        <v>0.14215363143719381</v>
      </c>
      <c r="W899" s="42">
        <f ca="1">SUMPRODUCT(L899:T899,Markiwitz!$B$3:$J$3)</f>
        <v>0.56124708368981613</v>
      </c>
    </row>
    <row r="900" spans="1:23" x14ac:dyDescent="0.25">
      <c r="A900">
        <v>899</v>
      </c>
      <c r="B900" s="25">
        <f t="shared" ca="1" si="244"/>
        <v>1</v>
      </c>
      <c r="C900" s="46">
        <v>0</v>
      </c>
      <c r="D900">
        <f t="shared" ca="1" si="243"/>
        <v>0.81670005449729921</v>
      </c>
      <c r="E900">
        <f t="shared" ca="1" si="243"/>
        <v>0.56739522319367364</v>
      </c>
      <c r="F900">
        <f t="shared" ca="1" si="243"/>
        <v>0.17246343377319373</v>
      </c>
      <c r="G900">
        <f t="shared" ca="1" si="243"/>
        <v>0.62805145683606389</v>
      </c>
      <c r="H900">
        <f t="shared" ca="1" si="243"/>
        <v>0.38795468522984744</v>
      </c>
      <c r="I900">
        <f t="shared" ca="1" si="243"/>
        <v>0.34848184743292843</v>
      </c>
      <c r="J900">
        <f t="shared" ca="1" si="243"/>
        <v>0.95264811567713903</v>
      </c>
      <c r="K900">
        <f t="shared" ca="1" si="243"/>
        <v>0.96831692778706424</v>
      </c>
      <c r="L900" s="42">
        <f t="shared" ca="1" si="246"/>
        <v>0</v>
      </c>
      <c r="M900" s="42">
        <f t="shared" ca="1" si="247"/>
        <v>0.16866957322795828</v>
      </c>
      <c r="N900" s="42">
        <f t="shared" ca="1" si="248"/>
        <v>0.11718171147492627</v>
      </c>
      <c r="O900" s="42">
        <f t="shared" ca="1" si="249"/>
        <v>3.5618136195494809E-2</v>
      </c>
      <c r="P900" s="42">
        <f t="shared" ca="1" si="250"/>
        <v>0.12970878427936566</v>
      </c>
      <c r="Q900" s="42">
        <f t="shared" ca="1" si="251"/>
        <v>8.0122623757853145E-2</v>
      </c>
      <c r="R900" s="42">
        <f t="shared" ca="1" si="252"/>
        <v>7.1970467199714006E-2</v>
      </c>
      <c r="S900" s="42">
        <f t="shared" ca="1" si="253"/>
        <v>0.19674634551920805</v>
      </c>
      <c r="T900" s="42">
        <f t="shared" ca="1" si="254"/>
        <v>0.19998235834547987</v>
      </c>
      <c r="U900">
        <f ca="1">+(L900^2*Markiwitz!$B$4^2)+(M900^2*Markiwitz!$C$4^2)+(N900^2*Markiwitz!$D$4^2)+(O900^2*Markiwitz!$E$4^2)+(P900^2*Markiwitz!$F$4^2)+(Q900^2*Markiwitz!$G$4^2)+(R900^2*Markiwitz!$H$4^2)+(S900^2*Markiwitz!$I$4^2)+(T900^2*Markiwitz!$J$4^2)+(2*L900*M900*Markiwitz!$B$8)+(2*L900*N900*Markiwitz!$E$8)+(2*L900*O900*Markiwitz!$H$8)+(2*L900*P900*Markiwitz!$B$11)+(2*L900*Q900*Markiwitz!$E$11)+(2*L900*R900*Markiwitz!$H$11)+(2*L900*S900*Markiwitz!$K$8)+(2*L900*T900*Markiwitz!$K$11)</f>
        <v>1.1243615190534934E-2</v>
      </c>
      <c r="V900" s="5">
        <f t="shared" ca="1" si="245"/>
        <v>0.10603591462582351</v>
      </c>
      <c r="W900" s="42">
        <f ca="1">SUMPRODUCT(L900:T900,Markiwitz!$B$3:$J$3)</f>
        <v>0.32476565660429463</v>
      </c>
    </row>
    <row r="901" spans="1:23" x14ac:dyDescent="0.25">
      <c r="A901">
        <v>900</v>
      </c>
      <c r="B901" s="25">
        <f t="shared" ca="1" si="244"/>
        <v>1.0000000000000002</v>
      </c>
      <c r="C901" s="46">
        <v>0</v>
      </c>
      <c r="D901">
        <f t="shared" ca="1" si="243"/>
        <v>0.20955037730075821</v>
      </c>
      <c r="E901">
        <f t="shared" ca="1" si="243"/>
        <v>0.94898374402850283</v>
      </c>
      <c r="F901">
        <f t="shared" ca="1" si="243"/>
        <v>7.949793525433535E-2</v>
      </c>
      <c r="G901">
        <f t="shared" ca="1" si="243"/>
        <v>0.21497604675218585</v>
      </c>
      <c r="H901">
        <f t="shared" ca="1" si="243"/>
        <v>0.94556751496827651</v>
      </c>
      <c r="I901">
        <f t="shared" ca="1" si="243"/>
        <v>0.54629498807169274</v>
      </c>
      <c r="J901">
        <f t="shared" ca="1" si="243"/>
        <v>0.92259190312099559</v>
      </c>
      <c r="K901">
        <f t="shared" ca="1" si="243"/>
        <v>0.7593383166732891</v>
      </c>
      <c r="L901" s="42">
        <f t="shared" ca="1" si="246"/>
        <v>0</v>
      </c>
      <c r="M901" s="42">
        <f t="shared" ca="1" si="247"/>
        <v>4.5290555001957888E-2</v>
      </c>
      <c r="N901" s="42">
        <f t="shared" ca="1" si="248"/>
        <v>0.20510581278123674</v>
      </c>
      <c r="O901" s="42">
        <f t="shared" ca="1" si="249"/>
        <v>1.7182052619313201E-2</v>
      </c>
      <c r="P901" s="42">
        <f t="shared" ca="1" si="250"/>
        <v>4.6463216124679893E-2</v>
      </c>
      <c r="Q901" s="42">
        <f t="shared" ca="1" si="251"/>
        <v>0.20436745615241808</v>
      </c>
      <c r="R901" s="42">
        <f t="shared" ca="1" si="252"/>
        <v>0.11807186187521795</v>
      </c>
      <c r="S901" s="42">
        <f t="shared" ca="1" si="253"/>
        <v>0.19940168980316728</v>
      </c>
      <c r="T901" s="42">
        <f t="shared" ca="1" si="254"/>
        <v>0.16411735564200905</v>
      </c>
      <c r="U901">
        <f ca="1">+(L901^2*Markiwitz!$B$4^2)+(M901^2*Markiwitz!$C$4^2)+(N901^2*Markiwitz!$D$4^2)+(O901^2*Markiwitz!$E$4^2)+(P901^2*Markiwitz!$F$4^2)+(Q901^2*Markiwitz!$G$4^2)+(R901^2*Markiwitz!$H$4^2)+(S901^2*Markiwitz!$I$4^2)+(T901^2*Markiwitz!$J$4^2)+(2*L901*M901*Markiwitz!$B$8)+(2*L901*N901*Markiwitz!$E$8)+(2*L901*O901*Markiwitz!$H$8)+(2*L901*P901*Markiwitz!$B$11)+(2*L901*Q901*Markiwitz!$E$11)+(2*L901*R901*Markiwitz!$H$11)+(2*L901*S901*Markiwitz!$K$8)+(2*L901*T901*Markiwitz!$K$11)</f>
        <v>2.1091342432122753E-2</v>
      </c>
      <c r="V901" s="5">
        <f t="shared" ca="1" si="245"/>
        <v>0.14522858682822315</v>
      </c>
      <c r="W901" s="42">
        <f ca="1">SUMPRODUCT(L901:T901,Markiwitz!$B$3:$J$3)</f>
        <v>0.63595878536711903</v>
      </c>
    </row>
    <row r="902" spans="1:23" x14ac:dyDescent="0.25">
      <c r="A902">
        <v>901</v>
      </c>
      <c r="B902" s="25">
        <f t="shared" ca="1" si="244"/>
        <v>1</v>
      </c>
      <c r="C902" s="46">
        <v>0</v>
      </c>
      <c r="D902">
        <f t="shared" ref="D902:K911" ca="1" si="255">RAND()</f>
        <v>0.17714941328828904</v>
      </c>
      <c r="E902">
        <f t="shared" ca="1" si="255"/>
        <v>0.79168334488654946</v>
      </c>
      <c r="F902">
        <f t="shared" ca="1" si="255"/>
        <v>0.67110163176606308</v>
      </c>
      <c r="G902">
        <f t="shared" ca="1" si="255"/>
        <v>4.076167655061802E-3</v>
      </c>
      <c r="H902">
        <f t="shared" ca="1" si="255"/>
        <v>0.74484011421682728</v>
      </c>
      <c r="I902">
        <f t="shared" ca="1" si="255"/>
        <v>0.36318289587395203</v>
      </c>
      <c r="J902">
        <f t="shared" ca="1" si="255"/>
        <v>0.22709334175307494</v>
      </c>
      <c r="K902">
        <f t="shared" ca="1" si="255"/>
        <v>0.86938230500493119</v>
      </c>
      <c r="L902" s="42">
        <f t="shared" ca="1" si="246"/>
        <v>0</v>
      </c>
      <c r="M902" s="42">
        <f t="shared" ca="1" si="247"/>
        <v>4.6030658475075939E-2</v>
      </c>
      <c r="N902" s="42">
        <f t="shared" ca="1" si="248"/>
        <v>0.2057116927030071</v>
      </c>
      <c r="O902" s="42">
        <f t="shared" ca="1" si="249"/>
        <v>0.17437963491088784</v>
      </c>
      <c r="P902" s="42">
        <f t="shared" ca="1" si="250"/>
        <v>1.0591549683089166E-3</v>
      </c>
      <c r="Q902" s="42">
        <f t="shared" ca="1" si="251"/>
        <v>0.19353990667897894</v>
      </c>
      <c r="R902" s="42">
        <f t="shared" ca="1" si="252"/>
        <v>9.4369761285955742E-2</v>
      </c>
      <c r="S902" s="42">
        <f t="shared" ca="1" si="253"/>
        <v>5.9008132525892695E-2</v>
      </c>
      <c r="T902" s="42">
        <f t="shared" ca="1" si="254"/>
        <v>0.22590105845189276</v>
      </c>
      <c r="U902">
        <f ca="1">+(L902^2*Markiwitz!$B$4^2)+(M902^2*Markiwitz!$C$4^2)+(N902^2*Markiwitz!$D$4^2)+(O902^2*Markiwitz!$E$4^2)+(P902^2*Markiwitz!$F$4^2)+(Q902^2*Markiwitz!$G$4^2)+(R902^2*Markiwitz!$H$4^2)+(S902^2*Markiwitz!$I$4^2)+(T902^2*Markiwitz!$J$4^2)+(2*L902*M902*Markiwitz!$B$8)+(2*L902*N902*Markiwitz!$E$8)+(2*L902*O902*Markiwitz!$H$8)+(2*L902*P902*Markiwitz!$B$11)+(2*L902*Q902*Markiwitz!$E$11)+(2*L902*R902*Markiwitz!$H$11)+(2*L902*S902*Markiwitz!$K$8)+(2*L902*T902*Markiwitz!$K$11)</f>
        <v>1.830610429437082E-2</v>
      </c>
      <c r="V902" s="5">
        <f t="shared" ca="1" si="245"/>
        <v>0.13530005282471555</v>
      </c>
      <c r="W902" s="42">
        <f ca="1">SUMPRODUCT(L902:T902,Markiwitz!$B$3:$J$3)</f>
        <v>0.64974225319433487</v>
      </c>
    </row>
    <row r="903" spans="1:23" x14ac:dyDescent="0.25">
      <c r="A903">
        <v>902</v>
      </c>
      <c r="B903" s="25">
        <f t="shared" ca="1" si="244"/>
        <v>1</v>
      </c>
      <c r="C903" s="46">
        <v>0</v>
      </c>
      <c r="D903">
        <f t="shared" ca="1" si="255"/>
        <v>0.92123130207500958</v>
      </c>
      <c r="E903">
        <f t="shared" ca="1" si="255"/>
        <v>0.48364736906999151</v>
      </c>
      <c r="F903">
        <f t="shared" ca="1" si="255"/>
        <v>0.58174224064204871</v>
      </c>
      <c r="G903">
        <f t="shared" ca="1" si="255"/>
        <v>0.38131427064746592</v>
      </c>
      <c r="H903">
        <f t="shared" ca="1" si="255"/>
        <v>0.64801979801778264</v>
      </c>
      <c r="I903">
        <f t="shared" ca="1" si="255"/>
        <v>0.27141079848670935</v>
      </c>
      <c r="J903">
        <f t="shared" ca="1" si="255"/>
        <v>0.36492076456697375</v>
      </c>
      <c r="K903">
        <f t="shared" ca="1" si="255"/>
        <v>0.21398732462864511</v>
      </c>
      <c r="L903" s="42">
        <f t="shared" ca="1" si="246"/>
        <v>0</v>
      </c>
      <c r="M903" s="42">
        <f t="shared" ca="1" si="247"/>
        <v>0.23827367990345674</v>
      </c>
      <c r="N903" s="42">
        <f t="shared" ca="1" si="248"/>
        <v>0.1250939239085353</v>
      </c>
      <c r="O903" s="42">
        <f t="shared" ca="1" si="249"/>
        <v>0.15046586467572812</v>
      </c>
      <c r="P903" s="42">
        <f t="shared" ca="1" si="250"/>
        <v>9.8625778631517322E-2</v>
      </c>
      <c r="Q903" s="42">
        <f t="shared" ca="1" si="251"/>
        <v>0.16760835370683008</v>
      </c>
      <c r="R903" s="42">
        <f t="shared" ca="1" si="252"/>
        <v>7.019957916681617E-2</v>
      </c>
      <c r="S903" s="42">
        <f t="shared" ca="1" si="253"/>
        <v>9.438564804594099E-2</v>
      </c>
      <c r="T903" s="42">
        <f t="shared" ca="1" si="254"/>
        <v>5.5347171961175175E-2</v>
      </c>
      <c r="U903">
        <f ca="1">+(L903^2*Markiwitz!$B$4^2)+(M903^2*Markiwitz!$C$4^2)+(N903^2*Markiwitz!$D$4^2)+(O903^2*Markiwitz!$E$4^2)+(P903^2*Markiwitz!$F$4^2)+(Q903^2*Markiwitz!$G$4^2)+(R903^2*Markiwitz!$H$4^2)+(S903^2*Markiwitz!$I$4^2)+(T903^2*Markiwitz!$J$4^2)+(2*L903*M903*Markiwitz!$B$8)+(2*L903*N903*Markiwitz!$E$8)+(2*L903*O903*Markiwitz!$H$8)+(2*L903*P903*Markiwitz!$B$11)+(2*L903*Q903*Markiwitz!$E$11)+(2*L903*R903*Markiwitz!$H$11)+(2*L903*S903*Markiwitz!$K$8)+(2*L903*T903*Markiwitz!$K$11)</f>
        <v>1.5042818553522103E-2</v>
      </c>
      <c r="V903" s="5">
        <f t="shared" ca="1" si="245"/>
        <v>0.1226491685806394</v>
      </c>
      <c r="W903" s="42">
        <f ca="1">SUMPRODUCT(L903:T903,Markiwitz!$B$3:$J$3)</f>
        <v>0.598544435299874</v>
      </c>
    </row>
    <row r="904" spans="1:23" x14ac:dyDescent="0.25">
      <c r="A904">
        <v>903</v>
      </c>
      <c r="B904" s="25">
        <f t="shared" ca="1" si="244"/>
        <v>1</v>
      </c>
      <c r="C904" s="46">
        <v>0</v>
      </c>
      <c r="D904">
        <f t="shared" ca="1" si="255"/>
        <v>0.95906951560918341</v>
      </c>
      <c r="E904">
        <f t="shared" ca="1" si="255"/>
        <v>0.45785536471222055</v>
      </c>
      <c r="F904">
        <f t="shared" ca="1" si="255"/>
        <v>0.61397094243454753</v>
      </c>
      <c r="G904">
        <f t="shared" ca="1" si="255"/>
        <v>0.52752159401660226</v>
      </c>
      <c r="H904">
        <f t="shared" ca="1" si="255"/>
        <v>0.60409323095833822</v>
      </c>
      <c r="I904">
        <f t="shared" ca="1" si="255"/>
        <v>5.1627119625781592E-2</v>
      </c>
      <c r="J904">
        <f t="shared" ca="1" si="255"/>
        <v>0.78193365187987973</v>
      </c>
      <c r="K904">
        <f t="shared" ca="1" si="255"/>
        <v>0.57662517990356976</v>
      </c>
      <c r="L904" s="42">
        <f t="shared" ca="1" si="246"/>
        <v>0</v>
      </c>
      <c r="M904" s="42">
        <f t="shared" ca="1" si="247"/>
        <v>0.20973827911292706</v>
      </c>
      <c r="N904" s="42">
        <f t="shared" ca="1" si="248"/>
        <v>0.10012808739559025</v>
      </c>
      <c r="O904" s="42">
        <f t="shared" ca="1" si="249"/>
        <v>0.13426890000749278</v>
      </c>
      <c r="P904" s="42">
        <f t="shared" ca="1" si="250"/>
        <v>0.11536334908285859</v>
      </c>
      <c r="Q904" s="42">
        <f t="shared" ca="1" si="251"/>
        <v>0.13210874980682855</v>
      </c>
      <c r="R904" s="42">
        <f t="shared" ca="1" si="252"/>
        <v>1.129030070254166E-2</v>
      </c>
      <c r="S904" s="42">
        <f t="shared" ca="1" si="253"/>
        <v>0.17100055403346007</v>
      </c>
      <c r="T904" s="42">
        <f t="shared" ca="1" si="254"/>
        <v>0.12610177985830107</v>
      </c>
      <c r="U904">
        <f ca="1">+(L904^2*Markiwitz!$B$4^2)+(M904^2*Markiwitz!$C$4^2)+(N904^2*Markiwitz!$D$4^2)+(O904^2*Markiwitz!$E$4^2)+(P904^2*Markiwitz!$F$4^2)+(Q904^2*Markiwitz!$G$4^2)+(R904^2*Markiwitz!$H$4^2)+(S904^2*Markiwitz!$I$4^2)+(T904^2*Markiwitz!$J$4^2)+(2*L904*M904*Markiwitz!$B$8)+(2*L904*N904*Markiwitz!$E$8)+(2*L904*O904*Markiwitz!$H$8)+(2*L904*P904*Markiwitz!$B$11)+(2*L904*Q904*Markiwitz!$E$11)+(2*L904*R904*Markiwitz!$H$11)+(2*L904*S904*Markiwitz!$K$8)+(2*L904*T904*Markiwitz!$K$11)</f>
        <v>1.3518696584475954E-2</v>
      </c>
      <c r="V904" s="5">
        <f t="shared" ca="1" si="245"/>
        <v>0.11626992983775278</v>
      </c>
      <c r="W904" s="42">
        <f ca="1">SUMPRODUCT(L904:T904,Markiwitz!$B$3:$J$3)</f>
        <v>0.48791808775237122</v>
      </c>
    </row>
    <row r="905" spans="1:23" x14ac:dyDescent="0.25">
      <c r="A905">
        <v>904</v>
      </c>
      <c r="B905" s="25">
        <f t="shared" ca="1" si="244"/>
        <v>1.0000000000000002</v>
      </c>
      <c r="C905" s="46">
        <v>0</v>
      </c>
      <c r="D905">
        <f t="shared" ca="1" si="255"/>
        <v>0.75701064556159359</v>
      </c>
      <c r="E905">
        <f t="shared" ca="1" si="255"/>
        <v>0.95895544240726094</v>
      </c>
      <c r="F905">
        <f t="shared" ca="1" si="255"/>
        <v>0.60399460794573678</v>
      </c>
      <c r="G905">
        <f t="shared" ca="1" si="255"/>
        <v>0.82535444557316762</v>
      </c>
      <c r="H905">
        <f t="shared" ca="1" si="255"/>
        <v>0.82312133505959828</v>
      </c>
      <c r="I905">
        <f t="shared" ca="1" si="255"/>
        <v>0.76003691733017009</v>
      </c>
      <c r="J905">
        <f t="shared" ca="1" si="255"/>
        <v>0.49646285895106901</v>
      </c>
      <c r="K905">
        <f t="shared" ca="1" si="255"/>
        <v>0.40205459351181649</v>
      </c>
      <c r="L905" s="42">
        <f t="shared" ca="1" si="246"/>
        <v>0</v>
      </c>
      <c r="M905" s="42">
        <f t="shared" ca="1" si="247"/>
        <v>0.13453205562861817</v>
      </c>
      <c r="N905" s="42">
        <f t="shared" ca="1" si="248"/>
        <v>0.17042065085834116</v>
      </c>
      <c r="O905" s="42">
        <f t="shared" ca="1" si="249"/>
        <v>0.10733882894772304</v>
      </c>
      <c r="P905" s="42">
        <f t="shared" ca="1" si="250"/>
        <v>0.14667776580975742</v>
      </c>
      <c r="Q905" s="42">
        <f t="shared" ca="1" si="251"/>
        <v>0.1462809088440096</v>
      </c>
      <c r="R905" s="42">
        <f t="shared" ca="1" si="252"/>
        <v>0.13506986915119476</v>
      </c>
      <c r="S905" s="42">
        <f t="shared" ca="1" si="253"/>
        <v>8.8228837136628754E-2</v>
      </c>
      <c r="T905" s="42">
        <f t="shared" ca="1" si="254"/>
        <v>7.1451083623727235E-2</v>
      </c>
      <c r="U905">
        <f ca="1">+(L905^2*Markiwitz!$B$4^2)+(M905^2*Markiwitz!$C$4^2)+(N905^2*Markiwitz!$D$4^2)+(O905^2*Markiwitz!$E$4^2)+(P905^2*Markiwitz!$F$4^2)+(Q905^2*Markiwitz!$G$4^2)+(R905^2*Markiwitz!$H$4^2)+(S905^2*Markiwitz!$I$4^2)+(T905^2*Markiwitz!$J$4^2)+(2*L905*M905*Markiwitz!$B$8)+(2*L905*N905*Markiwitz!$E$8)+(2*L905*O905*Markiwitz!$H$8)+(2*L905*P905*Markiwitz!$B$11)+(2*L905*Q905*Markiwitz!$E$11)+(2*L905*R905*Markiwitz!$H$11)+(2*L905*S905*Markiwitz!$K$8)+(2*L905*T905*Markiwitz!$K$11)</f>
        <v>1.4610771167469528E-2</v>
      </c>
      <c r="V905" s="5">
        <f t="shared" ca="1" si="245"/>
        <v>0.12087502292644882</v>
      </c>
      <c r="W905" s="42">
        <f ca="1">SUMPRODUCT(L905:T905,Markiwitz!$B$3:$J$3)</f>
        <v>0.54333662830309859</v>
      </c>
    </row>
    <row r="906" spans="1:23" x14ac:dyDescent="0.25">
      <c r="A906">
        <v>905</v>
      </c>
      <c r="B906" s="25">
        <f t="shared" ca="1" si="244"/>
        <v>0.99999999999999989</v>
      </c>
      <c r="C906" s="46">
        <v>0</v>
      </c>
      <c r="D906">
        <f t="shared" ca="1" si="255"/>
        <v>0.67021888807219776</v>
      </c>
      <c r="E906">
        <f t="shared" ca="1" si="255"/>
        <v>0.62640182808654699</v>
      </c>
      <c r="F906">
        <f t="shared" ca="1" si="255"/>
        <v>0.75399034139954402</v>
      </c>
      <c r="G906">
        <f t="shared" ca="1" si="255"/>
        <v>0.38614114598456506</v>
      </c>
      <c r="H906">
        <f t="shared" ca="1" si="255"/>
        <v>0.17340182394115233</v>
      </c>
      <c r="I906">
        <f t="shared" ca="1" si="255"/>
        <v>0.41145853888501216</v>
      </c>
      <c r="J906">
        <f t="shared" ca="1" si="255"/>
        <v>0.67092075484980607</v>
      </c>
      <c r="K906">
        <f t="shared" ca="1" si="255"/>
        <v>0.59464662731811191</v>
      </c>
      <c r="L906" s="42">
        <f t="shared" ca="1" si="246"/>
        <v>0</v>
      </c>
      <c r="M906" s="42">
        <f t="shared" ca="1" si="247"/>
        <v>0.15633094391125801</v>
      </c>
      <c r="N906" s="42">
        <f t="shared" ca="1" si="248"/>
        <v>0.14611045853121138</v>
      </c>
      <c r="O906" s="42">
        <f t="shared" ca="1" si="249"/>
        <v>0.17587093391236222</v>
      </c>
      <c r="P906" s="42">
        <f t="shared" ca="1" si="250"/>
        <v>9.0068798282269782E-2</v>
      </c>
      <c r="Q906" s="42">
        <f t="shared" ca="1" si="251"/>
        <v>4.0446593337032259E-2</v>
      </c>
      <c r="R906" s="42">
        <f t="shared" ca="1" si="252"/>
        <v>9.5974170392691002E-2</v>
      </c>
      <c r="S906" s="42">
        <f t="shared" ca="1" si="253"/>
        <v>0.15649465683817815</v>
      </c>
      <c r="T906" s="42">
        <f t="shared" ca="1" si="254"/>
        <v>0.13870344479499722</v>
      </c>
      <c r="U906">
        <f ca="1">+(L906^2*Markiwitz!$B$4^2)+(M906^2*Markiwitz!$C$4^2)+(N906^2*Markiwitz!$D$4^2)+(O906^2*Markiwitz!$E$4^2)+(P906^2*Markiwitz!$F$4^2)+(Q906^2*Markiwitz!$G$4^2)+(R906^2*Markiwitz!$H$4^2)+(S906^2*Markiwitz!$I$4^2)+(T906^2*Markiwitz!$J$4^2)+(2*L906*M906*Markiwitz!$B$8)+(2*L906*N906*Markiwitz!$E$8)+(2*L906*O906*Markiwitz!$H$8)+(2*L906*P906*Markiwitz!$B$11)+(2*L906*Q906*Markiwitz!$E$11)+(2*L906*R906*Markiwitz!$H$11)+(2*L906*S906*Markiwitz!$K$8)+(2*L906*T906*Markiwitz!$K$11)</f>
        <v>1.0431138867968549E-2</v>
      </c>
      <c r="V906" s="5">
        <f t="shared" ca="1" si="245"/>
        <v>0.10213294702478995</v>
      </c>
      <c r="W906" s="42">
        <f ca="1">SUMPRODUCT(L906:T906,Markiwitz!$B$3:$J$3)</f>
        <v>0.24799602619550618</v>
      </c>
    </row>
    <row r="907" spans="1:23" x14ac:dyDescent="0.25">
      <c r="A907">
        <v>906</v>
      </c>
      <c r="B907" s="25">
        <f t="shared" ca="1" si="244"/>
        <v>1</v>
      </c>
      <c r="C907" s="46">
        <v>0</v>
      </c>
      <c r="D907">
        <f t="shared" ca="1" si="255"/>
        <v>0.88166311492651461</v>
      </c>
      <c r="E907">
        <f t="shared" ca="1" si="255"/>
        <v>0.4715008333923798</v>
      </c>
      <c r="F907">
        <f t="shared" ca="1" si="255"/>
        <v>0.70974885983942027</v>
      </c>
      <c r="G907">
        <f t="shared" ca="1" si="255"/>
        <v>0.78371580095627247</v>
      </c>
      <c r="H907">
        <f t="shared" ca="1" si="255"/>
        <v>0.68979023100992609</v>
      </c>
      <c r="I907">
        <f t="shared" ca="1" si="255"/>
        <v>0.56658318783800177</v>
      </c>
      <c r="J907">
        <f t="shared" ca="1" si="255"/>
        <v>5.5758660127055548E-2</v>
      </c>
      <c r="K907">
        <f t="shared" ca="1" si="255"/>
        <v>0.30846855416404584</v>
      </c>
      <c r="L907" s="42">
        <f t="shared" ca="1" si="246"/>
        <v>0</v>
      </c>
      <c r="M907" s="42">
        <f t="shared" ca="1" si="247"/>
        <v>0.19736240678835984</v>
      </c>
      <c r="N907" s="42">
        <f t="shared" ca="1" si="248"/>
        <v>0.10554659450485651</v>
      </c>
      <c r="O907" s="42">
        <f t="shared" ca="1" si="249"/>
        <v>0.15887898770141648</v>
      </c>
      <c r="P907" s="42">
        <f t="shared" ca="1" si="250"/>
        <v>0.17543666520254636</v>
      </c>
      <c r="Q907" s="42">
        <f t="shared" ca="1" si="251"/>
        <v>0.15441120068016534</v>
      </c>
      <c r="R907" s="42">
        <f t="shared" ca="1" si="252"/>
        <v>0.12683100801699027</v>
      </c>
      <c r="S907" s="42">
        <f t="shared" ca="1" si="253"/>
        <v>1.2481710049633936E-2</v>
      </c>
      <c r="T907" s="42">
        <f t="shared" ca="1" si="254"/>
        <v>6.9051427056031373E-2</v>
      </c>
      <c r="U907">
        <f ca="1">+(L907^2*Markiwitz!$B$4^2)+(M907^2*Markiwitz!$C$4^2)+(N907^2*Markiwitz!$D$4^2)+(O907^2*Markiwitz!$E$4^2)+(P907^2*Markiwitz!$F$4^2)+(Q907^2*Markiwitz!$G$4^2)+(R907^2*Markiwitz!$H$4^2)+(S907^2*Markiwitz!$I$4^2)+(T907^2*Markiwitz!$J$4^2)+(2*L907*M907*Markiwitz!$B$8)+(2*L907*N907*Markiwitz!$E$8)+(2*L907*O907*Markiwitz!$H$8)+(2*L907*P907*Markiwitz!$B$11)+(2*L907*Q907*Markiwitz!$E$11)+(2*L907*R907*Markiwitz!$H$11)+(2*L907*S907*Markiwitz!$K$8)+(2*L907*T907*Markiwitz!$K$11)</f>
        <v>1.5783961989500151E-2</v>
      </c>
      <c r="V907" s="5">
        <f t="shared" ca="1" si="245"/>
        <v>0.1256342389219601</v>
      </c>
      <c r="W907" s="42">
        <f ca="1">SUMPRODUCT(L907:T907,Markiwitz!$B$3:$J$3)</f>
        <v>0.59046501985776734</v>
      </c>
    </row>
    <row r="908" spans="1:23" x14ac:dyDescent="0.25">
      <c r="A908">
        <v>907</v>
      </c>
      <c r="B908" s="25">
        <f t="shared" ca="1" si="244"/>
        <v>0.99999999999999978</v>
      </c>
      <c r="C908" s="46">
        <v>0</v>
      </c>
      <c r="D908">
        <f t="shared" ca="1" si="255"/>
        <v>0.79247112045799895</v>
      </c>
      <c r="E908">
        <f t="shared" ca="1" si="255"/>
        <v>0.46645230211226307</v>
      </c>
      <c r="F908">
        <f t="shared" ca="1" si="255"/>
        <v>0.9069884233683011</v>
      </c>
      <c r="G908">
        <f t="shared" ca="1" si="255"/>
        <v>0.18308730168315313</v>
      </c>
      <c r="H908">
        <f t="shared" ca="1" si="255"/>
        <v>0.24585251164037736</v>
      </c>
      <c r="I908">
        <f t="shared" ca="1" si="255"/>
        <v>0.38883006772652162</v>
      </c>
      <c r="J908">
        <f t="shared" ca="1" si="255"/>
        <v>0.22001177179233022</v>
      </c>
      <c r="K908">
        <f t="shared" ca="1" si="255"/>
        <v>0.30398692682830175</v>
      </c>
      <c r="L908" s="42">
        <f t="shared" ca="1" si="246"/>
        <v>0</v>
      </c>
      <c r="M908" s="42">
        <f t="shared" ca="1" si="247"/>
        <v>0.22592454964603995</v>
      </c>
      <c r="N908" s="42">
        <f t="shared" ca="1" si="248"/>
        <v>0.13298027343276153</v>
      </c>
      <c r="O908" s="42">
        <f t="shared" ca="1" si="249"/>
        <v>0.25857213694453557</v>
      </c>
      <c r="P908" s="42">
        <f t="shared" ca="1" si="250"/>
        <v>5.2196118080327335E-2</v>
      </c>
      <c r="Q908" s="42">
        <f t="shared" ca="1" si="251"/>
        <v>7.0089769251905368E-2</v>
      </c>
      <c r="R908" s="42">
        <f t="shared" ca="1" si="252"/>
        <v>0.11085105270357858</v>
      </c>
      <c r="S908" s="42">
        <f t="shared" ca="1" si="253"/>
        <v>6.2722866708735725E-2</v>
      </c>
      <c r="T908" s="42">
        <f t="shared" ca="1" si="254"/>
        <v>8.6663233232115888E-2</v>
      </c>
      <c r="U908">
        <f ca="1">+(L908^2*Markiwitz!$B$4^2)+(M908^2*Markiwitz!$C$4^2)+(N908^2*Markiwitz!$D$4^2)+(O908^2*Markiwitz!$E$4^2)+(P908^2*Markiwitz!$F$4^2)+(Q908^2*Markiwitz!$G$4^2)+(R908^2*Markiwitz!$H$4^2)+(S908^2*Markiwitz!$I$4^2)+(T908^2*Markiwitz!$J$4^2)+(2*L908*M908*Markiwitz!$B$8)+(2*L908*N908*Markiwitz!$E$8)+(2*L908*O908*Markiwitz!$H$8)+(2*L908*P908*Markiwitz!$B$11)+(2*L908*Q908*Markiwitz!$E$11)+(2*L908*R908*Markiwitz!$H$11)+(2*L908*S908*Markiwitz!$K$8)+(2*L908*T908*Markiwitz!$K$11)</f>
        <v>1.2138548679985171E-2</v>
      </c>
      <c r="V908" s="5">
        <f t="shared" ca="1" si="245"/>
        <v>0.11017508193772842</v>
      </c>
      <c r="W908" s="42">
        <f ca="1">SUMPRODUCT(L908:T908,Markiwitz!$B$3:$J$3)</f>
        <v>0.35258994419021294</v>
      </c>
    </row>
    <row r="909" spans="1:23" x14ac:dyDescent="0.25">
      <c r="A909">
        <v>908</v>
      </c>
      <c r="B909" s="25">
        <f t="shared" ca="1" si="244"/>
        <v>0.99999999999999978</v>
      </c>
      <c r="C909" s="46">
        <v>0</v>
      </c>
      <c r="D909">
        <f t="shared" ca="1" si="255"/>
        <v>0.84165362102216668</v>
      </c>
      <c r="E909">
        <f t="shared" ca="1" si="255"/>
        <v>0.91861441408005762</v>
      </c>
      <c r="F909">
        <f t="shared" ca="1" si="255"/>
        <v>0.95233640765404615</v>
      </c>
      <c r="G909">
        <f t="shared" ca="1" si="255"/>
        <v>0.20340177715862617</v>
      </c>
      <c r="H909">
        <f t="shared" ca="1" si="255"/>
        <v>0.35960816949421304</v>
      </c>
      <c r="I909">
        <f t="shared" ca="1" si="255"/>
        <v>0.23470795735896599</v>
      </c>
      <c r="J909">
        <f t="shared" ca="1" si="255"/>
        <v>0.82174833710548445</v>
      </c>
      <c r="K909">
        <f t="shared" ca="1" si="255"/>
        <v>0.32075691118041871</v>
      </c>
      <c r="L909" s="42">
        <f t="shared" ca="1" si="246"/>
        <v>0</v>
      </c>
      <c r="M909" s="42">
        <f t="shared" ca="1" si="247"/>
        <v>0.18089078175104883</v>
      </c>
      <c r="N909" s="42">
        <f t="shared" ca="1" si="248"/>
        <v>0.19743143181504461</v>
      </c>
      <c r="O909" s="42">
        <f t="shared" ca="1" si="249"/>
        <v>0.20467906626636953</v>
      </c>
      <c r="P909" s="42">
        <f t="shared" ca="1" si="250"/>
        <v>4.3715734787776177E-2</v>
      </c>
      <c r="Q909" s="42">
        <f t="shared" ca="1" si="251"/>
        <v>7.7288092487347179E-2</v>
      </c>
      <c r="R909" s="42">
        <f t="shared" ca="1" si="252"/>
        <v>5.044415520756966E-2</v>
      </c>
      <c r="S909" s="42">
        <f t="shared" ca="1" si="253"/>
        <v>0.17661267698356467</v>
      </c>
      <c r="T909" s="42">
        <f t="shared" ca="1" si="254"/>
        <v>6.8938060701279336E-2</v>
      </c>
      <c r="U909">
        <f ca="1">+(L909^2*Markiwitz!$B$4^2)+(M909^2*Markiwitz!$C$4^2)+(N909^2*Markiwitz!$D$4^2)+(O909^2*Markiwitz!$E$4^2)+(P909^2*Markiwitz!$F$4^2)+(Q909^2*Markiwitz!$G$4^2)+(R909^2*Markiwitz!$H$4^2)+(S909^2*Markiwitz!$I$4^2)+(T909^2*Markiwitz!$J$4^2)+(2*L909*M909*Markiwitz!$B$8)+(2*L909*N909*Markiwitz!$E$8)+(2*L909*O909*Markiwitz!$H$8)+(2*L909*P909*Markiwitz!$B$11)+(2*L909*Q909*Markiwitz!$E$11)+(2*L909*R909*Markiwitz!$H$11)+(2*L909*S909*Markiwitz!$K$8)+(2*L909*T909*Markiwitz!$K$11)</f>
        <v>1.3294461193447408E-2</v>
      </c>
      <c r="V909" s="5">
        <f t="shared" ca="1" si="245"/>
        <v>0.11530160967413858</v>
      </c>
      <c r="W909" s="42">
        <f ca="1">SUMPRODUCT(L909:T909,Markiwitz!$B$3:$J$3)</f>
        <v>0.34789458777676763</v>
      </c>
    </row>
    <row r="910" spans="1:23" x14ac:dyDescent="0.25">
      <c r="A910">
        <v>909</v>
      </c>
      <c r="B910" s="25">
        <f t="shared" ca="1" si="244"/>
        <v>0.99999999999999978</v>
      </c>
      <c r="C910" s="46">
        <v>0</v>
      </c>
      <c r="D910">
        <f t="shared" ca="1" si="255"/>
        <v>0.25480549226945171</v>
      </c>
      <c r="E910">
        <f t="shared" ca="1" si="255"/>
        <v>0.4654105237113505</v>
      </c>
      <c r="F910">
        <f t="shared" ca="1" si="255"/>
        <v>0.45351572874324464</v>
      </c>
      <c r="G910">
        <f t="shared" ca="1" si="255"/>
        <v>0.8339617403784958</v>
      </c>
      <c r="H910">
        <f t="shared" ca="1" si="255"/>
        <v>0.12376852082795997</v>
      </c>
      <c r="I910">
        <f t="shared" ca="1" si="255"/>
        <v>0.42646907387206567</v>
      </c>
      <c r="J910">
        <f t="shared" ca="1" si="255"/>
        <v>0.63194295655778177</v>
      </c>
      <c r="K910">
        <f t="shared" ca="1" si="255"/>
        <v>0.2997723262708285</v>
      </c>
      <c r="L910" s="42">
        <f t="shared" ca="1" si="246"/>
        <v>0</v>
      </c>
      <c r="M910" s="42">
        <f t="shared" ca="1" si="247"/>
        <v>7.3017568484311804E-2</v>
      </c>
      <c r="N910" s="42">
        <f t="shared" ca="1" si="248"/>
        <v>0.13336896503187012</v>
      </c>
      <c r="O910" s="42">
        <f t="shared" ca="1" si="249"/>
        <v>0.12996036893586421</v>
      </c>
      <c r="P910" s="42">
        <f t="shared" ca="1" si="250"/>
        <v>0.23898173445566331</v>
      </c>
      <c r="Q910" s="42">
        <f t="shared" ca="1" si="251"/>
        <v>3.5467353412464125E-2</v>
      </c>
      <c r="R910" s="42">
        <f t="shared" ca="1" si="252"/>
        <v>0.12220982574019613</v>
      </c>
      <c r="S910" s="42">
        <f t="shared" ca="1" si="253"/>
        <v>0.18109083009812474</v>
      </c>
      <c r="T910" s="42">
        <f t="shared" ca="1" si="254"/>
        <v>8.5903353841505423E-2</v>
      </c>
      <c r="U910">
        <f ca="1">+(L910^2*Markiwitz!$B$4^2)+(M910^2*Markiwitz!$C$4^2)+(N910^2*Markiwitz!$D$4^2)+(O910^2*Markiwitz!$E$4^2)+(P910^2*Markiwitz!$F$4^2)+(Q910^2*Markiwitz!$G$4^2)+(R910^2*Markiwitz!$H$4^2)+(S910^2*Markiwitz!$I$4^2)+(T910^2*Markiwitz!$J$4^2)+(2*L910*M910*Markiwitz!$B$8)+(2*L910*N910*Markiwitz!$E$8)+(2*L910*O910*Markiwitz!$H$8)+(2*L910*P910*Markiwitz!$B$11)+(2*L910*Q910*Markiwitz!$E$11)+(2*L910*R910*Markiwitz!$H$11)+(2*L910*S910*Markiwitz!$K$8)+(2*L910*T910*Markiwitz!$K$11)</f>
        <v>1.5167573058525693E-2</v>
      </c>
      <c r="V910" s="5">
        <f t="shared" ca="1" si="245"/>
        <v>0.12315670123272096</v>
      </c>
      <c r="W910" s="42">
        <f ca="1">SUMPRODUCT(L910:T910,Markiwitz!$B$3:$J$3)</f>
        <v>0.25244268888551319</v>
      </c>
    </row>
    <row r="911" spans="1:23" x14ac:dyDescent="0.25">
      <c r="A911">
        <v>910</v>
      </c>
      <c r="B911" s="25">
        <f t="shared" ca="1" si="244"/>
        <v>0.99999999999999989</v>
      </c>
      <c r="C911" s="46">
        <v>0</v>
      </c>
      <c r="D911">
        <f t="shared" ca="1" si="255"/>
        <v>0.4003188244852609</v>
      </c>
      <c r="E911">
        <f t="shared" ca="1" si="255"/>
        <v>0.69721020341715079</v>
      </c>
      <c r="F911">
        <f t="shared" ca="1" si="255"/>
        <v>0.42852932307133929</v>
      </c>
      <c r="G911">
        <f t="shared" ca="1" si="255"/>
        <v>0.86492921978511106</v>
      </c>
      <c r="H911">
        <f t="shared" ca="1" si="255"/>
        <v>0.7410454254852793</v>
      </c>
      <c r="I911">
        <f t="shared" ca="1" si="255"/>
        <v>0.31093428169495774</v>
      </c>
      <c r="J911">
        <f t="shared" ca="1" si="255"/>
        <v>0.71802269880529934</v>
      </c>
      <c r="K911">
        <f t="shared" ca="1" si="255"/>
        <v>0.23443906367043665</v>
      </c>
      <c r="L911" s="42">
        <f t="shared" ca="1" si="246"/>
        <v>0</v>
      </c>
      <c r="M911" s="42">
        <f t="shared" ca="1" si="247"/>
        <v>9.1076165899718245E-2</v>
      </c>
      <c r="N911" s="42">
        <f t="shared" ca="1" si="248"/>
        <v>0.15862164921933286</v>
      </c>
      <c r="O911" s="42">
        <f t="shared" ca="1" si="249"/>
        <v>9.7494310369049944E-2</v>
      </c>
      <c r="P911" s="42">
        <f t="shared" ca="1" si="250"/>
        <v>0.19677924767578095</v>
      </c>
      <c r="Q911" s="42">
        <f t="shared" ca="1" si="251"/>
        <v>0.16859456009221352</v>
      </c>
      <c r="R911" s="42">
        <f t="shared" ca="1" si="252"/>
        <v>7.0740371152849313E-2</v>
      </c>
      <c r="S911" s="42">
        <f t="shared" ca="1" si="253"/>
        <v>0.16335668081619928</v>
      </c>
      <c r="T911" s="42">
        <f t="shared" ca="1" si="254"/>
        <v>5.3337014774855876E-2</v>
      </c>
      <c r="U911">
        <f ca="1">+(L911^2*Markiwitz!$B$4^2)+(M911^2*Markiwitz!$C$4^2)+(N911^2*Markiwitz!$D$4^2)+(O911^2*Markiwitz!$E$4^2)+(P911^2*Markiwitz!$F$4^2)+(Q911^2*Markiwitz!$G$4^2)+(R911^2*Markiwitz!$H$4^2)+(S911^2*Markiwitz!$I$4^2)+(T911^2*Markiwitz!$J$4^2)+(2*L911*M911*Markiwitz!$B$8)+(2*L911*N911*Markiwitz!$E$8)+(2*L911*O911*Markiwitz!$H$8)+(2*L911*P911*Markiwitz!$B$11)+(2*L911*Q911*Markiwitz!$E$11)+(2*L911*R911*Markiwitz!$H$11)+(2*L911*S911*Markiwitz!$K$8)+(2*L911*T911*Markiwitz!$K$11)</f>
        <v>1.8697641732398719E-2</v>
      </c>
      <c r="V911" s="5">
        <f t="shared" ca="1" si="245"/>
        <v>0.13673932035957587</v>
      </c>
      <c r="W911" s="42">
        <f ca="1">SUMPRODUCT(L911:T911,Markiwitz!$B$3:$J$3)</f>
        <v>0.59980129445419594</v>
      </c>
    </row>
    <row r="912" spans="1:23" x14ac:dyDescent="0.25">
      <c r="A912">
        <v>911</v>
      </c>
      <c r="B912" s="25">
        <f t="shared" ca="1" si="244"/>
        <v>1</v>
      </c>
      <c r="C912" s="46">
        <v>0</v>
      </c>
      <c r="D912">
        <f t="shared" ref="D912:K921" ca="1" si="256">RAND()</f>
        <v>0.24128611297352098</v>
      </c>
      <c r="E912">
        <f t="shared" ca="1" si="256"/>
        <v>0.48094851143519046</v>
      </c>
      <c r="F912">
        <f t="shared" ca="1" si="256"/>
        <v>5.791918300833454E-2</v>
      </c>
      <c r="G912">
        <f t="shared" ca="1" si="256"/>
        <v>0.6184978275890971</v>
      </c>
      <c r="H912">
        <f t="shared" ca="1" si="256"/>
        <v>0.45323180936098628</v>
      </c>
      <c r="I912">
        <f t="shared" ca="1" si="256"/>
        <v>0.33768289963798581</v>
      </c>
      <c r="J912">
        <f t="shared" ca="1" si="256"/>
        <v>0.18715493938470062</v>
      </c>
      <c r="K912">
        <f t="shared" ca="1" si="256"/>
        <v>0.13205507849446585</v>
      </c>
      <c r="L912" s="42">
        <f t="shared" ca="1" si="246"/>
        <v>0</v>
      </c>
      <c r="M912" s="42">
        <f t="shared" ca="1" si="247"/>
        <v>9.6176812185960164E-2</v>
      </c>
      <c r="N912" s="42">
        <f t="shared" ca="1" si="248"/>
        <v>0.191706410639951</v>
      </c>
      <c r="O912" s="42">
        <f t="shared" ca="1" si="249"/>
        <v>2.3086626567556157E-2</v>
      </c>
      <c r="P912" s="42">
        <f t="shared" ca="1" si="250"/>
        <v>0.24653366357635728</v>
      </c>
      <c r="Q912" s="42">
        <f t="shared" ca="1" si="251"/>
        <v>0.18065851394604768</v>
      </c>
      <c r="R912" s="42">
        <f t="shared" ca="1" si="252"/>
        <v>0.13460063829059687</v>
      </c>
      <c r="S912" s="42">
        <f t="shared" ca="1" si="253"/>
        <v>7.4600088803504605E-2</v>
      </c>
      <c r="T912" s="42">
        <f t="shared" ca="1" si="254"/>
        <v>5.2637245990026171E-2</v>
      </c>
      <c r="U912">
        <f ca="1">+(L912^2*Markiwitz!$B$4^2)+(M912^2*Markiwitz!$C$4^2)+(N912^2*Markiwitz!$D$4^2)+(O912^2*Markiwitz!$E$4^2)+(P912^2*Markiwitz!$F$4^2)+(Q912^2*Markiwitz!$G$4^2)+(R912^2*Markiwitz!$H$4^2)+(S912^2*Markiwitz!$I$4^2)+(T912^2*Markiwitz!$J$4^2)+(2*L912*M912*Markiwitz!$B$8)+(2*L912*N912*Markiwitz!$E$8)+(2*L912*O912*Markiwitz!$H$8)+(2*L912*P912*Markiwitz!$B$11)+(2*L912*Q912*Markiwitz!$E$11)+(2*L912*R912*Markiwitz!$H$11)+(2*L912*S912*Markiwitz!$K$8)+(2*L912*T912*Markiwitz!$K$11)</f>
        <v>2.1218314996581694E-2</v>
      </c>
      <c r="V912" s="5">
        <f t="shared" ca="1" si="245"/>
        <v>0.14566507816419724</v>
      </c>
      <c r="W912" s="42">
        <f ca="1">SUMPRODUCT(L912:T912,Markiwitz!$B$3:$J$3)</f>
        <v>0.64513117130216058</v>
      </c>
    </row>
    <row r="913" spans="1:23" x14ac:dyDescent="0.25">
      <c r="A913">
        <v>912</v>
      </c>
      <c r="B913" s="25">
        <f t="shared" ca="1" si="244"/>
        <v>1.0000000000000002</v>
      </c>
      <c r="C913" s="46">
        <v>0</v>
      </c>
      <c r="D913">
        <f t="shared" ca="1" si="256"/>
        <v>0.15711972218550319</v>
      </c>
      <c r="E913">
        <f t="shared" ca="1" si="256"/>
        <v>0.55091793706334713</v>
      </c>
      <c r="F913">
        <f t="shared" ca="1" si="256"/>
        <v>0.83839850177241382</v>
      </c>
      <c r="G913">
        <f t="shared" ca="1" si="256"/>
        <v>0.63928397441927998</v>
      </c>
      <c r="H913">
        <f t="shared" ca="1" si="256"/>
        <v>0.64372567414846527</v>
      </c>
      <c r="I913">
        <f t="shared" ca="1" si="256"/>
        <v>0.99527600921188242</v>
      </c>
      <c r="J913">
        <f t="shared" ca="1" si="256"/>
        <v>0.5090887973316266</v>
      </c>
      <c r="K913">
        <f t="shared" ca="1" si="256"/>
        <v>7.1701702990653371E-2</v>
      </c>
      <c r="L913" s="42">
        <f t="shared" ca="1" si="246"/>
        <v>0</v>
      </c>
      <c r="M913" s="42">
        <f t="shared" ca="1" si="247"/>
        <v>3.566434748201424E-2</v>
      </c>
      <c r="N913" s="42">
        <f t="shared" ca="1" si="248"/>
        <v>0.12505195699305099</v>
      </c>
      <c r="O913" s="42">
        <f t="shared" ca="1" si="249"/>
        <v>0.19030669784604762</v>
      </c>
      <c r="P913" s="42">
        <f t="shared" ca="1" si="250"/>
        <v>0.14511001856567651</v>
      </c>
      <c r="Q913" s="42">
        <f t="shared" ca="1" si="251"/>
        <v>0.14611823268640545</v>
      </c>
      <c r="R913" s="42">
        <f t="shared" ca="1" si="252"/>
        <v>0.22591606540098658</v>
      </c>
      <c r="S913" s="42">
        <f t="shared" ca="1" si="253"/>
        <v>0.11555722931968795</v>
      </c>
      <c r="T913" s="42">
        <f t="shared" ca="1" si="254"/>
        <v>1.6275451706130775E-2</v>
      </c>
      <c r="U913">
        <f ca="1">+(L913^2*Markiwitz!$B$4^2)+(M913^2*Markiwitz!$C$4^2)+(N913^2*Markiwitz!$D$4^2)+(O913^2*Markiwitz!$E$4^2)+(P913^2*Markiwitz!$F$4^2)+(Q913^2*Markiwitz!$G$4^2)+(R913^2*Markiwitz!$H$4^2)+(S913^2*Markiwitz!$I$4^2)+(T913^2*Markiwitz!$J$4^2)+(2*L913*M913*Markiwitz!$B$8)+(2*L913*N913*Markiwitz!$E$8)+(2*L913*O913*Markiwitz!$H$8)+(2*L913*P913*Markiwitz!$B$11)+(2*L913*Q913*Markiwitz!$E$11)+(2*L913*R913*Markiwitz!$H$11)+(2*L913*S913*Markiwitz!$K$8)+(2*L913*T913*Markiwitz!$K$11)</f>
        <v>1.8863815616087076E-2</v>
      </c>
      <c r="V913" s="5">
        <f t="shared" ca="1" si="245"/>
        <v>0.13734560646808866</v>
      </c>
      <c r="W913" s="42">
        <f ca="1">SUMPRODUCT(L913:T913,Markiwitz!$B$3:$J$3)</f>
        <v>0.54424583834475193</v>
      </c>
    </row>
    <row r="914" spans="1:23" x14ac:dyDescent="0.25">
      <c r="A914">
        <v>913</v>
      </c>
      <c r="B914" s="25">
        <f t="shared" ca="1" si="244"/>
        <v>1</v>
      </c>
      <c r="C914" s="46">
        <v>0</v>
      </c>
      <c r="D914">
        <f t="shared" ca="1" si="256"/>
        <v>0.94169182705129206</v>
      </c>
      <c r="E914">
        <f t="shared" ca="1" si="256"/>
        <v>0.90627665608848285</v>
      </c>
      <c r="F914">
        <f t="shared" ca="1" si="256"/>
        <v>0.57104592717134373</v>
      </c>
      <c r="G914">
        <f t="shared" ca="1" si="256"/>
        <v>0.42378527228698082</v>
      </c>
      <c r="H914">
        <f t="shared" ca="1" si="256"/>
        <v>0.71990064231665851</v>
      </c>
      <c r="I914">
        <f t="shared" ca="1" si="256"/>
        <v>5.2336266711709212E-2</v>
      </c>
      <c r="J914">
        <f t="shared" ca="1" si="256"/>
        <v>0.57459314180856225</v>
      </c>
      <c r="K914">
        <f t="shared" ca="1" si="256"/>
        <v>0.12856224645107905</v>
      </c>
      <c r="L914" s="42">
        <f t="shared" ca="1" si="246"/>
        <v>0</v>
      </c>
      <c r="M914" s="42">
        <f t="shared" ca="1" si="247"/>
        <v>0.21807548887072156</v>
      </c>
      <c r="N914" s="42">
        <f t="shared" ca="1" si="248"/>
        <v>0.20987410015809113</v>
      </c>
      <c r="O914" s="42">
        <f t="shared" ca="1" si="249"/>
        <v>0.13224190351685222</v>
      </c>
      <c r="P914" s="42">
        <f t="shared" ca="1" si="250"/>
        <v>9.8139516320939049E-2</v>
      </c>
      <c r="Q914" s="42">
        <f t="shared" ca="1" si="251"/>
        <v>0.16671344064134125</v>
      </c>
      <c r="R914" s="42">
        <f t="shared" ca="1" si="252"/>
        <v>1.2119949033180684E-2</v>
      </c>
      <c r="S914" s="42">
        <f t="shared" ca="1" si="253"/>
        <v>0.13306336181554326</v>
      </c>
      <c r="T914" s="42">
        <f t="shared" ca="1" si="254"/>
        <v>2.9772239643330974E-2</v>
      </c>
      <c r="U914">
        <f ca="1">+(L914^2*Markiwitz!$B$4^2)+(M914^2*Markiwitz!$C$4^2)+(N914^2*Markiwitz!$D$4^2)+(O914^2*Markiwitz!$E$4^2)+(P914^2*Markiwitz!$F$4^2)+(Q914^2*Markiwitz!$G$4^2)+(R914^2*Markiwitz!$H$4^2)+(S914^2*Markiwitz!$I$4^2)+(T914^2*Markiwitz!$J$4^2)+(2*L914*M914*Markiwitz!$B$8)+(2*L914*N914*Markiwitz!$E$8)+(2*L914*O914*Markiwitz!$H$8)+(2*L914*P914*Markiwitz!$B$11)+(2*L914*Q914*Markiwitz!$E$11)+(2*L914*R914*Markiwitz!$H$11)+(2*L914*S914*Markiwitz!$K$8)+(2*L914*T914*Markiwitz!$K$11)</f>
        <v>1.6838210062007197E-2</v>
      </c>
      <c r="V914" s="5">
        <f t="shared" ca="1" si="245"/>
        <v>0.12976212876647483</v>
      </c>
      <c r="W914" s="42">
        <f ca="1">SUMPRODUCT(L914:T914,Markiwitz!$B$3:$J$3)</f>
        <v>0.59703176403579117</v>
      </c>
    </row>
    <row r="915" spans="1:23" x14ac:dyDescent="0.25">
      <c r="A915">
        <v>914</v>
      </c>
      <c r="B915" s="25">
        <f t="shared" ca="1" si="244"/>
        <v>1</v>
      </c>
      <c r="C915" s="46">
        <v>0</v>
      </c>
      <c r="D915">
        <f t="shared" ca="1" si="256"/>
        <v>0.55118970038659987</v>
      </c>
      <c r="E915">
        <f t="shared" ca="1" si="256"/>
        <v>0.47338872971188639</v>
      </c>
      <c r="F915">
        <f t="shared" ca="1" si="256"/>
        <v>0.69217399605387797</v>
      </c>
      <c r="G915">
        <f t="shared" ca="1" si="256"/>
        <v>0.21871759368510102</v>
      </c>
      <c r="H915">
        <f t="shared" ca="1" si="256"/>
        <v>3.0411500697472893E-2</v>
      </c>
      <c r="I915">
        <f t="shared" ca="1" si="256"/>
        <v>5.2635639194854256E-2</v>
      </c>
      <c r="J915">
        <f t="shared" ca="1" si="256"/>
        <v>0.94376801744137007</v>
      </c>
      <c r="K915">
        <f t="shared" ca="1" si="256"/>
        <v>0.60341732347224131</v>
      </c>
      <c r="L915" s="42">
        <f t="shared" ca="1" si="246"/>
        <v>0</v>
      </c>
      <c r="M915" s="42">
        <f t="shared" ca="1" si="247"/>
        <v>0.15458095572671637</v>
      </c>
      <c r="N915" s="42">
        <f t="shared" ca="1" si="248"/>
        <v>0.13276170113083383</v>
      </c>
      <c r="O915" s="42">
        <f t="shared" ca="1" si="249"/>
        <v>0.19411995137815916</v>
      </c>
      <c r="P915" s="42">
        <f t="shared" ca="1" si="250"/>
        <v>6.1339271474733274E-2</v>
      </c>
      <c r="Q915" s="42">
        <f t="shared" ca="1" si="251"/>
        <v>8.528894570420659E-3</v>
      </c>
      <c r="R915" s="42">
        <f t="shared" ca="1" si="252"/>
        <v>1.4761646319443801E-2</v>
      </c>
      <c r="S915" s="42">
        <f t="shared" ca="1" si="253"/>
        <v>0.26467940532646073</v>
      </c>
      <c r="T915" s="42">
        <f t="shared" ca="1" si="254"/>
        <v>0.16922817407323221</v>
      </c>
      <c r="U915">
        <f ca="1">+(L915^2*Markiwitz!$B$4^2)+(M915^2*Markiwitz!$C$4^2)+(N915^2*Markiwitz!$D$4^2)+(O915^2*Markiwitz!$E$4^2)+(P915^2*Markiwitz!$F$4^2)+(Q915^2*Markiwitz!$G$4^2)+(R915^2*Markiwitz!$H$4^2)+(S915^2*Markiwitz!$I$4^2)+(T915^2*Markiwitz!$J$4^2)+(2*L915*M915*Markiwitz!$B$8)+(2*L915*N915*Markiwitz!$E$8)+(2*L915*O915*Markiwitz!$H$8)+(2*L915*P915*Markiwitz!$B$11)+(2*L915*Q915*Markiwitz!$E$11)+(2*L915*R915*Markiwitz!$H$11)+(2*L915*S915*Markiwitz!$K$8)+(2*L915*T915*Markiwitz!$K$11)</f>
        <v>1.4405619563722669E-2</v>
      </c>
      <c r="V915" s="5">
        <f t="shared" ca="1" si="245"/>
        <v>0.12002341256489364</v>
      </c>
      <c r="W915" s="42">
        <f ca="1">SUMPRODUCT(L915:T915,Markiwitz!$B$3:$J$3)</f>
        <v>0.14225482168231576</v>
      </c>
    </row>
    <row r="916" spans="1:23" x14ac:dyDescent="0.25">
      <c r="A916">
        <v>915</v>
      </c>
      <c r="B916" s="25">
        <f t="shared" ca="1" si="244"/>
        <v>1.0000000000000002</v>
      </c>
      <c r="C916" s="46">
        <v>0</v>
      </c>
      <c r="D916">
        <f t="shared" ca="1" si="256"/>
        <v>0.59338863482991322</v>
      </c>
      <c r="E916">
        <f t="shared" ca="1" si="256"/>
        <v>0.79393018280807881</v>
      </c>
      <c r="F916">
        <f t="shared" ca="1" si="256"/>
        <v>0.81452765657704074</v>
      </c>
      <c r="G916">
        <f t="shared" ca="1" si="256"/>
        <v>0.62691483185465047</v>
      </c>
      <c r="H916">
        <f t="shared" ca="1" si="256"/>
        <v>0.75966545803691143</v>
      </c>
      <c r="I916">
        <f t="shared" ca="1" si="256"/>
        <v>0.3505745365156856</v>
      </c>
      <c r="J916">
        <f t="shared" ca="1" si="256"/>
        <v>0.66779423681473715</v>
      </c>
      <c r="K916">
        <f t="shared" ca="1" si="256"/>
        <v>0.14992013496863854</v>
      </c>
      <c r="L916" s="42">
        <f t="shared" ca="1" si="246"/>
        <v>0</v>
      </c>
      <c r="M916" s="42">
        <f t="shared" ca="1" si="247"/>
        <v>0.12474755181862983</v>
      </c>
      <c r="N916" s="42">
        <f t="shared" ca="1" si="248"/>
        <v>0.16690721865378122</v>
      </c>
      <c r="O916" s="42">
        <f t="shared" ca="1" si="249"/>
        <v>0.17123740678935775</v>
      </c>
      <c r="P916" s="42">
        <f t="shared" ca="1" si="250"/>
        <v>0.13179573365956415</v>
      </c>
      <c r="Q916" s="42">
        <f t="shared" ca="1" si="251"/>
        <v>0.1597037767978928</v>
      </c>
      <c r="R916" s="42">
        <f t="shared" ca="1" si="252"/>
        <v>7.3700965258322121E-2</v>
      </c>
      <c r="S916" s="42">
        <f t="shared" ca="1" si="253"/>
        <v>0.14038977370219979</v>
      </c>
      <c r="T916" s="42">
        <f t="shared" ca="1" si="254"/>
        <v>3.1517573320252311E-2</v>
      </c>
      <c r="U916">
        <f ca="1">+(L916^2*Markiwitz!$B$4^2)+(M916^2*Markiwitz!$C$4^2)+(N916^2*Markiwitz!$D$4^2)+(O916^2*Markiwitz!$E$4^2)+(P916^2*Markiwitz!$F$4^2)+(Q916^2*Markiwitz!$G$4^2)+(R916^2*Markiwitz!$H$4^2)+(S916^2*Markiwitz!$I$4^2)+(T916^2*Markiwitz!$J$4^2)+(2*L916*M916*Markiwitz!$B$8)+(2*L916*N916*Markiwitz!$E$8)+(2*L916*O916*Markiwitz!$H$8)+(2*L916*P916*Markiwitz!$B$11)+(2*L916*Q916*Markiwitz!$E$11)+(2*L916*R916*Markiwitz!$H$11)+(2*L916*S916*Markiwitz!$K$8)+(2*L916*T916*Markiwitz!$K$11)</f>
        <v>1.6845302276264858E-2</v>
      </c>
      <c r="V916" s="5">
        <f t="shared" ca="1" si="245"/>
        <v>0.12978945364036654</v>
      </c>
      <c r="W916" s="42">
        <f ca="1">SUMPRODUCT(L916:T916,Markiwitz!$B$3:$J$3)</f>
        <v>0.58219084846091829</v>
      </c>
    </row>
    <row r="917" spans="1:23" x14ac:dyDescent="0.25">
      <c r="A917">
        <v>916</v>
      </c>
      <c r="B917" s="25">
        <f t="shared" ca="1" si="244"/>
        <v>0.99999999999999989</v>
      </c>
      <c r="C917" s="46">
        <v>0</v>
      </c>
      <c r="D917">
        <f t="shared" ca="1" si="256"/>
        <v>0.44409188522058973</v>
      </c>
      <c r="E917">
        <f t="shared" ca="1" si="256"/>
        <v>0.118591466683025</v>
      </c>
      <c r="F917">
        <f t="shared" ca="1" si="256"/>
        <v>0.62131128191852103</v>
      </c>
      <c r="G917">
        <f t="shared" ca="1" si="256"/>
        <v>0.59611444249465462</v>
      </c>
      <c r="H917">
        <f t="shared" ca="1" si="256"/>
        <v>0.31145789481640429</v>
      </c>
      <c r="I917">
        <f t="shared" ca="1" si="256"/>
        <v>2.8577240144673777E-2</v>
      </c>
      <c r="J917">
        <f t="shared" ca="1" si="256"/>
        <v>0.62038630314366727</v>
      </c>
      <c r="K917">
        <f t="shared" ca="1" si="256"/>
        <v>6.8067128094469909E-2</v>
      </c>
      <c r="L917" s="42">
        <f t="shared" ca="1" si="246"/>
        <v>0</v>
      </c>
      <c r="M917" s="42">
        <f t="shared" ca="1" si="247"/>
        <v>0.15811872747381575</v>
      </c>
      <c r="N917" s="42">
        <f t="shared" ca="1" si="248"/>
        <v>4.2224441439318472E-2</v>
      </c>
      <c r="O917" s="42">
        <f t="shared" ca="1" si="249"/>
        <v>0.22121761854144981</v>
      </c>
      <c r="P917" s="42">
        <f t="shared" ca="1" si="250"/>
        <v>0.21224629454600044</v>
      </c>
      <c r="Q917" s="42">
        <f t="shared" ca="1" si="251"/>
        <v>0.11089445141647032</v>
      </c>
      <c r="R917" s="42">
        <f t="shared" ca="1" si="252"/>
        <v>1.0174914239076849E-2</v>
      </c>
      <c r="S917" s="42">
        <f t="shared" ca="1" si="253"/>
        <v>0.22088828024077919</v>
      </c>
      <c r="T917" s="42">
        <f t="shared" ca="1" si="254"/>
        <v>2.4235272103089078E-2</v>
      </c>
      <c r="U917">
        <f ca="1">+(L917^2*Markiwitz!$B$4^2)+(M917^2*Markiwitz!$C$4^2)+(N917^2*Markiwitz!$D$4^2)+(O917^2*Markiwitz!$E$4^2)+(P917^2*Markiwitz!$F$4^2)+(Q917^2*Markiwitz!$G$4^2)+(R917^2*Markiwitz!$H$4^2)+(S917^2*Markiwitz!$I$4^2)+(T917^2*Markiwitz!$J$4^2)+(2*L917*M917*Markiwitz!$B$8)+(2*L917*N917*Markiwitz!$E$8)+(2*L917*O917*Markiwitz!$H$8)+(2*L917*P917*Markiwitz!$B$11)+(2*L917*Q917*Markiwitz!$E$11)+(2*L917*R917*Markiwitz!$H$11)+(2*L917*S917*Markiwitz!$K$8)+(2*L917*T917*Markiwitz!$K$11)</f>
        <v>1.9423892104510877E-2</v>
      </c>
      <c r="V917" s="5">
        <f t="shared" ca="1" si="245"/>
        <v>0.13936962403806247</v>
      </c>
      <c r="W917" s="42">
        <f ca="1">SUMPRODUCT(L917:T917,Markiwitz!$B$3:$J$3)</f>
        <v>0.45805993908283976</v>
      </c>
    </row>
    <row r="918" spans="1:23" x14ac:dyDescent="0.25">
      <c r="A918">
        <v>917</v>
      </c>
      <c r="B918" s="25">
        <f t="shared" ca="1" si="244"/>
        <v>1</v>
      </c>
      <c r="C918" s="46">
        <v>0</v>
      </c>
      <c r="D918">
        <f t="shared" ca="1" si="256"/>
        <v>0.62817294402610901</v>
      </c>
      <c r="E918">
        <f t="shared" ca="1" si="256"/>
        <v>7.8199657788061705E-3</v>
      </c>
      <c r="F918">
        <f t="shared" ca="1" si="256"/>
        <v>0.5014302917496215</v>
      </c>
      <c r="G918">
        <f t="shared" ca="1" si="256"/>
        <v>0.99565066624212195</v>
      </c>
      <c r="H918">
        <f t="shared" ca="1" si="256"/>
        <v>0.59448916795015594</v>
      </c>
      <c r="I918">
        <f t="shared" ca="1" si="256"/>
        <v>0.22238107511883887</v>
      </c>
      <c r="J918">
        <f t="shared" ca="1" si="256"/>
        <v>4.2473965787205636E-2</v>
      </c>
      <c r="K918">
        <f t="shared" ca="1" si="256"/>
        <v>0.63963716960616324</v>
      </c>
      <c r="L918" s="42">
        <f t="shared" ca="1" si="246"/>
        <v>0</v>
      </c>
      <c r="M918" s="42">
        <f t="shared" ca="1" si="247"/>
        <v>0.17295247495839181</v>
      </c>
      <c r="N918" s="42">
        <f t="shared" ca="1" si="248"/>
        <v>2.1530415284460916E-3</v>
      </c>
      <c r="O918" s="42">
        <f t="shared" ca="1" si="249"/>
        <v>0.1380569010523971</v>
      </c>
      <c r="P918" s="42">
        <f t="shared" ca="1" si="250"/>
        <v>0.27412872292282214</v>
      </c>
      <c r="Q918" s="42">
        <f t="shared" ca="1" si="251"/>
        <v>0.16367844860357603</v>
      </c>
      <c r="R918" s="42">
        <f t="shared" ca="1" si="252"/>
        <v>6.1227338253703328E-2</v>
      </c>
      <c r="S918" s="42">
        <f t="shared" ca="1" si="253"/>
        <v>1.1694195959974278E-2</v>
      </c>
      <c r="T918" s="42">
        <f t="shared" ca="1" si="254"/>
        <v>0.17610887672068939</v>
      </c>
      <c r="U918">
        <f ca="1">+(L918^2*Markiwitz!$B$4^2)+(M918^2*Markiwitz!$C$4^2)+(N918^2*Markiwitz!$D$4^2)+(O918^2*Markiwitz!$E$4^2)+(P918^2*Markiwitz!$F$4^2)+(Q918^2*Markiwitz!$G$4^2)+(R918^2*Markiwitz!$H$4^2)+(S918^2*Markiwitz!$I$4^2)+(T918^2*Markiwitz!$J$4^2)+(2*L918*M918*Markiwitz!$B$8)+(2*L918*N918*Markiwitz!$E$8)+(2*L918*O918*Markiwitz!$H$8)+(2*L918*P918*Markiwitz!$B$11)+(2*L918*Q918*Markiwitz!$E$11)+(2*L918*R918*Markiwitz!$H$11)+(2*L918*S918*Markiwitz!$K$8)+(2*L918*T918*Markiwitz!$K$11)</f>
        <v>1.9481201043445702E-2</v>
      </c>
      <c r="V918" s="5">
        <f t="shared" ca="1" si="245"/>
        <v>0.13957507314504872</v>
      </c>
      <c r="W918" s="42">
        <f ca="1">SUMPRODUCT(L918:T918,Markiwitz!$B$3:$J$3)</f>
        <v>0.6209686881623081</v>
      </c>
    </row>
    <row r="919" spans="1:23" x14ac:dyDescent="0.25">
      <c r="A919">
        <v>918</v>
      </c>
      <c r="B919" s="25">
        <f t="shared" ca="1" si="244"/>
        <v>1</v>
      </c>
      <c r="C919" s="46">
        <v>0</v>
      </c>
      <c r="D919">
        <f t="shared" ca="1" si="256"/>
        <v>0.67514449043302815</v>
      </c>
      <c r="E919">
        <f t="shared" ca="1" si="256"/>
        <v>0.43530976530962928</v>
      </c>
      <c r="F919">
        <f t="shared" ca="1" si="256"/>
        <v>0.7424543617279098</v>
      </c>
      <c r="G919">
        <f t="shared" ca="1" si="256"/>
        <v>0.41417369191061704</v>
      </c>
      <c r="H919">
        <f t="shared" ca="1" si="256"/>
        <v>0.63207451448996033</v>
      </c>
      <c r="I919">
        <f t="shared" ca="1" si="256"/>
        <v>5.4948378308780077E-3</v>
      </c>
      <c r="J919">
        <f t="shared" ca="1" si="256"/>
        <v>0.33408004528580137</v>
      </c>
      <c r="K919">
        <f t="shared" ca="1" si="256"/>
        <v>0.28746287510469881</v>
      </c>
      <c r="L919" s="42">
        <f t="shared" ca="1" si="246"/>
        <v>0</v>
      </c>
      <c r="M919" s="42">
        <f t="shared" ca="1" si="247"/>
        <v>0.19146546644410709</v>
      </c>
      <c r="N919" s="42">
        <f t="shared" ca="1" si="248"/>
        <v>0.12345029611250401</v>
      </c>
      <c r="O919" s="42">
        <f t="shared" ca="1" si="249"/>
        <v>0.21055399650898468</v>
      </c>
      <c r="P919" s="42">
        <f t="shared" ca="1" si="250"/>
        <v>0.11745627822524675</v>
      </c>
      <c r="Q919" s="42">
        <f t="shared" ca="1" si="251"/>
        <v>0.1792511728365464</v>
      </c>
      <c r="R919" s="42">
        <f t="shared" ca="1" si="252"/>
        <v>1.5582911557924428E-3</v>
      </c>
      <c r="S919" s="42">
        <f t="shared" ca="1" si="253"/>
        <v>9.4742373827694668E-2</v>
      </c>
      <c r="T919" s="42">
        <f t="shared" ca="1" si="254"/>
        <v>8.1522124889123929E-2</v>
      </c>
      <c r="U919">
        <f ca="1">+(L919^2*Markiwitz!$B$4^2)+(M919^2*Markiwitz!$C$4^2)+(N919^2*Markiwitz!$D$4^2)+(O919^2*Markiwitz!$E$4^2)+(P919^2*Markiwitz!$F$4^2)+(Q919^2*Markiwitz!$G$4^2)+(R919^2*Markiwitz!$H$4^2)+(S919^2*Markiwitz!$I$4^2)+(T919^2*Markiwitz!$J$4^2)+(2*L919*M919*Markiwitz!$B$8)+(2*L919*N919*Markiwitz!$E$8)+(2*L919*O919*Markiwitz!$H$8)+(2*L919*P919*Markiwitz!$B$11)+(2*L919*Q919*Markiwitz!$E$11)+(2*L919*R919*Markiwitz!$H$11)+(2*L919*S919*Markiwitz!$K$8)+(2*L919*T919*Markiwitz!$K$11)</f>
        <v>1.764867863583245E-2</v>
      </c>
      <c r="V919" s="5">
        <f t="shared" ca="1" si="245"/>
        <v>0.13284832944313771</v>
      </c>
      <c r="W919" s="42">
        <f ca="1">SUMPRODUCT(L919:T919,Markiwitz!$B$3:$J$3)</f>
        <v>0.64515157737210516</v>
      </c>
    </row>
    <row r="920" spans="1:23" x14ac:dyDescent="0.25">
      <c r="A920">
        <v>919</v>
      </c>
      <c r="B920" s="25">
        <f t="shared" ca="1" si="244"/>
        <v>1.0000000000000002</v>
      </c>
      <c r="C920" s="46">
        <v>0</v>
      </c>
      <c r="D920">
        <f t="shared" ca="1" si="256"/>
        <v>0.43371654532286252</v>
      </c>
      <c r="E920">
        <f t="shared" ca="1" si="256"/>
        <v>0.8240849604044832</v>
      </c>
      <c r="F920">
        <f t="shared" ca="1" si="256"/>
        <v>0.70846709516680151</v>
      </c>
      <c r="G920">
        <f t="shared" ca="1" si="256"/>
        <v>0.67072436742211139</v>
      </c>
      <c r="H920">
        <f t="shared" ca="1" si="256"/>
        <v>0.20417663400805131</v>
      </c>
      <c r="I920">
        <f t="shared" ca="1" si="256"/>
        <v>0.23757405794552366</v>
      </c>
      <c r="J920">
        <f t="shared" ca="1" si="256"/>
        <v>0.77214301441946742</v>
      </c>
      <c r="K920">
        <f t="shared" ca="1" si="256"/>
        <v>0.46126458803861869</v>
      </c>
      <c r="L920" s="42">
        <f t="shared" ca="1" si="246"/>
        <v>0</v>
      </c>
      <c r="M920" s="42">
        <f t="shared" ca="1" si="247"/>
        <v>0.10058008610961577</v>
      </c>
      <c r="N920" s="42">
        <f t="shared" ca="1" si="248"/>
        <v>0.19110761895749384</v>
      </c>
      <c r="O920" s="42">
        <f t="shared" ca="1" si="249"/>
        <v>0.16429551098785355</v>
      </c>
      <c r="P920" s="42">
        <f t="shared" ca="1" si="250"/>
        <v>0.15554286632278364</v>
      </c>
      <c r="Q920" s="42">
        <f t="shared" ca="1" si="251"/>
        <v>4.7349135400896553E-2</v>
      </c>
      <c r="R920" s="42">
        <f t="shared" ca="1" si="252"/>
        <v>5.5094091897701987E-2</v>
      </c>
      <c r="S920" s="42">
        <f t="shared" ca="1" si="253"/>
        <v>0.17906213566613161</v>
      </c>
      <c r="T920" s="42">
        <f t="shared" ca="1" si="254"/>
        <v>0.1069685546575231</v>
      </c>
      <c r="U920">
        <f ca="1">+(L920^2*Markiwitz!$B$4^2)+(M920^2*Markiwitz!$C$4^2)+(N920^2*Markiwitz!$D$4^2)+(O920^2*Markiwitz!$E$4^2)+(P920^2*Markiwitz!$F$4^2)+(Q920^2*Markiwitz!$G$4^2)+(R920^2*Markiwitz!$H$4^2)+(S920^2*Markiwitz!$I$4^2)+(T920^2*Markiwitz!$J$4^2)+(2*L920*M920*Markiwitz!$B$8)+(2*L920*N920*Markiwitz!$E$8)+(2*L920*O920*Markiwitz!$H$8)+(2*L920*P920*Markiwitz!$B$11)+(2*L920*Q920*Markiwitz!$E$11)+(2*L920*R920*Markiwitz!$H$11)+(2*L920*S920*Markiwitz!$K$8)+(2*L920*T920*Markiwitz!$K$11)</f>
        <v>1.297374522243747E-2</v>
      </c>
      <c r="V920" s="5">
        <f t="shared" ca="1" si="245"/>
        <v>0.11390234950358781</v>
      </c>
      <c r="W920" s="42">
        <f ca="1">SUMPRODUCT(L920:T920,Markiwitz!$B$3:$J$3)</f>
        <v>0.28056962777901406</v>
      </c>
    </row>
    <row r="921" spans="1:23" x14ac:dyDescent="0.25">
      <c r="A921">
        <v>920</v>
      </c>
      <c r="B921" s="25">
        <f t="shared" ca="1" si="244"/>
        <v>0.99999999999999989</v>
      </c>
      <c r="C921" s="46">
        <v>0</v>
      </c>
      <c r="D921">
        <f t="shared" ca="1" si="256"/>
        <v>0.88225331116633898</v>
      </c>
      <c r="E921">
        <f t="shared" ca="1" si="256"/>
        <v>0.47592614196246397</v>
      </c>
      <c r="F921">
        <f t="shared" ca="1" si="256"/>
        <v>0.42303561878200879</v>
      </c>
      <c r="G921">
        <f t="shared" ca="1" si="256"/>
        <v>0.10539614890486482</v>
      </c>
      <c r="H921">
        <f t="shared" ca="1" si="256"/>
        <v>0.88585619326786369</v>
      </c>
      <c r="I921">
        <f t="shared" ca="1" si="256"/>
        <v>0.4493550260896203</v>
      </c>
      <c r="J921">
        <f t="shared" ca="1" si="256"/>
        <v>0.71824046662086083</v>
      </c>
      <c r="K921">
        <f t="shared" ca="1" si="256"/>
        <v>0.27049538493076553</v>
      </c>
      <c r="L921" s="42">
        <f t="shared" ca="1" si="246"/>
        <v>0</v>
      </c>
      <c r="M921" s="42">
        <f t="shared" ca="1" si="247"/>
        <v>0.20953357014443283</v>
      </c>
      <c r="N921" s="42">
        <f t="shared" ca="1" si="248"/>
        <v>0.11303160032193937</v>
      </c>
      <c r="O921" s="42">
        <f t="shared" ca="1" si="249"/>
        <v>0.10047019646145763</v>
      </c>
      <c r="P921" s="42">
        <f t="shared" ca="1" si="250"/>
        <v>2.5031395269364858E-2</v>
      </c>
      <c r="Q921" s="42">
        <f t="shared" ca="1" si="251"/>
        <v>0.21038924814528265</v>
      </c>
      <c r="R921" s="42">
        <f t="shared" ca="1" si="252"/>
        <v>0.1067210082265716</v>
      </c>
      <c r="S921" s="42">
        <f t="shared" ca="1" si="253"/>
        <v>0.17058081538318881</v>
      </c>
      <c r="T921" s="42">
        <f t="shared" ca="1" si="254"/>
        <v>6.4242166047762145E-2</v>
      </c>
      <c r="U921">
        <f ca="1">+(L921^2*Markiwitz!$B$4^2)+(M921^2*Markiwitz!$C$4^2)+(N921^2*Markiwitz!$D$4^2)+(O921^2*Markiwitz!$E$4^2)+(P921^2*Markiwitz!$F$4^2)+(Q921^2*Markiwitz!$G$4^2)+(R921^2*Markiwitz!$H$4^2)+(S921^2*Markiwitz!$I$4^2)+(T921^2*Markiwitz!$J$4^2)+(2*L921*M921*Markiwitz!$B$8)+(2*L921*N921*Markiwitz!$E$8)+(2*L921*O921*Markiwitz!$H$8)+(2*L921*P921*Markiwitz!$B$11)+(2*L921*Q921*Markiwitz!$E$11)+(2*L921*R921*Markiwitz!$H$11)+(2*L921*S921*Markiwitz!$K$8)+(2*L921*T921*Markiwitz!$K$11)</f>
        <v>1.9594777050323163E-2</v>
      </c>
      <c r="V921" s="5">
        <f t="shared" ca="1" si="245"/>
        <v>0.13998134536545634</v>
      </c>
      <c r="W921" s="42">
        <f ca="1">SUMPRODUCT(L921:T921,Markiwitz!$B$3:$J$3)</f>
        <v>0.66876880507255776</v>
      </c>
    </row>
    <row r="922" spans="1:23" x14ac:dyDescent="0.25">
      <c r="A922">
        <v>921</v>
      </c>
      <c r="B922" s="25">
        <f t="shared" ca="1" si="244"/>
        <v>1</v>
      </c>
      <c r="C922" s="46">
        <v>0</v>
      </c>
      <c r="D922">
        <f t="shared" ref="D922:K931" ca="1" si="257">RAND()</f>
        <v>0.58347910544623771</v>
      </c>
      <c r="E922">
        <f t="shared" ca="1" si="257"/>
        <v>9.501972326616448E-2</v>
      </c>
      <c r="F922">
        <f t="shared" ca="1" si="257"/>
        <v>0.85908167295986071</v>
      </c>
      <c r="G922">
        <f t="shared" ca="1" si="257"/>
        <v>0.71948718124287714</v>
      </c>
      <c r="H922">
        <f t="shared" ca="1" si="257"/>
        <v>0.15274883750425183</v>
      </c>
      <c r="I922">
        <f t="shared" ca="1" si="257"/>
        <v>0.88579836203183548</v>
      </c>
      <c r="J922">
        <f t="shared" ca="1" si="257"/>
        <v>0.68973370090406849</v>
      </c>
      <c r="K922">
        <f t="shared" ca="1" si="257"/>
        <v>0.6580856692023791</v>
      </c>
      <c r="L922" s="42">
        <f t="shared" ca="1" si="246"/>
        <v>0</v>
      </c>
      <c r="M922" s="42">
        <f t="shared" ca="1" si="247"/>
        <v>0.1256568035015998</v>
      </c>
      <c r="N922" s="42">
        <f t="shared" ca="1" si="248"/>
        <v>2.0463242957262966E-2</v>
      </c>
      <c r="O922" s="42">
        <f t="shared" ca="1" si="249"/>
        <v>0.18500997887213871</v>
      </c>
      <c r="P922" s="42">
        <f t="shared" ca="1" si="250"/>
        <v>0.15494720978262425</v>
      </c>
      <c r="Q922" s="42">
        <f t="shared" ca="1" si="251"/>
        <v>3.2895660667557725E-2</v>
      </c>
      <c r="R922" s="42">
        <f t="shared" ca="1" si="252"/>
        <v>0.1907636274905635</v>
      </c>
      <c r="S922" s="42">
        <f t="shared" ca="1" si="253"/>
        <v>0.14853956433735493</v>
      </c>
      <c r="T922" s="42">
        <f t="shared" ca="1" si="254"/>
        <v>0.14172391239089804</v>
      </c>
      <c r="U922">
        <f ca="1">+(L922^2*Markiwitz!$B$4^2)+(M922^2*Markiwitz!$C$4^2)+(N922^2*Markiwitz!$D$4^2)+(O922^2*Markiwitz!$E$4^2)+(P922^2*Markiwitz!$F$4^2)+(Q922^2*Markiwitz!$G$4^2)+(R922^2*Markiwitz!$H$4^2)+(S922^2*Markiwitz!$I$4^2)+(T922^2*Markiwitz!$J$4^2)+(2*L922*M922*Markiwitz!$B$8)+(2*L922*N922*Markiwitz!$E$8)+(2*L922*O922*Markiwitz!$H$8)+(2*L922*P922*Markiwitz!$B$11)+(2*L922*Q922*Markiwitz!$E$11)+(2*L922*R922*Markiwitz!$H$11)+(2*L922*S922*Markiwitz!$K$8)+(2*L922*T922*Markiwitz!$K$11)</f>
        <v>1.2845056002007178E-2</v>
      </c>
      <c r="V922" s="5">
        <f t="shared" ca="1" si="245"/>
        <v>0.1133360313492897</v>
      </c>
      <c r="W922" s="42">
        <f ca="1">SUMPRODUCT(L922:T922,Markiwitz!$B$3:$J$3)</f>
        <v>0.22823831491620508</v>
      </c>
    </row>
    <row r="923" spans="1:23" x14ac:dyDescent="0.25">
      <c r="A923">
        <v>922</v>
      </c>
      <c r="B923" s="25">
        <f t="shared" ca="1" si="244"/>
        <v>1.0000000000000002</v>
      </c>
      <c r="C923" s="46">
        <v>0</v>
      </c>
      <c r="D923">
        <f t="shared" ca="1" si="257"/>
        <v>0.74516530182920626</v>
      </c>
      <c r="E923">
        <f t="shared" ca="1" si="257"/>
        <v>0.34273851085851625</v>
      </c>
      <c r="F923">
        <f t="shared" ca="1" si="257"/>
        <v>0.17247685062494078</v>
      </c>
      <c r="G923">
        <f t="shared" ca="1" si="257"/>
        <v>0.75952105131344616</v>
      </c>
      <c r="H923">
        <f t="shared" ca="1" si="257"/>
        <v>0.90888905248630991</v>
      </c>
      <c r="I923">
        <f t="shared" ca="1" si="257"/>
        <v>0.7742789796341577</v>
      </c>
      <c r="J923">
        <f t="shared" ca="1" si="257"/>
        <v>0.85431212177057114</v>
      </c>
      <c r="K923">
        <f t="shared" ca="1" si="257"/>
        <v>0.84282972293858593</v>
      </c>
      <c r="L923" s="42">
        <f t="shared" ca="1" si="246"/>
        <v>0</v>
      </c>
      <c r="M923" s="42">
        <f t="shared" ca="1" si="247"/>
        <v>0.13798816753925236</v>
      </c>
      <c r="N923" s="42">
        <f t="shared" ca="1" si="248"/>
        <v>6.34676077138904E-2</v>
      </c>
      <c r="O923" s="42">
        <f t="shared" ca="1" si="249"/>
        <v>3.1938906041725348E-2</v>
      </c>
      <c r="P923" s="42">
        <f t="shared" ca="1" si="250"/>
        <v>0.14064653550152881</v>
      </c>
      <c r="Q923" s="42">
        <f t="shared" ca="1" si="251"/>
        <v>0.16830619265444394</v>
      </c>
      <c r="R923" s="42">
        <f t="shared" ca="1" si="252"/>
        <v>0.14337937810792994</v>
      </c>
      <c r="S923" s="42">
        <f t="shared" ca="1" si="253"/>
        <v>0.15819974963986078</v>
      </c>
      <c r="T923" s="42">
        <f t="shared" ca="1" si="254"/>
        <v>0.15607346280136861</v>
      </c>
      <c r="U923">
        <f ca="1">+(L923^2*Markiwitz!$B$4^2)+(M923^2*Markiwitz!$C$4^2)+(N923^2*Markiwitz!$D$4^2)+(O923^2*Markiwitz!$E$4^2)+(P923^2*Markiwitz!$F$4^2)+(Q923^2*Markiwitz!$G$4^2)+(R923^2*Markiwitz!$H$4^2)+(S923^2*Markiwitz!$I$4^2)+(T923^2*Markiwitz!$J$4^2)+(2*L923*M923*Markiwitz!$B$8)+(2*L923*N923*Markiwitz!$E$8)+(2*L923*O923*Markiwitz!$H$8)+(2*L923*P923*Markiwitz!$B$11)+(2*L923*Q923*Markiwitz!$E$11)+(2*L923*R923*Markiwitz!$H$11)+(2*L923*S923*Markiwitz!$K$8)+(2*L923*T923*Markiwitz!$K$11)</f>
        <v>1.6081789937233089E-2</v>
      </c>
      <c r="V923" s="5">
        <f t="shared" ca="1" si="245"/>
        <v>0.12681399740262542</v>
      </c>
      <c r="W923" s="42">
        <f ca="1">SUMPRODUCT(L923:T923,Markiwitz!$B$3:$J$3)</f>
        <v>0.55981427081200175</v>
      </c>
    </row>
    <row r="924" spans="1:23" x14ac:dyDescent="0.25">
      <c r="A924">
        <v>923</v>
      </c>
      <c r="B924" s="25">
        <f t="shared" ca="1" si="244"/>
        <v>1.0000000000000002</v>
      </c>
      <c r="C924" s="46">
        <v>0</v>
      </c>
      <c r="D924">
        <f t="shared" ca="1" si="257"/>
        <v>0.23976846212646996</v>
      </c>
      <c r="E924">
        <f t="shared" ca="1" si="257"/>
        <v>2.873131847289434E-2</v>
      </c>
      <c r="F924">
        <f t="shared" ca="1" si="257"/>
        <v>0.51035112853242404</v>
      </c>
      <c r="G924">
        <f t="shared" ca="1" si="257"/>
        <v>0.4507633822252225</v>
      </c>
      <c r="H924">
        <f t="shared" ca="1" si="257"/>
        <v>0.96570271536692542</v>
      </c>
      <c r="I924">
        <f t="shared" ca="1" si="257"/>
        <v>0.84052227536124324</v>
      </c>
      <c r="J924">
        <f t="shared" ca="1" si="257"/>
        <v>0.13008730441713057</v>
      </c>
      <c r="K924">
        <f t="shared" ca="1" si="257"/>
        <v>0.4330483802086762</v>
      </c>
      <c r="L924" s="42">
        <f t="shared" ca="1" si="246"/>
        <v>0</v>
      </c>
      <c r="M924" s="42">
        <f t="shared" ca="1" si="247"/>
        <v>6.6621319776944271E-2</v>
      </c>
      <c r="N924" s="42">
        <f t="shared" ca="1" si="248"/>
        <v>7.9831948648287424E-3</v>
      </c>
      <c r="O924" s="42">
        <f t="shared" ca="1" si="249"/>
        <v>0.14180457859611656</v>
      </c>
      <c r="P924" s="42">
        <f t="shared" ca="1" si="250"/>
        <v>0.12524771258333145</v>
      </c>
      <c r="Q924" s="42">
        <f t="shared" ca="1" si="251"/>
        <v>0.26832715545378111</v>
      </c>
      <c r="R924" s="42">
        <f t="shared" ca="1" si="252"/>
        <v>0.2335449074071709</v>
      </c>
      <c r="S924" s="42">
        <f t="shared" ca="1" si="253"/>
        <v>3.6145654143300177E-2</v>
      </c>
      <c r="T924" s="42">
        <f t="shared" ca="1" si="254"/>
        <v>0.12032547717452682</v>
      </c>
      <c r="U924">
        <f ca="1">+(L924^2*Markiwitz!$B$4^2)+(M924^2*Markiwitz!$C$4^2)+(N924^2*Markiwitz!$D$4^2)+(O924^2*Markiwitz!$E$4^2)+(P924^2*Markiwitz!$F$4^2)+(Q924^2*Markiwitz!$G$4^2)+(R924^2*Markiwitz!$H$4^2)+(S924^2*Markiwitz!$I$4^2)+(T924^2*Markiwitz!$J$4^2)+(2*L924*M924*Markiwitz!$B$8)+(2*L924*N924*Markiwitz!$E$8)+(2*L924*O924*Markiwitz!$H$8)+(2*L924*P924*Markiwitz!$B$11)+(2*L924*Q924*Markiwitz!$E$11)+(2*L924*R924*Markiwitz!$H$11)+(2*L924*S924*Markiwitz!$K$8)+(2*L924*T924*Markiwitz!$K$11)</f>
        <v>2.8714470683217769E-2</v>
      </c>
      <c r="V924" s="5">
        <f t="shared" ca="1" si="245"/>
        <v>0.16945344694994482</v>
      </c>
      <c r="W924" s="42">
        <f ca="1">SUMPRODUCT(L924:T924,Markiwitz!$B$3:$J$3)</f>
        <v>0.85375058403177206</v>
      </c>
    </row>
    <row r="925" spans="1:23" x14ac:dyDescent="0.25">
      <c r="A925">
        <v>924</v>
      </c>
      <c r="B925" s="25">
        <f t="shared" ca="1" si="244"/>
        <v>0.99999999999999978</v>
      </c>
      <c r="C925" s="46">
        <v>0</v>
      </c>
      <c r="D925">
        <f t="shared" ca="1" si="257"/>
        <v>0.57169899819465375</v>
      </c>
      <c r="E925">
        <f t="shared" ca="1" si="257"/>
        <v>0.4996278795607032</v>
      </c>
      <c r="F925">
        <f t="shared" ca="1" si="257"/>
        <v>0.36588759481952005</v>
      </c>
      <c r="G925">
        <f t="shared" ca="1" si="257"/>
        <v>0.44254077743720655</v>
      </c>
      <c r="H925">
        <f t="shared" ca="1" si="257"/>
        <v>0.15743005010804156</v>
      </c>
      <c r="I925">
        <f t="shared" ca="1" si="257"/>
        <v>0.52058235060093316</v>
      </c>
      <c r="J925">
        <f t="shared" ca="1" si="257"/>
        <v>0.32645364359022355</v>
      </c>
      <c r="K925">
        <f t="shared" ca="1" si="257"/>
        <v>0.53695108120082635</v>
      </c>
      <c r="L925" s="42">
        <f t="shared" ca="1" si="246"/>
        <v>0</v>
      </c>
      <c r="M925" s="42">
        <f t="shared" ca="1" si="247"/>
        <v>0.16710616579472329</v>
      </c>
      <c r="N925" s="42">
        <f t="shared" ca="1" si="248"/>
        <v>0.14603996078564002</v>
      </c>
      <c r="O925" s="42">
        <f t="shared" ca="1" si="249"/>
        <v>0.10694801508349928</v>
      </c>
      <c r="P925" s="42">
        <f t="shared" ca="1" si="250"/>
        <v>0.12935354576250005</v>
      </c>
      <c r="Q925" s="42">
        <f t="shared" ca="1" si="251"/>
        <v>4.6016403977445358E-2</v>
      </c>
      <c r="R925" s="42">
        <f t="shared" ca="1" si="252"/>
        <v>0.15216489947338835</v>
      </c>
      <c r="S925" s="42">
        <f t="shared" ca="1" si="253"/>
        <v>9.5421571250515369E-2</v>
      </c>
      <c r="T925" s="42">
        <f t="shared" ca="1" si="254"/>
        <v>0.15694943787228821</v>
      </c>
      <c r="U925">
        <f ca="1">+(L925^2*Markiwitz!$B$4^2)+(M925^2*Markiwitz!$C$4^2)+(N925^2*Markiwitz!$D$4^2)+(O925^2*Markiwitz!$E$4^2)+(P925^2*Markiwitz!$F$4^2)+(Q925^2*Markiwitz!$G$4^2)+(R925^2*Markiwitz!$H$4^2)+(S925^2*Markiwitz!$I$4^2)+(T925^2*Markiwitz!$J$4^2)+(2*L925*M925*Markiwitz!$B$8)+(2*L925*N925*Markiwitz!$E$8)+(2*L925*O925*Markiwitz!$H$8)+(2*L925*P925*Markiwitz!$B$11)+(2*L925*Q925*Markiwitz!$E$11)+(2*L925*R925*Markiwitz!$H$11)+(2*L925*S925*Markiwitz!$K$8)+(2*L925*T925*Markiwitz!$K$11)</f>
        <v>9.4772248677099137E-3</v>
      </c>
      <c r="V925" s="5">
        <f t="shared" ca="1" si="245"/>
        <v>9.7351039376628715E-2</v>
      </c>
      <c r="W925" s="42">
        <f ca="1">SUMPRODUCT(L925:T925,Markiwitz!$B$3:$J$3)</f>
        <v>0.26643614653505876</v>
      </c>
    </row>
    <row r="926" spans="1:23" x14ac:dyDescent="0.25">
      <c r="A926">
        <v>925</v>
      </c>
      <c r="B926" s="25">
        <f t="shared" ca="1" si="244"/>
        <v>1</v>
      </c>
      <c r="C926" s="46">
        <v>0</v>
      </c>
      <c r="D926">
        <f t="shared" ca="1" si="257"/>
        <v>0.64275683187648669</v>
      </c>
      <c r="E926">
        <f t="shared" ca="1" si="257"/>
        <v>0.86661571259147896</v>
      </c>
      <c r="F926">
        <f t="shared" ca="1" si="257"/>
        <v>0.7487257307282138</v>
      </c>
      <c r="G926">
        <f t="shared" ca="1" si="257"/>
        <v>0.72500489058070661</v>
      </c>
      <c r="H926">
        <f t="shared" ca="1" si="257"/>
        <v>0.63995624691707509</v>
      </c>
      <c r="I926">
        <f t="shared" ca="1" si="257"/>
        <v>0.62938184062350444</v>
      </c>
      <c r="J926">
        <f t="shared" ca="1" si="257"/>
        <v>0.87014932093059238</v>
      </c>
      <c r="K926">
        <f t="shared" ca="1" si="257"/>
        <v>0.84933459874818495</v>
      </c>
      <c r="L926" s="42">
        <f t="shared" ca="1" si="246"/>
        <v>0</v>
      </c>
      <c r="M926" s="42">
        <f t="shared" ca="1" si="247"/>
        <v>0.10762975309585164</v>
      </c>
      <c r="N926" s="42">
        <f t="shared" ca="1" si="248"/>
        <v>0.14511496502168653</v>
      </c>
      <c r="O926" s="42">
        <f t="shared" ca="1" si="249"/>
        <v>0.12537426525599987</v>
      </c>
      <c r="P926" s="42">
        <f t="shared" ca="1" si="250"/>
        <v>0.12140220608573971</v>
      </c>
      <c r="Q926" s="42">
        <f t="shared" ca="1" si="251"/>
        <v>0.10716079461457742</v>
      </c>
      <c r="R926" s="42">
        <f t="shared" ca="1" si="252"/>
        <v>0.10539010828022985</v>
      </c>
      <c r="S926" s="42">
        <f t="shared" ca="1" si="253"/>
        <v>0.14570666840656676</v>
      </c>
      <c r="T926" s="42">
        <f t="shared" ca="1" si="254"/>
        <v>0.14222123923934826</v>
      </c>
      <c r="U926">
        <f ca="1">+(L926^2*Markiwitz!$B$4^2)+(M926^2*Markiwitz!$C$4^2)+(N926^2*Markiwitz!$D$4^2)+(O926^2*Markiwitz!$E$4^2)+(P926^2*Markiwitz!$F$4^2)+(Q926^2*Markiwitz!$G$4^2)+(R926^2*Markiwitz!$H$4^2)+(S926^2*Markiwitz!$I$4^2)+(T926^2*Markiwitz!$J$4^2)+(2*L926*M926*Markiwitz!$B$8)+(2*L926*N926*Markiwitz!$E$8)+(2*L926*O926*Markiwitz!$H$8)+(2*L926*P926*Markiwitz!$B$11)+(2*L926*Q926*Markiwitz!$E$11)+(2*L926*R926*Markiwitz!$H$11)+(2*L926*S926*Markiwitz!$K$8)+(2*L926*T926*Markiwitz!$K$11)</f>
        <v>1.1935122717819739E-2</v>
      </c>
      <c r="V926" s="5">
        <f t="shared" ca="1" si="245"/>
        <v>0.10924798724836873</v>
      </c>
      <c r="W926" s="42">
        <f ca="1">SUMPRODUCT(L926:T926,Markiwitz!$B$3:$J$3)</f>
        <v>0.42222866126244157</v>
      </c>
    </row>
    <row r="927" spans="1:23" x14ac:dyDescent="0.25">
      <c r="A927">
        <v>926</v>
      </c>
      <c r="B927" s="25">
        <f t="shared" ca="1" si="244"/>
        <v>0.99999999999999989</v>
      </c>
      <c r="C927" s="46">
        <v>0</v>
      </c>
      <c r="D927">
        <f t="shared" ca="1" si="257"/>
        <v>0.53900698726970386</v>
      </c>
      <c r="E927">
        <f t="shared" ca="1" si="257"/>
        <v>0.34933726103173979</v>
      </c>
      <c r="F927">
        <f t="shared" ca="1" si="257"/>
        <v>0.81574733573229707</v>
      </c>
      <c r="G927">
        <f t="shared" ca="1" si="257"/>
        <v>0.65150831215464489</v>
      </c>
      <c r="H927">
        <f t="shared" ca="1" si="257"/>
        <v>0.31957603207095153</v>
      </c>
      <c r="I927">
        <f t="shared" ca="1" si="257"/>
        <v>0.72085870725575629</v>
      </c>
      <c r="J927">
        <f t="shared" ca="1" si="257"/>
        <v>0.56268392944775791</v>
      </c>
      <c r="K927">
        <f t="shared" ca="1" si="257"/>
        <v>4.5991174981485305E-2</v>
      </c>
      <c r="L927" s="42">
        <f t="shared" ca="1" si="246"/>
        <v>0</v>
      </c>
      <c r="M927" s="42">
        <f t="shared" ca="1" si="247"/>
        <v>0.13459327199009327</v>
      </c>
      <c r="N927" s="42">
        <f t="shared" ca="1" si="248"/>
        <v>8.7231605713475588E-2</v>
      </c>
      <c r="O927" s="42">
        <f t="shared" ca="1" si="249"/>
        <v>0.20369699396581872</v>
      </c>
      <c r="P927" s="42">
        <f t="shared" ca="1" si="250"/>
        <v>0.16268552640813874</v>
      </c>
      <c r="Q927" s="42">
        <f t="shared" ca="1" si="251"/>
        <v>7.9800048648567837E-2</v>
      </c>
      <c r="R927" s="42">
        <f t="shared" ca="1" si="252"/>
        <v>0.18000273529581093</v>
      </c>
      <c r="S927" s="42">
        <f t="shared" ca="1" si="253"/>
        <v>0.14050554621608577</v>
      </c>
      <c r="T927" s="42">
        <f t="shared" ca="1" si="254"/>
        <v>1.1484271762009038E-2</v>
      </c>
      <c r="U927">
        <f ca="1">+(L927^2*Markiwitz!$B$4^2)+(M927^2*Markiwitz!$C$4^2)+(N927^2*Markiwitz!$D$4^2)+(O927^2*Markiwitz!$E$4^2)+(P927^2*Markiwitz!$F$4^2)+(Q927^2*Markiwitz!$G$4^2)+(R927^2*Markiwitz!$H$4^2)+(S927^2*Markiwitz!$I$4^2)+(T927^2*Markiwitz!$J$4^2)+(2*L927*M927*Markiwitz!$B$8)+(2*L927*N927*Markiwitz!$E$8)+(2*L927*O927*Markiwitz!$H$8)+(2*L927*P927*Markiwitz!$B$11)+(2*L927*Q927*Markiwitz!$E$11)+(2*L927*R927*Markiwitz!$H$11)+(2*L927*S927*Markiwitz!$K$8)+(2*L927*T927*Markiwitz!$K$11)</f>
        <v>1.4809862577424454E-2</v>
      </c>
      <c r="V927" s="5">
        <f t="shared" ca="1" si="245"/>
        <v>0.12169577879870959</v>
      </c>
      <c r="W927" s="42">
        <f ca="1">SUMPRODUCT(L927:T927,Markiwitz!$B$3:$J$3)</f>
        <v>0.37201966510668893</v>
      </c>
    </row>
    <row r="928" spans="1:23" x14ac:dyDescent="0.25">
      <c r="A928">
        <v>927</v>
      </c>
      <c r="B928" s="25">
        <f t="shared" ca="1" si="244"/>
        <v>1</v>
      </c>
      <c r="C928" s="46">
        <v>0</v>
      </c>
      <c r="D928">
        <f t="shared" ca="1" si="257"/>
        <v>0.6831107283187251</v>
      </c>
      <c r="E928">
        <f t="shared" ca="1" si="257"/>
        <v>0.20450659403815596</v>
      </c>
      <c r="F928">
        <f t="shared" ca="1" si="257"/>
        <v>0.98310548770811046</v>
      </c>
      <c r="G928">
        <f t="shared" ca="1" si="257"/>
        <v>0.28152364433780819</v>
      </c>
      <c r="H928">
        <f t="shared" ca="1" si="257"/>
        <v>0.84897324931850482</v>
      </c>
      <c r="I928">
        <f t="shared" ca="1" si="257"/>
        <v>0.93557373224062945</v>
      </c>
      <c r="J928">
        <f t="shared" ca="1" si="257"/>
        <v>6.0978254408514787E-2</v>
      </c>
      <c r="K928">
        <f t="shared" ca="1" si="257"/>
        <v>0.68821104366106278</v>
      </c>
      <c r="L928" s="42">
        <f t="shared" ca="1" si="246"/>
        <v>0</v>
      </c>
      <c r="M928" s="42">
        <f t="shared" ca="1" si="247"/>
        <v>0.14577747445753425</v>
      </c>
      <c r="N928" s="42">
        <f t="shared" ca="1" si="248"/>
        <v>4.3642199650661524E-2</v>
      </c>
      <c r="O928" s="42">
        <f t="shared" ca="1" si="249"/>
        <v>0.20979707854414376</v>
      </c>
      <c r="P928" s="42">
        <f t="shared" ca="1" si="250"/>
        <v>6.0077823653354304E-2</v>
      </c>
      <c r="Q928" s="42">
        <f t="shared" ca="1" si="251"/>
        <v>0.18117293586101288</v>
      </c>
      <c r="R928" s="42">
        <f t="shared" ca="1" si="252"/>
        <v>0.19965368746370163</v>
      </c>
      <c r="S928" s="42">
        <f t="shared" ca="1" si="253"/>
        <v>1.3012906335669126E-2</v>
      </c>
      <c r="T928" s="42">
        <f t="shared" ca="1" si="254"/>
        <v>0.14686589403392258</v>
      </c>
      <c r="U928">
        <f ca="1">+(L928^2*Markiwitz!$B$4^2)+(M928^2*Markiwitz!$C$4^2)+(N928^2*Markiwitz!$D$4^2)+(O928^2*Markiwitz!$E$4^2)+(P928^2*Markiwitz!$F$4^2)+(Q928^2*Markiwitz!$G$4^2)+(R928^2*Markiwitz!$H$4^2)+(S928^2*Markiwitz!$I$4^2)+(T928^2*Markiwitz!$J$4^2)+(2*L928*M928*Markiwitz!$B$8)+(2*L928*N928*Markiwitz!$E$8)+(2*L928*O928*Markiwitz!$H$8)+(2*L928*P928*Markiwitz!$B$11)+(2*L928*Q928*Markiwitz!$E$11)+(2*L928*R928*Markiwitz!$H$11)+(2*L928*S928*Markiwitz!$K$8)+(2*L928*T928*Markiwitz!$K$11)</f>
        <v>1.8115113291344211E-2</v>
      </c>
      <c r="V928" s="5">
        <f t="shared" ca="1" si="245"/>
        <v>0.13459239685563301</v>
      </c>
      <c r="W928" s="42">
        <f ca="1">SUMPRODUCT(L928:T928,Markiwitz!$B$3:$J$3)</f>
        <v>0.63105354257897639</v>
      </c>
    </row>
    <row r="929" spans="1:23" x14ac:dyDescent="0.25">
      <c r="A929">
        <v>928</v>
      </c>
      <c r="B929" s="25">
        <f t="shared" ca="1" si="244"/>
        <v>1.0000000000000002</v>
      </c>
      <c r="C929" s="46">
        <v>0</v>
      </c>
      <c r="D929">
        <f t="shared" ca="1" si="257"/>
        <v>0.57155627034165035</v>
      </c>
      <c r="E929">
        <f t="shared" ca="1" si="257"/>
        <v>0.49752030389689539</v>
      </c>
      <c r="F929">
        <f t="shared" ca="1" si="257"/>
        <v>0.87627835141156252</v>
      </c>
      <c r="G929">
        <f t="shared" ca="1" si="257"/>
        <v>0.75128467470204596</v>
      </c>
      <c r="H929">
        <f t="shared" ca="1" si="257"/>
        <v>0.43484127235130221</v>
      </c>
      <c r="I929">
        <f t="shared" ca="1" si="257"/>
        <v>0.14500284259499507</v>
      </c>
      <c r="J929">
        <f t="shared" ca="1" si="257"/>
        <v>1.1220937314185719E-2</v>
      </c>
      <c r="K929">
        <f t="shared" ca="1" si="257"/>
        <v>0.53054964700423857</v>
      </c>
      <c r="L929" s="42">
        <f t="shared" ca="1" si="246"/>
        <v>0</v>
      </c>
      <c r="M929" s="42">
        <f t="shared" ca="1" si="247"/>
        <v>0.14969046728998656</v>
      </c>
      <c r="N929" s="42">
        <f t="shared" ca="1" si="248"/>
        <v>0.1303004632108492</v>
      </c>
      <c r="O929" s="42">
        <f t="shared" ca="1" si="249"/>
        <v>0.22949711639151132</v>
      </c>
      <c r="P929" s="42">
        <f t="shared" ca="1" si="250"/>
        <v>0.19676129868495928</v>
      </c>
      <c r="Q929" s="42">
        <f t="shared" ca="1" si="251"/>
        <v>0.11388483799911765</v>
      </c>
      <c r="R929" s="42">
        <f t="shared" ca="1" si="252"/>
        <v>3.7976214054036346E-2</v>
      </c>
      <c r="S929" s="42">
        <f t="shared" ca="1" si="253"/>
        <v>2.9387611284328631E-3</v>
      </c>
      <c r="T929" s="42">
        <f t="shared" ca="1" si="254"/>
        <v>0.13895084124110699</v>
      </c>
      <c r="U929">
        <f ca="1">+(L929^2*Markiwitz!$B$4^2)+(M929^2*Markiwitz!$C$4^2)+(N929^2*Markiwitz!$D$4^2)+(O929^2*Markiwitz!$E$4^2)+(P929^2*Markiwitz!$F$4^2)+(Q929^2*Markiwitz!$G$4^2)+(R929^2*Markiwitz!$H$4^2)+(S929^2*Markiwitz!$I$4^2)+(T929^2*Markiwitz!$J$4^2)+(2*L929*M929*Markiwitz!$B$8)+(2*L929*N929*Markiwitz!$E$8)+(2*L929*O929*Markiwitz!$H$8)+(2*L929*P929*Markiwitz!$B$11)+(2*L929*Q929*Markiwitz!$E$11)+(2*L929*R929*Markiwitz!$H$11)+(2*L929*S929*Markiwitz!$K$8)+(2*L929*T929*Markiwitz!$K$11)</f>
        <v>1.5166958915352618E-2</v>
      </c>
      <c r="V929" s="5">
        <f t="shared" ca="1" si="245"/>
        <v>0.12315420786701775</v>
      </c>
      <c r="W929" s="42">
        <f ca="1">SUMPRODUCT(L929:T929,Markiwitz!$B$3:$J$3)</f>
        <v>0.50450834509650599</v>
      </c>
    </row>
    <row r="930" spans="1:23" x14ac:dyDescent="0.25">
      <c r="A930">
        <v>929</v>
      </c>
      <c r="B930" s="25">
        <f t="shared" ca="1" si="244"/>
        <v>0.99999999999999989</v>
      </c>
      <c r="C930" s="46">
        <v>0</v>
      </c>
      <c r="D930">
        <f t="shared" ca="1" si="257"/>
        <v>0.97228285896764088</v>
      </c>
      <c r="E930">
        <f t="shared" ca="1" si="257"/>
        <v>0.72879578393351596</v>
      </c>
      <c r="F930">
        <f t="shared" ca="1" si="257"/>
        <v>0.62884259934841502</v>
      </c>
      <c r="G930">
        <f t="shared" ca="1" si="257"/>
        <v>0.9137643811232723</v>
      </c>
      <c r="H930">
        <f t="shared" ca="1" si="257"/>
        <v>0.47852408404675972</v>
      </c>
      <c r="I930">
        <f t="shared" ca="1" si="257"/>
        <v>0.881070485780163</v>
      </c>
      <c r="J930">
        <f t="shared" ca="1" si="257"/>
        <v>0.11937410618805966</v>
      </c>
      <c r="K930">
        <f t="shared" ca="1" si="257"/>
        <v>0.62924950604560392</v>
      </c>
      <c r="L930" s="42">
        <f t="shared" ca="1" si="246"/>
        <v>0</v>
      </c>
      <c r="M930" s="42">
        <f t="shared" ca="1" si="247"/>
        <v>0.18167046612096183</v>
      </c>
      <c r="N930" s="42">
        <f t="shared" ca="1" si="248"/>
        <v>0.13617505292109663</v>
      </c>
      <c r="O930" s="42">
        <f t="shared" ca="1" si="249"/>
        <v>0.1174988606316117</v>
      </c>
      <c r="P930" s="42">
        <f t="shared" ca="1" si="250"/>
        <v>0.17073632380977929</v>
      </c>
      <c r="Q930" s="42">
        <f t="shared" ca="1" si="251"/>
        <v>8.9411936657184707E-2</v>
      </c>
      <c r="R930" s="42">
        <f t="shared" ca="1" si="252"/>
        <v>0.16462748917229619</v>
      </c>
      <c r="S930" s="42">
        <f t="shared" ca="1" si="253"/>
        <v>2.2304979784365162E-2</v>
      </c>
      <c r="T930" s="42">
        <f t="shared" ca="1" si="254"/>
        <v>0.11757489090270436</v>
      </c>
      <c r="U930">
        <f ca="1">+(L930^2*Markiwitz!$B$4^2)+(M930^2*Markiwitz!$C$4^2)+(N930^2*Markiwitz!$D$4^2)+(O930^2*Markiwitz!$E$4^2)+(P930^2*Markiwitz!$F$4^2)+(Q930^2*Markiwitz!$G$4^2)+(R930^2*Markiwitz!$H$4^2)+(S930^2*Markiwitz!$I$4^2)+(T930^2*Markiwitz!$J$4^2)+(2*L930*M930*Markiwitz!$B$8)+(2*L930*N930*Markiwitz!$E$8)+(2*L930*O930*Markiwitz!$H$8)+(2*L930*P930*Markiwitz!$B$11)+(2*L930*Q930*Markiwitz!$E$11)+(2*L930*R930*Markiwitz!$H$11)+(2*L930*S930*Markiwitz!$K$8)+(2*L930*T930*Markiwitz!$K$11)</f>
        <v>1.1827247034844977E-2</v>
      </c>
      <c r="V930" s="5">
        <f t="shared" ca="1" si="245"/>
        <v>0.10875314724110276</v>
      </c>
      <c r="W930" s="42">
        <f ca="1">SUMPRODUCT(L930:T930,Markiwitz!$B$3:$J$3)</f>
        <v>0.4062512908094284</v>
      </c>
    </row>
    <row r="931" spans="1:23" x14ac:dyDescent="0.25">
      <c r="A931">
        <v>930</v>
      </c>
      <c r="B931" s="25">
        <f t="shared" ca="1" si="244"/>
        <v>0.99999999999999989</v>
      </c>
      <c r="C931" s="46">
        <v>0</v>
      </c>
      <c r="D931">
        <f t="shared" ca="1" si="257"/>
        <v>0.50225516954098659</v>
      </c>
      <c r="E931">
        <f t="shared" ca="1" si="257"/>
        <v>0.49522909601809595</v>
      </c>
      <c r="F931">
        <f t="shared" ca="1" si="257"/>
        <v>0.95629004040748722</v>
      </c>
      <c r="G931">
        <f t="shared" ca="1" si="257"/>
        <v>0.86462875705737452</v>
      </c>
      <c r="H931">
        <f t="shared" ca="1" si="257"/>
        <v>0.78454248577682539</v>
      </c>
      <c r="I931">
        <f t="shared" ca="1" si="257"/>
        <v>0.16414132238836709</v>
      </c>
      <c r="J931">
        <f t="shared" ca="1" si="257"/>
        <v>0.46378720894036785</v>
      </c>
      <c r="K931">
        <f t="shared" ca="1" si="257"/>
        <v>0.22008431566324105</v>
      </c>
      <c r="L931" s="42">
        <f t="shared" ca="1" si="246"/>
        <v>0</v>
      </c>
      <c r="M931" s="42">
        <f t="shared" ca="1" si="247"/>
        <v>0.11284202746440894</v>
      </c>
      <c r="N931" s="42">
        <f t="shared" ca="1" si="248"/>
        <v>0.11126347451061543</v>
      </c>
      <c r="O931" s="42">
        <f t="shared" ca="1" si="249"/>
        <v>0.21485036600463783</v>
      </c>
      <c r="P931" s="42">
        <f t="shared" ca="1" si="250"/>
        <v>0.19425676004400805</v>
      </c>
      <c r="Q931" s="42">
        <f t="shared" ca="1" si="251"/>
        <v>0.17626372030761098</v>
      </c>
      <c r="R931" s="42">
        <f t="shared" ca="1" si="252"/>
        <v>3.6877748069611513E-2</v>
      </c>
      <c r="S931" s="42">
        <f t="shared" ca="1" si="253"/>
        <v>0.10419940329677338</v>
      </c>
      <c r="T931" s="42">
        <f t="shared" ca="1" si="254"/>
        <v>4.9446500302333767E-2</v>
      </c>
      <c r="U931">
        <f ca="1">+(L931^2*Markiwitz!$B$4^2)+(M931^2*Markiwitz!$C$4^2)+(N931^2*Markiwitz!$D$4^2)+(O931^2*Markiwitz!$E$4^2)+(P931^2*Markiwitz!$F$4^2)+(Q931^2*Markiwitz!$G$4^2)+(R931^2*Markiwitz!$H$4^2)+(S931^2*Markiwitz!$I$4^2)+(T931^2*Markiwitz!$J$4^2)+(2*L931*M931*Markiwitz!$B$8)+(2*L931*N931*Markiwitz!$E$8)+(2*L931*O931*Markiwitz!$H$8)+(2*L931*P931*Markiwitz!$B$11)+(2*L931*Q931*Markiwitz!$E$11)+(2*L931*R931*Markiwitz!$H$11)+(2*L931*S931*Markiwitz!$K$8)+(2*L931*T931*Markiwitz!$K$11)</f>
        <v>1.9691381738786769E-2</v>
      </c>
      <c r="V931" s="5">
        <f t="shared" ca="1" si="245"/>
        <v>0.14032598383331138</v>
      </c>
      <c r="W931" s="42">
        <f ca="1">SUMPRODUCT(L931:T931,Markiwitz!$B$3:$J$3)</f>
        <v>0.64975410566460923</v>
      </c>
    </row>
    <row r="932" spans="1:23" x14ac:dyDescent="0.25">
      <c r="A932">
        <v>931</v>
      </c>
      <c r="B932" s="25">
        <f t="shared" ca="1" si="244"/>
        <v>0.99999999999999967</v>
      </c>
      <c r="C932" s="46">
        <v>0</v>
      </c>
      <c r="D932">
        <f t="shared" ref="D932:K941" ca="1" si="258">RAND()</f>
        <v>0.10254543859947762</v>
      </c>
      <c r="E932">
        <f t="shared" ca="1" si="258"/>
        <v>0.95281488467705933</v>
      </c>
      <c r="F932">
        <f t="shared" ca="1" si="258"/>
        <v>0.63142848547306352</v>
      </c>
      <c r="G932">
        <f t="shared" ca="1" si="258"/>
        <v>0.99306299612285165</v>
      </c>
      <c r="H932">
        <f t="shared" ca="1" si="258"/>
        <v>0.81540631555486787</v>
      </c>
      <c r="I932">
        <f t="shared" ca="1" si="258"/>
        <v>0.18941239434377788</v>
      </c>
      <c r="J932">
        <f t="shared" ca="1" si="258"/>
        <v>9.8230653895965747E-2</v>
      </c>
      <c r="K932">
        <f t="shared" ca="1" si="258"/>
        <v>0.60796074135835598</v>
      </c>
      <c r="L932" s="42">
        <f t="shared" ca="1" si="246"/>
        <v>0</v>
      </c>
      <c r="M932" s="42">
        <f t="shared" ca="1" si="247"/>
        <v>2.3354284580287325E-2</v>
      </c>
      <c r="N932" s="42">
        <f t="shared" ca="1" si="248"/>
        <v>0.21699951039260607</v>
      </c>
      <c r="O932" s="42">
        <f t="shared" ca="1" si="249"/>
        <v>0.1438051340287784</v>
      </c>
      <c r="P932" s="42">
        <f t="shared" ca="1" si="250"/>
        <v>0.22616584544721025</v>
      </c>
      <c r="Q932" s="42">
        <f t="shared" ca="1" si="251"/>
        <v>0.18570529710649614</v>
      </c>
      <c r="R932" s="42">
        <f t="shared" ca="1" si="252"/>
        <v>4.3137861819635609E-2</v>
      </c>
      <c r="S932" s="42">
        <f t="shared" ca="1" si="253"/>
        <v>2.2371610838336987E-2</v>
      </c>
      <c r="T932" s="42">
        <f t="shared" ca="1" si="254"/>
        <v>0.13846045578664901</v>
      </c>
      <c r="U932">
        <f ca="1">+(L932^2*Markiwitz!$B$4^2)+(M932^2*Markiwitz!$C$4^2)+(N932^2*Markiwitz!$D$4^2)+(O932^2*Markiwitz!$E$4^2)+(P932^2*Markiwitz!$F$4^2)+(Q932^2*Markiwitz!$G$4^2)+(R932^2*Markiwitz!$H$4^2)+(S932^2*Markiwitz!$I$4^2)+(T932^2*Markiwitz!$J$4^2)+(2*L932*M932*Markiwitz!$B$8)+(2*L932*N932*Markiwitz!$E$8)+(2*L932*O932*Markiwitz!$H$8)+(2*L932*P932*Markiwitz!$B$11)+(2*L932*Q932*Markiwitz!$E$11)+(2*L932*R932*Markiwitz!$H$11)+(2*L932*S932*Markiwitz!$K$8)+(2*L932*T932*Markiwitz!$K$11)</f>
        <v>2.1238467492418905E-2</v>
      </c>
      <c r="V932" s="5">
        <f t="shared" ca="1" si="245"/>
        <v>0.14573423582816394</v>
      </c>
      <c r="W932" s="42">
        <f ca="1">SUMPRODUCT(L932:T932,Markiwitz!$B$3:$J$3)</f>
        <v>0.68635225429251046</v>
      </c>
    </row>
    <row r="933" spans="1:23" x14ac:dyDescent="0.25">
      <c r="A933">
        <v>932</v>
      </c>
      <c r="B933" s="25">
        <f t="shared" ca="1" si="244"/>
        <v>0.99999999999999978</v>
      </c>
      <c r="C933" s="46">
        <v>0</v>
      </c>
      <c r="D933">
        <f t="shared" ca="1" si="258"/>
        <v>0.53352593068969167</v>
      </c>
      <c r="E933">
        <f t="shared" ca="1" si="258"/>
        <v>0.61714018716339858</v>
      </c>
      <c r="F933">
        <f t="shared" ca="1" si="258"/>
        <v>0.55069460437774398</v>
      </c>
      <c r="G933">
        <f t="shared" ca="1" si="258"/>
        <v>0.78270566449949752</v>
      </c>
      <c r="H933">
        <f t="shared" ca="1" si="258"/>
        <v>6.745327714650684E-2</v>
      </c>
      <c r="I933">
        <f t="shared" ca="1" si="258"/>
        <v>0.86368609869077506</v>
      </c>
      <c r="J933">
        <f t="shared" ca="1" si="258"/>
        <v>0.22231347580887328</v>
      </c>
      <c r="K933">
        <f t="shared" ca="1" si="258"/>
        <v>0.89801571330684937</v>
      </c>
      <c r="L933" s="42">
        <f t="shared" ca="1" si="246"/>
        <v>0</v>
      </c>
      <c r="M933" s="42">
        <f t="shared" ca="1" si="247"/>
        <v>0.11763241522186411</v>
      </c>
      <c r="N933" s="42">
        <f t="shared" ca="1" si="248"/>
        <v>0.13606778334589853</v>
      </c>
      <c r="O933" s="42">
        <f t="shared" ca="1" si="249"/>
        <v>0.12141778428437795</v>
      </c>
      <c r="P933" s="42">
        <f t="shared" ca="1" si="250"/>
        <v>0.1725718515759648</v>
      </c>
      <c r="Q933" s="42">
        <f t="shared" ca="1" si="251"/>
        <v>1.4872176681489789E-2</v>
      </c>
      <c r="R933" s="42">
        <f t="shared" ca="1" si="252"/>
        <v>0.19042651151221382</v>
      </c>
      <c r="S933" s="42">
        <f t="shared" ca="1" si="253"/>
        <v>4.9015932668838316E-2</v>
      </c>
      <c r="T933" s="42">
        <f t="shared" ca="1" si="254"/>
        <v>0.19799554470935257</v>
      </c>
      <c r="U933">
        <f ca="1">+(L933^2*Markiwitz!$B$4^2)+(M933^2*Markiwitz!$C$4^2)+(N933^2*Markiwitz!$D$4^2)+(O933^2*Markiwitz!$E$4^2)+(P933^2*Markiwitz!$F$4^2)+(Q933^2*Markiwitz!$G$4^2)+(R933^2*Markiwitz!$H$4^2)+(S933^2*Markiwitz!$I$4^2)+(T933^2*Markiwitz!$J$4^2)+(2*L933*M933*Markiwitz!$B$8)+(2*L933*N933*Markiwitz!$E$8)+(2*L933*O933*Markiwitz!$H$8)+(2*L933*P933*Markiwitz!$B$11)+(2*L933*Q933*Markiwitz!$E$11)+(2*L933*R933*Markiwitz!$H$11)+(2*L933*S933*Markiwitz!$K$8)+(2*L933*T933*Markiwitz!$K$11)</f>
        <v>1.0881227504716191E-2</v>
      </c>
      <c r="V933" s="5">
        <f t="shared" ca="1" si="245"/>
        <v>0.1043131223994191</v>
      </c>
      <c r="W933" s="42">
        <f ca="1">SUMPRODUCT(L933:T933,Markiwitz!$B$3:$J$3)</f>
        <v>0.19844184450577138</v>
      </c>
    </row>
    <row r="934" spans="1:23" x14ac:dyDescent="0.25">
      <c r="A934">
        <v>933</v>
      </c>
      <c r="B934" s="25">
        <f t="shared" ca="1" si="244"/>
        <v>1</v>
      </c>
      <c r="C934" s="46">
        <v>0</v>
      </c>
      <c r="D934">
        <f t="shared" ca="1" si="258"/>
        <v>0.48666594235773508</v>
      </c>
      <c r="E934">
        <f t="shared" ca="1" si="258"/>
        <v>0.28594768829179973</v>
      </c>
      <c r="F934">
        <f t="shared" ca="1" si="258"/>
        <v>0.34872290081693036</v>
      </c>
      <c r="G934">
        <f t="shared" ca="1" si="258"/>
        <v>0.86452938310238048</v>
      </c>
      <c r="H934">
        <f t="shared" ca="1" si="258"/>
        <v>0.20890952802062024</v>
      </c>
      <c r="I934">
        <f t="shared" ca="1" si="258"/>
        <v>0.73015158268403146</v>
      </c>
      <c r="J934">
        <f t="shared" ca="1" si="258"/>
        <v>0.78520636242691799</v>
      </c>
      <c r="K934">
        <f t="shared" ca="1" si="258"/>
        <v>0.56042108733251006</v>
      </c>
      <c r="L934" s="42">
        <f t="shared" ca="1" si="246"/>
        <v>0</v>
      </c>
      <c r="M934" s="42">
        <f t="shared" ca="1" si="247"/>
        <v>0.1139584906838082</v>
      </c>
      <c r="N934" s="42">
        <f t="shared" ca="1" si="248"/>
        <v>6.695797699421574E-2</v>
      </c>
      <c r="O934" s="42">
        <f t="shared" ca="1" si="249"/>
        <v>8.1657523128596018E-2</v>
      </c>
      <c r="P934" s="42">
        <f t="shared" ca="1" si="250"/>
        <v>0.20243961016226472</v>
      </c>
      <c r="Q934" s="42">
        <f t="shared" ca="1" si="251"/>
        <v>4.8918595756587219E-2</v>
      </c>
      <c r="R934" s="42">
        <f t="shared" ca="1" si="252"/>
        <v>0.17097348528223658</v>
      </c>
      <c r="S934" s="42">
        <f t="shared" ca="1" si="253"/>
        <v>0.18386520228637621</v>
      </c>
      <c r="T934" s="42">
        <f t="shared" ca="1" si="254"/>
        <v>0.13122911570591528</v>
      </c>
      <c r="U934">
        <f ca="1">+(L934^2*Markiwitz!$B$4^2)+(M934^2*Markiwitz!$C$4^2)+(N934^2*Markiwitz!$D$4^2)+(O934^2*Markiwitz!$E$4^2)+(P934^2*Markiwitz!$F$4^2)+(Q934^2*Markiwitz!$G$4^2)+(R934^2*Markiwitz!$H$4^2)+(S934^2*Markiwitz!$I$4^2)+(T934^2*Markiwitz!$J$4^2)+(2*L934*M934*Markiwitz!$B$8)+(2*L934*N934*Markiwitz!$E$8)+(2*L934*O934*Markiwitz!$H$8)+(2*L934*P934*Markiwitz!$B$11)+(2*L934*Q934*Markiwitz!$E$11)+(2*L934*R934*Markiwitz!$H$11)+(2*L934*S934*Markiwitz!$K$8)+(2*L934*T934*Markiwitz!$K$11)</f>
        <v>1.3508588137439928E-2</v>
      </c>
      <c r="V934" s="5">
        <f t="shared" ca="1" si="245"/>
        <v>0.11622645196959222</v>
      </c>
      <c r="W934" s="42">
        <f ca="1">SUMPRODUCT(L934:T934,Markiwitz!$B$3:$J$3)</f>
        <v>0.26119873620083622</v>
      </c>
    </row>
    <row r="935" spans="1:23" x14ac:dyDescent="0.25">
      <c r="A935">
        <v>934</v>
      </c>
      <c r="B935" s="25">
        <f t="shared" ca="1" si="244"/>
        <v>1</v>
      </c>
      <c r="C935" s="46">
        <v>0</v>
      </c>
      <c r="D935">
        <f t="shared" ca="1" si="258"/>
        <v>0.12967179112386251</v>
      </c>
      <c r="E935">
        <f t="shared" ca="1" si="258"/>
        <v>0.12753316847411367</v>
      </c>
      <c r="F935">
        <f t="shared" ca="1" si="258"/>
        <v>0.88427535280950442</v>
      </c>
      <c r="G935">
        <f t="shared" ca="1" si="258"/>
        <v>0.54617434093438599</v>
      </c>
      <c r="H935">
        <f t="shared" ca="1" si="258"/>
        <v>0.55788022031072881</v>
      </c>
      <c r="I935">
        <f t="shared" ca="1" si="258"/>
        <v>0.1025204569635354</v>
      </c>
      <c r="J935">
        <f t="shared" ca="1" si="258"/>
        <v>0.68497720261402995</v>
      </c>
      <c r="K935">
        <f t="shared" ca="1" si="258"/>
        <v>6.9159273408481159E-3</v>
      </c>
      <c r="L935" s="42">
        <f t="shared" ca="1" si="246"/>
        <v>0</v>
      </c>
      <c r="M935" s="42">
        <f t="shared" ca="1" si="247"/>
        <v>4.2655917626809245E-2</v>
      </c>
      <c r="N935" s="42">
        <f t="shared" ca="1" si="248"/>
        <v>4.1952411407053421E-2</v>
      </c>
      <c r="O935" s="42">
        <f t="shared" ca="1" si="249"/>
        <v>0.29088498186031964</v>
      </c>
      <c r="P935" s="42">
        <f t="shared" ca="1" si="250"/>
        <v>0.17966565815783447</v>
      </c>
      <c r="Q935" s="42">
        <f t="shared" ca="1" si="251"/>
        <v>0.18351634165729883</v>
      </c>
      <c r="R935" s="42">
        <f t="shared" ca="1" si="252"/>
        <v>3.3724406282953388E-2</v>
      </c>
      <c r="S935" s="42">
        <f t="shared" ca="1" si="253"/>
        <v>0.22532526833871624</v>
      </c>
      <c r="T935" s="42">
        <f t="shared" ca="1" si="254"/>
        <v>2.2750146690148367E-3</v>
      </c>
      <c r="U935">
        <f ca="1">+(L935^2*Markiwitz!$B$4^2)+(M935^2*Markiwitz!$C$4^2)+(N935^2*Markiwitz!$D$4^2)+(O935^2*Markiwitz!$E$4^2)+(P935^2*Markiwitz!$F$4^2)+(Q935^2*Markiwitz!$G$4^2)+(R935^2*Markiwitz!$H$4^2)+(S935^2*Markiwitz!$I$4^2)+(T935^2*Markiwitz!$J$4^2)+(2*L935*M935*Markiwitz!$B$8)+(2*L935*N935*Markiwitz!$E$8)+(2*L935*O935*Markiwitz!$H$8)+(2*L935*P935*Markiwitz!$B$11)+(2*L935*Q935*Markiwitz!$E$11)+(2*L935*R935*Markiwitz!$H$11)+(2*L935*S935*Markiwitz!$K$8)+(2*L935*T935*Markiwitz!$K$11)</f>
        <v>2.669931037325084E-2</v>
      </c>
      <c r="V935" s="5">
        <f t="shared" ca="1" si="245"/>
        <v>0.16339923614647298</v>
      </c>
      <c r="W935" s="42">
        <f ca="1">SUMPRODUCT(L935:T935,Markiwitz!$B$3:$J$3)</f>
        <v>0.6520100453796891</v>
      </c>
    </row>
    <row r="936" spans="1:23" x14ac:dyDescent="0.25">
      <c r="A936">
        <v>935</v>
      </c>
      <c r="B936" s="25">
        <f t="shared" ca="1" si="244"/>
        <v>1</v>
      </c>
      <c r="C936" s="46">
        <v>0</v>
      </c>
      <c r="D936">
        <f t="shared" ca="1" si="258"/>
        <v>0.19871434142933175</v>
      </c>
      <c r="E936">
        <f t="shared" ca="1" si="258"/>
        <v>0.47222122468540928</v>
      </c>
      <c r="F936">
        <f t="shared" ca="1" si="258"/>
        <v>0.51128939877230062</v>
      </c>
      <c r="G936">
        <f t="shared" ca="1" si="258"/>
        <v>0.35721956738716731</v>
      </c>
      <c r="H936">
        <f t="shared" ca="1" si="258"/>
        <v>0.87806163276188398</v>
      </c>
      <c r="I936">
        <f t="shared" ca="1" si="258"/>
        <v>0.92945365953079584</v>
      </c>
      <c r="J936">
        <f t="shared" ca="1" si="258"/>
        <v>0.35788102394567523</v>
      </c>
      <c r="K936">
        <f t="shared" ca="1" si="258"/>
        <v>1.6034403214726711E-2</v>
      </c>
      <c r="L936" s="42">
        <f t="shared" ca="1" si="246"/>
        <v>0</v>
      </c>
      <c r="M936" s="42">
        <f t="shared" ca="1" si="247"/>
        <v>5.3405268380627743E-2</v>
      </c>
      <c r="N936" s="42">
        <f t="shared" ca="1" si="248"/>
        <v>0.12691132938848099</v>
      </c>
      <c r="O936" s="42">
        <f t="shared" ca="1" si="249"/>
        <v>0.1374110563193302</v>
      </c>
      <c r="P936" s="42">
        <f t="shared" ca="1" si="250"/>
        <v>9.6004177302461358E-2</v>
      </c>
      <c r="Q936" s="42">
        <f t="shared" ca="1" si="251"/>
        <v>0.23598255070612043</v>
      </c>
      <c r="R936" s="42">
        <f t="shared" ca="1" si="252"/>
        <v>0.24979436198494653</v>
      </c>
      <c r="S936" s="42">
        <f t="shared" ca="1" si="253"/>
        <v>9.6181946379293712E-2</v>
      </c>
      <c r="T936" s="42">
        <f t="shared" ca="1" si="254"/>
        <v>4.3093095387391131E-3</v>
      </c>
      <c r="U936">
        <f ca="1">+(L936^2*Markiwitz!$B$4^2)+(M936^2*Markiwitz!$C$4^2)+(N936^2*Markiwitz!$D$4^2)+(O936^2*Markiwitz!$E$4^2)+(P936^2*Markiwitz!$F$4^2)+(Q936^2*Markiwitz!$G$4^2)+(R936^2*Markiwitz!$H$4^2)+(S936^2*Markiwitz!$I$4^2)+(T936^2*Markiwitz!$J$4^2)+(2*L936*M936*Markiwitz!$B$8)+(2*L936*N936*Markiwitz!$E$8)+(2*L936*O936*Markiwitz!$H$8)+(2*L936*P936*Markiwitz!$B$11)+(2*L936*Q936*Markiwitz!$E$11)+(2*L936*R936*Markiwitz!$H$11)+(2*L936*S936*Markiwitz!$K$8)+(2*L936*T936*Markiwitz!$K$11)</f>
        <v>2.5883935019924798E-2</v>
      </c>
      <c r="V936" s="5">
        <f t="shared" ca="1" si="245"/>
        <v>0.16088485018771903</v>
      </c>
      <c r="W936" s="42">
        <f ca="1">SUMPRODUCT(L936:T936,Markiwitz!$B$3:$J$3)</f>
        <v>0.7653059721200911</v>
      </c>
    </row>
    <row r="937" spans="1:23" x14ac:dyDescent="0.25">
      <c r="A937">
        <v>936</v>
      </c>
      <c r="B937" s="25">
        <f t="shared" ca="1" si="244"/>
        <v>1</v>
      </c>
      <c r="C937" s="46">
        <v>0</v>
      </c>
      <c r="D937">
        <f t="shared" ca="1" si="258"/>
        <v>0.54121711674142314</v>
      </c>
      <c r="E937">
        <f t="shared" ca="1" si="258"/>
        <v>4.4375997805656153E-2</v>
      </c>
      <c r="F937">
        <f t="shared" ca="1" si="258"/>
        <v>0.69587843739002908</v>
      </c>
      <c r="G937">
        <f t="shared" ca="1" si="258"/>
        <v>0.74108411811895103</v>
      </c>
      <c r="H937">
        <f t="shared" ca="1" si="258"/>
        <v>0.55310281065361977</v>
      </c>
      <c r="I937">
        <f t="shared" ca="1" si="258"/>
        <v>0.94599053589252857</v>
      </c>
      <c r="J937">
        <f t="shared" ca="1" si="258"/>
        <v>0.11579953916918284</v>
      </c>
      <c r="K937">
        <f t="shared" ca="1" si="258"/>
        <v>0.65461567516371355</v>
      </c>
      <c r="L937" s="42">
        <f t="shared" ca="1" si="246"/>
        <v>0</v>
      </c>
      <c r="M937" s="42">
        <f t="shared" ca="1" si="247"/>
        <v>0.12609716155704156</v>
      </c>
      <c r="N937" s="42">
        <f t="shared" ca="1" si="248"/>
        <v>1.033908054912497E-2</v>
      </c>
      <c r="O937" s="42">
        <f t="shared" ca="1" si="249"/>
        <v>0.1621314127534432</v>
      </c>
      <c r="P937" s="42">
        <f t="shared" ca="1" si="250"/>
        <v>0.17266379957167893</v>
      </c>
      <c r="Q937" s="42">
        <f t="shared" ca="1" si="251"/>
        <v>0.12886638710276624</v>
      </c>
      <c r="R937" s="42">
        <f t="shared" ca="1" si="252"/>
        <v>0.22040456176640846</v>
      </c>
      <c r="S937" s="42">
        <f t="shared" ca="1" si="253"/>
        <v>2.6979917573123974E-2</v>
      </c>
      <c r="T937" s="42">
        <f t="shared" ca="1" si="254"/>
        <v>0.15251767912641273</v>
      </c>
      <c r="U937">
        <f ca="1">+(L937^2*Markiwitz!$B$4^2)+(M937^2*Markiwitz!$C$4^2)+(N937^2*Markiwitz!$D$4^2)+(O937^2*Markiwitz!$E$4^2)+(P937^2*Markiwitz!$F$4^2)+(Q937^2*Markiwitz!$G$4^2)+(R937^2*Markiwitz!$H$4^2)+(S937^2*Markiwitz!$I$4^2)+(T937^2*Markiwitz!$J$4^2)+(2*L937*M937*Markiwitz!$B$8)+(2*L937*N937*Markiwitz!$E$8)+(2*L937*O937*Markiwitz!$H$8)+(2*L937*P937*Markiwitz!$B$11)+(2*L937*Q937*Markiwitz!$E$11)+(2*L937*R937*Markiwitz!$H$11)+(2*L937*S937*Markiwitz!$K$8)+(2*L937*T937*Markiwitz!$K$11)</f>
        <v>1.5719401368688695E-2</v>
      </c>
      <c r="V937" s="5">
        <f t="shared" ca="1" si="245"/>
        <v>0.12537703684761695</v>
      </c>
      <c r="W937" s="42">
        <f ca="1">SUMPRODUCT(L937:T937,Markiwitz!$B$3:$J$3)</f>
        <v>0.50111555968583454</v>
      </c>
    </row>
    <row r="938" spans="1:23" x14ac:dyDescent="0.25">
      <c r="A938">
        <v>937</v>
      </c>
      <c r="B938" s="25">
        <f t="shared" ca="1" si="244"/>
        <v>1</v>
      </c>
      <c r="C938" s="46">
        <v>0</v>
      </c>
      <c r="D938">
        <f t="shared" ca="1" si="258"/>
        <v>3.9097067583579226E-2</v>
      </c>
      <c r="E938">
        <f t="shared" ca="1" si="258"/>
        <v>0.86650442601541211</v>
      </c>
      <c r="F938">
        <f t="shared" ca="1" si="258"/>
        <v>0.69528430584592305</v>
      </c>
      <c r="G938">
        <f t="shared" ca="1" si="258"/>
        <v>0.89784326540035142</v>
      </c>
      <c r="H938">
        <f t="shared" ca="1" si="258"/>
        <v>0.84410921032162922</v>
      </c>
      <c r="I938">
        <f t="shared" ca="1" si="258"/>
        <v>0.39635384546563368</v>
      </c>
      <c r="J938">
        <f t="shared" ca="1" si="258"/>
        <v>0.16774931226250422</v>
      </c>
      <c r="K938">
        <f t="shared" ca="1" si="258"/>
        <v>0.74709626708567245</v>
      </c>
      <c r="L938" s="42">
        <f t="shared" ca="1" si="246"/>
        <v>0</v>
      </c>
      <c r="M938" s="42">
        <f t="shared" ca="1" si="247"/>
        <v>8.4006770258309906E-3</v>
      </c>
      <c r="N938" s="42">
        <f t="shared" ca="1" si="248"/>
        <v>0.18618337062869181</v>
      </c>
      <c r="O938" s="42">
        <f t="shared" ca="1" si="249"/>
        <v>0.14939378463754288</v>
      </c>
      <c r="P938" s="42">
        <f t="shared" ca="1" si="250"/>
        <v>0.19291705896668468</v>
      </c>
      <c r="Q938" s="42">
        <f t="shared" ca="1" si="251"/>
        <v>0.18137137357635255</v>
      </c>
      <c r="R938" s="42">
        <f t="shared" ca="1" si="252"/>
        <v>8.51634367867877E-2</v>
      </c>
      <c r="S938" s="42">
        <f t="shared" ca="1" si="253"/>
        <v>3.6043823251195331E-2</v>
      </c>
      <c r="T938" s="42">
        <f t="shared" ca="1" si="254"/>
        <v>0.16052647512691393</v>
      </c>
      <c r="U938">
        <f ca="1">+(L938^2*Markiwitz!$B$4^2)+(M938^2*Markiwitz!$C$4^2)+(N938^2*Markiwitz!$D$4^2)+(O938^2*Markiwitz!$E$4^2)+(P938^2*Markiwitz!$F$4^2)+(Q938^2*Markiwitz!$G$4^2)+(R938^2*Markiwitz!$H$4^2)+(S938^2*Markiwitz!$I$4^2)+(T938^2*Markiwitz!$J$4^2)+(2*L938*M938*Markiwitz!$B$8)+(2*L938*N938*Markiwitz!$E$8)+(2*L938*O938*Markiwitz!$H$8)+(2*L938*P938*Markiwitz!$B$11)+(2*L938*Q938*Markiwitz!$E$11)+(2*L938*R938*Markiwitz!$H$11)+(2*L938*S938*Markiwitz!$K$8)+(2*L938*T938*Markiwitz!$K$11)</f>
        <v>1.9127603374176676E-2</v>
      </c>
      <c r="V938" s="5">
        <f t="shared" ca="1" si="245"/>
        <v>0.13830257905829765</v>
      </c>
      <c r="W938" s="42">
        <f ca="1">SUMPRODUCT(L938:T938,Markiwitz!$B$3:$J$3)</f>
        <v>0.65985199838805786</v>
      </c>
    </row>
    <row r="939" spans="1:23" x14ac:dyDescent="0.25">
      <c r="A939">
        <v>938</v>
      </c>
      <c r="B939" s="25">
        <f t="shared" ca="1" si="244"/>
        <v>1</v>
      </c>
      <c r="C939" s="46">
        <v>0</v>
      </c>
      <c r="D939">
        <f t="shared" ca="1" si="258"/>
        <v>0.40722019807299448</v>
      </c>
      <c r="E939">
        <f t="shared" ca="1" si="258"/>
        <v>0.21009580913097747</v>
      </c>
      <c r="F939">
        <f t="shared" ca="1" si="258"/>
        <v>0.7919185183334998</v>
      </c>
      <c r="G939">
        <f t="shared" ca="1" si="258"/>
        <v>4.6238687882064533E-2</v>
      </c>
      <c r="H939">
        <f t="shared" ca="1" si="258"/>
        <v>0.36481055085121217</v>
      </c>
      <c r="I939">
        <f t="shared" ca="1" si="258"/>
        <v>0.67711437240900185</v>
      </c>
      <c r="J939">
        <f t="shared" ca="1" si="258"/>
        <v>0.82037197019607278</v>
      </c>
      <c r="K939">
        <f t="shared" ca="1" si="258"/>
        <v>0.38338181066738763</v>
      </c>
      <c r="L939" s="42">
        <f t="shared" ca="1" si="246"/>
        <v>0</v>
      </c>
      <c r="M939" s="42">
        <f t="shared" ca="1" si="247"/>
        <v>0.11002525893163104</v>
      </c>
      <c r="N939" s="42">
        <f t="shared" ca="1" si="248"/>
        <v>5.6764978528748712E-2</v>
      </c>
      <c r="O939" s="42">
        <f t="shared" ca="1" si="249"/>
        <v>0.21396541832823976</v>
      </c>
      <c r="P939" s="42">
        <f t="shared" ca="1" si="250"/>
        <v>1.2493053220241046E-2</v>
      </c>
      <c r="Q939" s="42">
        <f t="shared" ca="1" si="251"/>
        <v>9.856675947886244E-2</v>
      </c>
      <c r="R939" s="42">
        <f t="shared" ca="1" si="252"/>
        <v>0.1829469277387738</v>
      </c>
      <c r="S939" s="42">
        <f t="shared" ca="1" si="253"/>
        <v>0.22165314703986208</v>
      </c>
      <c r="T939" s="42">
        <f t="shared" ca="1" si="254"/>
        <v>0.10358445673364114</v>
      </c>
      <c r="U939">
        <f ca="1">+(L939^2*Markiwitz!$B$4^2)+(M939^2*Markiwitz!$C$4^2)+(N939^2*Markiwitz!$D$4^2)+(O939^2*Markiwitz!$E$4^2)+(P939^2*Markiwitz!$F$4^2)+(Q939^2*Markiwitz!$G$4^2)+(R939^2*Markiwitz!$H$4^2)+(S939^2*Markiwitz!$I$4^2)+(T939^2*Markiwitz!$J$4^2)+(2*L939*M939*Markiwitz!$B$8)+(2*L939*N939*Markiwitz!$E$8)+(2*L939*O939*Markiwitz!$H$8)+(2*L939*P939*Markiwitz!$B$11)+(2*L939*Q939*Markiwitz!$E$11)+(2*L939*R939*Markiwitz!$H$11)+(2*L939*S939*Markiwitz!$K$8)+(2*L939*T939*Markiwitz!$K$11)</f>
        <v>1.6243410635111082E-2</v>
      </c>
      <c r="V939" s="5">
        <f t="shared" ca="1" si="245"/>
        <v>0.12744963960369241</v>
      </c>
      <c r="W939" s="42">
        <f ca="1">SUMPRODUCT(L939:T939,Markiwitz!$B$3:$J$3)</f>
        <v>0.36814825275944857</v>
      </c>
    </row>
    <row r="940" spans="1:23" x14ac:dyDescent="0.25">
      <c r="A940">
        <v>939</v>
      </c>
      <c r="B940" s="25">
        <f t="shared" ca="1" si="244"/>
        <v>1</v>
      </c>
      <c r="C940" s="46">
        <v>0</v>
      </c>
      <c r="D940">
        <f t="shared" ca="1" si="258"/>
        <v>0.97559619081068882</v>
      </c>
      <c r="E940">
        <f t="shared" ca="1" si="258"/>
        <v>0.46907589738512889</v>
      </c>
      <c r="F940">
        <f t="shared" ca="1" si="258"/>
        <v>0.37693683693689195</v>
      </c>
      <c r="G940">
        <f t="shared" ca="1" si="258"/>
        <v>0.19232872320184669</v>
      </c>
      <c r="H940">
        <f t="shared" ca="1" si="258"/>
        <v>0.97103760004529904</v>
      </c>
      <c r="I940">
        <f t="shared" ca="1" si="258"/>
        <v>0.3674317721073429</v>
      </c>
      <c r="J940">
        <f t="shared" ca="1" si="258"/>
        <v>0.69055582267236471</v>
      </c>
      <c r="K940">
        <f t="shared" ca="1" si="258"/>
        <v>0.38054116952414208</v>
      </c>
      <c r="L940" s="42">
        <f t="shared" ca="1" si="246"/>
        <v>0</v>
      </c>
      <c r="M940" s="42">
        <f t="shared" ca="1" si="247"/>
        <v>0.22054827756758433</v>
      </c>
      <c r="N940" s="42">
        <f t="shared" ca="1" si="248"/>
        <v>0.10604170269544849</v>
      </c>
      <c r="O940" s="42">
        <f t="shared" ca="1" si="249"/>
        <v>8.521227421882846E-2</v>
      </c>
      <c r="P940" s="42">
        <f t="shared" ca="1" si="250"/>
        <v>4.3478817392360036E-2</v>
      </c>
      <c r="Q940" s="42">
        <f t="shared" ca="1" si="251"/>
        <v>0.21951773916356823</v>
      </c>
      <c r="R940" s="42">
        <f t="shared" ca="1" si="252"/>
        <v>8.3063510523284215E-2</v>
      </c>
      <c r="S940" s="42">
        <f t="shared" ca="1" si="253"/>
        <v>0.15611059031308755</v>
      </c>
      <c r="T940" s="42">
        <f t="shared" ca="1" si="254"/>
        <v>8.6027088125838674E-2</v>
      </c>
      <c r="U940">
        <f ca="1">+(L940^2*Markiwitz!$B$4^2)+(M940^2*Markiwitz!$C$4^2)+(N940^2*Markiwitz!$D$4^2)+(O940^2*Markiwitz!$E$4^2)+(P940^2*Markiwitz!$F$4^2)+(Q940^2*Markiwitz!$G$4^2)+(R940^2*Markiwitz!$H$4^2)+(S940^2*Markiwitz!$I$4^2)+(T940^2*Markiwitz!$J$4^2)+(2*L940*M940*Markiwitz!$B$8)+(2*L940*N940*Markiwitz!$E$8)+(2*L940*O940*Markiwitz!$H$8)+(2*L940*P940*Markiwitz!$B$11)+(2*L940*Q940*Markiwitz!$E$11)+(2*L940*R940*Markiwitz!$H$11)+(2*L940*S940*Markiwitz!$K$8)+(2*L940*T940*Markiwitz!$K$11)</f>
        <v>1.9684754815669458E-2</v>
      </c>
      <c r="V940" s="5">
        <f t="shared" ca="1" si="245"/>
        <v>0.14030236924467618</v>
      </c>
      <c r="W940" s="42">
        <f ca="1">SUMPRODUCT(L940:T940,Markiwitz!$B$3:$J$3)</f>
        <v>0.69656914864398023</v>
      </c>
    </row>
    <row r="941" spans="1:23" x14ac:dyDescent="0.25">
      <c r="A941">
        <v>940</v>
      </c>
      <c r="B941" s="25">
        <f t="shared" ca="1" si="244"/>
        <v>1</v>
      </c>
      <c r="C941" s="46">
        <v>0</v>
      </c>
      <c r="D941">
        <f t="shared" ca="1" si="258"/>
        <v>0.1988128623703751</v>
      </c>
      <c r="E941">
        <f t="shared" ca="1" si="258"/>
        <v>0.54576374419816631</v>
      </c>
      <c r="F941">
        <f t="shared" ca="1" si="258"/>
        <v>0.80762898905214764</v>
      </c>
      <c r="G941">
        <f t="shared" ca="1" si="258"/>
        <v>0.7033766879164105</v>
      </c>
      <c r="H941">
        <f t="shared" ca="1" si="258"/>
        <v>0.3729872388138803</v>
      </c>
      <c r="I941">
        <f t="shared" ca="1" si="258"/>
        <v>0.97830983218514866</v>
      </c>
      <c r="J941">
        <f t="shared" ca="1" si="258"/>
        <v>0.15800058103666947</v>
      </c>
      <c r="K941">
        <f t="shared" ca="1" si="258"/>
        <v>0.37190192527721255</v>
      </c>
      <c r="L941" s="42">
        <f t="shared" ca="1" si="246"/>
        <v>0</v>
      </c>
      <c r="M941" s="42">
        <f t="shared" ca="1" si="247"/>
        <v>4.8059788757999378E-2</v>
      </c>
      <c r="N941" s="42">
        <f t="shared" ca="1" si="248"/>
        <v>0.1319295439199264</v>
      </c>
      <c r="O941" s="42">
        <f t="shared" ca="1" si="249"/>
        <v>0.19523122471006943</v>
      </c>
      <c r="P941" s="42">
        <f t="shared" ca="1" si="250"/>
        <v>0.17002991977243953</v>
      </c>
      <c r="Q941" s="42">
        <f t="shared" ca="1" si="251"/>
        <v>9.0163622680660332E-2</v>
      </c>
      <c r="R941" s="42">
        <f t="shared" ca="1" si="252"/>
        <v>0.23649055354930634</v>
      </c>
      <c r="S941" s="42">
        <f t="shared" ca="1" si="253"/>
        <v>3.8194080894612147E-2</v>
      </c>
      <c r="T941" s="42">
        <f t="shared" ca="1" si="254"/>
        <v>8.9901265714986356E-2</v>
      </c>
      <c r="U941">
        <f ca="1">+(L941^2*Markiwitz!$B$4^2)+(M941^2*Markiwitz!$C$4^2)+(N941^2*Markiwitz!$D$4^2)+(O941^2*Markiwitz!$E$4^2)+(P941^2*Markiwitz!$F$4^2)+(Q941^2*Markiwitz!$G$4^2)+(R941^2*Markiwitz!$H$4^2)+(S941^2*Markiwitz!$I$4^2)+(T941^2*Markiwitz!$J$4^2)+(2*L941*M941*Markiwitz!$B$8)+(2*L941*N941*Markiwitz!$E$8)+(2*L941*O941*Markiwitz!$H$8)+(2*L941*P941*Markiwitz!$B$11)+(2*L941*Q941*Markiwitz!$E$11)+(2*L941*R941*Markiwitz!$H$11)+(2*L941*S941*Markiwitz!$K$8)+(2*L941*T941*Markiwitz!$K$11)</f>
        <v>1.5738760760654398E-2</v>
      </c>
      <c r="V941" s="5">
        <f t="shared" ca="1" si="245"/>
        <v>0.12545421778742394</v>
      </c>
      <c r="W941" s="42">
        <f ca="1">SUMPRODUCT(L941:T941,Markiwitz!$B$3:$J$3)</f>
        <v>0.41336233562683722</v>
      </c>
    </row>
    <row r="942" spans="1:23" x14ac:dyDescent="0.25">
      <c r="A942">
        <v>941</v>
      </c>
      <c r="B942" s="25">
        <f t="shared" ca="1" si="244"/>
        <v>0.99999999999999989</v>
      </c>
      <c r="C942" s="46">
        <v>0</v>
      </c>
      <c r="D942">
        <f t="shared" ref="D942:K951" ca="1" si="259">RAND()</f>
        <v>0.34422575743312844</v>
      </c>
      <c r="E942">
        <f t="shared" ca="1" si="259"/>
        <v>0.20527135635459404</v>
      </c>
      <c r="F942">
        <f t="shared" ca="1" si="259"/>
        <v>4.5635388766562257E-2</v>
      </c>
      <c r="G942">
        <f t="shared" ca="1" si="259"/>
        <v>0.37804217881226743</v>
      </c>
      <c r="H942">
        <f t="shared" ca="1" si="259"/>
        <v>8.7456561771196317E-2</v>
      </c>
      <c r="I942">
        <f t="shared" ca="1" si="259"/>
        <v>0.68046241439639477</v>
      </c>
      <c r="J942">
        <f t="shared" ca="1" si="259"/>
        <v>0.27161321960053342</v>
      </c>
      <c r="K942">
        <f t="shared" ca="1" si="259"/>
        <v>0.82119000883133986</v>
      </c>
      <c r="L942" s="42">
        <f t="shared" ca="1" si="246"/>
        <v>0</v>
      </c>
      <c r="M942" s="42">
        <f t="shared" ca="1" si="247"/>
        <v>0.12146728384430582</v>
      </c>
      <c r="N942" s="42">
        <f t="shared" ca="1" si="248"/>
        <v>7.2434306756585229E-2</v>
      </c>
      <c r="O942" s="42">
        <f t="shared" ca="1" si="249"/>
        <v>1.6103404817781896E-2</v>
      </c>
      <c r="P942" s="42">
        <f t="shared" ca="1" si="250"/>
        <v>0.13340011793809525</v>
      </c>
      <c r="Q942" s="42">
        <f t="shared" ca="1" si="251"/>
        <v>3.0860883543186578E-2</v>
      </c>
      <c r="R942" s="42">
        <f t="shared" ca="1" si="252"/>
        <v>0.24011544589578082</v>
      </c>
      <c r="S942" s="42">
        <f t="shared" ca="1" si="253"/>
        <v>9.5844425725442772E-2</v>
      </c>
      <c r="T942" s="42">
        <f t="shared" ca="1" si="254"/>
        <v>0.28977413147882169</v>
      </c>
      <c r="U942">
        <f ca="1">+(L942^2*Markiwitz!$B$4^2)+(M942^2*Markiwitz!$C$4^2)+(N942^2*Markiwitz!$D$4^2)+(O942^2*Markiwitz!$E$4^2)+(P942^2*Markiwitz!$F$4^2)+(Q942^2*Markiwitz!$G$4^2)+(R942^2*Markiwitz!$H$4^2)+(S942^2*Markiwitz!$I$4^2)+(T942^2*Markiwitz!$J$4^2)+(2*L942*M942*Markiwitz!$B$8)+(2*L942*N942*Markiwitz!$E$8)+(2*L942*O942*Markiwitz!$H$8)+(2*L942*P942*Markiwitz!$B$11)+(2*L942*Q942*Markiwitz!$E$11)+(2*L942*R942*Markiwitz!$H$11)+(2*L942*S942*Markiwitz!$K$8)+(2*L942*T942*Markiwitz!$K$11)</f>
        <v>1.0994830806690288E-2</v>
      </c>
      <c r="V942" s="5">
        <f t="shared" ca="1" si="245"/>
        <v>0.10485623875902801</v>
      </c>
      <c r="W942" s="42">
        <f ca="1">SUMPRODUCT(L942:T942,Markiwitz!$B$3:$J$3)</f>
        <v>0.1920128550054449</v>
      </c>
    </row>
    <row r="943" spans="1:23" x14ac:dyDescent="0.25">
      <c r="A943">
        <v>942</v>
      </c>
      <c r="B943" s="25">
        <f t="shared" ca="1" si="244"/>
        <v>1</v>
      </c>
      <c r="C943" s="46">
        <v>0</v>
      </c>
      <c r="D943">
        <f t="shared" ca="1" si="259"/>
        <v>0.83451897194320257</v>
      </c>
      <c r="E943">
        <f t="shared" ca="1" si="259"/>
        <v>0.18030077179734505</v>
      </c>
      <c r="F943">
        <f t="shared" ca="1" si="259"/>
        <v>0.1602897776085177</v>
      </c>
      <c r="G943">
        <f t="shared" ca="1" si="259"/>
        <v>0.91652659368750788</v>
      </c>
      <c r="H943">
        <f t="shared" ca="1" si="259"/>
        <v>0.25193285122134956</v>
      </c>
      <c r="I943">
        <f t="shared" ca="1" si="259"/>
        <v>0.71543636455297299</v>
      </c>
      <c r="J943">
        <f t="shared" ca="1" si="259"/>
        <v>0.71737949406674562</v>
      </c>
      <c r="K943">
        <f t="shared" ca="1" si="259"/>
        <v>0.23272137247088209</v>
      </c>
      <c r="L943" s="42">
        <f t="shared" ca="1" si="246"/>
        <v>0</v>
      </c>
      <c r="M943" s="42">
        <f t="shared" ca="1" si="247"/>
        <v>0.20815586588729504</v>
      </c>
      <c r="N943" s="42">
        <f t="shared" ca="1" si="248"/>
        <v>4.4972810128249885E-2</v>
      </c>
      <c r="O943" s="42">
        <f t="shared" ca="1" si="249"/>
        <v>3.998142471619423E-2</v>
      </c>
      <c r="P943" s="42">
        <f t="shared" ca="1" si="250"/>
        <v>0.22861120373754756</v>
      </c>
      <c r="Q943" s="42">
        <f t="shared" ca="1" si="251"/>
        <v>6.2840154094189069E-2</v>
      </c>
      <c r="R943" s="42">
        <f t="shared" ca="1" si="252"/>
        <v>0.17845283445625273</v>
      </c>
      <c r="S943" s="42">
        <f t="shared" ca="1" si="253"/>
        <v>0.17893751343907882</v>
      </c>
      <c r="T943" s="42">
        <f t="shared" ca="1" si="254"/>
        <v>5.8048193541192679E-2</v>
      </c>
      <c r="U943">
        <f ca="1">+(L943^2*Markiwitz!$B$4^2)+(M943^2*Markiwitz!$C$4^2)+(N943^2*Markiwitz!$D$4^2)+(O943^2*Markiwitz!$E$4^2)+(P943^2*Markiwitz!$F$4^2)+(Q943^2*Markiwitz!$G$4^2)+(R943^2*Markiwitz!$H$4^2)+(S943^2*Markiwitz!$I$4^2)+(T943^2*Markiwitz!$J$4^2)+(2*L943*M943*Markiwitz!$B$8)+(2*L943*N943*Markiwitz!$E$8)+(2*L943*O943*Markiwitz!$H$8)+(2*L943*P943*Markiwitz!$B$11)+(2*L943*Q943*Markiwitz!$E$11)+(2*L943*R943*Markiwitz!$H$11)+(2*L943*S943*Markiwitz!$K$8)+(2*L943*T943*Markiwitz!$K$11)</f>
        <v>1.5181930314001568E-2</v>
      </c>
      <c r="V943" s="5">
        <f t="shared" ca="1" si="245"/>
        <v>0.12321497601347642</v>
      </c>
      <c r="W943" s="42">
        <f ca="1">SUMPRODUCT(L943:T943,Markiwitz!$B$3:$J$3)</f>
        <v>0.30059561489463127</v>
      </c>
    </row>
    <row r="944" spans="1:23" x14ac:dyDescent="0.25">
      <c r="A944">
        <v>943</v>
      </c>
      <c r="B944" s="25">
        <f t="shared" ca="1" si="244"/>
        <v>1</v>
      </c>
      <c r="C944" s="46">
        <v>0</v>
      </c>
      <c r="D944">
        <f t="shared" ca="1" si="259"/>
        <v>0.11173109625009281</v>
      </c>
      <c r="E944">
        <f t="shared" ca="1" si="259"/>
        <v>0.32424722711925191</v>
      </c>
      <c r="F944">
        <f t="shared" ca="1" si="259"/>
        <v>0.62095821649312233</v>
      </c>
      <c r="G944">
        <f t="shared" ca="1" si="259"/>
        <v>0.18834725577159328</v>
      </c>
      <c r="H944">
        <f t="shared" ca="1" si="259"/>
        <v>0.82483736463236523</v>
      </c>
      <c r="I944">
        <f t="shared" ca="1" si="259"/>
        <v>0.16386548492730368</v>
      </c>
      <c r="J944">
        <f t="shared" ca="1" si="259"/>
        <v>0.10768340035879476</v>
      </c>
      <c r="K944">
        <f t="shared" ca="1" si="259"/>
        <v>0.33136214861860069</v>
      </c>
      <c r="L944" s="42">
        <f t="shared" ca="1" si="246"/>
        <v>0</v>
      </c>
      <c r="M944" s="42">
        <f t="shared" ca="1" si="247"/>
        <v>4.1799382923159774E-2</v>
      </c>
      <c r="N944" s="42">
        <f t="shared" ca="1" si="248"/>
        <v>0.12130315071637104</v>
      </c>
      <c r="O944" s="42">
        <f t="shared" ca="1" si="249"/>
        <v>0.23230480270578038</v>
      </c>
      <c r="P944" s="42">
        <f t="shared" ca="1" si="250"/>
        <v>7.046202293496788E-2</v>
      </c>
      <c r="Q944" s="42">
        <f t="shared" ca="1" si="251"/>
        <v>0.30857741497877372</v>
      </c>
      <c r="R944" s="42">
        <f t="shared" ca="1" si="252"/>
        <v>6.1303221594050578E-2</v>
      </c>
      <c r="S944" s="42">
        <f t="shared" ca="1" si="253"/>
        <v>4.0285111639736942E-2</v>
      </c>
      <c r="T944" s="42">
        <f t="shared" ca="1" si="254"/>
        <v>0.1239648925071597</v>
      </c>
      <c r="U944">
        <f ca="1">+(L944^2*Markiwitz!$B$4^2)+(M944^2*Markiwitz!$C$4^2)+(N944^2*Markiwitz!$D$4^2)+(O944^2*Markiwitz!$E$4^2)+(P944^2*Markiwitz!$F$4^2)+(Q944^2*Markiwitz!$G$4^2)+(R944^2*Markiwitz!$H$4^2)+(S944^2*Markiwitz!$I$4^2)+(T944^2*Markiwitz!$J$4^2)+(2*L944*M944*Markiwitz!$B$8)+(2*L944*N944*Markiwitz!$E$8)+(2*L944*O944*Markiwitz!$H$8)+(2*L944*P944*Markiwitz!$B$11)+(2*L944*Q944*Markiwitz!$E$11)+(2*L944*R944*Markiwitz!$H$11)+(2*L944*S944*Markiwitz!$K$8)+(2*L944*T944*Markiwitz!$K$11)</f>
        <v>3.3353448064008813E-2</v>
      </c>
      <c r="V944" s="5">
        <f t="shared" ca="1" si="245"/>
        <v>0.18262926398583776</v>
      </c>
      <c r="W944" s="42">
        <f ca="1">SUMPRODUCT(L944:T944,Markiwitz!$B$3:$J$3)</f>
        <v>0.98208815756395773</v>
      </c>
    </row>
    <row r="945" spans="1:23" x14ac:dyDescent="0.25">
      <c r="A945">
        <v>944</v>
      </c>
      <c r="B945" s="25">
        <f t="shared" ca="1" si="244"/>
        <v>0.99999999999999989</v>
      </c>
      <c r="C945" s="46">
        <v>0</v>
      </c>
      <c r="D945">
        <f t="shared" ca="1" si="259"/>
        <v>0.31749887321040726</v>
      </c>
      <c r="E945">
        <f t="shared" ca="1" si="259"/>
        <v>4.7253390182618649E-2</v>
      </c>
      <c r="F945">
        <f t="shared" ca="1" si="259"/>
        <v>0.53253000525312577</v>
      </c>
      <c r="G945">
        <f t="shared" ca="1" si="259"/>
        <v>0.39444381530570616</v>
      </c>
      <c r="H945">
        <f t="shared" ca="1" si="259"/>
        <v>0.99356056140258231</v>
      </c>
      <c r="I945">
        <f t="shared" ca="1" si="259"/>
        <v>0.72203384918765146</v>
      </c>
      <c r="J945">
        <f t="shared" ca="1" si="259"/>
        <v>0.23571651058480358</v>
      </c>
      <c r="K945">
        <f t="shared" ca="1" si="259"/>
        <v>0.65798826643604347</v>
      </c>
      <c r="L945" s="42">
        <f t="shared" ca="1" si="246"/>
        <v>0</v>
      </c>
      <c r="M945" s="42">
        <f t="shared" ca="1" si="247"/>
        <v>8.1388571236607726E-2</v>
      </c>
      <c r="N945" s="42">
        <f t="shared" ca="1" si="248"/>
        <v>1.2113069486393423E-2</v>
      </c>
      <c r="O945" s="42">
        <f t="shared" ca="1" si="249"/>
        <v>0.13651026798905319</v>
      </c>
      <c r="P945" s="42">
        <f t="shared" ca="1" si="250"/>
        <v>0.10111285824807613</v>
      </c>
      <c r="Q945" s="42">
        <f t="shared" ca="1" si="251"/>
        <v>0.25469216224905766</v>
      </c>
      <c r="R945" s="42">
        <f t="shared" ca="1" si="252"/>
        <v>0.18508822653649967</v>
      </c>
      <c r="S945" s="42">
        <f t="shared" ca="1" si="253"/>
        <v>6.0424245980432771E-2</v>
      </c>
      <c r="T945" s="42">
        <f t="shared" ca="1" si="254"/>
        <v>0.16867059827387931</v>
      </c>
      <c r="U945">
        <f ca="1">+(L945^2*Markiwitz!$B$4^2)+(M945^2*Markiwitz!$C$4^2)+(N945^2*Markiwitz!$D$4^2)+(O945^2*Markiwitz!$E$4^2)+(P945^2*Markiwitz!$F$4^2)+(Q945^2*Markiwitz!$G$4^2)+(R945^2*Markiwitz!$H$4^2)+(S945^2*Markiwitz!$I$4^2)+(T945^2*Markiwitz!$J$4^2)+(2*L945*M945*Markiwitz!$B$8)+(2*L945*N945*Markiwitz!$E$8)+(2*L945*O945*Markiwitz!$H$8)+(2*L945*P945*Markiwitz!$B$11)+(2*L945*Q945*Markiwitz!$E$11)+(2*L945*R945*Markiwitz!$H$11)+(2*L945*S945*Markiwitz!$K$8)+(2*L945*T945*Markiwitz!$K$11)</f>
        <v>2.4780163405020417E-2</v>
      </c>
      <c r="V945" s="5">
        <f t="shared" ca="1" si="245"/>
        <v>0.15741716362906688</v>
      </c>
      <c r="W945" s="42">
        <f ca="1">SUMPRODUCT(L945:T945,Markiwitz!$B$3:$J$3)</f>
        <v>0.80785638628017931</v>
      </c>
    </row>
    <row r="946" spans="1:23" x14ac:dyDescent="0.25">
      <c r="A946">
        <v>945</v>
      </c>
      <c r="B946" s="25">
        <f t="shared" ca="1" si="244"/>
        <v>1</v>
      </c>
      <c r="C946" s="46">
        <v>0</v>
      </c>
      <c r="D946">
        <f t="shared" ca="1" si="259"/>
        <v>0.13391539769953742</v>
      </c>
      <c r="E946">
        <f t="shared" ca="1" si="259"/>
        <v>0.91978036977590438</v>
      </c>
      <c r="F946">
        <f t="shared" ca="1" si="259"/>
        <v>0.78229692492812397</v>
      </c>
      <c r="G946">
        <f t="shared" ca="1" si="259"/>
        <v>6.3493948237943854E-2</v>
      </c>
      <c r="H946">
        <f t="shared" ca="1" si="259"/>
        <v>0.81752507998550217</v>
      </c>
      <c r="I946">
        <f t="shared" ca="1" si="259"/>
        <v>9.9787586104133075E-2</v>
      </c>
      <c r="J946">
        <f t="shared" ca="1" si="259"/>
        <v>0.36446752090690215</v>
      </c>
      <c r="K946">
        <f t="shared" ca="1" si="259"/>
        <v>1.8300833039223807E-2</v>
      </c>
      <c r="L946" s="42">
        <f t="shared" ca="1" si="246"/>
        <v>0</v>
      </c>
      <c r="M946" s="42">
        <f t="shared" ca="1" si="247"/>
        <v>4.1854216538490321E-2</v>
      </c>
      <c r="N946" s="42">
        <f t="shared" ca="1" si="248"/>
        <v>0.28747020451544669</v>
      </c>
      <c r="O946" s="42">
        <f t="shared" ca="1" si="249"/>
        <v>0.24450082257755121</v>
      </c>
      <c r="P946" s="42">
        <f t="shared" ca="1" si="250"/>
        <v>1.9844539941531892E-2</v>
      </c>
      <c r="Q946" s="42">
        <f t="shared" ca="1" si="251"/>
        <v>0.25551110858910608</v>
      </c>
      <c r="R946" s="42">
        <f t="shared" ca="1" si="252"/>
        <v>3.1187834322281675E-2</v>
      </c>
      <c r="S946" s="42">
        <f t="shared" ca="1" si="253"/>
        <v>0.11391149041359958</v>
      </c>
      <c r="T946" s="42">
        <f t="shared" ca="1" si="254"/>
        <v>5.719783101992588E-3</v>
      </c>
      <c r="U946">
        <f ca="1">+(L946^2*Markiwitz!$B$4^2)+(M946^2*Markiwitz!$C$4^2)+(N946^2*Markiwitz!$D$4^2)+(O946^2*Markiwitz!$E$4^2)+(P946^2*Markiwitz!$F$4^2)+(Q946^2*Markiwitz!$G$4^2)+(R946^2*Markiwitz!$H$4^2)+(S946^2*Markiwitz!$I$4^2)+(T946^2*Markiwitz!$J$4^2)+(2*L946*M946*Markiwitz!$B$8)+(2*L946*N946*Markiwitz!$E$8)+(2*L946*O946*Markiwitz!$H$8)+(2*L946*P946*Markiwitz!$B$11)+(2*L946*Q946*Markiwitz!$E$11)+(2*L946*R946*Markiwitz!$H$11)+(2*L946*S946*Markiwitz!$K$8)+(2*L946*T946*Markiwitz!$K$11)</f>
        <v>3.0929561552781759E-2</v>
      </c>
      <c r="V946" s="5">
        <f t="shared" ca="1" si="245"/>
        <v>0.17586802311046132</v>
      </c>
      <c r="W946" s="42">
        <f ca="1">SUMPRODUCT(L946:T946,Markiwitz!$B$3:$J$3)</f>
        <v>0.84171590113957173</v>
      </c>
    </row>
    <row r="947" spans="1:23" x14ac:dyDescent="0.25">
      <c r="A947">
        <v>946</v>
      </c>
      <c r="B947" s="25">
        <f t="shared" ca="1" si="244"/>
        <v>0.99999999999999989</v>
      </c>
      <c r="C947" s="46">
        <v>0</v>
      </c>
      <c r="D947">
        <f t="shared" ca="1" si="259"/>
        <v>0.71668651630255031</v>
      </c>
      <c r="E947">
        <f t="shared" ca="1" si="259"/>
        <v>0.60894767928222349</v>
      </c>
      <c r="F947">
        <f t="shared" ca="1" si="259"/>
        <v>0.87152724963718675</v>
      </c>
      <c r="G947">
        <f t="shared" ca="1" si="259"/>
        <v>0.12635117056580836</v>
      </c>
      <c r="H947">
        <f t="shared" ca="1" si="259"/>
        <v>0.10087437841348246</v>
      </c>
      <c r="I947">
        <f t="shared" ca="1" si="259"/>
        <v>2.3974875871282442E-2</v>
      </c>
      <c r="J947">
        <f t="shared" ca="1" si="259"/>
        <v>6.2983443772390846E-4</v>
      </c>
      <c r="K947">
        <f t="shared" ca="1" si="259"/>
        <v>0.64027197329088625</v>
      </c>
      <c r="L947" s="42">
        <f t="shared" ca="1" si="246"/>
        <v>0</v>
      </c>
      <c r="M947" s="42">
        <f t="shared" ca="1" si="247"/>
        <v>0.23199266590693507</v>
      </c>
      <c r="N947" s="42">
        <f t="shared" ca="1" si="248"/>
        <v>0.19711741786821393</v>
      </c>
      <c r="O947" s="42">
        <f t="shared" ca="1" si="249"/>
        <v>0.28211487931568108</v>
      </c>
      <c r="P947" s="42">
        <f t="shared" ca="1" si="250"/>
        <v>4.0900092625224461E-2</v>
      </c>
      <c r="Q947" s="42">
        <f t="shared" ca="1" si="251"/>
        <v>3.2653210905351455E-2</v>
      </c>
      <c r="R947" s="42">
        <f t="shared" ca="1" si="252"/>
        <v>7.7607088198917108E-3</v>
      </c>
      <c r="S947" s="42">
        <f t="shared" ca="1" si="253"/>
        <v>2.0387849773063332E-4</v>
      </c>
      <c r="T947" s="42">
        <f t="shared" ca="1" si="254"/>
        <v>0.20725714606097168</v>
      </c>
      <c r="U947">
        <f ca="1">+(L947^2*Markiwitz!$B$4^2)+(M947^2*Markiwitz!$C$4^2)+(N947^2*Markiwitz!$D$4^2)+(O947^2*Markiwitz!$E$4^2)+(P947^2*Markiwitz!$F$4^2)+(Q947^2*Markiwitz!$G$4^2)+(R947^2*Markiwitz!$H$4^2)+(S947^2*Markiwitz!$I$4^2)+(T947^2*Markiwitz!$J$4^2)+(2*L947*M947*Markiwitz!$B$8)+(2*L947*N947*Markiwitz!$E$8)+(2*L947*O947*Markiwitz!$H$8)+(2*L947*P947*Markiwitz!$B$11)+(2*L947*Q947*Markiwitz!$E$11)+(2*L947*R947*Markiwitz!$H$11)+(2*L947*S947*Markiwitz!$K$8)+(2*L947*T947*Markiwitz!$K$11)</f>
        <v>1.2887462049416702E-2</v>
      </c>
      <c r="V947" s="5">
        <f t="shared" ca="1" si="245"/>
        <v>0.1135229582481742</v>
      </c>
      <c r="W947" s="42">
        <f ca="1">SUMPRODUCT(L947:T947,Markiwitz!$B$3:$J$3)</f>
        <v>0.27193687059289073</v>
      </c>
    </row>
    <row r="948" spans="1:23" x14ac:dyDescent="0.25">
      <c r="A948">
        <v>947</v>
      </c>
      <c r="B948" s="25">
        <f t="shared" ca="1" si="244"/>
        <v>0.99999999999999989</v>
      </c>
      <c r="C948" s="46">
        <v>0</v>
      </c>
      <c r="D948">
        <f t="shared" ca="1" si="259"/>
        <v>0.28965190139395469</v>
      </c>
      <c r="E948">
        <f t="shared" ca="1" si="259"/>
        <v>1.7637177899931467E-2</v>
      </c>
      <c r="F948">
        <f t="shared" ca="1" si="259"/>
        <v>0.24303457477412116</v>
      </c>
      <c r="G948">
        <f t="shared" ca="1" si="259"/>
        <v>0.25928748369183119</v>
      </c>
      <c r="H948">
        <f t="shared" ca="1" si="259"/>
        <v>0.94136081965147445</v>
      </c>
      <c r="I948">
        <f t="shared" ca="1" si="259"/>
        <v>0.48031033967299341</v>
      </c>
      <c r="J948">
        <f t="shared" ca="1" si="259"/>
        <v>0.55676489137207819</v>
      </c>
      <c r="K948">
        <f t="shared" ca="1" si="259"/>
        <v>7.5770131954662645E-2</v>
      </c>
      <c r="L948" s="42">
        <f t="shared" ca="1" si="246"/>
        <v>0</v>
      </c>
      <c r="M948" s="42">
        <f t="shared" ca="1" si="247"/>
        <v>0.10114189174342329</v>
      </c>
      <c r="N948" s="42">
        <f t="shared" ca="1" si="248"/>
        <v>6.1586253334762224E-3</v>
      </c>
      <c r="O948" s="42">
        <f t="shared" ca="1" si="249"/>
        <v>8.4863853934383685E-2</v>
      </c>
      <c r="P948" s="42">
        <f t="shared" ca="1" si="250"/>
        <v>9.0539114294697867E-2</v>
      </c>
      <c r="Q948" s="42">
        <f t="shared" ca="1" si="251"/>
        <v>0.32870840361994869</v>
      </c>
      <c r="R948" s="42">
        <f t="shared" ca="1" si="252"/>
        <v>0.16771682196686133</v>
      </c>
      <c r="S948" s="42">
        <f t="shared" ca="1" si="253"/>
        <v>0.19441354984617701</v>
      </c>
      <c r="T948" s="42">
        <f t="shared" ca="1" si="254"/>
        <v>2.645773926103194E-2</v>
      </c>
      <c r="U948">
        <f ca="1">+(L948^2*Markiwitz!$B$4^2)+(M948^2*Markiwitz!$C$4^2)+(N948^2*Markiwitz!$D$4^2)+(O948^2*Markiwitz!$E$4^2)+(P948^2*Markiwitz!$F$4^2)+(Q948^2*Markiwitz!$G$4^2)+(R948^2*Markiwitz!$H$4^2)+(S948^2*Markiwitz!$I$4^2)+(T948^2*Markiwitz!$J$4^2)+(2*L948*M948*Markiwitz!$B$8)+(2*L948*N948*Markiwitz!$E$8)+(2*L948*O948*Markiwitz!$H$8)+(2*L948*P948*Markiwitz!$B$11)+(2*L948*Q948*Markiwitz!$E$11)+(2*L948*R948*Markiwitz!$H$11)+(2*L948*S948*Markiwitz!$K$8)+(2*L948*T948*Markiwitz!$K$11)</f>
        <v>3.8152440258153314E-2</v>
      </c>
      <c r="V948" s="5">
        <f t="shared" ca="1" si="245"/>
        <v>0.19532649655935908</v>
      </c>
      <c r="W948" s="42">
        <f ca="1">SUMPRODUCT(L948:T948,Markiwitz!$B$3:$J$3)</f>
        <v>0.97543705980991446</v>
      </c>
    </row>
    <row r="949" spans="1:23" x14ac:dyDescent="0.25">
      <c r="A949">
        <v>948</v>
      </c>
      <c r="B949" s="25">
        <f t="shared" ca="1" si="244"/>
        <v>1</v>
      </c>
      <c r="C949" s="46">
        <v>0</v>
      </c>
      <c r="D949">
        <f t="shared" ca="1" si="259"/>
        <v>0.82545040260805791</v>
      </c>
      <c r="E949">
        <f t="shared" ca="1" si="259"/>
        <v>0.4012966864455606</v>
      </c>
      <c r="F949">
        <f t="shared" ca="1" si="259"/>
        <v>0.94921979101040421</v>
      </c>
      <c r="G949">
        <f t="shared" ca="1" si="259"/>
        <v>0.46280697070456611</v>
      </c>
      <c r="H949">
        <f t="shared" ca="1" si="259"/>
        <v>0.82334388588470253</v>
      </c>
      <c r="I949">
        <f t="shared" ca="1" si="259"/>
        <v>0.8217614525000142</v>
      </c>
      <c r="J949">
        <f t="shared" ca="1" si="259"/>
        <v>0.65197043116847109</v>
      </c>
      <c r="K949">
        <f t="shared" ca="1" si="259"/>
        <v>0.48366796479051732</v>
      </c>
      <c r="L949" s="42">
        <f t="shared" ca="1" si="246"/>
        <v>0</v>
      </c>
      <c r="M949" s="42">
        <f t="shared" ca="1" si="247"/>
        <v>0.15231067888323022</v>
      </c>
      <c r="N949" s="42">
        <f t="shared" ca="1" si="248"/>
        <v>7.4046569670323456E-2</v>
      </c>
      <c r="O949" s="42">
        <f t="shared" ca="1" si="249"/>
        <v>0.17514839210374777</v>
      </c>
      <c r="P949" s="42">
        <f t="shared" ca="1" si="250"/>
        <v>8.5396340806407151E-2</v>
      </c>
      <c r="Q949" s="42">
        <f t="shared" ca="1" si="251"/>
        <v>0.15192198806522419</v>
      </c>
      <c r="R949" s="42">
        <f t="shared" ca="1" si="252"/>
        <v>0.15163000019733069</v>
      </c>
      <c r="S949" s="42">
        <f t="shared" ca="1" si="253"/>
        <v>0.12030045496290462</v>
      </c>
      <c r="T949" s="42">
        <f t="shared" ca="1" si="254"/>
        <v>8.9245575310831951E-2</v>
      </c>
      <c r="U949">
        <f ca="1">+(L949^2*Markiwitz!$B$4^2)+(M949^2*Markiwitz!$C$4^2)+(N949^2*Markiwitz!$D$4^2)+(O949^2*Markiwitz!$E$4^2)+(P949^2*Markiwitz!$F$4^2)+(Q949^2*Markiwitz!$G$4^2)+(R949^2*Markiwitz!$H$4^2)+(S949^2*Markiwitz!$I$4^2)+(T949^2*Markiwitz!$J$4^2)+(2*L949*M949*Markiwitz!$B$8)+(2*L949*N949*Markiwitz!$E$8)+(2*L949*O949*Markiwitz!$H$8)+(2*L949*P949*Markiwitz!$B$11)+(2*L949*Q949*Markiwitz!$E$11)+(2*L949*R949*Markiwitz!$H$11)+(2*L949*S949*Markiwitz!$K$8)+(2*L949*T949*Markiwitz!$K$11)</f>
        <v>1.4835678131453429E-2</v>
      </c>
      <c r="V949" s="5">
        <f t="shared" ca="1" si="245"/>
        <v>0.12180179855590569</v>
      </c>
      <c r="W949" s="42">
        <f ca="1">SUMPRODUCT(L949:T949,Markiwitz!$B$3:$J$3)</f>
        <v>0.54146249267344815</v>
      </c>
    </row>
    <row r="950" spans="1:23" x14ac:dyDescent="0.25">
      <c r="A950">
        <v>949</v>
      </c>
      <c r="B950" s="25">
        <f t="shared" ca="1" si="244"/>
        <v>0.99999999999999989</v>
      </c>
      <c r="C950" s="46">
        <v>0</v>
      </c>
      <c r="D950">
        <f t="shared" ca="1" si="259"/>
        <v>0.2583316468891913</v>
      </c>
      <c r="E950">
        <f t="shared" ca="1" si="259"/>
        <v>0.59893960504154253</v>
      </c>
      <c r="F950">
        <f t="shared" ca="1" si="259"/>
        <v>8.7964984883457942E-2</v>
      </c>
      <c r="G950">
        <f t="shared" ca="1" si="259"/>
        <v>0.4720707936802061</v>
      </c>
      <c r="H950">
        <f t="shared" ca="1" si="259"/>
        <v>0.3400906212506003</v>
      </c>
      <c r="I950">
        <f t="shared" ca="1" si="259"/>
        <v>0.57615257475749115</v>
      </c>
      <c r="J950">
        <f t="shared" ca="1" si="259"/>
        <v>0.60741605954155653</v>
      </c>
      <c r="K950">
        <f t="shared" ca="1" si="259"/>
        <v>0.38509687972662665</v>
      </c>
      <c r="L950" s="42">
        <f t="shared" ca="1" si="246"/>
        <v>0</v>
      </c>
      <c r="M950" s="42">
        <f t="shared" ca="1" si="247"/>
        <v>7.7668893828519353E-2</v>
      </c>
      <c r="N950" s="42">
        <f t="shared" ca="1" si="248"/>
        <v>0.18007463333991253</v>
      </c>
      <c r="O950" s="42">
        <f t="shared" ca="1" si="249"/>
        <v>2.6447178089919358E-2</v>
      </c>
      <c r="P950" s="42">
        <f t="shared" ca="1" si="250"/>
        <v>0.14193079630549468</v>
      </c>
      <c r="Q950" s="42">
        <f t="shared" ca="1" si="251"/>
        <v>0.10225019919962912</v>
      </c>
      <c r="R950" s="42">
        <f t="shared" ca="1" si="252"/>
        <v>0.17322358176682209</v>
      </c>
      <c r="S950" s="42">
        <f t="shared" ca="1" si="253"/>
        <v>0.18262312808506567</v>
      </c>
      <c r="T950" s="42">
        <f t="shared" ca="1" si="254"/>
        <v>0.11578158938463726</v>
      </c>
      <c r="U950">
        <f ca="1">+(L950^2*Markiwitz!$B$4^2)+(M950^2*Markiwitz!$C$4^2)+(N950^2*Markiwitz!$D$4^2)+(O950^2*Markiwitz!$E$4^2)+(P950^2*Markiwitz!$F$4^2)+(Q950^2*Markiwitz!$G$4^2)+(R950^2*Markiwitz!$H$4^2)+(S950^2*Markiwitz!$I$4^2)+(T950^2*Markiwitz!$J$4^2)+(2*L950*M950*Markiwitz!$B$8)+(2*L950*N950*Markiwitz!$E$8)+(2*L950*O950*Markiwitz!$H$8)+(2*L950*P950*Markiwitz!$B$11)+(2*L950*Q950*Markiwitz!$E$11)+(2*L950*R950*Markiwitz!$H$11)+(2*L950*S950*Markiwitz!$K$8)+(2*L950*T950*Markiwitz!$K$11)</f>
        <v>1.4547845283959015E-2</v>
      </c>
      <c r="V950" s="5">
        <f t="shared" ca="1" si="245"/>
        <v>0.12061444890210714</v>
      </c>
      <c r="W950" s="42">
        <f ca="1">SUMPRODUCT(L950:T950,Markiwitz!$B$3:$J$3)</f>
        <v>0.38933245039529285</v>
      </c>
    </row>
    <row r="951" spans="1:23" x14ac:dyDescent="0.25">
      <c r="A951">
        <v>950</v>
      </c>
      <c r="B951" s="25">
        <f t="shared" ca="1" si="244"/>
        <v>1</v>
      </c>
      <c r="C951" s="46">
        <v>0</v>
      </c>
      <c r="D951">
        <f t="shared" ca="1" si="259"/>
        <v>0.62751769218498354</v>
      </c>
      <c r="E951">
        <f t="shared" ca="1" si="259"/>
        <v>0.35735195640257722</v>
      </c>
      <c r="F951">
        <f t="shared" ca="1" si="259"/>
        <v>0.27027450045258972</v>
      </c>
      <c r="G951">
        <f t="shared" ca="1" si="259"/>
        <v>0.89814290245234274</v>
      </c>
      <c r="H951">
        <f t="shared" ca="1" si="259"/>
        <v>0.53158533798214003</v>
      </c>
      <c r="I951">
        <f t="shared" ca="1" si="259"/>
        <v>0.47813303954542685</v>
      </c>
      <c r="J951">
        <f t="shared" ca="1" si="259"/>
        <v>0.11376498385377964</v>
      </c>
      <c r="K951">
        <f t="shared" ca="1" si="259"/>
        <v>0.94322287908465419</v>
      </c>
      <c r="L951" s="42">
        <f t="shared" ca="1" si="246"/>
        <v>0</v>
      </c>
      <c r="M951" s="42">
        <f t="shared" ca="1" si="247"/>
        <v>0.14870111129815405</v>
      </c>
      <c r="N951" s="42">
        <f t="shared" ca="1" si="248"/>
        <v>8.4680692996251319E-2</v>
      </c>
      <c r="O951" s="42">
        <f t="shared" ca="1" si="249"/>
        <v>6.4046191961398977E-2</v>
      </c>
      <c r="P951" s="42">
        <f t="shared" ca="1" si="250"/>
        <v>0.21283040998283567</v>
      </c>
      <c r="Q951" s="42">
        <f t="shared" ca="1" si="251"/>
        <v>0.12596828980631669</v>
      </c>
      <c r="R951" s="42">
        <f t="shared" ca="1" si="252"/>
        <v>0.11330184824145202</v>
      </c>
      <c r="S951" s="42">
        <f t="shared" ca="1" si="253"/>
        <v>2.6958569832460904E-2</v>
      </c>
      <c r="T951" s="42">
        <f t="shared" ca="1" si="254"/>
        <v>0.22351288588113027</v>
      </c>
      <c r="U951">
        <f ca="1">+(L951^2*Markiwitz!$B$4^2)+(M951^2*Markiwitz!$C$4^2)+(N951^2*Markiwitz!$D$4^2)+(O951^2*Markiwitz!$E$4^2)+(P951^2*Markiwitz!$F$4^2)+(Q951^2*Markiwitz!$G$4^2)+(R951^2*Markiwitz!$H$4^2)+(S951^2*Markiwitz!$I$4^2)+(T951^2*Markiwitz!$J$4^2)+(2*L951*M951*Markiwitz!$B$8)+(2*L951*N951*Markiwitz!$E$8)+(2*L951*O951*Markiwitz!$H$8)+(2*L951*P951*Markiwitz!$B$11)+(2*L951*Q951*Markiwitz!$E$11)+(2*L951*R951*Markiwitz!$H$11)+(2*L951*S951*Markiwitz!$K$8)+(2*L951*T951*Markiwitz!$K$11)</f>
        <v>1.3257951909146946E-2</v>
      </c>
      <c r="V951" s="5">
        <f t="shared" ca="1" si="245"/>
        <v>0.11514318003749482</v>
      </c>
      <c r="W951" s="42">
        <f ca="1">SUMPRODUCT(L951:T951,Markiwitz!$B$3:$J$3)</f>
        <v>0.49356470603189717</v>
      </c>
    </row>
    <row r="952" spans="1:23" x14ac:dyDescent="0.25">
      <c r="A952">
        <v>951</v>
      </c>
      <c r="B952" s="25">
        <f t="shared" ca="1" si="244"/>
        <v>1</v>
      </c>
      <c r="C952" s="46">
        <v>0</v>
      </c>
      <c r="D952">
        <f t="shared" ref="D952:K961" ca="1" si="260">RAND()</f>
        <v>9.7973591846314378E-2</v>
      </c>
      <c r="E952">
        <f t="shared" ca="1" si="260"/>
        <v>0.24615634984566659</v>
      </c>
      <c r="F952">
        <f t="shared" ca="1" si="260"/>
        <v>2.7299766403621084E-2</v>
      </c>
      <c r="G952">
        <f t="shared" ca="1" si="260"/>
        <v>0.91054228082850375</v>
      </c>
      <c r="H952">
        <f t="shared" ca="1" si="260"/>
        <v>0.325845201854152</v>
      </c>
      <c r="I952">
        <f t="shared" ca="1" si="260"/>
        <v>0.8316411424890845</v>
      </c>
      <c r="J952">
        <f t="shared" ca="1" si="260"/>
        <v>0.13852076993587026</v>
      </c>
      <c r="K952">
        <f t="shared" ca="1" si="260"/>
        <v>0.93934991331375661</v>
      </c>
      <c r="L952" s="42">
        <f t="shared" ca="1" si="246"/>
        <v>0</v>
      </c>
      <c r="M952" s="42">
        <f t="shared" ca="1" si="247"/>
        <v>2.7854542860858835E-2</v>
      </c>
      <c r="N952" s="42">
        <f t="shared" ca="1" si="248"/>
        <v>6.9983885126965628E-2</v>
      </c>
      <c r="O952" s="42">
        <f t="shared" ca="1" si="249"/>
        <v>7.7615049019936853E-3</v>
      </c>
      <c r="P952" s="42">
        <f t="shared" ca="1" si="250"/>
        <v>0.25887321787433099</v>
      </c>
      <c r="Q952" s="42">
        <f t="shared" ca="1" si="251"/>
        <v>9.2639955012459946E-2</v>
      </c>
      <c r="R952" s="42">
        <f t="shared" ca="1" si="252"/>
        <v>0.23644110021661155</v>
      </c>
      <c r="S952" s="42">
        <f t="shared" ca="1" si="253"/>
        <v>3.9382374888841158E-2</v>
      </c>
      <c r="T952" s="42">
        <f t="shared" ca="1" si="254"/>
        <v>0.26706341911793818</v>
      </c>
      <c r="U952">
        <f ca="1">+(L952^2*Markiwitz!$B$4^2)+(M952^2*Markiwitz!$C$4^2)+(N952^2*Markiwitz!$D$4^2)+(O952^2*Markiwitz!$E$4^2)+(P952^2*Markiwitz!$F$4^2)+(Q952^2*Markiwitz!$G$4^2)+(R952^2*Markiwitz!$H$4^2)+(S952^2*Markiwitz!$I$4^2)+(T952^2*Markiwitz!$J$4^2)+(2*L952*M952*Markiwitz!$B$8)+(2*L952*N952*Markiwitz!$E$8)+(2*L952*O952*Markiwitz!$H$8)+(2*L952*P952*Markiwitz!$B$11)+(2*L952*Q952*Markiwitz!$E$11)+(2*L952*R952*Markiwitz!$H$11)+(2*L952*S952*Markiwitz!$K$8)+(2*L952*T952*Markiwitz!$K$11)</f>
        <v>1.7063616179712315E-2</v>
      </c>
      <c r="V952" s="5">
        <f t="shared" ca="1" si="245"/>
        <v>0.13062777721339483</v>
      </c>
      <c r="W952" s="42">
        <f ca="1">SUMPRODUCT(L952:T952,Markiwitz!$B$3:$J$3)</f>
        <v>0.39030225934731089</v>
      </c>
    </row>
    <row r="953" spans="1:23" x14ac:dyDescent="0.25">
      <c r="A953">
        <v>952</v>
      </c>
      <c r="B953" s="25">
        <f t="shared" ca="1" si="244"/>
        <v>0.99999999999999989</v>
      </c>
      <c r="C953" s="46">
        <v>0</v>
      </c>
      <c r="D953">
        <f t="shared" ca="1" si="260"/>
        <v>0.18650930039958591</v>
      </c>
      <c r="E953">
        <f t="shared" ca="1" si="260"/>
        <v>9.5219635895346766E-2</v>
      </c>
      <c r="F953">
        <f t="shared" ca="1" si="260"/>
        <v>0.28658988883123604</v>
      </c>
      <c r="G953">
        <f t="shared" ca="1" si="260"/>
        <v>0.37759495610786875</v>
      </c>
      <c r="H953">
        <f t="shared" ca="1" si="260"/>
        <v>0.72780211855779497</v>
      </c>
      <c r="I953">
        <f t="shared" ca="1" si="260"/>
        <v>0.16700938943395727</v>
      </c>
      <c r="J953">
        <f t="shared" ca="1" si="260"/>
        <v>0.55594062422098922</v>
      </c>
      <c r="K953">
        <f t="shared" ca="1" si="260"/>
        <v>0.85837551828674974</v>
      </c>
      <c r="L953" s="42">
        <f t="shared" ca="1" si="246"/>
        <v>0</v>
      </c>
      <c r="M953" s="42">
        <f t="shared" ca="1" si="247"/>
        <v>5.7298594906135231E-2</v>
      </c>
      <c r="N953" s="42">
        <f t="shared" ca="1" si="248"/>
        <v>2.9252972010447159E-2</v>
      </c>
      <c r="O953" s="42">
        <f t="shared" ca="1" si="249"/>
        <v>8.8044928103605619E-2</v>
      </c>
      <c r="P953" s="42">
        <f t="shared" ca="1" si="250"/>
        <v>0.11600311824810598</v>
      </c>
      <c r="Q953" s="42">
        <f t="shared" ca="1" si="251"/>
        <v>0.22359227488240951</v>
      </c>
      <c r="R953" s="42">
        <f t="shared" ca="1" si="252"/>
        <v>5.1307915102332055E-2</v>
      </c>
      <c r="S953" s="42">
        <f t="shared" ca="1" si="253"/>
        <v>0.17079371672541613</v>
      </c>
      <c r="T953" s="42">
        <f t="shared" ca="1" si="254"/>
        <v>0.26370648002154828</v>
      </c>
      <c r="U953">
        <f ca="1">+(L953^2*Markiwitz!$B$4^2)+(M953^2*Markiwitz!$C$4^2)+(N953^2*Markiwitz!$D$4^2)+(O953^2*Markiwitz!$E$4^2)+(P953^2*Markiwitz!$F$4^2)+(Q953^2*Markiwitz!$G$4^2)+(R953^2*Markiwitz!$H$4^2)+(S953^2*Markiwitz!$I$4^2)+(T953^2*Markiwitz!$J$4^2)+(2*L953*M953*Markiwitz!$B$8)+(2*L953*N953*Markiwitz!$E$8)+(2*L953*O953*Markiwitz!$H$8)+(2*L953*P953*Markiwitz!$B$11)+(2*L953*Q953*Markiwitz!$E$11)+(2*L953*R953*Markiwitz!$H$11)+(2*L953*S953*Markiwitz!$K$8)+(2*L953*T953*Markiwitz!$K$11)</f>
        <v>2.0927150963186425E-2</v>
      </c>
      <c r="V953" s="5">
        <f t="shared" ca="1" si="245"/>
        <v>0.14466219604024552</v>
      </c>
      <c r="W953" s="42">
        <f ca="1">SUMPRODUCT(L953:T953,Markiwitz!$B$3:$J$3)</f>
        <v>0.7029568911492059</v>
      </c>
    </row>
    <row r="954" spans="1:23" x14ac:dyDescent="0.25">
      <c r="A954">
        <v>953</v>
      </c>
      <c r="B954" s="25">
        <f t="shared" ca="1" si="244"/>
        <v>1</v>
      </c>
      <c r="C954" s="46">
        <v>0</v>
      </c>
      <c r="D954">
        <f t="shared" ca="1" si="260"/>
        <v>0.23588846494267002</v>
      </c>
      <c r="E954">
        <f t="shared" ca="1" si="260"/>
        <v>0.95934133865298132</v>
      </c>
      <c r="F954">
        <f t="shared" ca="1" si="260"/>
        <v>0.16381921540763444</v>
      </c>
      <c r="G954">
        <f t="shared" ca="1" si="260"/>
        <v>0.55182533165899861</v>
      </c>
      <c r="H954">
        <f t="shared" ca="1" si="260"/>
        <v>9.9533722163970384E-2</v>
      </c>
      <c r="I954">
        <f t="shared" ca="1" si="260"/>
        <v>0.4586395402315897</v>
      </c>
      <c r="J954">
        <f t="shared" ca="1" si="260"/>
        <v>0.95674645564760719</v>
      </c>
      <c r="K954">
        <f t="shared" ca="1" si="260"/>
        <v>0.99273074951113249</v>
      </c>
      <c r="L954" s="42">
        <f t="shared" ca="1" si="246"/>
        <v>0</v>
      </c>
      <c r="M954" s="42">
        <f t="shared" ca="1" si="247"/>
        <v>5.3386248724948862E-2</v>
      </c>
      <c r="N954" s="42">
        <f t="shared" ca="1" si="248"/>
        <v>0.21711801520223056</v>
      </c>
      <c r="O954" s="42">
        <f t="shared" ca="1" si="249"/>
        <v>3.7075544926724109E-2</v>
      </c>
      <c r="P954" s="42">
        <f t="shared" ca="1" si="250"/>
        <v>0.12488904201328617</v>
      </c>
      <c r="Q954" s="42">
        <f t="shared" ca="1" si="251"/>
        <v>2.2526459906622054E-2</v>
      </c>
      <c r="R954" s="42">
        <f t="shared" ca="1" si="252"/>
        <v>0.10379924501967762</v>
      </c>
      <c r="S954" s="42">
        <f t="shared" ca="1" si="253"/>
        <v>0.21653074159573729</v>
      </c>
      <c r="T954" s="42">
        <f t="shared" ca="1" si="254"/>
        <v>0.22467470261077338</v>
      </c>
      <c r="U954">
        <f ca="1">+(L954^2*Markiwitz!$B$4^2)+(M954^2*Markiwitz!$C$4^2)+(N954^2*Markiwitz!$D$4^2)+(O954^2*Markiwitz!$E$4^2)+(P954^2*Markiwitz!$F$4^2)+(Q954^2*Markiwitz!$G$4^2)+(R954^2*Markiwitz!$H$4^2)+(S954^2*Markiwitz!$I$4^2)+(T954^2*Markiwitz!$J$4^2)+(2*L954*M954*Markiwitz!$B$8)+(2*L954*N954*Markiwitz!$E$8)+(2*L954*O954*Markiwitz!$H$8)+(2*L954*P954*Markiwitz!$B$11)+(2*L954*Q954*Markiwitz!$E$11)+(2*L954*R954*Markiwitz!$H$11)+(2*L954*S954*Markiwitz!$K$8)+(2*L954*T954*Markiwitz!$K$11)</f>
        <v>1.2892042664834309E-2</v>
      </c>
      <c r="V954" s="5">
        <f t="shared" ca="1" si="245"/>
        <v>0.11354313129746911</v>
      </c>
      <c r="W954" s="42">
        <f ca="1">SUMPRODUCT(L954:T954,Markiwitz!$B$3:$J$3)</f>
        <v>0.1713278203401134</v>
      </c>
    </row>
    <row r="955" spans="1:23" x14ac:dyDescent="0.25">
      <c r="A955">
        <v>954</v>
      </c>
      <c r="B955" s="25">
        <f t="shared" ca="1" si="244"/>
        <v>1</v>
      </c>
      <c r="C955" s="46">
        <v>0</v>
      </c>
      <c r="D955">
        <f t="shared" ca="1" si="260"/>
        <v>0.66948247978412079</v>
      </c>
      <c r="E955">
        <f t="shared" ca="1" si="260"/>
        <v>0.81270689504122129</v>
      </c>
      <c r="F955">
        <f t="shared" ca="1" si="260"/>
        <v>0.11214166106494372</v>
      </c>
      <c r="G955">
        <f t="shared" ca="1" si="260"/>
        <v>0.22185208065582007</v>
      </c>
      <c r="H955">
        <f t="shared" ca="1" si="260"/>
        <v>0.69573501242632285</v>
      </c>
      <c r="I955">
        <f t="shared" ca="1" si="260"/>
        <v>0.33813021566702539</v>
      </c>
      <c r="J955">
        <f t="shared" ca="1" si="260"/>
        <v>7.228095727688133E-2</v>
      </c>
      <c r="K955">
        <f t="shared" ca="1" si="260"/>
        <v>0.8532320870603155</v>
      </c>
      <c r="L955" s="42">
        <f t="shared" ca="1" si="246"/>
        <v>0</v>
      </c>
      <c r="M955" s="42">
        <f t="shared" ca="1" si="247"/>
        <v>0.17731998259617254</v>
      </c>
      <c r="N955" s="42">
        <f t="shared" ca="1" si="248"/>
        <v>0.21525458370616027</v>
      </c>
      <c r="O955" s="42">
        <f t="shared" ca="1" si="249"/>
        <v>2.9701983231515992E-2</v>
      </c>
      <c r="P955" s="42">
        <f t="shared" ca="1" si="250"/>
        <v>5.876002474851881E-2</v>
      </c>
      <c r="Q955" s="42">
        <f t="shared" ca="1" si="251"/>
        <v>0.18427326184064477</v>
      </c>
      <c r="R955" s="42">
        <f t="shared" ca="1" si="252"/>
        <v>8.9557599739802957E-2</v>
      </c>
      <c r="S955" s="42">
        <f t="shared" ca="1" si="253"/>
        <v>1.9144426438917672E-2</v>
      </c>
      <c r="T955" s="42">
        <f t="shared" ca="1" si="254"/>
        <v>0.22598813769826698</v>
      </c>
      <c r="U955">
        <f ca="1">+(L955^2*Markiwitz!$B$4^2)+(M955^2*Markiwitz!$C$4^2)+(N955^2*Markiwitz!$D$4^2)+(O955^2*Markiwitz!$E$4^2)+(P955^2*Markiwitz!$F$4^2)+(Q955^2*Markiwitz!$G$4^2)+(R955^2*Markiwitz!$H$4^2)+(S955^2*Markiwitz!$I$4^2)+(T955^2*Markiwitz!$J$4^2)+(2*L955*M955*Markiwitz!$B$8)+(2*L955*N955*Markiwitz!$E$8)+(2*L955*O955*Markiwitz!$H$8)+(2*L955*P955*Markiwitz!$B$11)+(2*L955*Q955*Markiwitz!$E$11)+(2*L955*R955*Markiwitz!$H$11)+(2*L955*S955*Markiwitz!$K$8)+(2*L955*T955*Markiwitz!$K$11)</f>
        <v>1.5712190726632377E-2</v>
      </c>
      <c r="V955" s="5">
        <f t="shared" ca="1" si="245"/>
        <v>0.12534827771705673</v>
      </c>
      <c r="W955" s="42">
        <f ca="1">SUMPRODUCT(L955:T955,Markiwitz!$B$3:$J$3)</f>
        <v>0.62310532243799621</v>
      </c>
    </row>
    <row r="956" spans="1:23" x14ac:dyDescent="0.25">
      <c r="A956">
        <v>955</v>
      </c>
      <c r="B956" s="25">
        <f t="shared" ca="1" si="244"/>
        <v>1</v>
      </c>
      <c r="C956" s="46">
        <v>0</v>
      </c>
      <c r="D956">
        <f t="shared" ca="1" si="260"/>
        <v>0.10257159495753254</v>
      </c>
      <c r="E956">
        <f t="shared" ca="1" si="260"/>
        <v>0.47551668875211184</v>
      </c>
      <c r="F956">
        <f t="shared" ca="1" si="260"/>
        <v>0.93249138934116393</v>
      </c>
      <c r="G956">
        <f t="shared" ca="1" si="260"/>
        <v>0.65092650938689134</v>
      </c>
      <c r="H956">
        <f t="shared" ca="1" si="260"/>
        <v>0.74422380576543257</v>
      </c>
      <c r="I956">
        <f t="shared" ca="1" si="260"/>
        <v>0.89638289230668222</v>
      </c>
      <c r="J956">
        <f t="shared" ca="1" si="260"/>
        <v>0.97014364920183882</v>
      </c>
      <c r="K956">
        <f t="shared" ca="1" si="260"/>
        <v>0.84690706656857395</v>
      </c>
      <c r="L956" s="42">
        <f t="shared" ca="1" si="246"/>
        <v>0</v>
      </c>
      <c r="M956" s="42">
        <f t="shared" ca="1" si="247"/>
        <v>1.8253890138637867E-2</v>
      </c>
      <c r="N956" s="42">
        <f t="shared" ca="1" si="248"/>
        <v>8.462410474521409E-2</v>
      </c>
      <c r="O956" s="42">
        <f t="shared" ca="1" si="249"/>
        <v>0.16594843224683017</v>
      </c>
      <c r="P956" s="42">
        <f t="shared" ca="1" si="250"/>
        <v>0.11584046241646916</v>
      </c>
      <c r="Q956" s="42">
        <f t="shared" ca="1" si="251"/>
        <v>0.13244387585691467</v>
      </c>
      <c r="R956" s="42">
        <f t="shared" ca="1" si="252"/>
        <v>0.15952247642337189</v>
      </c>
      <c r="S956" s="42">
        <f t="shared" ca="1" si="253"/>
        <v>0.17264911985193923</v>
      </c>
      <c r="T956" s="42">
        <f t="shared" ca="1" si="254"/>
        <v>0.1507176383206229</v>
      </c>
      <c r="U956">
        <f ca="1">+(L956^2*Markiwitz!$B$4^2)+(M956^2*Markiwitz!$C$4^2)+(N956^2*Markiwitz!$D$4^2)+(O956^2*Markiwitz!$E$4^2)+(P956^2*Markiwitz!$F$4^2)+(Q956^2*Markiwitz!$G$4^2)+(R956^2*Markiwitz!$H$4^2)+(S956^2*Markiwitz!$I$4^2)+(T956^2*Markiwitz!$J$4^2)+(2*L956*M956*Markiwitz!$B$8)+(2*L956*N956*Markiwitz!$E$8)+(2*L956*O956*Markiwitz!$H$8)+(2*L956*P956*Markiwitz!$B$11)+(2*L956*Q956*Markiwitz!$E$11)+(2*L956*R956*Markiwitz!$H$11)+(2*L956*S956*Markiwitz!$K$8)+(2*L956*T956*Markiwitz!$K$11)</f>
        <v>1.5509412321357264E-2</v>
      </c>
      <c r="V956" s="5">
        <f t="shared" ca="1" si="245"/>
        <v>0.12453679103524895</v>
      </c>
      <c r="W956" s="42">
        <f ca="1">SUMPRODUCT(L956:T956,Markiwitz!$B$3:$J$3)</f>
        <v>0.47960178439234591</v>
      </c>
    </row>
    <row r="957" spans="1:23" x14ac:dyDescent="0.25">
      <c r="A957">
        <v>956</v>
      </c>
      <c r="B957" s="25">
        <f t="shared" ca="1" si="244"/>
        <v>0.99999999999999989</v>
      </c>
      <c r="C957" s="46">
        <v>0</v>
      </c>
      <c r="D957">
        <f t="shared" ca="1" si="260"/>
        <v>0.35141419354641068</v>
      </c>
      <c r="E957">
        <f t="shared" ca="1" si="260"/>
        <v>0.60937358985401791</v>
      </c>
      <c r="F957">
        <f t="shared" ca="1" si="260"/>
        <v>0.31007197602077874</v>
      </c>
      <c r="G957">
        <f t="shared" ca="1" si="260"/>
        <v>5.2569434949286786E-2</v>
      </c>
      <c r="H957">
        <f t="shared" ca="1" si="260"/>
        <v>9.4661525193648011E-2</v>
      </c>
      <c r="I957">
        <f t="shared" ca="1" si="260"/>
        <v>0.16278351164464777</v>
      </c>
      <c r="J957">
        <f t="shared" ca="1" si="260"/>
        <v>0.34835370876392002</v>
      </c>
      <c r="K957">
        <f t="shared" ca="1" si="260"/>
        <v>0.74462370657314114</v>
      </c>
      <c r="L957" s="42">
        <f t="shared" ca="1" si="246"/>
        <v>0</v>
      </c>
      <c r="M957" s="42">
        <f t="shared" ca="1" si="247"/>
        <v>0.13142621207140509</v>
      </c>
      <c r="N957" s="42">
        <f t="shared" ca="1" si="248"/>
        <v>0.227901047031245</v>
      </c>
      <c r="O957" s="42">
        <f t="shared" ca="1" si="249"/>
        <v>0.11596453992551813</v>
      </c>
      <c r="P957" s="42">
        <f t="shared" ca="1" si="250"/>
        <v>1.9660565318647093E-2</v>
      </c>
      <c r="Q957" s="42">
        <f t="shared" ca="1" si="251"/>
        <v>3.5402684107749265E-2</v>
      </c>
      <c r="R957" s="42">
        <f t="shared" ca="1" si="252"/>
        <v>6.0879784357122289E-2</v>
      </c>
      <c r="S957" s="42">
        <f t="shared" ca="1" si="253"/>
        <v>0.13028161424510298</v>
      </c>
      <c r="T957" s="42">
        <f t="shared" ca="1" si="254"/>
        <v>0.27848355294321014</v>
      </c>
      <c r="U957">
        <f ca="1">+(L957^2*Markiwitz!$B$4^2)+(M957^2*Markiwitz!$C$4^2)+(N957^2*Markiwitz!$D$4^2)+(O957^2*Markiwitz!$E$4^2)+(P957^2*Markiwitz!$F$4^2)+(Q957^2*Markiwitz!$G$4^2)+(R957^2*Markiwitz!$H$4^2)+(S957^2*Markiwitz!$I$4^2)+(T957^2*Markiwitz!$J$4^2)+(2*L957*M957*Markiwitz!$B$8)+(2*L957*N957*Markiwitz!$E$8)+(2*L957*O957*Markiwitz!$H$8)+(2*L957*P957*Markiwitz!$B$11)+(2*L957*Q957*Markiwitz!$E$11)+(2*L957*R957*Markiwitz!$H$11)+(2*L957*S957*Markiwitz!$K$8)+(2*L957*T957*Markiwitz!$K$11)</f>
        <v>9.6497749921476313E-3</v>
      </c>
      <c r="V957" s="5">
        <f t="shared" ca="1" si="245"/>
        <v>9.8233268255452186E-2</v>
      </c>
      <c r="W957" s="42">
        <f ca="1">SUMPRODUCT(L957:T957,Markiwitz!$B$3:$J$3)</f>
        <v>0.2149558828522021</v>
      </c>
    </row>
    <row r="958" spans="1:23" x14ac:dyDescent="0.25">
      <c r="A958">
        <v>957</v>
      </c>
      <c r="B958" s="25">
        <f t="shared" ca="1" si="244"/>
        <v>0.99999999999999989</v>
      </c>
      <c r="C958" s="46">
        <v>0</v>
      </c>
      <c r="D958">
        <f t="shared" ca="1" si="260"/>
        <v>0.81835651351613481</v>
      </c>
      <c r="E958">
        <f t="shared" ca="1" si="260"/>
        <v>0.39312130308289117</v>
      </c>
      <c r="F958">
        <f t="shared" ca="1" si="260"/>
        <v>0.4876677711041717</v>
      </c>
      <c r="G958">
        <f t="shared" ca="1" si="260"/>
        <v>0.44414808860058197</v>
      </c>
      <c r="H958">
        <f t="shared" ca="1" si="260"/>
        <v>0.12267152518519508</v>
      </c>
      <c r="I958">
        <f t="shared" ca="1" si="260"/>
        <v>0.55217480710768696</v>
      </c>
      <c r="J958">
        <f t="shared" ca="1" si="260"/>
        <v>0.63188279876759779</v>
      </c>
      <c r="K958">
        <f t="shared" ca="1" si="260"/>
        <v>0.57442267176665807</v>
      </c>
      <c r="L958" s="42">
        <f t="shared" ca="1" si="246"/>
        <v>0</v>
      </c>
      <c r="M958" s="42">
        <f t="shared" ca="1" si="247"/>
        <v>0.20334640331439141</v>
      </c>
      <c r="N958" s="42">
        <f t="shared" ca="1" si="248"/>
        <v>9.7683346717318681E-2</v>
      </c>
      <c r="O958" s="42">
        <f t="shared" ca="1" si="249"/>
        <v>0.12117638905360048</v>
      </c>
      <c r="P958" s="42">
        <f t="shared" ca="1" si="250"/>
        <v>0.11036255576171852</v>
      </c>
      <c r="Q958" s="42">
        <f t="shared" ca="1" si="251"/>
        <v>3.0481596985551931E-2</v>
      </c>
      <c r="R958" s="42">
        <f t="shared" ca="1" si="252"/>
        <v>0.13720519012396448</v>
      </c>
      <c r="S958" s="42">
        <f t="shared" ca="1" si="253"/>
        <v>0.15701114651553269</v>
      </c>
      <c r="T958" s="42">
        <f t="shared" ca="1" si="254"/>
        <v>0.14273337152792168</v>
      </c>
      <c r="U958">
        <f ca="1">+(L958^2*Markiwitz!$B$4^2)+(M958^2*Markiwitz!$C$4^2)+(N958^2*Markiwitz!$D$4^2)+(O958^2*Markiwitz!$E$4^2)+(P958^2*Markiwitz!$F$4^2)+(Q958^2*Markiwitz!$G$4^2)+(R958^2*Markiwitz!$H$4^2)+(S958^2*Markiwitz!$I$4^2)+(T958^2*Markiwitz!$J$4^2)+(2*L958*M958*Markiwitz!$B$8)+(2*L958*N958*Markiwitz!$E$8)+(2*L958*O958*Markiwitz!$H$8)+(2*L958*P958*Markiwitz!$B$11)+(2*L958*Q958*Markiwitz!$E$11)+(2*L958*R958*Markiwitz!$H$11)+(2*L958*S958*Markiwitz!$K$8)+(2*L958*T958*Markiwitz!$K$11)</f>
        <v>9.7292611267625999E-3</v>
      </c>
      <c r="V958" s="5">
        <f t="shared" ca="1" si="245"/>
        <v>9.8637017020805129E-2</v>
      </c>
      <c r="W958" s="42">
        <f ca="1">SUMPRODUCT(L958:T958,Markiwitz!$B$3:$J$3)</f>
        <v>0.21055044442146273</v>
      </c>
    </row>
    <row r="959" spans="1:23" x14ac:dyDescent="0.25">
      <c r="A959">
        <v>958</v>
      </c>
      <c r="B959" s="25">
        <f t="shared" ca="1" si="244"/>
        <v>0.99999999999999989</v>
      </c>
      <c r="C959" s="46">
        <v>0</v>
      </c>
      <c r="D959">
        <f t="shared" ca="1" si="260"/>
        <v>0.24419277412885643</v>
      </c>
      <c r="E959">
        <f t="shared" ca="1" si="260"/>
        <v>0.17993340856939</v>
      </c>
      <c r="F959">
        <f t="shared" ca="1" si="260"/>
        <v>0.50914251098776697</v>
      </c>
      <c r="G959">
        <f t="shared" ca="1" si="260"/>
        <v>0.71712940235488198</v>
      </c>
      <c r="H959">
        <f t="shared" ca="1" si="260"/>
        <v>0.98636298853497251</v>
      </c>
      <c r="I959">
        <f t="shared" ca="1" si="260"/>
        <v>0.55030429794859026</v>
      </c>
      <c r="J959">
        <f t="shared" ca="1" si="260"/>
        <v>0.84656578211378131</v>
      </c>
      <c r="K959">
        <f t="shared" ca="1" si="260"/>
        <v>0.93448587802806649</v>
      </c>
      <c r="L959" s="42">
        <f t="shared" ca="1" si="246"/>
        <v>0</v>
      </c>
      <c r="M959" s="42">
        <f t="shared" ca="1" si="247"/>
        <v>4.9151976902259573E-2</v>
      </c>
      <c r="N959" s="42">
        <f t="shared" ca="1" si="248"/>
        <v>3.621762672338788E-2</v>
      </c>
      <c r="O959" s="42">
        <f t="shared" ca="1" si="249"/>
        <v>0.10248198796752152</v>
      </c>
      <c r="P959" s="42">
        <f t="shared" ca="1" si="250"/>
        <v>0.14434631797040162</v>
      </c>
      <c r="Q959" s="42">
        <f t="shared" ca="1" si="251"/>
        <v>0.19853859723192185</v>
      </c>
      <c r="R959" s="42">
        <f t="shared" ca="1" si="252"/>
        <v>0.1107671766229668</v>
      </c>
      <c r="S959" s="42">
        <f t="shared" ca="1" si="253"/>
        <v>0.17039972586061367</v>
      </c>
      <c r="T959" s="42">
        <f t="shared" ca="1" si="254"/>
        <v>0.18809659072092699</v>
      </c>
      <c r="U959">
        <f ca="1">+(L959^2*Markiwitz!$B$4^2)+(M959^2*Markiwitz!$C$4^2)+(N959^2*Markiwitz!$D$4^2)+(O959^2*Markiwitz!$E$4^2)+(P959^2*Markiwitz!$F$4^2)+(Q959^2*Markiwitz!$G$4^2)+(R959^2*Markiwitz!$H$4^2)+(S959^2*Markiwitz!$I$4^2)+(T959^2*Markiwitz!$J$4^2)+(2*L959*M959*Markiwitz!$B$8)+(2*L959*N959*Markiwitz!$E$8)+(2*L959*O959*Markiwitz!$H$8)+(2*L959*P959*Markiwitz!$B$11)+(2*L959*Q959*Markiwitz!$E$11)+(2*L959*R959*Markiwitz!$H$11)+(2*L959*S959*Markiwitz!$K$8)+(2*L959*T959*Markiwitz!$K$11)</f>
        <v>1.9359216831837944E-2</v>
      </c>
      <c r="V959" s="5">
        <f t="shared" ca="1" si="245"/>
        <v>0.13913740270623837</v>
      </c>
      <c r="W959" s="42">
        <f ca="1">SUMPRODUCT(L959:T959,Markiwitz!$B$3:$J$3)</f>
        <v>0.64663280067813012</v>
      </c>
    </row>
    <row r="960" spans="1:23" x14ac:dyDescent="0.25">
      <c r="A960">
        <v>959</v>
      </c>
      <c r="B960" s="25">
        <f t="shared" ca="1" si="244"/>
        <v>1</v>
      </c>
      <c r="C960" s="46">
        <v>0</v>
      </c>
      <c r="D960">
        <f t="shared" ca="1" si="260"/>
        <v>0.2768059699528459</v>
      </c>
      <c r="E960">
        <f t="shared" ca="1" si="260"/>
        <v>0.25192169835142897</v>
      </c>
      <c r="F960">
        <f t="shared" ca="1" si="260"/>
        <v>0.86102361661524851</v>
      </c>
      <c r="G960">
        <f t="shared" ca="1" si="260"/>
        <v>0.98364315976649763</v>
      </c>
      <c r="H960">
        <f t="shared" ca="1" si="260"/>
        <v>0.81002179471543412</v>
      </c>
      <c r="I960">
        <f t="shared" ca="1" si="260"/>
        <v>0.81748941093649485</v>
      </c>
      <c r="J960">
        <f t="shared" ca="1" si="260"/>
        <v>0.84823550858737706</v>
      </c>
      <c r="K960">
        <f t="shared" ca="1" si="260"/>
        <v>0.12645728114061794</v>
      </c>
      <c r="L960" s="42">
        <f t="shared" ca="1" si="246"/>
        <v>0</v>
      </c>
      <c r="M960" s="42">
        <f t="shared" ca="1" si="247"/>
        <v>5.5632698917957128E-2</v>
      </c>
      <c r="N960" s="42">
        <f t="shared" ca="1" si="248"/>
        <v>5.0631436878593859E-2</v>
      </c>
      <c r="O960" s="42">
        <f t="shared" ca="1" si="249"/>
        <v>0.17304925768966128</v>
      </c>
      <c r="P960" s="42">
        <f t="shared" ca="1" si="250"/>
        <v>0.19769343760656471</v>
      </c>
      <c r="Q960" s="42">
        <f t="shared" ca="1" si="251"/>
        <v>0.16279886821105649</v>
      </c>
      <c r="R960" s="42">
        <f t="shared" ca="1" si="252"/>
        <v>0.1642997160610212</v>
      </c>
      <c r="S960" s="42">
        <f t="shared" ca="1" si="253"/>
        <v>0.17047909287794832</v>
      </c>
      <c r="T960" s="42">
        <f t="shared" ca="1" si="254"/>
        <v>2.5415491757196932E-2</v>
      </c>
      <c r="U960">
        <f ca="1">+(L960^2*Markiwitz!$B$4^2)+(M960^2*Markiwitz!$C$4^2)+(N960^2*Markiwitz!$D$4^2)+(O960^2*Markiwitz!$E$4^2)+(P960^2*Markiwitz!$F$4^2)+(Q960^2*Markiwitz!$G$4^2)+(R960^2*Markiwitz!$H$4^2)+(S960^2*Markiwitz!$I$4^2)+(T960^2*Markiwitz!$J$4^2)+(2*L960*M960*Markiwitz!$B$8)+(2*L960*N960*Markiwitz!$E$8)+(2*L960*O960*Markiwitz!$H$8)+(2*L960*P960*Markiwitz!$B$11)+(2*L960*Q960*Markiwitz!$E$11)+(2*L960*R960*Markiwitz!$H$11)+(2*L960*S960*Markiwitz!$K$8)+(2*L960*T960*Markiwitz!$K$11)</f>
        <v>2.0502208150587817E-2</v>
      </c>
      <c r="V960" s="5">
        <f t="shared" ca="1" si="245"/>
        <v>0.14318592162146326</v>
      </c>
      <c r="W960" s="42">
        <f ca="1">SUMPRODUCT(L960:T960,Markiwitz!$B$3:$J$3)</f>
        <v>0.58312980605686349</v>
      </c>
    </row>
    <row r="961" spans="1:23" x14ac:dyDescent="0.25">
      <c r="A961">
        <v>960</v>
      </c>
      <c r="B961" s="25">
        <f t="shared" ca="1" si="244"/>
        <v>1</v>
      </c>
      <c r="C961" s="46">
        <v>0</v>
      </c>
      <c r="D961">
        <f t="shared" ca="1" si="260"/>
        <v>0.45654872163105564</v>
      </c>
      <c r="E961">
        <f t="shared" ca="1" si="260"/>
        <v>0.74248064511368761</v>
      </c>
      <c r="F961">
        <f t="shared" ca="1" si="260"/>
        <v>0.61609723200785338</v>
      </c>
      <c r="G961">
        <f t="shared" ca="1" si="260"/>
        <v>0.50025519387662409</v>
      </c>
      <c r="H961">
        <f t="shared" ca="1" si="260"/>
        <v>0.85498320639878689</v>
      </c>
      <c r="I961">
        <f t="shared" ca="1" si="260"/>
        <v>3.2675971065333709E-2</v>
      </c>
      <c r="J961">
        <f t="shared" ca="1" si="260"/>
        <v>0.88807699552360153</v>
      </c>
      <c r="K961">
        <f t="shared" ca="1" si="260"/>
        <v>0.61393488005480357</v>
      </c>
      <c r="L961" s="42">
        <f t="shared" ca="1" si="246"/>
        <v>0</v>
      </c>
      <c r="M961" s="42">
        <f t="shared" ca="1" si="247"/>
        <v>9.7033707506822622E-2</v>
      </c>
      <c r="N961" s="42">
        <f t="shared" ca="1" si="248"/>
        <v>0.15780495341231024</v>
      </c>
      <c r="O961" s="42">
        <f t="shared" ca="1" si="249"/>
        <v>0.13094374329389544</v>
      </c>
      <c r="P961" s="42">
        <f t="shared" ca="1" si="250"/>
        <v>0.10632297028009301</v>
      </c>
      <c r="Q961" s="42">
        <f t="shared" ca="1" si="251"/>
        <v>0.18171596248601113</v>
      </c>
      <c r="R961" s="42">
        <f t="shared" ca="1" si="252"/>
        <v>6.9448680253172629E-3</v>
      </c>
      <c r="S961" s="42">
        <f t="shared" ca="1" si="253"/>
        <v>0.18874963250212118</v>
      </c>
      <c r="T961" s="42">
        <f t="shared" ca="1" si="254"/>
        <v>0.1304841624934292</v>
      </c>
      <c r="U961">
        <f ca="1">+(L961^2*Markiwitz!$B$4^2)+(M961^2*Markiwitz!$C$4^2)+(N961^2*Markiwitz!$D$4^2)+(O961^2*Markiwitz!$E$4^2)+(P961^2*Markiwitz!$F$4^2)+(Q961^2*Markiwitz!$G$4^2)+(R961^2*Markiwitz!$H$4^2)+(S961^2*Markiwitz!$I$4^2)+(T961^2*Markiwitz!$J$4^2)+(2*L961*M961*Markiwitz!$B$8)+(2*L961*N961*Markiwitz!$E$8)+(2*L961*O961*Markiwitz!$H$8)+(2*L961*P961*Markiwitz!$B$11)+(2*L961*Q961*Markiwitz!$E$11)+(2*L961*R961*Markiwitz!$H$11)+(2*L961*S961*Markiwitz!$K$8)+(2*L961*T961*Markiwitz!$K$11)</f>
        <v>1.8335208206086397E-2</v>
      </c>
      <c r="V961" s="5">
        <f t="shared" ca="1" si="245"/>
        <v>0.13540756332674478</v>
      </c>
      <c r="W961" s="42">
        <f ca="1">SUMPRODUCT(L961:T961,Markiwitz!$B$3:$J$3)</f>
        <v>0.61582600599883908</v>
      </c>
    </row>
    <row r="962" spans="1:23" x14ac:dyDescent="0.25">
      <c r="A962">
        <v>961</v>
      </c>
      <c r="B962" s="25">
        <f t="shared" ref="B962:B1029" ca="1" si="261">SUM(L962:T962)</f>
        <v>1</v>
      </c>
      <c r="C962" s="46">
        <v>0</v>
      </c>
      <c r="D962">
        <f t="shared" ref="D962:K971" ca="1" si="262">RAND()</f>
        <v>0.11569582729753014</v>
      </c>
      <c r="E962">
        <f t="shared" ca="1" si="262"/>
        <v>0.47789129538823549</v>
      </c>
      <c r="F962">
        <f t="shared" ca="1" si="262"/>
        <v>0.29660014004140745</v>
      </c>
      <c r="G962">
        <f t="shared" ca="1" si="262"/>
        <v>0.60342259009015642</v>
      </c>
      <c r="H962">
        <f t="shared" ca="1" si="262"/>
        <v>0.21132255882383644</v>
      </c>
      <c r="I962">
        <f t="shared" ca="1" si="262"/>
        <v>0.98008560013466595</v>
      </c>
      <c r="J962">
        <f t="shared" ca="1" si="262"/>
        <v>0.19695276969621855</v>
      </c>
      <c r="K962">
        <f t="shared" ca="1" si="262"/>
        <v>0.38180460833378038</v>
      </c>
      <c r="L962" s="42">
        <f t="shared" ca="1" si="246"/>
        <v>0</v>
      </c>
      <c r="M962" s="42">
        <f t="shared" ca="1" si="247"/>
        <v>3.5448464884837903E-2</v>
      </c>
      <c r="N962" s="42">
        <f t="shared" ca="1" si="248"/>
        <v>0.14642285032263397</v>
      </c>
      <c r="O962" s="42">
        <f t="shared" ca="1" si="249"/>
        <v>9.087639454841677E-2</v>
      </c>
      <c r="P962" s="42">
        <f t="shared" ca="1" si="250"/>
        <v>0.18488483980083426</v>
      </c>
      <c r="Q962" s="42">
        <f t="shared" ca="1" si="251"/>
        <v>6.4747886599024959E-2</v>
      </c>
      <c r="R962" s="42">
        <f t="shared" ca="1" si="252"/>
        <v>0.30029198798296391</v>
      </c>
      <c r="S962" s="42">
        <f t="shared" ca="1" si="253"/>
        <v>6.0345074698273188E-2</v>
      </c>
      <c r="T962" s="42">
        <f t="shared" ca="1" si="254"/>
        <v>0.11698250116301501</v>
      </c>
      <c r="U962">
        <f ca="1">+(L962^2*Markiwitz!$B$4^2)+(M962^2*Markiwitz!$C$4^2)+(N962^2*Markiwitz!$D$4^2)+(O962^2*Markiwitz!$E$4^2)+(P962^2*Markiwitz!$F$4^2)+(Q962^2*Markiwitz!$G$4^2)+(R962^2*Markiwitz!$H$4^2)+(S962^2*Markiwitz!$I$4^2)+(T962^2*Markiwitz!$J$4^2)+(2*L962*M962*Markiwitz!$B$8)+(2*L962*N962*Markiwitz!$E$8)+(2*L962*O962*Markiwitz!$H$8)+(2*L962*P962*Markiwitz!$B$11)+(2*L962*Q962*Markiwitz!$E$11)+(2*L962*R962*Markiwitz!$H$11)+(2*L962*S962*Markiwitz!$K$8)+(2*L962*T962*Markiwitz!$K$11)</f>
        <v>1.62650998707203E-2</v>
      </c>
      <c r="V962" s="5">
        <f t="shared" ref="V962:V1025" ca="1" si="263">SQRT(U962)</f>
        <v>0.12753470065327435</v>
      </c>
      <c r="W962" s="42">
        <f ca="1">SUMPRODUCT(L962:T962,Markiwitz!$B$3:$J$3)</f>
        <v>0.32284861480103016</v>
      </c>
    </row>
    <row r="963" spans="1:23" x14ac:dyDescent="0.25">
      <c r="A963">
        <v>962</v>
      </c>
      <c r="B963" s="25">
        <f t="shared" ca="1" si="261"/>
        <v>1.0000000000000002</v>
      </c>
      <c r="C963" s="46">
        <v>0</v>
      </c>
      <c r="D963">
        <f t="shared" ca="1" si="262"/>
        <v>0.93640110785319453</v>
      </c>
      <c r="E963">
        <f t="shared" ca="1" si="262"/>
        <v>0.16320186784745516</v>
      </c>
      <c r="F963">
        <f t="shared" ca="1" si="262"/>
        <v>0.6652769073102266</v>
      </c>
      <c r="G963">
        <f t="shared" ca="1" si="262"/>
        <v>0.64865762094662305</v>
      </c>
      <c r="H963">
        <f t="shared" ca="1" si="262"/>
        <v>0.89076177028588965</v>
      </c>
      <c r="I963">
        <f t="shared" ca="1" si="262"/>
        <v>0.33687560455180598</v>
      </c>
      <c r="J963">
        <f t="shared" ca="1" si="262"/>
        <v>0.10095198328492372</v>
      </c>
      <c r="K963">
        <f t="shared" ca="1" si="262"/>
        <v>1.2883601764740793E-2</v>
      </c>
      <c r="L963" s="42">
        <f t="shared" ref="L963:L1029" ca="1" si="264">C963/SUM($C963:$K963)</f>
        <v>0</v>
      </c>
      <c r="M963" s="42">
        <f t="shared" ref="M963:M1029" ca="1" si="265">D963/SUM($C963:$K963)</f>
        <v>0.24937376789474711</v>
      </c>
      <c r="N963" s="42">
        <f t="shared" ref="N963:N1029" ca="1" si="266">E963/SUM($C963:$K963)</f>
        <v>4.3462426914344272E-2</v>
      </c>
      <c r="O963" s="42">
        <f t="shared" ref="O963:O1029" ca="1" si="267">F963/SUM($C963:$K963)</f>
        <v>0.17717045364210016</v>
      </c>
      <c r="P963" s="42">
        <f t="shared" ref="P963:P1029" ca="1" si="268">G963/SUM($C963:$K963)</f>
        <v>0.17274455748984641</v>
      </c>
      <c r="Q963" s="42">
        <f t="shared" ref="Q963:Q1029" ca="1" si="269">H963/SUM($C963:$K963)</f>
        <v>0.23721951745876471</v>
      </c>
      <c r="R963" s="42">
        <f t="shared" ref="R963:R1029" ca="1" si="270">I963/SUM($C963:$K963)</f>
        <v>8.9713626045896486E-2</v>
      </c>
      <c r="S963" s="42">
        <f t="shared" ref="S963:S1029" ca="1" si="271">J963/SUM($C963:$K963)</f>
        <v>2.6884607714662983E-2</v>
      </c>
      <c r="T963" s="42">
        <f t="shared" ref="T963:T1029" ca="1" si="272">K963/SUM($C963:$K963)</f>
        <v>3.4310428396380332E-3</v>
      </c>
      <c r="U963">
        <f ca="1">+(L963^2*Markiwitz!$B$4^2)+(M963^2*Markiwitz!$C$4^2)+(N963^2*Markiwitz!$D$4^2)+(O963^2*Markiwitz!$E$4^2)+(P963^2*Markiwitz!$F$4^2)+(Q963^2*Markiwitz!$G$4^2)+(R963^2*Markiwitz!$H$4^2)+(S963^2*Markiwitz!$I$4^2)+(T963^2*Markiwitz!$J$4^2)+(2*L963*M963*Markiwitz!$B$8)+(2*L963*N963*Markiwitz!$E$8)+(2*L963*O963*Markiwitz!$H$8)+(2*L963*P963*Markiwitz!$B$11)+(2*L963*Q963*Markiwitz!$E$11)+(2*L963*R963*Markiwitz!$H$11)+(2*L963*S963*Markiwitz!$K$8)+(2*L963*T963*Markiwitz!$K$11)</f>
        <v>2.4262779064210281E-2</v>
      </c>
      <c r="V963" s="5">
        <f t="shared" ca="1" si="263"/>
        <v>0.15576514072221129</v>
      </c>
      <c r="W963" s="42">
        <f ca="1">SUMPRODUCT(L963:T963,Markiwitz!$B$3:$J$3)</f>
        <v>0.81046452810931957</v>
      </c>
    </row>
    <row r="964" spans="1:23" x14ac:dyDescent="0.25">
      <c r="A964">
        <v>963</v>
      </c>
      <c r="B964" s="25">
        <f t="shared" ca="1" si="261"/>
        <v>1</v>
      </c>
      <c r="C964" s="46">
        <v>0</v>
      </c>
      <c r="D964">
        <f t="shared" ca="1" si="262"/>
        <v>0.32934486821914855</v>
      </c>
      <c r="E964">
        <f t="shared" ca="1" si="262"/>
        <v>0.22813436853261171</v>
      </c>
      <c r="F964">
        <f t="shared" ca="1" si="262"/>
        <v>0.436702886087174</v>
      </c>
      <c r="G964">
        <f t="shared" ca="1" si="262"/>
        <v>0.91607400885013934</v>
      </c>
      <c r="H964">
        <f t="shared" ca="1" si="262"/>
        <v>0.94103676870134789</v>
      </c>
      <c r="I964">
        <f t="shared" ca="1" si="262"/>
        <v>0.26653039332264294</v>
      </c>
      <c r="J964">
        <f t="shared" ca="1" si="262"/>
        <v>2.9926501760855317E-2</v>
      </c>
      <c r="K964">
        <f t="shared" ca="1" si="262"/>
        <v>0.83000117317951927</v>
      </c>
      <c r="L964" s="42">
        <f t="shared" ca="1" si="264"/>
        <v>0</v>
      </c>
      <c r="M964" s="42">
        <f t="shared" ca="1" si="265"/>
        <v>8.2796753948284355E-2</v>
      </c>
      <c r="N964" s="42">
        <f t="shared" ca="1" si="266"/>
        <v>5.7352602093599762E-2</v>
      </c>
      <c r="O964" s="42">
        <f t="shared" ca="1" si="267"/>
        <v>0.10978638168366987</v>
      </c>
      <c r="P964" s="42">
        <f t="shared" ca="1" si="268"/>
        <v>0.23029948734077027</v>
      </c>
      <c r="Q964" s="42">
        <f t="shared" ca="1" si="269"/>
        <v>0.2365750837890967</v>
      </c>
      <c r="R964" s="42">
        <f t="shared" ca="1" si="270"/>
        <v>6.7005299080568043E-2</v>
      </c>
      <c r="S964" s="42">
        <f t="shared" ca="1" si="271"/>
        <v>7.5234729365137032E-3</v>
      </c>
      <c r="T964" s="42">
        <f t="shared" ca="1" si="272"/>
        <v>0.20866091912749729</v>
      </c>
      <c r="U964">
        <f ca="1">+(L964^2*Markiwitz!$B$4^2)+(M964^2*Markiwitz!$C$4^2)+(N964^2*Markiwitz!$D$4^2)+(O964^2*Markiwitz!$E$4^2)+(P964^2*Markiwitz!$F$4^2)+(Q964^2*Markiwitz!$G$4^2)+(R964^2*Markiwitz!$H$4^2)+(S964^2*Markiwitz!$I$4^2)+(T964^2*Markiwitz!$J$4^2)+(2*L964*M964*Markiwitz!$B$8)+(2*L964*N964*Markiwitz!$E$8)+(2*L964*O964*Markiwitz!$H$8)+(2*L964*P964*Markiwitz!$B$11)+(2*L964*Q964*Markiwitz!$E$11)+(2*L964*R964*Markiwitz!$H$11)+(2*L964*S964*Markiwitz!$K$8)+(2*L964*T964*Markiwitz!$K$11)</f>
        <v>2.4137531754793239E-2</v>
      </c>
      <c r="V964" s="5">
        <f t="shared" ca="1" si="263"/>
        <v>0.15536258157868399</v>
      </c>
      <c r="W964" s="42">
        <f ca="1">SUMPRODUCT(L964:T964,Markiwitz!$B$3:$J$3)</f>
        <v>0.80086214579752724</v>
      </c>
    </row>
    <row r="965" spans="1:23" x14ac:dyDescent="0.25">
      <c r="A965">
        <v>964</v>
      </c>
      <c r="B965" s="25">
        <f t="shared" ca="1" si="261"/>
        <v>0.99999999999999989</v>
      </c>
      <c r="C965" s="46">
        <v>0</v>
      </c>
      <c r="D965">
        <f t="shared" ca="1" si="262"/>
        <v>0.56797499139828111</v>
      </c>
      <c r="E965">
        <f t="shared" ca="1" si="262"/>
        <v>0.39569960995044218</v>
      </c>
      <c r="F965">
        <f t="shared" ca="1" si="262"/>
        <v>1.8670365677809775E-2</v>
      </c>
      <c r="G965">
        <f t="shared" ca="1" si="262"/>
        <v>0.55140365647470602</v>
      </c>
      <c r="H965">
        <f t="shared" ca="1" si="262"/>
        <v>0.79292637861024773</v>
      </c>
      <c r="I965">
        <f t="shared" ca="1" si="262"/>
        <v>0.73433791395971282</v>
      </c>
      <c r="J965">
        <f t="shared" ca="1" si="262"/>
        <v>6.8628106296911184E-2</v>
      </c>
      <c r="K965">
        <f t="shared" ca="1" si="262"/>
        <v>0.89512803193007717</v>
      </c>
      <c r="L965" s="42">
        <f t="shared" ca="1" si="264"/>
        <v>0</v>
      </c>
      <c r="M965" s="42">
        <f t="shared" ca="1" si="265"/>
        <v>0.14111989625633831</v>
      </c>
      <c r="N965" s="42">
        <f t="shared" ca="1" si="266"/>
        <v>9.8316103262586219E-2</v>
      </c>
      <c r="O965" s="42">
        <f t="shared" ca="1" si="267"/>
        <v>4.6388663364102974E-3</v>
      </c>
      <c r="P965" s="42">
        <f t="shared" ca="1" si="268"/>
        <v>0.13700255816811233</v>
      </c>
      <c r="Q965" s="42">
        <f t="shared" ca="1" si="269"/>
        <v>0.19701164660950038</v>
      </c>
      <c r="R965" s="42">
        <f t="shared" ca="1" si="270"/>
        <v>0.18245467107621699</v>
      </c>
      <c r="S965" s="42">
        <f t="shared" ca="1" si="271"/>
        <v>1.7051439566108988E-2</v>
      </c>
      <c r="T965" s="42">
        <f t="shared" ca="1" si="272"/>
        <v>0.22240481872472642</v>
      </c>
      <c r="U965">
        <f ca="1">+(L965^2*Markiwitz!$B$4^2)+(M965^2*Markiwitz!$C$4^2)+(N965^2*Markiwitz!$D$4^2)+(O965^2*Markiwitz!$E$4^2)+(P965^2*Markiwitz!$F$4^2)+(Q965^2*Markiwitz!$G$4^2)+(R965^2*Markiwitz!$H$4^2)+(S965^2*Markiwitz!$I$4^2)+(T965^2*Markiwitz!$J$4^2)+(2*L965*M965*Markiwitz!$B$8)+(2*L965*N965*Markiwitz!$E$8)+(2*L965*O965*Markiwitz!$H$8)+(2*L965*P965*Markiwitz!$B$11)+(2*L965*Q965*Markiwitz!$E$11)+(2*L965*R965*Markiwitz!$H$11)+(2*L965*S965*Markiwitz!$K$8)+(2*L965*T965*Markiwitz!$K$11)</f>
        <v>1.7970957349480118E-2</v>
      </c>
      <c r="V965" s="5">
        <f t="shared" ca="1" si="263"/>
        <v>0.13405579938771808</v>
      </c>
      <c r="W965" s="42">
        <f ca="1">SUMPRODUCT(L965:T965,Markiwitz!$B$3:$J$3)</f>
        <v>0.6537412651130613</v>
      </c>
    </row>
    <row r="966" spans="1:23" x14ac:dyDescent="0.25">
      <c r="A966">
        <v>965</v>
      </c>
      <c r="B966" s="25">
        <f t="shared" ca="1" si="261"/>
        <v>0.99999999999999989</v>
      </c>
      <c r="C966" s="46">
        <v>0</v>
      </c>
      <c r="D966">
        <f t="shared" ca="1" si="262"/>
        <v>0.50915844707609004</v>
      </c>
      <c r="E966">
        <f t="shared" ca="1" si="262"/>
        <v>0.31893557538624573</v>
      </c>
      <c r="F966">
        <f t="shared" ca="1" si="262"/>
        <v>0.39693534664484043</v>
      </c>
      <c r="G966">
        <f t="shared" ca="1" si="262"/>
        <v>0.70829327833566846</v>
      </c>
      <c r="H966">
        <f t="shared" ca="1" si="262"/>
        <v>0.97350830712749281</v>
      </c>
      <c r="I966">
        <f t="shared" ca="1" si="262"/>
        <v>0.77123159309963374</v>
      </c>
      <c r="J966">
        <f t="shared" ca="1" si="262"/>
        <v>0.10466319573310312</v>
      </c>
      <c r="K966">
        <f t="shared" ca="1" si="262"/>
        <v>2.4734866871012562E-2</v>
      </c>
      <c r="L966" s="42">
        <f t="shared" ca="1" si="264"/>
        <v>0</v>
      </c>
      <c r="M966" s="42">
        <f t="shared" ca="1" si="265"/>
        <v>0.13372651727562779</v>
      </c>
      <c r="N966" s="42">
        <f t="shared" ca="1" si="266"/>
        <v>8.3765955326137065E-2</v>
      </c>
      <c r="O966" s="42">
        <f t="shared" ca="1" si="267"/>
        <v>0.10425199030916994</v>
      </c>
      <c r="P966" s="42">
        <f t="shared" ca="1" si="268"/>
        <v>0.18602773628817151</v>
      </c>
      <c r="Q966" s="42">
        <f t="shared" ca="1" si="269"/>
        <v>0.25568440668842873</v>
      </c>
      <c r="R966" s="42">
        <f t="shared" ca="1" si="270"/>
        <v>0.20255799653410339</v>
      </c>
      <c r="S966" s="42">
        <f t="shared" ca="1" si="271"/>
        <v>2.7488976629378378E-2</v>
      </c>
      <c r="T966" s="42">
        <f t="shared" ca="1" si="272"/>
        <v>6.4964209489831006E-3</v>
      </c>
      <c r="U966">
        <f ca="1">+(L966^2*Markiwitz!$B$4^2)+(M966^2*Markiwitz!$C$4^2)+(N966^2*Markiwitz!$D$4^2)+(O966^2*Markiwitz!$E$4^2)+(P966^2*Markiwitz!$F$4^2)+(Q966^2*Markiwitz!$G$4^2)+(R966^2*Markiwitz!$H$4^2)+(S966^2*Markiwitz!$I$4^2)+(T966^2*Markiwitz!$J$4^2)+(2*L966*M966*Markiwitz!$B$8)+(2*L966*N966*Markiwitz!$E$8)+(2*L966*O966*Markiwitz!$H$8)+(2*L966*P966*Markiwitz!$B$11)+(2*L966*Q966*Markiwitz!$E$11)+(2*L966*R966*Markiwitz!$H$11)+(2*L966*S966*Markiwitz!$K$8)+(2*L966*T966*Markiwitz!$K$11)</f>
        <v>2.7568606227950349E-2</v>
      </c>
      <c r="V966" s="5">
        <f t="shared" ca="1" si="263"/>
        <v>0.16603796622444622</v>
      </c>
      <c r="W966" s="42">
        <f ca="1">SUMPRODUCT(L966:T966,Markiwitz!$B$3:$J$3)</f>
        <v>0.84385193128441671</v>
      </c>
    </row>
    <row r="967" spans="1:23" x14ac:dyDescent="0.25">
      <c r="A967">
        <v>966</v>
      </c>
      <c r="B967" s="25">
        <f t="shared" ca="1" si="261"/>
        <v>1</v>
      </c>
      <c r="C967" s="46">
        <v>0</v>
      </c>
      <c r="D967">
        <f t="shared" ca="1" si="262"/>
        <v>0.23686404561601448</v>
      </c>
      <c r="E967">
        <f t="shared" ca="1" si="262"/>
        <v>0.13139784481423589</v>
      </c>
      <c r="F967">
        <f t="shared" ca="1" si="262"/>
        <v>0.54962844461417459</v>
      </c>
      <c r="G967">
        <f t="shared" ca="1" si="262"/>
        <v>0.10825318001274709</v>
      </c>
      <c r="H967">
        <f t="shared" ca="1" si="262"/>
        <v>0.61764900287097857</v>
      </c>
      <c r="I967">
        <f t="shared" ca="1" si="262"/>
        <v>0.95553116026611828</v>
      </c>
      <c r="J967">
        <f t="shared" ca="1" si="262"/>
        <v>2.4745781706305481E-2</v>
      </c>
      <c r="K967">
        <f t="shared" ca="1" si="262"/>
        <v>0.50999553267687714</v>
      </c>
      <c r="L967" s="42">
        <f t="shared" ca="1" si="264"/>
        <v>0</v>
      </c>
      <c r="M967" s="42">
        <f t="shared" ca="1" si="265"/>
        <v>7.5577260260074497E-2</v>
      </c>
      <c r="N967" s="42">
        <f t="shared" ca="1" si="266"/>
        <v>4.1925692391648346E-2</v>
      </c>
      <c r="O967" s="42">
        <f t="shared" ca="1" si="267"/>
        <v>0.17537238248596779</v>
      </c>
      <c r="P967" s="42">
        <f t="shared" ca="1" si="268"/>
        <v>3.4540821670618838E-2</v>
      </c>
      <c r="Q967" s="42">
        <f t="shared" ca="1" si="269"/>
        <v>0.19707600331639094</v>
      </c>
      <c r="R967" s="42">
        <f t="shared" ca="1" si="270"/>
        <v>0.30488555997694566</v>
      </c>
      <c r="S967" s="42">
        <f t="shared" ca="1" si="271"/>
        <v>7.8957461842406075E-3</v>
      </c>
      <c r="T967" s="42">
        <f t="shared" ca="1" si="272"/>
        <v>0.16272653371411339</v>
      </c>
      <c r="U967">
        <f ca="1">+(L967^2*Markiwitz!$B$4^2)+(M967^2*Markiwitz!$C$4^2)+(N967^2*Markiwitz!$D$4^2)+(O967^2*Markiwitz!$E$4^2)+(P967^2*Markiwitz!$F$4^2)+(Q967^2*Markiwitz!$G$4^2)+(R967^2*Markiwitz!$H$4^2)+(S967^2*Markiwitz!$I$4^2)+(T967^2*Markiwitz!$J$4^2)+(2*L967*M967*Markiwitz!$B$8)+(2*L967*N967*Markiwitz!$E$8)+(2*L967*O967*Markiwitz!$H$8)+(2*L967*P967*Markiwitz!$B$11)+(2*L967*Q967*Markiwitz!$E$11)+(2*L967*R967*Markiwitz!$H$11)+(2*L967*S967*Markiwitz!$K$8)+(2*L967*T967*Markiwitz!$K$11)</f>
        <v>2.2702325564000186E-2</v>
      </c>
      <c r="V967" s="5">
        <f t="shared" ca="1" si="263"/>
        <v>0.15067290919073736</v>
      </c>
      <c r="W967" s="42">
        <f ca="1">SUMPRODUCT(L967:T967,Markiwitz!$B$3:$J$3)</f>
        <v>0.65433689240667026</v>
      </c>
    </row>
    <row r="968" spans="1:23" x14ac:dyDescent="0.25">
      <c r="A968">
        <v>967</v>
      </c>
      <c r="B968" s="25">
        <f t="shared" ca="1" si="261"/>
        <v>1.0000000000000002</v>
      </c>
      <c r="C968" s="46">
        <v>0</v>
      </c>
      <c r="D968">
        <f t="shared" ca="1" si="262"/>
        <v>0.65563682288712444</v>
      </c>
      <c r="E968">
        <f t="shared" ca="1" si="262"/>
        <v>6.0618464839043873E-2</v>
      </c>
      <c r="F968">
        <f t="shared" ca="1" si="262"/>
        <v>0.63090403899127512</v>
      </c>
      <c r="G968">
        <f t="shared" ca="1" si="262"/>
        <v>0.91601909932471792</v>
      </c>
      <c r="H968">
        <f t="shared" ca="1" si="262"/>
        <v>0.92502439896503064</v>
      </c>
      <c r="I968">
        <f t="shared" ca="1" si="262"/>
        <v>0.18302552997098542</v>
      </c>
      <c r="J968">
        <f t="shared" ca="1" si="262"/>
        <v>0.12164492382908043</v>
      </c>
      <c r="K968">
        <f t="shared" ca="1" si="262"/>
        <v>0.74783352880119658</v>
      </c>
      <c r="L968" s="42">
        <f t="shared" ca="1" si="264"/>
        <v>0</v>
      </c>
      <c r="M968" s="42">
        <f t="shared" ca="1" si="265"/>
        <v>0.15460555342114554</v>
      </c>
      <c r="N968" s="42">
        <f t="shared" ca="1" si="266"/>
        <v>1.4294424865752425E-2</v>
      </c>
      <c r="O968" s="42">
        <f t="shared" ca="1" si="267"/>
        <v>0.1487733219045797</v>
      </c>
      <c r="P968" s="42">
        <f t="shared" ca="1" si="268"/>
        <v>0.21600623218781465</v>
      </c>
      <c r="Q968" s="42">
        <f t="shared" ca="1" si="269"/>
        <v>0.21812976961892303</v>
      </c>
      <c r="R968" s="42">
        <f t="shared" ca="1" si="270"/>
        <v>4.3159203942750912E-2</v>
      </c>
      <c r="S968" s="42">
        <f t="shared" ca="1" si="271"/>
        <v>2.8685058729085319E-2</v>
      </c>
      <c r="T968" s="42">
        <f t="shared" ca="1" si="272"/>
        <v>0.17634643532994848</v>
      </c>
      <c r="U968">
        <f ca="1">+(L968^2*Markiwitz!$B$4^2)+(M968^2*Markiwitz!$C$4^2)+(N968^2*Markiwitz!$D$4^2)+(O968^2*Markiwitz!$E$4^2)+(P968^2*Markiwitz!$F$4^2)+(Q968^2*Markiwitz!$G$4^2)+(R968^2*Markiwitz!$H$4^2)+(S968^2*Markiwitz!$I$4^2)+(T968^2*Markiwitz!$J$4^2)+(2*L968*M968*Markiwitz!$B$8)+(2*L968*N968*Markiwitz!$E$8)+(2*L968*O968*Markiwitz!$H$8)+(2*L968*P968*Markiwitz!$B$11)+(2*L968*Q968*Markiwitz!$E$11)+(2*L968*R968*Markiwitz!$H$11)+(2*L968*S968*Markiwitz!$K$8)+(2*L968*T968*Markiwitz!$K$11)</f>
        <v>2.1886363250957608E-2</v>
      </c>
      <c r="V968" s="5">
        <f t="shared" ca="1" si="263"/>
        <v>0.14794040438959741</v>
      </c>
      <c r="W968" s="42">
        <f ca="1">SUMPRODUCT(L968:T968,Markiwitz!$B$3:$J$3)</f>
        <v>0.75282250981832988</v>
      </c>
    </row>
    <row r="969" spans="1:23" x14ac:dyDescent="0.25">
      <c r="A969">
        <v>968</v>
      </c>
      <c r="B969" s="25">
        <f t="shared" ca="1" si="261"/>
        <v>0.99999999999999989</v>
      </c>
      <c r="C969" s="46">
        <v>0</v>
      </c>
      <c r="D969">
        <f t="shared" ca="1" si="262"/>
        <v>0.80348366424334472</v>
      </c>
      <c r="E969">
        <f t="shared" ca="1" si="262"/>
        <v>5.6493669224058074E-2</v>
      </c>
      <c r="F969">
        <f t="shared" ca="1" si="262"/>
        <v>0.36375919437930815</v>
      </c>
      <c r="G969">
        <f t="shared" ca="1" si="262"/>
        <v>0.81985263503137584</v>
      </c>
      <c r="H969">
        <f t="shared" ca="1" si="262"/>
        <v>0.57173082608521553</v>
      </c>
      <c r="I969">
        <f t="shared" ca="1" si="262"/>
        <v>0.40585521722761042</v>
      </c>
      <c r="J969">
        <f t="shared" ca="1" si="262"/>
        <v>0.33608069130365892</v>
      </c>
      <c r="K969">
        <f t="shared" ca="1" si="262"/>
        <v>0.76684261104368612</v>
      </c>
      <c r="L969" s="42">
        <f t="shared" ca="1" si="264"/>
        <v>0</v>
      </c>
      <c r="M969" s="42">
        <f t="shared" ca="1" si="265"/>
        <v>0.19482649664644669</v>
      </c>
      <c r="N969" s="42">
        <f t="shared" ca="1" si="266"/>
        <v>1.369842866437292E-2</v>
      </c>
      <c r="O969" s="42">
        <f t="shared" ca="1" si="267"/>
        <v>8.8203323375085588E-2</v>
      </c>
      <c r="P969" s="42">
        <f t="shared" ca="1" si="268"/>
        <v>0.19879559941015176</v>
      </c>
      <c r="Q969" s="42">
        <f t="shared" ca="1" si="269"/>
        <v>0.13863170942729477</v>
      </c>
      <c r="R969" s="42">
        <f t="shared" ca="1" si="270"/>
        <v>9.8410650566991775E-2</v>
      </c>
      <c r="S969" s="42">
        <f t="shared" ca="1" si="271"/>
        <v>8.1491916501960346E-2</v>
      </c>
      <c r="T969" s="42">
        <f t="shared" ca="1" si="272"/>
        <v>0.18594187540769613</v>
      </c>
      <c r="U969">
        <f ca="1">+(L969^2*Markiwitz!$B$4^2)+(M969^2*Markiwitz!$C$4^2)+(N969^2*Markiwitz!$D$4^2)+(O969^2*Markiwitz!$E$4^2)+(P969^2*Markiwitz!$F$4^2)+(Q969^2*Markiwitz!$G$4^2)+(R969^2*Markiwitz!$H$4^2)+(S969^2*Markiwitz!$I$4^2)+(T969^2*Markiwitz!$J$4^2)+(2*L969*M969*Markiwitz!$B$8)+(2*L969*N969*Markiwitz!$E$8)+(2*L969*O969*Markiwitz!$H$8)+(2*L969*P969*Markiwitz!$B$11)+(2*L969*Q969*Markiwitz!$E$11)+(2*L969*R969*Markiwitz!$H$11)+(2*L969*S969*Markiwitz!$K$8)+(2*L969*T969*Markiwitz!$K$11)</f>
        <v>1.3851494117993404E-2</v>
      </c>
      <c r="V969" s="5">
        <f t="shared" ca="1" si="263"/>
        <v>0.11769237068728544</v>
      </c>
      <c r="W969" s="42">
        <f ca="1">SUMPRODUCT(L969:T969,Markiwitz!$B$3:$J$3)</f>
        <v>0.51580280758379249</v>
      </c>
    </row>
    <row r="970" spans="1:23" x14ac:dyDescent="0.25">
      <c r="A970">
        <v>969</v>
      </c>
      <c r="B970" s="25">
        <f t="shared" ca="1" si="261"/>
        <v>1.0000000000000002</v>
      </c>
      <c r="C970" s="46">
        <v>0</v>
      </c>
      <c r="D970">
        <f t="shared" ca="1" si="262"/>
        <v>0.68181577025881224</v>
      </c>
      <c r="E970">
        <f t="shared" ca="1" si="262"/>
        <v>0.2020671776157843</v>
      </c>
      <c r="F970">
        <f t="shared" ca="1" si="262"/>
        <v>0.346195177866916</v>
      </c>
      <c r="G970">
        <f t="shared" ca="1" si="262"/>
        <v>0.72952544511768214</v>
      </c>
      <c r="H970">
        <f t="shared" ca="1" si="262"/>
        <v>0.84897922545551086</v>
      </c>
      <c r="I970">
        <f t="shared" ca="1" si="262"/>
        <v>0.89513110060921408</v>
      </c>
      <c r="J970">
        <f t="shared" ca="1" si="262"/>
        <v>0.13814025278342956</v>
      </c>
      <c r="K970">
        <f t="shared" ca="1" si="262"/>
        <v>0.70892926808959433</v>
      </c>
      <c r="L970" s="42">
        <f t="shared" ca="1" si="264"/>
        <v>0</v>
      </c>
      <c r="M970" s="42">
        <f t="shared" ca="1" si="265"/>
        <v>0.14982382321083579</v>
      </c>
      <c r="N970" s="42">
        <f t="shared" ca="1" si="266"/>
        <v>4.4402723457581297E-2</v>
      </c>
      <c r="O970" s="42">
        <f t="shared" ca="1" si="267"/>
        <v>7.6073753919607717E-2</v>
      </c>
      <c r="P970" s="42">
        <f t="shared" ca="1" si="268"/>
        <v>0.16030766093255414</v>
      </c>
      <c r="Q970" s="42">
        <f t="shared" ca="1" si="269"/>
        <v>0.18655671947282124</v>
      </c>
      <c r="R970" s="42">
        <f t="shared" ca="1" si="270"/>
        <v>0.19669824257260557</v>
      </c>
      <c r="S970" s="42">
        <f t="shared" ca="1" si="271"/>
        <v>3.0355268555123625E-2</v>
      </c>
      <c r="T970" s="42">
        <f t="shared" ca="1" si="272"/>
        <v>0.1557818078788708</v>
      </c>
      <c r="U970">
        <f ca="1">+(L970^2*Markiwitz!$B$4^2)+(M970^2*Markiwitz!$C$4^2)+(N970^2*Markiwitz!$D$4^2)+(O970^2*Markiwitz!$E$4^2)+(P970^2*Markiwitz!$F$4^2)+(Q970^2*Markiwitz!$G$4^2)+(R970^2*Markiwitz!$H$4^2)+(S970^2*Markiwitz!$I$4^2)+(T970^2*Markiwitz!$J$4^2)+(2*L970*M970*Markiwitz!$B$8)+(2*L970*N970*Markiwitz!$E$8)+(2*L970*O970*Markiwitz!$H$8)+(2*L970*P970*Markiwitz!$B$11)+(2*L970*Q970*Markiwitz!$E$11)+(2*L970*R970*Markiwitz!$H$11)+(2*L970*S970*Markiwitz!$K$8)+(2*L970*T970*Markiwitz!$K$11)</f>
        <v>1.7786776608157036E-2</v>
      </c>
      <c r="V970" s="5">
        <f t="shared" ca="1" si="263"/>
        <v>0.13336707467796177</v>
      </c>
      <c r="W970" s="42">
        <f ca="1">SUMPRODUCT(L970:T970,Markiwitz!$B$3:$J$3)</f>
        <v>0.63956203222974251</v>
      </c>
    </row>
    <row r="971" spans="1:23" x14ac:dyDescent="0.25">
      <c r="A971">
        <v>970</v>
      </c>
      <c r="B971" s="25">
        <f t="shared" ca="1" si="261"/>
        <v>1</v>
      </c>
      <c r="C971" s="46">
        <v>0</v>
      </c>
      <c r="D971">
        <f t="shared" ca="1" si="262"/>
        <v>0.66415187339652959</v>
      </c>
      <c r="E971">
        <f t="shared" ca="1" si="262"/>
        <v>0.27039890054751636</v>
      </c>
      <c r="F971">
        <f t="shared" ca="1" si="262"/>
        <v>0.13347362972854382</v>
      </c>
      <c r="G971">
        <f t="shared" ca="1" si="262"/>
        <v>0.37327698158850586</v>
      </c>
      <c r="H971">
        <f t="shared" ca="1" si="262"/>
        <v>0.84326134245957041</v>
      </c>
      <c r="I971">
        <f t="shared" ca="1" si="262"/>
        <v>0.74549188457076043</v>
      </c>
      <c r="J971">
        <f t="shared" ca="1" si="262"/>
        <v>0.8743732046964624</v>
      </c>
      <c r="K971">
        <f t="shared" ca="1" si="262"/>
        <v>0.68748686912717183</v>
      </c>
      <c r="L971" s="42">
        <f t="shared" ca="1" si="264"/>
        <v>0</v>
      </c>
      <c r="M971" s="42">
        <f t="shared" ca="1" si="265"/>
        <v>0.14463506375777813</v>
      </c>
      <c r="N971" s="42">
        <f t="shared" ca="1" si="266"/>
        <v>5.8885872023089432E-2</v>
      </c>
      <c r="O971" s="42">
        <f t="shared" ca="1" si="267"/>
        <v>2.9067097028640076E-2</v>
      </c>
      <c r="P971" s="42">
        <f t="shared" ca="1" si="268"/>
        <v>8.1290051558931029E-2</v>
      </c>
      <c r="Q971" s="42">
        <f t="shared" ca="1" si="269"/>
        <v>0.18364046375021015</v>
      </c>
      <c r="R971" s="42">
        <f t="shared" ca="1" si="270"/>
        <v>0.16234880992562073</v>
      </c>
      <c r="S971" s="42">
        <f t="shared" ca="1" si="271"/>
        <v>0.19041582095163365</v>
      </c>
      <c r="T971" s="42">
        <f t="shared" ca="1" si="272"/>
        <v>0.14971682100409678</v>
      </c>
      <c r="U971">
        <f ca="1">+(L971^2*Markiwitz!$B$4^2)+(M971^2*Markiwitz!$C$4^2)+(N971^2*Markiwitz!$D$4^2)+(O971^2*Markiwitz!$E$4^2)+(P971^2*Markiwitz!$F$4^2)+(Q971^2*Markiwitz!$G$4^2)+(R971^2*Markiwitz!$H$4^2)+(S971^2*Markiwitz!$I$4^2)+(T971^2*Markiwitz!$J$4^2)+(2*L971*M971*Markiwitz!$B$8)+(2*L971*N971*Markiwitz!$E$8)+(2*L971*O971*Markiwitz!$H$8)+(2*L971*P971*Markiwitz!$B$11)+(2*L971*Q971*Markiwitz!$E$11)+(2*L971*R971*Markiwitz!$H$11)+(2*L971*S971*Markiwitz!$K$8)+(2*L971*T971*Markiwitz!$K$11)</f>
        <v>1.7789760626620996E-2</v>
      </c>
      <c r="V971" s="5">
        <f t="shared" ca="1" si="263"/>
        <v>0.13337826144698767</v>
      </c>
      <c r="W971" s="42">
        <f ca="1">SUMPRODUCT(L971:T971,Markiwitz!$B$3:$J$3)</f>
        <v>0.58021781045854703</v>
      </c>
    </row>
    <row r="972" spans="1:23" x14ac:dyDescent="0.25">
      <c r="A972">
        <v>971</v>
      </c>
      <c r="B972" s="25">
        <f t="shared" ca="1" si="261"/>
        <v>1</v>
      </c>
      <c r="C972" s="46">
        <v>0</v>
      </c>
      <c r="D972">
        <f t="shared" ref="D972:K981" ca="1" si="273">RAND()</f>
        <v>0.62448045149966824</v>
      </c>
      <c r="E972">
        <f t="shared" ca="1" si="273"/>
        <v>0.35560151895280745</v>
      </c>
      <c r="F972">
        <f t="shared" ca="1" si="273"/>
        <v>0.15858956729939144</v>
      </c>
      <c r="G972">
        <f t="shared" ca="1" si="273"/>
        <v>0.74310548641454632</v>
      </c>
      <c r="H972">
        <f t="shared" ca="1" si="273"/>
        <v>0.4730483122655964</v>
      </c>
      <c r="I972">
        <f t="shared" ca="1" si="273"/>
        <v>0.49294836202588233</v>
      </c>
      <c r="J972">
        <f t="shared" ca="1" si="273"/>
        <v>0.88075320210363883</v>
      </c>
      <c r="K972">
        <f t="shared" ca="1" si="273"/>
        <v>4.3741900436100711E-2</v>
      </c>
      <c r="L972" s="42">
        <f t="shared" ca="1" si="264"/>
        <v>0</v>
      </c>
      <c r="M972" s="42">
        <f t="shared" ca="1" si="265"/>
        <v>0.16554505642188472</v>
      </c>
      <c r="N972" s="42">
        <f t="shared" ca="1" si="266"/>
        <v>9.4267279908251359E-2</v>
      </c>
      <c r="O972" s="42">
        <f t="shared" ca="1" si="267"/>
        <v>4.2040897843083222E-2</v>
      </c>
      <c r="P972" s="42">
        <f t="shared" ca="1" si="268"/>
        <v>0.19699165823443474</v>
      </c>
      <c r="Q972" s="42">
        <f t="shared" ca="1" si="269"/>
        <v>0.12540153876110099</v>
      </c>
      <c r="R972" s="42">
        <f t="shared" ca="1" si="270"/>
        <v>0.13067689182051792</v>
      </c>
      <c r="S972" s="42">
        <f t="shared" ca="1" si="271"/>
        <v>0.23348102920733296</v>
      </c>
      <c r="T972" s="42">
        <f t="shared" ca="1" si="272"/>
        <v>1.1595647803394215E-2</v>
      </c>
      <c r="U972">
        <f ca="1">+(L972^2*Markiwitz!$B$4^2)+(M972^2*Markiwitz!$C$4^2)+(N972^2*Markiwitz!$D$4^2)+(O972^2*Markiwitz!$E$4^2)+(P972^2*Markiwitz!$F$4^2)+(Q972^2*Markiwitz!$G$4^2)+(R972^2*Markiwitz!$H$4^2)+(S972^2*Markiwitz!$I$4^2)+(T972^2*Markiwitz!$J$4^2)+(2*L972*M972*Markiwitz!$B$8)+(2*L972*N972*Markiwitz!$E$8)+(2*L972*O972*Markiwitz!$H$8)+(2*L972*P972*Markiwitz!$B$11)+(2*L972*Q972*Markiwitz!$E$11)+(2*L972*R972*Markiwitz!$H$11)+(2*L972*S972*Markiwitz!$K$8)+(2*L972*T972*Markiwitz!$K$11)</f>
        <v>1.8089405039147067E-2</v>
      </c>
      <c r="V972" s="5">
        <f t="shared" ca="1" si="263"/>
        <v>0.13449685884490786</v>
      </c>
      <c r="W972" s="42">
        <f ca="1">SUMPRODUCT(L972:T972,Markiwitz!$B$3:$J$3)</f>
        <v>0.45778650292464923</v>
      </c>
    </row>
    <row r="973" spans="1:23" x14ac:dyDescent="0.25">
      <c r="A973">
        <v>972</v>
      </c>
      <c r="B973" s="25">
        <f t="shared" ca="1" si="261"/>
        <v>0.99999999999999989</v>
      </c>
      <c r="C973" s="46">
        <v>0</v>
      </c>
      <c r="D973">
        <f t="shared" ca="1" si="273"/>
        <v>0.71782112629691019</v>
      </c>
      <c r="E973">
        <f t="shared" ca="1" si="273"/>
        <v>0.4319901619246509</v>
      </c>
      <c r="F973">
        <f t="shared" ca="1" si="273"/>
        <v>0.39630926252605159</v>
      </c>
      <c r="G973">
        <f t="shared" ca="1" si="273"/>
        <v>3.9509262797429168E-2</v>
      </c>
      <c r="H973">
        <f t="shared" ca="1" si="273"/>
        <v>0.81769132927630106</v>
      </c>
      <c r="I973">
        <f t="shared" ca="1" si="273"/>
        <v>0.54772697561829653</v>
      </c>
      <c r="J973">
        <f t="shared" ca="1" si="273"/>
        <v>0.35765047569725206</v>
      </c>
      <c r="K973">
        <f t="shared" ca="1" si="273"/>
        <v>0.79931741366826681</v>
      </c>
      <c r="L973" s="42">
        <f t="shared" ca="1" si="264"/>
        <v>0</v>
      </c>
      <c r="M973" s="42">
        <f t="shared" ca="1" si="265"/>
        <v>0.17473669161294958</v>
      </c>
      <c r="N973" s="42">
        <f t="shared" ca="1" si="266"/>
        <v>0.10515785749224861</v>
      </c>
      <c r="O973" s="42">
        <f t="shared" ca="1" si="267"/>
        <v>9.6472180676285324E-2</v>
      </c>
      <c r="P973" s="42">
        <f t="shared" ca="1" si="268"/>
        <v>9.6176019573346993E-3</v>
      </c>
      <c r="Q973" s="42">
        <f t="shared" ca="1" si="269"/>
        <v>0.1990477465819758</v>
      </c>
      <c r="R973" s="42">
        <f t="shared" ca="1" si="270"/>
        <v>0.13333126613373095</v>
      </c>
      <c r="S973" s="42">
        <f t="shared" ca="1" si="271"/>
        <v>8.706160711587356E-2</v>
      </c>
      <c r="T973" s="42">
        <f t="shared" ca="1" si="272"/>
        <v>0.19457504842960147</v>
      </c>
      <c r="U973">
        <f ca="1">+(L973^2*Markiwitz!$B$4^2)+(M973^2*Markiwitz!$C$4^2)+(N973^2*Markiwitz!$D$4^2)+(O973^2*Markiwitz!$E$4^2)+(P973^2*Markiwitz!$F$4^2)+(Q973^2*Markiwitz!$G$4^2)+(R973^2*Markiwitz!$H$4^2)+(S973^2*Markiwitz!$I$4^2)+(T973^2*Markiwitz!$J$4^2)+(2*L973*M973*Markiwitz!$B$8)+(2*L973*N973*Markiwitz!$E$8)+(2*L973*O973*Markiwitz!$H$8)+(2*L973*P973*Markiwitz!$B$11)+(2*L973*Q973*Markiwitz!$E$11)+(2*L973*R973*Markiwitz!$H$11)+(2*L973*S973*Markiwitz!$K$8)+(2*L973*T973*Markiwitz!$K$11)</f>
        <v>1.6478163479593314E-2</v>
      </c>
      <c r="V973" s="5">
        <f t="shared" ca="1" si="263"/>
        <v>0.12836729910531464</v>
      </c>
      <c r="W973" s="42">
        <f ca="1">SUMPRODUCT(L973:T973,Markiwitz!$B$3:$J$3)</f>
        <v>0.64062320462801026</v>
      </c>
    </row>
    <row r="974" spans="1:23" x14ac:dyDescent="0.25">
      <c r="A974">
        <v>973</v>
      </c>
      <c r="B974" s="25">
        <f t="shared" ca="1" si="261"/>
        <v>0.99999999999999989</v>
      </c>
      <c r="C974" s="46">
        <v>0</v>
      </c>
      <c r="D974">
        <f t="shared" ca="1" si="273"/>
        <v>0.61447514891766641</v>
      </c>
      <c r="E974">
        <f t="shared" ca="1" si="273"/>
        <v>0.52332368767854942</v>
      </c>
      <c r="F974">
        <f t="shared" ca="1" si="273"/>
        <v>0.44594564452025476</v>
      </c>
      <c r="G974">
        <f t="shared" ca="1" si="273"/>
        <v>0.64264248575550897</v>
      </c>
      <c r="H974">
        <f t="shared" ca="1" si="273"/>
        <v>0.15838800034749223</v>
      </c>
      <c r="I974">
        <f t="shared" ca="1" si="273"/>
        <v>0.82221992538177957</v>
      </c>
      <c r="J974">
        <f t="shared" ca="1" si="273"/>
        <v>0.45050340221545204</v>
      </c>
      <c r="K974">
        <f t="shared" ca="1" si="273"/>
        <v>0.10846735287938081</v>
      </c>
      <c r="L974" s="42">
        <f t="shared" ca="1" si="264"/>
        <v>0</v>
      </c>
      <c r="M974" s="42">
        <f t="shared" ca="1" si="265"/>
        <v>0.16316536219431146</v>
      </c>
      <c r="N974" s="42">
        <f t="shared" ca="1" si="266"/>
        <v>0.13896135457281844</v>
      </c>
      <c r="O974" s="42">
        <f t="shared" ca="1" si="267"/>
        <v>0.1184146872909136</v>
      </c>
      <c r="P974" s="42">
        <f t="shared" ca="1" si="268"/>
        <v>0.17064480823096734</v>
      </c>
      <c r="Q974" s="42">
        <f t="shared" ca="1" si="269"/>
        <v>4.2057739014265759E-2</v>
      </c>
      <c r="R974" s="42">
        <f t="shared" ca="1" si="270"/>
        <v>0.2183291092643905</v>
      </c>
      <c r="S974" s="42">
        <f t="shared" ca="1" si="271"/>
        <v>0.11962493669878742</v>
      </c>
      <c r="T974" s="42">
        <f t="shared" ca="1" si="272"/>
        <v>2.8802002733545429E-2</v>
      </c>
      <c r="U974">
        <f ca="1">+(L974^2*Markiwitz!$B$4^2)+(M974^2*Markiwitz!$C$4^2)+(N974^2*Markiwitz!$D$4^2)+(O974^2*Markiwitz!$E$4^2)+(P974^2*Markiwitz!$F$4^2)+(Q974^2*Markiwitz!$G$4^2)+(R974^2*Markiwitz!$H$4^2)+(S974^2*Markiwitz!$I$4^2)+(T974^2*Markiwitz!$J$4^2)+(2*L974*M974*Markiwitz!$B$8)+(2*L974*N974*Markiwitz!$E$8)+(2*L974*O974*Markiwitz!$H$8)+(2*L974*P974*Markiwitz!$B$11)+(2*L974*Q974*Markiwitz!$E$11)+(2*L974*R974*Markiwitz!$H$11)+(2*L974*S974*Markiwitz!$K$8)+(2*L974*T974*Markiwitz!$K$11)</f>
        <v>1.3214799321929156E-2</v>
      </c>
      <c r="V974" s="5">
        <f t="shared" ca="1" si="263"/>
        <v>0.1149556406703436</v>
      </c>
      <c r="W974" s="42">
        <f ca="1">SUMPRODUCT(L974:T974,Markiwitz!$B$3:$J$3)</f>
        <v>0.2647988684739378</v>
      </c>
    </row>
    <row r="975" spans="1:23" x14ac:dyDescent="0.25">
      <c r="A975">
        <v>974</v>
      </c>
      <c r="B975" s="25">
        <f t="shared" ca="1" si="261"/>
        <v>0.99999999999999978</v>
      </c>
      <c r="C975" s="46">
        <v>0</v>
      </c>
      <c r="D975">
        <f t="shared" ca="1" si="273"/>
        <v>0.29212698341444587</v>
      </c>
      <c r="E975">
        <f t="shared" ca="1" si="273"/>
        <v>0.76280995980472743</v>
      </c>
      <c r="F975">
        <f t="shared" ca="1" si="273"/>
        <v>0.58948474871025502</v>
      </c>
      <c r="G975">
        <f t="shared" ca="1" si="273"/>
        <v>0.75690444304305504</v>
      </c>
      <c r="H975">
        <f t="shared" ca="1" si="273"/>
        <v>0.21137243027296415</v>
      </c>
      <c r="I975">
        <f t="shared" ca="1" si="273"/>
        <v>2.7401317151358184E-2</v>
      </c>
      <c r="J975">
        <f t="shared" ca="1" si="273"/>
        <v>0.98472169311946112</v>
      </c>
      <c r="K975">
        <f t="shared" ca="1" si="273"/>
        <v>5.0280158384567786E-2</v>
      </c>
      <c r="L975" s="42">
        <f t="shared" ca="1" si="264"/>
        <v>0</v>
      </c>
      <c r="M975" s="42">
        <f t="shared" ca="1" si="265"/>
        <v>7.9488135177247399E-2</v>
      </c>
      <c r="N975" s="42">
        <f t="shared" ca="1" si="266"/>
        <v>0.20756159013727871</v>
      </c>
      <c r="O975" s="42">
        <f t="shared" ca="1" si="267"/>
        <v>0.16039957296217833</v>
      </c>
      <c r="P975" s="42">
        <f t="shared" ca="1" si="268"/>
        <v>0.20595469128405863</v>
      </c>
      <c r="Q975" s="42">
        <f t="shared" ca="1" si="269"/>
        <v>5.7514715394996356E-2</v>
      </c>
      <c r="R975" s="42">
        <f t="shared" ca="1" si="270"/>
        <v>7.4559343211089328E-3</v>
      </c>
      <c r="S975" s="42">
        <f t="shared" ca="1" si="271"/>
        <v>0.26794406370738899</v>
      </c>
      <c r="T975" s="42">
        <f t="shared" ca="1" si="272"/>
        <v>1.3681297015742555E-2</v>
      </c>
      <c r="U975">
        <f ca="1">+(L975^2*Markiwitz!$B$4^2)+(M975^2*Markiwitz!$C$4^2)+(N975^2*Markiwitz!$D$4^2)+(O975^2*Markiwitz!$E$4^2)+(P975^2*Markiwitz!$F$4^2)+(Q975^2*Markiwitz!$G$4^2)+(R975^2*Markiwitz!$H$4^2)+(S975^2*Markiwitz!$I$4^2)+(T975^2*Markiwitz!$J$4^2)+(2*L975*M975*Markiwitz!$B$8)+(2*L975*N975*Markiwitz!$E$8)+(2*L975*O975*Markiwitz!$H$8)+(2*L975*P975*Markiwitz!$B$11)+(2*L975*Q975*Markiwitz!$E$11)+(2*L975*R975*Markiwitz!$H$11)+(2*L975*S975*Markiwitz!$K$8)+(2*L975*T975*Markiwitz!$K$11)</f>
        <v>1.9683148596509967E-2</v>
      </c>
      <c r="V975" s="5">
        <f t="shared" ca="1" si="263"/>
        <v>0.14029664499377725</v>
      </c>
      <c r="W975" s="42">
        <f ca="1">SUMPRODUCT(L975:T975,Markiwitz!$B$3:$J$3)</f>
        <v>0.3094511016807584</v>
      </c>
    </row>
    <row r="976" spans="1:23" x14ac:dyDescent="0.25">
      <c r="A976">
        <v>975</v>
      </c>
      <c r="B976" s="25">
        <f t="shared" ca="1" si="261"/>
        <v>1</v>
      </c>
      <c r="C976" s="46">
        <v>0</v>
      </c>
      <c r="D976">
        <f t="shared" ca="1" si="273"/>
        <v>0.37340963783740888</v>
      </c>
      <c r="E976">
        <f t="shared" ca="1" si="273"/>
        <v>0.55338975547997904</v>
      </c>
      <c r="F976">
        <f t="shared" ca="1" si="273"/>
        <v>0.7206163771993066</v>
      </c>
      <c r="G976">
        <f t="shared" ca="1" si="273"/>
        <v>0.93749595163684585</v>
      </c>
      <c r="H976">
        <f t="shared" ca="1" si="273"/>
        <v>0.7313084202057637</v>
      </c>
      <c r="I976">
        <f t="shared" ca="1" si="273"/>
        <v>0.28878539955326099</v>
      </c>
      <c r="J976">
        <f t="shared" ca="1" si="273"/>
        <v>0.66999195339802819</v>
      </c>
      <c r="K976">
        <f t="shared" ca="1" si="273"/>
        <v>0.84796037099524013</v>
      </c>
      <c r="L976" s="42">
        <f t="shared" ca="1" si="264"/>
        <v>0</v>
      </c>
      <c r="M976" s="42">
        <f t="shared" ca="1" si="265"/>
        <v>7.2889461046197257E-2</v>
      </c>
      <c r="N976" s="42">
        <f t="shared" ca="1" si="266"/>
        <v>0.10802153168576195</v>
      </c>
      <c r="O976" s="42">
        <f t="shared" ca="1" si="267"/>
        <v>0.14066412334539524</v>
      </c>
      <c r="P976" s="42">
        <f t="shared" ca="1" si="268"/>
        <v>0.18299895804391506</v>
      </c>
      <c r="Q976" s="42">
        <f t="shared" ca="1" si="269"/>
        <v>0.14275120726946566</v>
      </c>
      <c r="R976" s="42">
        <f t="shared" ca="1" si="270"/>
        <v>5.6370832454553099E-2</v>
      </c>
      <c r="S976" s="42">
        <f t="shared" ca="1" si="271"/>
        <v>0.13078224941193192</v>
      </c>
      <c r="T976" s="42">
        <f t="shared" ca="1" si="272"/>
        <v>0.16552163674277973</v>
      </c>
      <c r="U976">
        <f ca="1">+(L976^2*Markiwitz!$B$4^2)+(M976^2*Markiwitz!$C$4^2)+(N976^2*Markiwitz!$D$4^2)+(O976^2*Markiwitz!$E$4^2)+(P976^2*Markiwitz!$F$4^2)+(Q976^2*Markiwitz!$G$4^2)+(R976^2*Markiwitz!$H$4^2)+(S976^2*Markiwitz!$I$4^2)+(T976^2*Markiwitz!$J$4^2)+(2*L976*M976*Markiwitz!$B$8)+(2*L976*N976*Markiwitz!$E$8)+(2*L976*O976*Markiwitz!$H$8)+(2*L976*P976*Markiwitz!$B$11)+(2*L976*Q976*Markiwitz!$E$11)+(2*L976*R976*Markiwitz!$H$11)+(2*L976*S976*Markiwitz!$K$8)+(2*L976*T976*Markiwitz!$K$11)</f>
        <v>1.4988459283855253E-2</v>
      </c>
      <c r="V976" s="5">
        <f t="shared" ca="1" si="263"/>
        <v>0.12242736329699849</v>
      </c>
      <c r="W976" s="42">
        <f ca="1">SUMPRODUCT(L976:T976,Markiwitz!$B$3:$J$3)</f>
        <v>0.53241934906784605</v>
      </c>
    </row>
    <row r="977" spans="1:23" x14ac:dyDescent="0.25">
      <c r="A977">
        <v>976</v>
      </c>
      <c r="B977" s="25">
        <f t="shared" ca="1" si="261"/>
        <v>0.99999999999999989</v>
      </c>
      <c r="C977" s="46">
        <v>0</v>
      </c>
      <c r="D977">
        <f t="shared" ca="1" si="273"/>
        <v>0.42964585221484086</v>
      </c>
      <c r="E977">
        <f t="shared" ca="1" si="273"/>
        <v>0.47695672967727509</v>
      </c>
      <c r="F977">
        <f t="shared" ca="1" si="273"/>
        <v>0.59401107619984705</v>
      </c>
      <c r="G977">
        <f t="shared" ca="1" si="273"/>
        <v>0.94483840669048647</v>
      </c>
      <c r="H977">
        <f t="shared" ca="1" si="273"/>
        <v>0.59230490601795149</v>
      </c>
      <c r="I977">
        <f t="shared" ca="1" si="273"/>
        <v>0.38090894669435904</v>
      </c>
      <c r="J977">
        <f t="shared" ca="1" si="273"/>
        <v>0.87428968590055578</v>
      </c>
      <c r="K977">
        <f t="shared" ca="1" si="273"/>
        <v>0.10314871847598028</v>
      </c>
      <c r="L977" s="42">
        <f t="shared" ca="1" si="264"/>
        <v>0</v>
      </c>
      <c r="M977" s="42">
        <f t="shared" ca="1" si="265"/>
        <v>9.7733315853603966E-2</v>
      </c>
      <c r="N977" s="42">
        <f t="shared" ca="1" si="266"/>
        <v>0.1084953164792614</v>
      </c>
      <c r="O977" s="42">
        <f t="shared" ca="1" si="267"/>
        <v>0.13512215195725691</v>
      </c>
      <c r="P977" s="42">
        <f t="shared" ca="1" si="268"/>
        <v>0.21492629326146104</v>
      </c>
      <c r="Q977" s="42">
        <f t="shared" ca="1" si="269"/>
        <v>0.13473404238182959</v>
      </c>
      <c r="R977" s="42">
        <f t="shared" ca="1" si="270"/>
        <v>8.6646930738035116E-2</v>
      </c>
      <c r="S977" s="42">
        <f t="shared" ca="1" si="271"/>
        <v>0.19887828447355763</v>
      </c>
      <c r="T977" s="42">
        <f t="shared" ca="1" si="272"/>
        <v>2.3463664854994345E-2</v>
      </c>
      <c r="U977">
        <f ca="1">+(L977^2*Markiwitz!$B$4^2)+(M977^2*Markiwitz!$C$4^2)+(N977^2*Markiwitz!$D$4^2)+(O977^2*Markiwitz!$E$4^2)+(P977^2*Markiwitz!$F$4^2)+(Q977^2*Markiwitz!$G$4^2)+(R977^2*Markiwitz!$H$4^2)+(S977^2*Markiwitz!$I$4^2)+(T977^2*Markiwitz!$J$4^2)+(2*L977*M977*Markiwitz!$B$8)+(2*L977*N977*Markiwitz!$E$8)+(2*L977*O977*Markiwitz!$H$8)+(2*L977*P977*Markiwitz!$B$11)+(2*L977*Q977*Markiwitz!$E$11)+(2*L977*R977*Markiwitz!$H$11)+(2*L977*S977*Markiwitz!$K$8)+(2*L977*T977*Markiwitz!$K$11)</f>
        <v>1.8271754984416376E-2</v>
      </c>
      <c r="V977" s="5">
        <f t="shared" ca="1" si="263"/>
        <v>0.13517305568942495</v>
      </c>
      <c r="W977" s="42">
        <f ca="1">SUMPRODUCT(L977:T977,Markiwitz!$B$3:$J$3)</f>
        <v>0.51080410556931133</v>
      </c>
    </row>
    <row r="978" spans="1:23" x14ac:dyDescent="0.25">
      <c r="A978">
        <v>977</v>
      </c>
      <c r="B978" s="25">
        <f t="shared" ca="1" si="261"/>
        <v>1</v>
      </c>
      <c r="C978" s="46">
        <v>0</v>
      </c>
      <c r="D978">
        <f t="shared" ca="1" si="273"/>
        <v>3.6243751925737477E-2</v>
      </c>
      <c r="E978">
        <f t="shared" ca="1" si="273"/>
        <v>0.35892197714572249</v>
      </c>
      <c r="F978">
        <f t="shared" ca="1" si="273"/>
        <v>0.25863891348897261</v>
      </c>
      <c r="G978">
        <f t="shared" ca="1" si="273"/>
        <v>1.9603249309946835E-2</v>
      </c>
      <c r="H978">
        <f t="shared" ca="1" si="273"/>
        <v>0.49091956543971105</v>
      </c>
      <c r="I978">
        <f t="shared" ca="1" si="273"/>
        <v>0.40250160015878478</v>
      </c>
      <c r="J978">
        <f t="shared" ca="1" si="273"/>
        <v>0.68136685090526805</v>
      </c>
      <c r="K978">
        <f t="shared" ca="1" si="273"/>
        <v>0.75675033936529346</v>
      </c>
      <c r="L978" s="42">
        <f t="shared" ca="1" si="264"/>
        <v>0</v>
      </c>
      <c r="M978" s="42">
        <f t="shared" ca="1" si="265"/>
        <v>1.2061364476320651E-2</v>
      </c>
      <c r="N978" s="42">
        <f t="shared" ca="1" si="266"/>
        <v>0.1194437262948489</v>
      </c>
      <c r="O978" s="42">
        <f t="shared" ca="1" si="267"/>
        <v>8.6071061565091783E-2</v>
      </c>
      <c r="P978" s="42">
        <f t="shared" ca="1" si="268"/>
        <v>6.5236605562225885E-3</v>
      </c>
      <c r="Q978" s="42">
        <f t="shared" ca="1" si="269"/>
        <v>0.1633704981608308</v>
      </c>
      <c r="R978" s="42">
        <f t="shared" ca="1" si="270"/>
        <v>0.13394635609924102</v>
      </c>
      <c r="S978" s="42">
        <f t="shared" ca="1" si="271"/>
        <v>0.22674843232814804</v>
      </c>
      <c r="T978" s="42">
        <f t="shared" ca="1" si="272"/>
        <v>0.25183490051929619</v>
      </c>
      <c r="U978">
        <f ca="1">+(L978^2*Markiwitz!$B$4^2)+(M978^2*Markiwitz!$C$4^2)+(N978^2*Markiwitz!$D$4^2)+(O978^2*Markiwitz!$E$4^2)+(P978^2*Markiwitz!$F$4^2)+(Q978^2*Markiwitz!$G$4^2)+(R978^2*Markiwitz!$H$4^2)+(S978^2*Markiwitz!$I$4^2)+(T978^2*Markiwitz!$J$4^2)+(2*L978*M978*Markiwitz!$B$8)+(2*L978*N978*Markiwitz!$E$8)+(2*L978*O978*Markiwitz!$H$8)+(2*L978*P978*Markiwitz!$B$11)+(2*L978*Q978*Markiwitz!$E$11)+(2*L978*R978*Markiwitz!$H$11)+(2*L978*S978*Markiwitz!$K$8)+(2*L978*T978*Markiwitz!$K$11)</f>
        <v>1.7704005348134856E-2</v>
      </c>
      <c r="V978" s="5">
        <f t="shared" ca="1" si="263"/>
        <v>0.13305639912508851</v>
      </c>
      <c r="W978" s="42">
        <f ca="1">SUMPRODUCT(L978:T978,Markiwitz!$B$3:$J$3)</f>
        <v>0.5126948302433344</v>
      </c>
    </row>
    <row r="979" spans="1:23" x14ac:dyDescent="0.25">
      <c r="A979">
        <v>978</v>
      </c>
      <c r="B979" s="25">
        <f t="shared" ca="1" si="261"/>
        <v>0.99999999999999989</v>
      </c>
      <c r="C979" s="46">
        <v>0</v>
      </c>
      <c r="D979">
        <f t="shared" ca="1" si="273"/>
        <v>0.64878332065419286</v>
      </c>
      <c r="E979">
        <f t="shared" ca="1" si="273"/>
        <v>0.39907763445859434</v>
      </c>
      <c r="F979">
        <f t="shared" ca="1" si="273"/>
        <v>0.52268424830668148</v>
      </c>
      <c r="G979">
        <f t="shared" ca="1" si="273"/>
        <v>0.95996177165997776</v>
      </c>
      <c r="H979">
        <f t="shared" ca="1" si="273"/>
        <v>0.18948118491919974</v>
      </c>
      <c r="I979">
        <f t="shared" ca="1" si="273"/>
        <v>0.61061333400256135</v>
      </c>
      <c r="J979">
        <f t="shared" ca="1" si="273"/>
        <v>8.8059916553449247E-2</v>
      </c>
      <c r="K979">
        <f t="shared" ca="1" si="273"/>
        <v>0.85439907024850703</v>
      </c>
      <c r="L979" s="42">
        <f t="shared" ca="1" si="264"/>
        <v>0</v>
      </c>
      <c r="M979" s="42">
        <f t="shared" ca="1" si="265"/>
        <v>0.15183106430832627</v>
      </c>
      <c r="N979" s="42">
        <f t="shared" ca="1" si="266"/>
        <v>9.3393865181983976E-2</v>
      </c>
      <c r="O979" s="42">
        <f t="shared" ca="1" si="267"/>
        <v>0.12232081681381625</v>
      </c>
      <c r="P979" s="42">
        <f t="shared" ca="1" si="268"/>
        <v>0.22465438436283106</v>
      </c>
      <c r="Q979" s="42">
        <f t="shared" ca="1" si="269"/>
        <v>4.4343202201431245E-2</v>
      </c>
      <c r="R979" s="42">
        <f t="shared" ca="1" si="270"/>
        <v>0.14289835979288326</v>
      </c>
      <c r="S979" s="42">
        <f t="shared" ca="1" si="271"/>
        <v>2.0608160579299244E-2</v>
      </c>
      <c r="T979" s="42">
        <f t="shared" ca="1" si="272"/>
        <v>0.19995014675942854</v>
      </c>
      <c r="U979">
        <f ca="1">+(L979^2*Markiwitz!$B$4^2)+(M979^2*Markiwitz!$C$4^2)+(N979^2*Markiwitz!$D$4^2)+(O979^2*Markiwitz!$E$4^2)+(P979^2*Markiwitz!$F$4^2)+(Q979^2*Markiwitz!$G$4^2)+(R979^2*Markiwitz!$H$4^2)+(S979^2*Markiwitz!$I$4^2)+(T979^2*Markiwitz!$J$4^2)+(2*L979*M979*Markiwitz!$B$8)+(2*L979*N979*Markiwitz!$E$8)+(2*L979*O979*Markiwitz!$H$8)+(2*L979*P979*Markiwitz!$B$11)+(2*L979*Q979*Markiwitz!$E$11)+(2*L979*R979*Markiwitz!$H$11)+(2*L979*S979*Markiwitz!$K$8)+(2*L979*T979*Markiwitz!$K$11)</f>
        <v>1.1661448435196663E-2</v>
      </c>
      <c r="V979" s="5">
        <f t="shared" ca="1" si="263"/>
        <v>0.10798818655388497</v>
      </c>
      <c r="W979" s="42">
        <f ca="1">SUMPRODUCT(L979:T979,Markiwitz!$B$3:$J$3)</f>
        <v>0.29237405064144295</v>
      </c>
    </row>
    <row r="980" spans="1:23" x14ac:dyDescent="0.25">
      <c r="A980">
        <v>979</v>
      </c>
      <c r="B980" s="25">
        <f t="shared" ca="1" si="261"/>
        <v>0.99999999999999978</v>
      </c>
      <c r="C980" s="46">
        <v>0</v>
      </c>
      <c r="D980">
        <f t="shared" ca="1" si="273"/>
        <v>1.5074179858205472E-2</v>
      </c>
      <c r="E980">
        <f t="shared" ca="1" si="273"/>
        <v>9.8127014980453509E-2</v>
      </c>
      <c r="F980">
        <f t="shared" ca="1" si="273"/>
        <v>0.37985168576615569</v>
      </c>
      <c r="G980">
        <f t="shared" ca="1" si="273"/>
        <v>0.718787562267723</v>
      </c>
      <c r="H980">
        <f t="shared" ca="1" si="273"/>
        <v>2.7993843991354073E-2</v>
      </c>
      <c r="I980">
        <f t="shared" ca="1" si="273"/>
        <v>0.61693806176315558</v>
      </c>
      <c r="J980">
        <f t="shared" ca="1" si="273"/>
        <v>0.97953445480335577</v>
      </c>
      <c r="K980">
        <f t="shared" ca="1" si="273"/>
        <v>0.79106407679173207</v>
      </c>
      <c r="L980" s="42">
        <f t="shared" ca="1" si="264"/>
        <v>0</v>
      </c>
      <c r="M980" s="42">
        <f t="shared" ca="1" si="265"/>
        <v>4.1556764819378903E-3</v>
      </c>
      <c r="N980" s="42">
        <f t="shared" ca="1" si="266"/>
        <v>2.7051828506282856E-2</v>
      </c>
      <c r="O980" s="42">
        <f t="shared" ca="1" si="267"/>
        <v>0.10471818248232011</v>
      </c>
      <c r="P980" s="42">
        <f t="shared" ca="1" si="268"/>
        <v>0.19815662252427449</v>
      </c>
      <c r="Q980" s="42">
        <f t="shared" ca="1" si="269"/>
        <v>7.7173922699737187E-3</v>
      </c>
      <c r="R980" s="42">
        <f t="shared" ca="1" si="270"/>
        <v>0.17007857264525844</v>
      </c>
      <c r="S980" s="42">
        <f t="shared" ca="1" si="271"/>
        <v>0.27003978560454517</v>
      </c>
      <c r="T980" s="42">
        <f t="shared" ca="1" si="272"/>
        <v>0.21808193948540722</v>
      </c>
      <c r="U980">
        <f ca="1">+(L980^2*Markiwitz!$B$4^2)+(M980^2*Markiwitz!$C$4^2)+(N980^2*Markiwitz!$D$4^2)+(O980^2*Markiwitz!$E$4^2)+(P980^2*Markiwitz!$F$4^2)+(Q980^2*Markiwitz!$G$4^2)+(R980^2*Markiwitz!$H$4^2)+(S980^2*Markiwitz!$I$4^2)+(T980^2*Markiwitz!$J$4^2)+(2*L980*M980*Markiwitz!$B$8)+(2*L980*N980*Markiwitz!$E$8)+(2*L980*O980*Markiwitz!$H$8)+(2*L980*P980*Markiwitz!$B$11)+(2*L980*Q980*Markiwitz!$E$11)+(2*L980*R980*Markiwitz!$H$11)+(2*L980*S980*Markiwitz!$K$8)+(2*L980*T980*Markiwitz!$K$11)</f>
        <v>1.7465426600035788E-2</v>
      </c>
      <c r="V980" s="5">
        <f t="shared" ca="1" si="263"/>
        <v>0.13215682577920743</v>
      </c>
      <c r="W980" s="42">
        <f ca="1">SUMPRODUCT(L980:T980,Markiwitz!$B$3:$J$3)</f>
        <v>0.12925130501173854</v>
      </c>
    </row>
    <row r="981" spans="1:23" x14ac:dyDescent="0.25">
      <c r="A981">
        <v>980</v>
      </c>
      <c r="B981" s="25">
        <f t="shared" ca="1" si="261"/>
        <v>1.0000000000000002</v>
      </c>
      <c r="C981" s="46">
        <v>0</v>
      </c>
      <c r="D981">
        <f t="shared" ca="1" si="273"/>
        <v>0.85407128184624315</v>
      </c>
      <c r="E981">
        <f t="shared" ca="1" si="273"/>
        <v>0.43556392575330938</v>
      </c>
      <c r="F981">
        <f t="shared" ca="1" si="273"/>
        <v>0.19279746116822094</v>
      </c>
      <c r="G981">
        <f t="shared" ca="1" si="273"/>
        <v>9.8287692634008939E-2</v>
      </c>
      <c r="H981">
        <f t="shared" ca="1" si="273"/>
        <v>0.14735044034210321</v>
      </c>
      <c r="I981">
        <f t="shared" ca="1" si="273"/>
        <v>6.6506970856391345E-2</v>
      </c>
      <c r="J981">
        <f t="shared" ca="1" si="273"/>
        <v>0.56699995949017712</v>
      </c>
      <c r="K981">
        <f t="shared" ca="1" si="273"/>
        <v>0.38984960061952312</v>
      </c>
      <c r="L981" s="42">
        <f t="shared" ca="1" si="264"/>
        <v>0</v>
      </c>
      <c r="M981" s="42">
        <f t="shared" ca="1" si="265"/>
        <v>0.3104102629543331</v>
      </c>
      <c r="N981" s="42">
        <f t="shared" ca="1" si="266"/>
        <v>0.15830471718266581</v>
      </c>
      <c r="O981" s="42">
        <f t="shared" ca="1" si="267"/>
        <v>7.0071798326699047E-2</v>
      </c>
      <c r="P981" s="42">
        <f t="shared" ca="1" si="268"/>
        <v>3.5722438119854677E-2</v>
      </c>
      <c r="Q981" s="42">
        <f t="shared" ca="1" si="269"/>
        <v>5.3554182075007818E-2</v>
      </c>
      <c r="R981" s="42">
        <f t="shared" ca="1" si="270"/>
        <v>2.4171807143780286E-2</v>
      </c>
      <c r="S981" s="42">
        <f t="shared" ca="1" si="271"/>
        <v>0.20607484440874516</v>
      </c>
      <c r="T981" s="42">
        <f t="shared" ca="1" si="272"/>
        <v>0.14168994978891436</v>
      </c>
      <c r="U981">
        <f ca="1">+(L981^2*Markiwitz!$B$4^2)+(M981^2*Markiwitz!$C$4^2)+(N981^2*Markiwitz!$D$4^2)+(O981^2*Markiwitz!$E$4^2)+(P981^2*Markiwitz!$F$4^2)+(Q981^2*Markiwitz!$G$4^2)+(R981^2*Markiwitz!$H$4^2)+(S981^2*Markiwitz!$I$4^2)+(T981^2*Markiwitz!$J$4^2)+(2*L981*M981*Markiwitz!$B$8)+(2*L981*N981*Markiwitz!$E$8)+(2*L981*O981*Markiwitz!$H$8)+(2*L981*P981*Markiwitz!$B$11)+(2*L981*Q981*Markiwitz!$E$11)+(2*L981*R981*Markiwitz!$H$11)+(2*L981*S981*Markiwitz!$K$8)+(2*L981*T981*Markiwitz!$K$11)</f>
        <v>1.1115799233658753E-2</v>
      </c>
      <c r="V981" s="5">
        <f t="shared" ca="1" si="263"/>
        <v>0.10543149071154573</v>
      </c>
      <c r="W981" s="42">
        <f ca="1">SUMPRODUCT(L981:T981,Markiwitz!$B$3:$J$3)</f>
        <v>0.25101261826164206</v>
      </c>
    </row>
    <row r="982" spans="1:23" x14ac:dyDescent="0.25">
      <c r="A982">
        <v>981</v>
      </c>
      <c r="B982" s="25">
        <f t="shared" ca="1" si="261"/>
        <v>0.99999999999999989</v>
      </c>
      <c r="C982" s="46">
        <v>0</v>
      </c>
      <c r="D982">
        <f t="shared" ref="D982:K991" ca="1" si="274">RAND()</f>
        <v>0.87647320074064361</v>
      </c>
      <c r="E982">
        <f t="shared" ca="1" si="274"/>
        <v>0.22645873074660594</v>
      </c>
      <c r="F982">
        <f t="shared" ca="1" si="274"/>
        <v>0.63869687661852559</v>
      </c>
      <c r="G982">
        <f t="shared" ca="1" si="274"/>
        <v>0.25376147857804554</v>
      </c>
      <c r="H982">
        <f t="shared" ca="1" si="274"/>
        <v>0.47370186452724805</v>
      </c>
      <c r="I982">
        <f t="shared" ca="1" si="274"/>
        <v>0.75822879106918895</v>
      </c>
      <c r="J982">
        <f t="shared" ca="1" si="274"/>
        <v>0.68265553550972247</v>
      </c>
      <c r="K982">
        <f t="shared" ca="1" si="274"/>
        <v>0.21067820357435685</v>
      </c>
      <c r="L982" s="42">
        <f t="shared" ca="1" si="264"/>
        <v>0</v>
      </c>
      <c r="M982" s="42">
        <f t="shared" ca="1" si="265"/>
        <v>0.2127024146683521</v>
      </c>
      <c r="N982" s="42">
        <f t="shared" ca="1" si="266"/>
        <v>5.4956978504111409E-2</v>
      </c>
      <c r="O982" s="42">
        <f t="shared" ca="1" si="267"/>
        <v>0.15499888391692526</v>
      </c>
      <c r="P982" s="42">
        <f t="shared" ca="1" si="268"/>
        <v>6.1582806180212564E-2</v>
      </c>
      <c r="Q982" s="42">
        <f t="shared" ca="1" si="269"/>
        <v>0.11495791352514079</v>
      </c>
      <c r="R982" s="42">
        <f t="shared" ca="1" si="270"/>
        <v>0.18400687504786048</v>
      </c>
      <c r="S982" s="42">
        <f t="shared" ca="1" si="271"/>
        <v>0.16566676615660914</v>
      </c>
      <c r="T982" s="42">
        <f t="shared" ca="1" si="272"/>
        <v>5.1127362000788157E-2</v>
      </c>
      <c r="U982">
        <f ca="1">+(L982^2*Markiwitz!$B$4^2)+(M982^2*Markiwitz!$C$4^2)+(N982^2*Markiwitz!$D$4^2)+(O982^2*Markiwitz!$E$4^2)+(P982^2*Markiwitz!$F$4^2)+(Q982^2*Markiwitz!$G$4^2)+(R982^2*Markiwitz!$H$4^2)+(S982^2*Markiwitz!$I$4^2)+(T982^2*Markiwitz!$J$4^2)+(2*L982*M982*Markiwitz!$B$8)+(2*L982*N982*Markiwitz!$E$8)+(2*L982*O982*Markiwitz!$H$8)+(2*L982*P982*Markiwitz!$B$11)+(2*L982*Q982*Markiwitz!$E$11)+(2*L982*R982*Markiwitz!$H$11)+(2*L982*S982*Markiwitz!$K$8)+(2*L982*T982*Markiwitz!$K$11)</f>
        <v>1.3917120519234046E-2</v>
      </c>
      <c r="V982" s="5">
        <f t="shared" ca="1" si="263"/>
        <v>0.11797084605627801</v>
      </c>
      <c r="W982" s="42">
        <f ca="1">SUMPRODUCT(L982:T982,Markiwitz!$B$3:$J$3)</f>
        <v>0.4265558409366062</v>
      </c>
    </row>
    <row r="983" spans="1:23" x14ac:dyDescent="0.25">
      <c r="A983">
        <v>982</v>
      </c>
      <c r="B983" s="25">
        <f t="shared" ca="1" si="261"/>
        <v>1</v>
      </c>
      <c r="C983" s="46">
        <v>0</v>
      </c>
      <c r="D983">
        <f t="shared" ca="1" si="274"/>
        <v>0.49101582938419319</v>
      </c>
      <c r="E983">
        <f t="shared" ca="1" si="274"/>
        <v>0.86356524765427722</v>
      </c>
      <c r="F983">
        <f t="shared" ca="1" si="274"/>
        <v>0.21130789219906265</v>
      </c>
      <c r="G983">
        <f t="shared" ca="1" si="274"/>
        <v>0.5679122395912507</v>
      </c>
      <c r="H983">
        <f t="shared" ca="1" si="274"/>
        <v>0.89471051754677422</v>
      </c>
      <c r="I983">
        <f t="shared" ca="1" si="274"/>
        <v>0.85845798857646705</v>
      </c>
      <c r="J983">
        <f t="shared" ca="1" si="274"/>
        <v>0.38882276167250673</v>
      </c>
      <c r="K983">
        <f t="shared" ca="1" si="274"/>
        <v>0.2780383357372147</v>
      </c>
      <c r="L983" s="42">
        <f t="shared" ca="1" si="264"/>
        <v>0</v>
      </c>
      <c r="M983" s="42">
        <f t="shared" ca="1" si="265"/>
        <v>0.10782478524482959</v>
      </c>
      <c r="N983" s="42">
        <f t="shared" ca="1" si="266"/>
        <v>0.18963489932697075</v>
      </c>
      <c r="O983" s="42">
        <f t="shared" ca="1" si="267"/>
        <v>4.6402227246881922E-2</v>
      </c>
      <c r="P983" s="42">
        <f t="shared" ca="1" si="268"/>
        <v>0.12471087815770547</v>
      </c>
      <c r="Q983" s="42">
        <f t="shared" ca="1" si="269"/>
        <v>0.19647425528370735</v>
      </c>
      <c r="R983" s="42">
        <f t="shared" ca="1" si="270"/>
        <v>0.18851336906195826</v>
      </c>
      <c r="S983" s="42">
        <f t="shared" ca="1" si="271"/>
        <v>8.5383664368253551E-2</v>
      </c>
      <c r="T983" s="42">
        <f t="shared" ca="1" si="272"/>
        <v>6.1055921309693124E-2</v>
      </c>
      <c r="U983">
        <f ca="1">+(L983^2*Markiwitz!$B$4^2)+(M983^2*Markiwitz!$C$4^2)+(N983^2*Markiwitz!$D$4^2)+(O983^2*Markiwitz!$E$4^2)+(P983^2*Markiwitz!$F$4^2)+(Q983^2*Markiwitz!$G$4^2)+(R983^2*Markiwitz!$H$4^2)+(S983^2*Markiwitz!$I$4^2)+(T983^2*Markiwitz!$J$4^2)+(2*L983*M983*Markiwitz!$B$8)+(2*L983*N983*Markiwitz!$E$8)+(2*L983*O983*Markiwitz!$H$8)+(2*L983*P983*Markiwitz!$B$11)+(2*L983*Q983*Markiwitz!$E$11)+(2*L983*R983*Markiwitz!$H$11)+(2*L983*S983*Markiwitz!$K$8)+(2*L983*T983*Markiwitz!$K$11)</f>
        <v>1.9554939470720886E-2</v>
      </c>
      <c r="V983" s="5">
        <f t="shared" ca="1" si="263"/>
        <v>0.13983897693676425</v>
      </c>
      <c r="W983" s="42">
        <f ca="1">SUMPRODUCT(L983:T983,Markiwitz!$B$3:$J$3)</f>
        <v>0.65975485531106448</v>
      </c>
    </row>
    <row r="984" spans="1:23" x14ac:dyDescent="0.25">
      <c r="A984">
        <v>983</v>
      </c>
      <c r="B984" s="25">
        <f t="shared" ca="1" si="261"/>
        <v>0.99999999999999989</v>
      </c>
      <c r="C984" s="46">
        <v>0</v>
      </c>
      <c r="D984">
        <f t="shared" ca="1" si="274"/>
        <v>0.38973717367939464</v>
      </c>
      <c r="E984">
        <f t="shared" ca="1" si="274"/>
        <v>0.33454040742606483</v>
      </c>
      <c r="F984">
        <f t="shared" ca="1" si="274"/>
        <v>0.64784369574132483</v>
      </c>
      <c r="G984">
        <f t="shared" ca="1" si="274"/>
        <v>0.87504477851177376</v>
      </c>
      <c r="H984">
        <f t="shared" ca="1" si="274"/>
        <v>0.42457532300631895</v>
      </c>
      <c r="I984">
        <f t="shared" ca="1" si="274"/>
        <v>7.9595130202028241E-2</v>
      </c>
      <c r="J984">
        <f t="shared" ca="1" si="274"/>
        <v>0.10169255811012612</v>
      </c>
      <c r="K984">
        <f t="shared" ca="1" si="274"/>
        <v>0.22076824823000274</v>
      </c>
      <c r="L984" s="42">
        <f t="shared" ca="1" si="264"/>
        <v>0</v>
      </c>
      <c r="M984" s="42">
        <f t="shared" ca="1" si="265"/>
        <v>0.12679338738090545</v>
      </c>
      <c r="N984" s="42">
        <f t="shared" ca="1" si="266"/>
        <v>0.10883619612901603</v>
      </c>
      <c r="O984" s="42">
        <f t="shared" ca="1" si="267"/>
        <v>0.21076330979907784</v>
      </c>
      <c r="P984" s="42">
        <f t="shared" ca="1" si="268"/>
        <v>0.28467875037435225</v>
      </c>
      <c r="Q984" s="42">
        <f t="shared" ca="1" si="269"/>
        <v>0.13812729972378157</v>
      </c>
      <c r="R984" s="42">
        <f t="shared" ca="1" si="270"/>
        <v>2.5894723056726843E-2</v>
      </c>
      <c r="S984" s="42">
        <f t="shared" ca="1" si="271"/>
        <v>3.3083690202000769E-2</v>
      </c>
      <c r="T984" s="42">
        <f t="shared" ca="1" si="272"/>
        <v>7.1822643334139222E-2</v>
      </c>
      <c r="U984">
        <f ca="1">+(L984^2*Markiwitz!$B$4^2)+(M984^2*Markiwitz!$C$4^2)+(N984^2*Markiwitz!$D$4^2)+(O984^2*Markiwitz!$E$4^2)+(P984^2*Markiwitz!$F$4^2)+(Q984^2*Markiwitz!$G$4^2)+(R984^2*Markiwitz!$H$4^2)+(S984^2*Markiwitz!$I$4^2)+(T984^2*Markiwitz!$J$4^2)+(2*L984*M984*Markiwitz!$B$8)+(2*L984*N984*Markiwitz!$E$8)+(2*L984*O984*Markiwitz!$H$8)+(2*L984*P984*Markiwitz!$B$11)+(2*L984*Q984*Markiwitz!$E$11)+(2*L984*R984*Markiwitz!$H$11)+(2*L984*S984*Markiwitz!$K$8)+(2*L984*T984*Markiwitz!$K$11)</f>
        <v>2.0203546307557989E-2</v>
      </c>
      <c r="V984" s="5">
        <f t="shared" ca="1" si="263"/>
        <v>0.14213917935445522</v>
      </c>
      <c r="W984" s="42">
        <f ca="1">SUMPRODUCT(L984:T984,Markiwitz!$B$3:$J$3)</f>
        <v>0.58027022878171131</v>
      </c>
    </row>
    <row r="985" spans="1:23" x14ac:dyDescent="0.25">
      <c r="A985">
        <v>984</v>
      </c>
      <c r="B985" s="25">
        <f t="shared" ca="1" si="261"/>
        <v>1</v>
      </c>
      <c r="C985" s="46">
        <v>0</v>
      </c>
      <c r="D985">
        <f t="shared" ca="1" si="274"/>
        <v>0.43948573118011913</v>
      </c>
      <c r="E985">
        <f t="shared" ca="1" si="274"/>
        <v>0.24598220556408301</v>
      </c>
      <c r="F985">
        <f t="shared" ca="1" si="274"/>
        <v>0.77050495680878439</v>
      </c>
      <c r="G985">
        <f t="shared" ca="1" si="274"/>
        <v>0.62393780801508081</v>
      </c>
      <c r="H985">
        <f t="shared" ca="1" si="274"/>
        <v>0.22677823935841457</v>
      </c>
      <c r="I985">
        <f t="shared" ca="1" si="274"/>
        <v>0.42811826922141605</v>
      </c>
      <c r="J985">
        <f t="shared" ca="1" si="274"/>
        <v>0.76303273836576391</v>
      </c>
      <c r="K985">
        <f t="shared" ca="1" si="274"/>
        <v>0.657668171169979</v>
      </c>
      <c r="L985" s="42">
        <f t="shared" ca="1" si="264"/>
        <v>0</v>
      </c>
      <c r="M985" s="42">
        <f t="shared" ca="1" si="265"/>
        <v>0.10575980566573341</v>
      </c>
      <c r="N985" s="42">
        <f t="shared" ca="1" si="266"/>
        <v>5.9194254584397164E-2</v>
      </c>
      <c r="O985" s="42">
        <f t="shared" ca="1" si="267"/>
        <v>0.18541774787037185</v>
      </c>
      <c r="P985" s="42">
        <f t="shared" ca="1" si="268"/>
        <v>0.15014717575923814</v>
      </c>
      <c r="Q985" s="42">
        <f t="shared" ca="1" si="269"/>
        <v>5.4572926541575188E-2</v>
      </c>
      <c r="R985" s="42">
        <f t="shared" ca="1" si="270"/>
        <v>0.10302428894159127</v>
      </c>
      <c r="S985" s="42">
        <f t="shared" ca="1" si="271"/>
        <v>0.18361959991161167</v>
      </c>
      <c r="T985" s="42">
        <f t="shared" ca="1" si="272"/>
        <v>0.15826420072548128</v>
      </c>
      <c r="U985">
        <f ca="1">+(L985^2*Markiwitz!$B$4^2)+(M985^2*Markiwitz!$C$4^2)+(N985^2*Markiwitz!$D$4^2)+(O985^2*Markiwitz!$E$4^2)+(P985^2*Markiwitz!$F$4^2)+(Q985^2*Markiwitz!$G$4^2)+(R985^2*Markiwitz!$H$4^2)+(S985^2*Markiwitz!$I$4^2)+(T985^2*Markiwitz!$J$4^2)+(2*L985*M985*Markiwitz!$B$8)+(2*L985*N985*Markiwitz!$E$8)+(2*L985*O985*Markiwitz!$H$8)+(2*L985*P985*Markiwitz!$B$11)+(2*L985*Q985*Markiwitz!$E$11)+(2*L985*R985*Markiwitz!$H$11)+(2*L985*S985*Markiwitz!$K$8)+(2*L985*T985*Markiwitz!$K$11)</f>
        <v>1.2406511781605876E-2</v>
      </c>
      <c r="V985" s="5">
        <f t="shared" ca="1" si="263"/>
        <v>0.11138452218152159</v>
      </c>
      <c r="W985" s="42">
        <f ca="1">SUMPRODUCT(L985:T985,Markiwitz!$B$3:$J$3)</f>
        <v>0.28485084798520394</v>
      </c>
    </row>
    <row r="986" spans="1:23" x14ac:dyDescent="0.25">
      <c r="A986">
        <v>985</v>
      </c>
      <c r="B986" s="25">
        <f t="shared" ca="1" si="261"/>
        <v>1</v>
      </c>
      <c r="C986" s="46">
        <v>0</v>
      </c>
      <c r="D986">
        <f t="shared" ca="1" si="274"/>
        <v>0.61121623861268659</v>
      </c>
      <c r="E986">
        <f t="shared" ca="1" si="274"/>
        <v>0.35093240779198875</v>
      </c>
      <c r="F986">
        <f t="shared" ca="1" si="274"/>
        <v>0.46998908658678218</v>
      </c>
      <c r="G986">
        <f t="shared" ca="1" si="274"/>
        <v>0.94598274337632571</v>
      </c>
      <c r="H986">
        <f t="shared" ca="1" si="274"/>
        <v>0.17243469403329148</v>
      </c>
      <c r="I986">
        <f t="shared" ca="1" si="274"/>
        <v>0.79160023603748864</v>
      </c>
      <c r="J986">
        <f t="shared" ca="1" si="274"/>
        <v>8.4611412870391978E-2</v>
      </c>
      <c r="K986">
        <f t="shared" ca="1" si="274"/>
        <v>0.21013034063026736</v>
      </c>
      <c r="L986" s="42">
        <f t="shared" ca="1" si="264"/>
        <v>0</v>
      </c>
      <c r="M986" s="42">
        <f t="shared" ca="1" si="265"/>
        <v>0.1680598080543198</v>
      </c>
      <c r="N986" s="42">
        <f t="shared" ca="1" si="266"/>
        <v>9.6492254897263388E-2</v>
      </c>
      <c r="O986" s="42">
        <f t="shared" ca="1" si="267"/>
        <v>0.1292280386049289</v>
      </c>
      <c r="P986" s="42">
        <f t="shared" ca="1" si="268"/>
        <v>0.260107091780438</v>
      </c>
      <c r="Q986" s="42">
        <f t="shared" ca="1" si="269"/>
        <v>4.7412584532957512E-2</v>
      </c>
      <c r="R986" s="42">
        <f t="shared" ca="1" si="270"/>
        <v>0.21765813033072329</v>
      </c>
      <c r="S986" s="42">
        <f t="shared" ca="1" si="271"/>
        <v>2.3264725162535513E-2</v>
      </c>
      <c r="T986" s="42">
        <f t="shared" ca="1" si="272"/>
        <v>5.7777366636833617E-2</v>
      </c>
      <c r="U986">
        <f ca="1">+(L986^2*Markiwitz!$B$4^2)+(M986^2*Markiwitz!$C$4^2)+(N986^2*Markiwitz!$D$4^2)+(O986^2*Markiwitz!$E$4^2)+(P986^2*Markiwitz!$F$4^2)+(Q986^2*Markiwitz!$G$4^2)+(R986^2*Markiwitz!$H$4^2)+(S986^2*Markiwitz!$I$4^2)+(T986^2*Markiwitz!$J$4^2)+(2*L986*M986*Markiwitz!$B$8)+(2*L986*N986*Markiwitz!$E$8)+(2*L986*O986*Markiwitz!$H$8)+(2*L986*P986*Markiwitz!$B$11)+(2*L986*Q986*Markiwitz!$E$11)+(2*L986*R986*Markiwitz!$H$11)+(2*L986*S986*Markiwitz!$K$8)+(2*L986*T986*Markiwitz!$K$11)</f>
        <v>1.5806647964115985E-2</v>
      </c>
      <c r="V986" s="5">
        <f t="shared" ca="1" si="263"/>
        <v>0.12572449230009236</v>
      </c>
      <c r="W986" s="42">
        <f ca="1">SUMPRODUCT(L986:T986,Markiwitz!$B$3:$J$3)</f>
        <v>0.31282536891377899</v>
      </c>
    </row>
    <row r="987" spans="1:23" x14ac:dyDescent="0.25">
      <c r="A987">
        <v>986</v>
      </c>
      <c r="B987" s="25">
        <f t="shared" ca="1" si="261"/>
        <v>0.99999999999999989</v>
      </c>
      <c r="C987" s="46">
        <v>0</v>
      </c>
      <c r="D987">
        <f t="shared" ca="1" si="274"/>
        <v>4.4690843930631385E-2</v>
      </c>
      <c r="E987">
        <f t="shared" ca="1" si="274"/>
        <v>0.56845303662749125</v>
      </c>
      <c r="F987">
        <f t="shared" ca="1" si="274"/>
        <v>0.88267373110789393</v>
      </c>
      <c r="G987">
        <f t="shared" ca="1" si="274"/>
        <v>0.83670703979034566</v>
      </c>
      <c r="H987">
        <f t="shared" ca="1" si="274"/>
        <v>1.2345278216502442E-2</v>
      </c>
      <c r="I987">
        <f t="shared" ca="1" si="274"/>
        <v>3.3718301790861549E-2</v>
      </c>
      <c r="J987">
        <f t="shared" ca="1" si="274"/>
        <v>0.29541069684149923</v>
      </c>
      <c r="K987">
        <f t="shared" ca="1" si="274"/>
        <v>0.56326286582255569</v>
      </c>
      <c r="L987" s="42">
        <f t="shared" ca="1" si="264"/>
        <v>0</v>
      </c>
      <c r="M987" s="42">
        <f t="shared" ca="1" si="265"/>
        <v>1.3805137419438295E-2</v>
      </c>
      <c r="N987" s="42">
        <f t="shared" ca="1" si="266"/>
        <v>0.17559686944646691</v>
      </c>
      <c r="O987" s="42">
        <f t="shared" ca="1" si="267"/>
        <v>0.27266059628202344</v>
      </c>
      <c r="P987" s="42">
        <f t="shared" ca="1" si="268"/>
        <v>0.25846134572992741</v>
      </c>
      <c r="Q987" s="42">
        <f t="shared" ca="1" si="269"/>
        <v>3.813493934564116E-3</v>
      </c>
      <c r="R987" s="42">
        <f t="shared" ca="1" si="270"/>
        <v>1.0415685828073815E-2</v>
      </c>
      <c r="S987" s="42">
        <f t="shared" ca="1" si="271"/>
        <v>9.1253261437600847E-2</v>
      </c>
      <c r="T987" s="42">
        <f t="shared" ca="1" si="272"/>
        <v>0.17399360992190505</v>
      </c>
      <c r="U987">
        <f ca="1">+(L987^2*Markiwitz!$B$4^2)+(M987^2*Markiwitz!$C$4^2)+(N987^2*Markiwitz!$D$4^2)+(O987^2*Markiwitz!$E$4^2)+(P987^2*Markiwitz!$F$4^2)+(Q987^2*Markiwitz!$G$4^2)+(R987^2*Markiwitz!$H$4^2)+(S987^2*Markiwitz!$I$4^2)+(T987^2*Markiwitz!$J$4^2)+(2*L987*M987*Markiwitz!$B$8)+(2*L987*N987*Markiwitz!$E$8)+(2*L987*O987*Markiwitz!$H$8)+(2*L987*P987*Markiwitz!$B$11)+(2*L987*Q987*Markiwitz!$E$11)+(2*L987*R987*Markiwitz!$H$11)+(2*L987*S987*Markiwitz!$K$8)+(2*L987*T987*Markiwitz!$K$11)</f>
        <v>1.8319126324528673E-2</v>
      </c>
      <c r="V987" s="5">
        <f t="shared" ca="1" si="263"/>
        <v>0.13534816705271141</v>
      </c>
      <c r="W987" s="42">
        <f ca="1">SUMPRODUCT(L987:T987,Markiwitz!$B$3:$J$3)</f>
        <v>0.21880295982175893</v>
      </c>
    </row>
    <row r="988" spans="1:23" x14ac:dyDescent="0.25">
      <c r="A988">
        <v>987</v>
      </c>
      <c r="B988" s="25">
        <f t="shared" ca="1" si="261"/>
        <v>1</v>
      </c>
      <c r="C988" s="46">
        <v>0</v>
      </c>
      <c r="D988">
        <f t="shared" ca="1" si="274"/>
        <v>0.87998118068913822</v>
      </c>
      <c r="E988">
        <f t="shared" ca="1" si="274"/>
        <v>0.64729724854881532</v>
      </c>
      <c r="F988">
        <f t="shared" ca="1" si="274"/>
        <v>7.2892159705979398E-2</v>
      </c>
      <c r="G988">
        <f t="shared" ca="1" si="274"/>
        <v>5.5095779666971878E-2</v>
      </c>
      <c r="H988">
        <f t="shared" ca="1" si="274"/>
        <v>0.36765286070418979</v>
      </c>
      <c r="I988">
        <f t="shared" ca="1" si="274"/>
        <v>0.28031064723951338</v>
      </c>
      <c r="J988">
        <f t="shared" ca="1" si="274"/>
        <v>0.53446320258907609</v>
      </c>
      <c r="K988">
        <f t="shared" ca="1" si="274"/>
        <v>0.54427078799380668</v>
      </c>
      <c r="L988" s="42">
        <f t="shared" ca="1" si="264"/>
        <v>0</v>
      </c>
      <c r="M988" s="42">
        <f t="shared" ca="1" si="265"/>
        <v>0.26019827983376953</v>
      </c>
      <c r="N988" s="42">
        <f t="shared" ca="1" si="266"/>
        <v>0.19139685519369271</v>
      </c>
      <c r="O988" s="42">
        <f t="shared" ca="1" si="267"/>
        <v>2.1553204756050704E-2</v>
      </c>
      <c r="P988" s="42">
        <f t="shared" ca="1" si="268"/>
        <v>1.6291061002258782E-2</v>
      </c>
      <c r="Q988" s="42">
        <f t="shared" ca="1" si="269"/>
        <v>0.10870987247281645</v>
      </c>
      <c r="R988" s="42">
        <f t="shared" ca="1" si="270"/>
        <v>8.2883986420815764E-2</v>
      </c>
      <c r="S988" s="42">
        <f t="shared" ca="1" si="271"/>
        <v>0.15803338639494338</v>
      </c>
      <c r="T988" s="42">
        <f t="shared" ca="1" si="272"/>
        <v>0.16093335392565264</v>
      </c>
      <c r="U988">
        <f ca="1">+(L988^2*Markiwitz!$B$4^2)+(M988^2*Markiwitz!$C$4^2)+(N988^2*Markiwitz!$D$4^2)+(O988^2*Markiwitz!$E$4^2)+(P988^2*Markiwitz!$F$4^2)+(Q988^2*Markiwitz!$G$4^2)+(R988^2*Markiwitz!$H$4^2)+(S988^2*Markiwitz!$I$4^2)+(T988^2*Markiwitz!$J$4^2)+(2*L988*M988*Markiwitz!$B$8)+(2*L988*N988*Markiwitz!$E$8)+(2*L988*O988*Markiwitz!$H$8)+(2*L988*P988*Markiwitz!$B$11)+(2*L988*Q988*Markiwitz!$E$11)+(2*L988*R988*Markiwitz!$H$11)+(2*L988*S988*Markiwitz!$K$8)+(2*L988*T988*Markiwitz!$K$11)</f>
        <v>1.1778295921703135E-2</v>
      </c>
      <c r="V988" s="5">
        <f t="shared" ca="1" si="263"/>
        <v>0.10852785781403379</v>
      </c>
      <c r="W988" s="42">
        <f ca="1">SUMPRODUCT(L988:T988,Markiwitz!$B$3:$J$3)</f>
        <v>0.39055286332608097</v>
      </c>
    </row>
    <row r="989" spans="1:23" x14ac:dyDescent="0.25">
      <c r="A989">
        <v>988</v>
      </c>
      <c r="B989" s="25">
        <f t="shared" ca="1" si="261"/>
        <v>1</v>
      </c>
      <c r="C989" s="46">
        <v>0</v>
      </c>
      <c r="D989">
        <f t="shared" ca="1" si="274"/>
        <v>0.91199229306513085</v>
      </c>
      <c r="E989">
        <f t="shared" ca="1" si="274"/>
        <v>0.9536257338534464</v>
      </c>
      <c r="F989">
        <f t="shared" ca="1" si="274"/>
        <v>0.4367571373045761</v>
      </c>
      <c r="G989">
        <f t="shared" ca="1" si="274"/>
        <v>0.9452101243770894</v>
      </c>
      <c r="H989">
        <f t="shared" ca="1" si="274"/>
        <v>0.20460478665059312</v>
      </c>
      <c r="I989">
        <f t="shared" ca="1" si="274"/>
        <v>0.66710506870993735</v>
      </c>
      <c r="J989">
        <f t="shared" ca="1" si="274"/>
        <v>0.26380990488760148</v>
      </c>
      <c r="K989">
        <f t="shared" ca="1" si="274"/>
        <v>0.59716520488851643</v>
      </c>
      <c r="L989" s="42">
        <f t="shared" ca="1" si="264"/>
        <v>0</v>
      </c>
      <c r="M989" s="42">
        <f t="shared" ca="1" si="265"/>
        <v>0.18312104496353937</v>
      </c>
      <c r="N989" s="42">
        <f t="shared" ca="1" si="266"/>
        <v>0.1914807199745644</v>
      </c>
      <c r="O989" s="42">
        <f t="shared" ca="1" si="267"/>
        <v>8.7697477255749362E-2</v>
      </c>
      <c r="P989" s="42">
        <f t="shared" ca="1" si="268"/>
        <v>0.18979093025481125</v>
      </c>
      <c r="Q989" s="42">
        <f t="shared" ca="1" si="269"/>
        <v>4.1083069035675358E-2</v>
      </c>
      <c r="R989" s="42">
        <f t="shared" ca="1" si="270"/>
        <v>0.13394957195533364</v>
      </c>
      <c r="S989" s="42">
        <f t="shared" ca="1" si="271"/>
        <v>5.2971001862731168E-2</v>
      </c>
      <c r="T989" s="42">
        <f t="shared" ca="1" si="272"/>
        <v>0.11990618469759549</v>
      </c>
      <c r="U989">
        <f ca="1">+(L989^2*Markiwitz!$B$4^2)+(M989^2*Markiwitz!$C$4^2)+(N989^2*Markiwitz!$D$4^2)+(O989^2*Markiwitz!$E$4^2)+(P989^2*Markiwitz!$F$4^2)+(Q989^2*Markiwitz!$G$4^2)+(R989^2*Markiwitz!$H$4^2)+(S989^2*Markiwitz!$I$4^2)+(T989^2*Markiwitz!$J$4^2)+(2*L989*M989*Markiwitz!$B$8)+(2*L989*N989*Markiwitz!$E$8)+(2*L989*O989*Markiwitz!$H$8)+(2*L989*P989*Markiwitz!$B$11)+(2*L989*Q989*Markiwitz!$E$11)+(2*L989*R989*Markiwitz!$H$11)+(2*L989*S989*Markiwitz!$K$8)+(2*L989*T989*Markiwitz!$K$11)</f>
        <v>1.1134837364257886E-2</v>
      </c>
      <c r="V989" s="5">
        <f t="shared" ca="1" si="263"/>
        <v>0.10552173882313486</v>
      </c>
      <c r="W989" s="42">
        <f ca="1">SUMPRODUCT(L989:T989,Markiwitz!$B$3:$J$3)</f>
        <v>0.27795857611565011</v>
      </c>
    </row>
    <row r="990" spans="1:23" x14ac:dyDescent="0.25">
      <c r="A990">
        <v>989</v>
      </c>
      <c r="B990" s="25">
        <f t="shared" ca="1" si="261"/>
        <v>0.99999999999999989</v>
      </c>
      <c r="C990" s="46">
        <v>0</v>
      </c>
      <c r="D990">
        <f t="shared" ca="1" si="274"/>
        <v>0.21411867199433332</v>
      </c>
      <c r="E990">
        <f t="shared" ca="1" si="274"/>
        <v>0.70530380346224741</v>
      </c>
      <c r="F990">
        <f t="shared" ca="1" si="274"/>
        <v>0.47704049313145069</v>
      </c>
      <c r="G990">
        <f t="shared" ca="1" si="274"/>
        <v>0.24260444479732801</v>
      </c>
      <c r="H990">
        <f t="shared" ca="1" si="274"/>
        <v>0.7740868807564919</v>
      </c>
      <c r="I990">
        <f t="shared" ca="1" si="274"/>
        <v>0.95911354711902319</v>
      </c>
      <c r="J990">
        <f t="shared" ca="1" si="274"/>
        <v>0.76481686291348017</v>
      </c>
      <c r="K990">
        <f t="shared" ca="1" si="274"/>
        <v>0.33848282763779081</v>
      </c>
      <c r="L990" s="42">
        <f t="shared" ca="1" si="264"/>
        <v>0</v>
      </c>
      <c r="M990" s="42">
        <f t="shared" ca="1" si="265"/>
        <v>4.784168051814363E-2</v>
      </c>
      <c r="N990" s="42">
        <f t="shared" ca="1" si="266"/>
        <v>0.15758980251084975</v>
      </c>
      <c r="O990" s="42">
        <f t="shared" ca="1" si="267"/>
        <v>0.10658770976879846</v>
      </c>
      <c r="P990" s="42">
        <f t="shared" ca="1" si="268"/>
        <v>5.4206409147645698E-2</v>
      </c>
      <c r="Q990" s="42">
        <f t="shared" ca="1" si="269"/>
        <v>0.17295837349214704</v>
      </c>
      <c r="R990" s="42">
        <f t="shared" ca="1" si="270"/>
        <v>0.21429987153622068</v>
      </c>
      <c r="S990" s="42">
        <f t="shared" ca="1" si="271"/>
        <v>0.17088712380657739</v>
      </c>
      <c r="T990" s="42">
        <f t="shared" ca="1" si="272"/>
        <v>7.56290292196172E-2</v>
      </c>
      <c r="U990">
        <f ca="1">+(L990^2*Markiwitz!$B$4^2)+(M990^2*Markiwitz!$C$4^2)+(N990^2*Markiwitz!$D$4^2)+(O990^2*Markiwitz!$E$4^2)+(P990^2*Markiwitz!$F$4^2)+(Q990^2*Markiwitz!$G$4^2)+(R990^2*Markiwitz!$H$4^2)+(S990^2*Markiwitz!$I$4^2)+(T990^2*Markiwitz!$J$4^2)+(2*L990*M990*Markiwitz!$B$8)+(2*L990*N990*Markiwitz!$E$8)+(2*L990*O990*Markiwitz!$H$8)+(2*L990*P990*Markiwitz!$B$11)+(2*L990*Q990*Markiwitz!$E$11)+(2*L990*R990*Markiwitz!$H$11)+(2*L990*S990*Markiwitz!$K$8)+(2*L990*T990*Markiwitz!$K$11)</f>
        <v>1.8984130617300768E-2</v>
      </c>
      <c r="V990" s="5">
        <f t="shared" ca="1" si="263"/>
        <v>0.13778291119475147</v>
      </c>
      <c r="W990" s="42">
        <f ca="1">SUMPRODUCT(L990:T990,Markiwitz!$B$3:$J$3)</f>
        <v>0.57118716674138925</v>
      </c>
    </row>
    <row r="991" spans="1:23" x14ac:dyDescent="0.25">
      <c r="A991">
        <v>990</v>
      </c>
      <c r="B991" s="25">
        <f t="shared" ca="1" si="261"/>
        <v>1</v>
      </c>
      <c r="C991" s="46">
        <v>0</v>
      </c>
      <c r="D991">
        <f t="shared" ca="1" si="274"/>
        <v>0.81507473285879917</v>
      </c>
      <c r="E991">
        <f t="shared" ca="1" si="274"/>
        <v>0.7439098149864396</v>
      </c>
      <c r="F991">
        <f t="shared" ca="1" si="274"/>
        <v>0.57864794652159401</v>
      </c>
      <c r="G991">
        <f t="shared" ca="1" si="274"/>
        <v>0.42723796767700539</v>
      </c>
      <c r="H991">
        <f t="shared" ca="1" si="274"/>
        <v>0.68769860854991027</v>
      </c>
      <c r="I991">
        <f t="shared" ca="1" si="274"/>
        <v>0.10646231146574603</v>
      </c>
      <c r="J991">
        <f t="shared" ca="1" si="274"/>
        <v>0.74177768214710804</v>
      </c>
      <c r="K991">
        <f t="shared" ca="1" si="274"/>
        <v>0.71666800490900373</v>
      </c>
      <c r="L991" s="42">
        <f t="shared" ca="1" si="264"/>
        <v>0</v>
      </c>
      <c r="M991" s="42">
        <f t="shared" ca="1" si="265"/>
        <v>0.16919120136225804</v>
      </c>
      <c r="N991" s="42">
        <f t="shared" ca="1" si="266"/>
        <v>0.15441896335232724</v>
      </c>
      <c r="O991" s="42">
        <f t="shared" ca="1" si="267"/>
        <v>0.12011431257893303</v>
      </c>
      <c r="P991" s="42">
        <f t="shared" ca="1" si="268"/>
        <v>8.8685002865086363E-2</v>
      </c>
      <c r="Q991" s="42">
        <f t="shared" ca="1" si="269"/>
        <v>0.14275077985501614</v>
      </c>
      <c r="R991" s="42">
        <f t="shared" ca="1" si="270"/>
        <v>2.2099183854608448E-2</v>
      </c>
      <c r="S991" s="42">
        <f t="shared" ca="1" si="271"/>
        <v>0.15397638047985227</v>
      </c>
      <c r="T991" s="42">
        <f t="shared" ca="1" si="272"/>
        <v>0.14876417565191855</v>
      </c>
      <c r="U991">
        <f ca="1">+(L991^2*Markiwitz!$B$4^2)+(M991^2*Markiwitz!$C$4^2)+(N991^2*Markiwitz!$D$4^2)+(O991^2*Markiwitz!$E$4^2)+(P991^2*Markiwitz!$F$4^2)+(Q991^2*Markiwitz!$G$4^2)+(R991^2*Markiwitz!$H$4^2)+(S991^2*Markiwitz!$I$4^2)+(T991^2*Markiwitz!$J$4^2)+(2*L991*M991*Markiwitz!$B$8)+(2*L991*N991*Markiwitz!$E$8)+(2*L991*O991*Markiwitz!$H$8)+(2*L991*P991*Markiwitz!$B$11)+(2*L991*Q991*Markiwitz!$E$11)+(2*L991*R991*Markiwitz!$H$11)+(2*L991*S991*Markiwitz!$K$8)+(2*L991*T991*Markiwitz!$K$11)</f>
        <v>1.3470933064775592E-2</v>
      </c>
      <c r="V991" s="5">
        <f t="shared" ca="1" si="263"/>
        <v>0.11606434881037153</v>
      </c>
      <c r="W991" s="42">
        <f ca="1">SUMPRODUCT(L991:T991,Markiwitz!$B$3:$J$3)</f>
        <v>0.51305895043020722</v>
      </c>
    </row>
    <row r="992" spans="1:23" x14ac:dyDescent="0.25">
      <c r="A992">
        <v>991</v>
      </c>
      <c r="B992" s="25">
        <f t="shared" ca="1" si="261"/>
        <v>1</v>
      </c>
      <c r="C992" s="46">
        <v>0</v>
      </c>
      <c r="D992">
        <f t="shared" ref="D992:K1001" ca="1" si="275">RAND()</f>
        <v>0.55002247230600876</v>
      </c>
      <c r="E992">
        <f t="shared" ca="1" si="275"/>
        <v>0.40576921362774088</v>
      </c>
      <c r="F992">
        <f t="shared" ca="1" si="275"/>
        <v>0.61470069878789813</v>
      </c>
      <c r="G992">
        <f t="shared" ca="1" si="275"/>
        <v>0.16915943506754894</v>
      </c>
      <c r="H992">
        <f t="shared" ca="1" si="275"/>
        <v>0.20753099098289773</v>
      </c>
      <c r="I992">
        <f t="shared" ca="1" si="275"/>
        <v>0.91566259196542732</v>
      </c>
      <c r="J992">
        <f t="shared" ca="1" si="275"/>
        <v>0.22138815284150126</v>
      </c>
      <c r="K992">
        <f t="shared" ca="1" si="275"/>
        <v>0.63058086320588524</v>
      </c>
      <c r="L992" s="42">
        <f t="shared" ca="1" si="264"/>
        <v>0</v>
      </c>
      <c r="M992" s="42">
        <f t="shared" ca="1" si="265"/>
        <v>0.14806189766161121</v>
      </c>
      <c r="N992" s="42">
        <f t="shared" ca="1" si="266"/>
        <v>0.10923000933125089</v>
      </c>
      <c r="O992" s="42">
        <f t="shared" ca="1" si="267"/>
        <v>0.16547278800241191</v>
      </c>
      <c r="P992" s="42">
        <f t="shared" ca="1" si="268"/>
        <v>4.5536443008337382E-2</v>
      </c>
      <c r="Q992" s="42">
        <f t="shared" ca="1" si="269"/>
        <v>5.5865776210371171E-2</v>
      </c>
      <c r="R992" s="42">
        <f t="shared" ca="1" si="270"/>
        <v>0.24648945781386697</v>
      </c>
      <c r="S992" s="42">
        <f t="shared" ca="1" si="271"/>
        <v>5.9596019580950128E-2</v>
      </c>
      <c r="T992" s="42">
        <f t="shared" ca="1" si="272"/>
        <v>0.16974760839120037</v>
      </c>
      <c r="U992">
        <f ca="1">+(L992^2*Markiwitz!$B$4^2)+(M992^2*Markiwitz!$C$4^2)+(N992^2*Markiwitz!$D$4^2)+(O992^2*Markiwitz!$E$4^2)+(P992^2*Markiwitz!$F$4^2)+(Q992^2*Markiwitz!$G$4^2)+(R992^2*Markiwitz!$H$4^2)+(S992^2*Markiwitz!$I$4^2)+(T992^2*Markiwitz!$J$4^2)+(2*L992*M992*Markiwitz!$B$8)+(2*L992*N992*Markiwitz!$E$8)+(2*L992*O992*Markiwitz!$H$8)+(2*L992*P992*Markiwitz!$B$11)+(2*L992*Q992*Markiwitz!$E$11)+(2*L992*R992*Markiwitz!$H$11)+(2*L992*S992*Markiwitz!$K$8)+(2*L992*T992*Markiwitz!$K$11)</f>
        <v>1.1500324336299788E-2</v>
      </c>
      <c r="V992" s="5">
        <f t="shared" ca="1" si="263"/>
        <v>0.10723956516276904</v>
      </c>
      <c r="W992" s="42">
        <f ca="1">SUMPRODUCT(L992:T992,Markiwitz!$B$3:$J$3)</f>
        <v>0.28227002054360056</v>
      </c>
    </row>
    <row r="993" spans="1:23" x14ac:dyDescent="0.25">
      <c r="A993">
        <v>992</v>
      </c>
      <c r="B993" s="25">
        <f t="shared" ca="1" si="261"/>
        <v>1</v>
      </c>
      <c r="C993" s="46">
        <v>0</v>
      </c>
      <c r="D993">
        <f t="shared" ca="1" si="275"/>
        <v>0.85420977613855986</v>
      </c>
      <c r="E993">
        <f t="shared" ca="1" si="275"/>
        <v>0.30892649592643984</v>
      </c>
      <c r="F993">
        <f t="shared" ca="1" si="275"/>
        <v>0.77775934393406321</v>
      </c>
      <c r="G993">
        <f t="shared" ca="1" si="275"/>
        <v>0.25410608260345779</v>
      </c>
      <c r="H993">
        <f t="shared" ca="1" si="275"/>
        <v>0.73789847402522479</v>
      </c>
      <c r="I993">
        <f t="shared" ca="1" si="275"/>
        <v>0.61899993865857073</v>
      </c>
      <c r="J993">
        <f t="shared" ca="1" si="275"/>
        <v>0.79132296165085225</v>
      </c>
      <c r="K993">
        <f t="shared" ca="1" si="275"/>
        <v>0.66964348034271748</v>
      </c>
      <c r="L993" s="42">
        <f t="shared" ca="1" si="264"/>
        <v>0</v>
      </c>
      <c r="M993" s="42">
        <f t="shared" ca="1" si="265"/>
        <v>0.17040345420319558</v>
      </c>
      <c r="N993" s="42">
        <f t="shared" ca="1" si="266"/>
        <v>6.1626714504161545E-2</v>
      </c>
      <c r="O993" s="42">
        <f t="shared" ca="1" si="267"/>
        <v>0.15515261291469656</v>
      </c>
      <c r="P993" s="42">
        <f t="shared" ca="1" si="268"/>
        <v>5.0690773413307369E-2</v>
      </c>
      <c r="Q993" s="42">
        <f t="shared" ca="1" si="269"/>
        <v>0.14720090115752685</v>
      </c>
      <c r="R993" s="42">
        <f t="shared" ca="1" si="270"/>
        <v>0.12348222959447487</v>
      </c>
      <c r="S993" s="42">
        <f t="shared" ca="1" si="271"/>
        <v>0.15785837369500588</v>
      </c>
      <c r="T993" s="42">
        <f t="shared" ca="1" si="272"/>
        <v>0.1335849405176314</v>
      </c>
      <c r="U993">
        <f ca="1">+(L993^2*Markiwitz!$B$4^2)+(M993^2*Markiwitz!$C$4^2)+(N993^2*Markiwitz!$D$4^2)+(O993^2*Markiwitz!$E$4^2)+(P993^2*Markiwitz!$F$4^2)+(Q993^2*Markiwitz!$G$4^2)+(R993^2*Markiwitz!$H$4^2)+(S993^2*Markiwitz!$I$4^2)+(T993^2*Markiwitz!$J$4^2)+(2*L993*M993*Markiwitz!$B$8)+(2*L993*N993*Markiwitz!$E$8)+(2*L993*O993*Markiwitz!$H$8)+(2*L993*P993*Markiwitz!$B$11)+(2*L993*Q993*Markiwitz!$E$11)+(2*L993*R993*Markiwitz!$H$11)+(2*L993*S993*Markiwitz!$K$8)+(2*L993*T993*Markiwitz!$K$11)</f>
        <v>1.4022577776203957E-2</v>
      </c>
      <c r="V993" s="5">
        <f t="shared" ca="1" si="263"/>
        <v>0.11841696574479502</v>
      </c>
      <c r="W993" s="42">
        <f ca="1">SUMPRODUCT(L993:T993,Markiwitz!$B$3:$J$3)</f>
        <v>0.50954380125919752</v>
      </c>
    </row>
    <row r="994" spans="1:23" x14ac:dyDescent="0.25">
      <c r="A994">
        <v>993</v>
      </c>
      <c r="B994" s="25">
        <f t="shared" ca="1" si="261"/>
        <v>1</v>
      </c>
      <c r="C994" s="46">
        <v>0</v>
      </c>
      <c r="D994">
        <f t="shared" ca="1" si="275"/>
        <v>0.8785709119551306</v>
      </c>
      <c r="E994">
        <f t="shared" ca="1" si="275"/>
        <v>0.68526908654449781</v>
      </c>
      <c r="F994">
        <f t="shared" ca="1" si="275"/>
        <v>0.77570899596052145</v>
      </c>
      <c r="G994">
        <f t="shared" ca="1" si="275"/>
        <v>0.86069085291378433</v>
      </c>
      <c r="H994">
        <f t="shared" ca="1" si="275"/>
        <v>0.3711935444021579</v>
      </c>
      <c r="I994">
        <f t="shared" ca="1" si="275"/>
        <v>7.5555116327629124E-3</v>
      </c>
      <c r="J994">
        <f t="shared" ca="1" si="275"/>
        <v>0.93623875543423829</v>
      </c>
      <c r="K994">
        <f t="shared" ca="1" si="275"/>
        <v>0.78325416024139916</v>
      </c>
      <c r="L994" s="42">
        <f t="shared" ca="1" si="264"/>
        <v>0</v>
      </c>
      <c r="M994" s="42">
        <f t="shared" ca="1" si="265"/>
        <v>0.16581559434452037</v>
      </c>
      <c r="N994" s="42">
        <f t="shared" ca="1" si="266"/>
        <v>0.12933310143223314</v>
      </c>
      <c r="O994" s="42">
        <f t="shared" ca="1" si="267"/>
        <v>0.14640212469287167</v>
      </c>
      <c r="P994" s="42">
        <f t="shared" ca="1" si="268"/>
        <v>0.16244103165810245</v>
      </c>
      <c r="Q994" s="42">
        <f t="shared" ca="1" si="269"/>
        <v>7.0056585466645088E-2</v>
      </c>
      <c r="R994" s="42">
        <f t="shared" ca="1" si="270"/>
        <v>1.4259767025242723E-3</v>
      </c>
      <c r="S994" s="42">
        <f t="shared" ca="1" si="271"/>
        <v>0.17669943719765521</v>
      </c>
      <c r="T994" s="42">
        <f t="shared" ca="1" si="272"/>
        <v>0.14782614850544776</v>
      </c>
      <c r="U994">
        <f ca="1">+(L994^2*Markiwitz!$B$4^2)+(M994^2*Markiwitz!$C$4^2)+(N994^2*Markiwitz!$D$4^2)+(O994^2*Markiwitz!$E$4^2)+(P994^2*Markiwitz!$F$4^2)+(Q994^2*Markiwitz!$G$4^2)+(R994^2*Markiwitz!$H$4^2)+(S994^2*Markiwitz!$I$4^2)+(T994^2*Markiwitz!$J$4^2)+(2*L994*M994*Markiwitz!$B$8)+(2*L994*N994*Markiwitz!$E$8)+(2*L994*O994*Markiwitz!$H$8)+(2*L994*P994*Markiwitz!$B$11)+(2*L994*Q994*Markiwitz!$E$11)+(2*L994*R994*Markiwitz!$H$11)+(2*L994*S994*Markiwitz!$K$8)+(2*L994*T994*Markiwitz!$K$11)</f>
        <v>1.2300142382982535E-2</v>
      </c>
      <c r="V994" s="5">
        <f t="shared" ca="1" si="263"/>
        <v>0.11090600697429574</v>
      </c>
      <c r="W994" s="42">
        <f ca="1">SUMPRODUCT(L994:T994,Markiwitz!$B$3:$J$3)</f>
        <v>0.33608924198490964</v>
      </c>
    </row>
    <row r="995" spans="1:23" x14ac:dyDescent="0.25">
      <c r="A995">
        <v>994</v>
      </c>
      <c r="B995" s="25">
        <f t="shared" ca="1" si="261"/>
        <v>1</v>
      </c>
      <c r="C995" s="46">
        <v>0</v>
      </c>
      <c r="D995">
        <f t="shared" ca="1" si="275"/>
        <v>0.79388060548015404</v>
      </c>
      <c r="E995">
        <f t="shared" ca="1" si="275"/>
        <v>0.479720563813679</v>
      </c>
      <c r="F995">
        <f t="shared" ca="1" si="275"/>
        <v>0.25640961538755769</v>
      </c>
      <c r="G995">
        <f t="shared" ca="1" si="275"/>
        <v>0.66170982277250223</v>
      </c>
      <c r="H995">
        <f t="shared" ca="1" si="275"/>
        <v>0.7385718098931997</v>
      </c>
      <c r="I995">
        <f t="shared" ca="1" si="275"/>
        <v>4.3458030712408058E-2</v>
      </c>
      <c r="J995">
        <f t="shared" ca="1" si="275"/>
        <v>0.56177461044670762</v>
      </c>
      <c r="K995">
        <f t="shared" ca="1" si="275"/>
        <v>0.6168717721483129</v>
      </c>
      <c r="L995" s="42">
        <f t="shared" ca="1" si="264"/>
        <v>0</v>
      </c>
      <c r="M995" s="42">
        <f t="shared" ca="1" si="265"/>
        <v>0.19118611198704213</v>
      </c>
      <c r="N995" s="42">
        <f t="shared" ca="1" si="266"/>
        <v>0.11552859309404279</v>
      </c>
      <c r="O995" s="42">
        <f t="shared" ca="1" si="267"/>
        <v>6.1749785929573878E-2</v>
      </c>
      <c r="P995" s="42">
        <f t="shared" ca="1" si="268"/>
        <v>0.15935611401287972</v>
      </c>
      <c r="Q995" s="42">
        <f t="shared" ca="1" si="269"/>
        <v>0.17786638416655917</v>
      </c>
      <c r="R995" s="42">
        <f t="shared" ca="1" si="270"/>
        <v>1.04657701286122E-2</v>
      </c>
      <c r="S995" s="42">
        <f t="shared" ca="1" si="271"/>
        <v>0.13528923977098739</v>
      </c>
      <c r="T995" s="42">
        <f t="shared" ca="1" si="272"/>
        <v>0.14855800091030283</v>
      </c>
      <c r="U995">
        <f ca="1">+(L995^2*Markiwitz!$B$4^2)+(M995^2*Markiwitz!$C$4^2)+(N995^2*Markiwitz!$D$4^2)+(O995^2*Markiwitz!$E$4^2)+(P995^2*Markiwitz!$F$4^2)+(Q995^2*Markiwitz!$G$4^2)+(R995^2*Markiwitz!$H$4^2)+(S995^2*Markiwitz!$I$4^2)+(T995^2*Markiwitz!$J$4^2)+(2*L995*M995*Markiwitz!$B$8)+(2*L995*N995*Markiwitz!$E$8)+(2*L995*O995*Markiwitz!$H$8)+(2*L995*P995*Markiwitz!$B$11)+(2*L995*Q995*Markiwitz!$E$11)+(2*L995*R995*Markiwitz!$H$11)+(2*L995*S995*Markiwitz!$K$8)+(2*L995*T995*Markiwitz!$K$11)</f>
        <v>1.6386254860838275E-2</v>
      </c>
      <c r="V995" s="5">
        <f t="shared" ca="1" si="263"/>
        <v>0.12800880774711668</v>
      </c>
      <c r="W995" s="42">
        <f ca="1">SUMPRODUCT(L995:T995,Markiwitz!$B$3:$J$3)</f>
        <v>0.61179549794082366</v>
      </c>
    </row>
    <row r="996" spans="1:23" x14ac:dyDescent="0.25">
      <c r="A996">
        <v>995</v>
      </c>
      <c r="B996" s="25">
        <f t="shared" ca="1" si="261"/>
        <v>1</v>
      </c>
      <c r="C996" s="46">
        <v>0</v>
      </c>
      <c r="D996">
        <f t="shared" ca="1" si="275"/>
        <v>0.15781974489010975</v>
      </c>
      <c r="E996">
        <f t="shared" ca="1" si="275"/>
        <v>0.12505318360554407</v>
      </c>
      <c r="F996">
        <f t="shared" ca="1" si="275"/>
        <v>0.10301279954142339</v>
      </c>
      <c r="G996">
        <f t="shared" ca="1" si="275"/>
        <v>0.78337111588919417</v>
      </c>
      <c r="H996">
        <f t="shared" ca="1" si="275"/>
        <v>0.2445307060881633</v>
      </c>
      <c r="I996">
        <f t="shared" ca="1" si="275"/>
        <v>0.82130174313257309</v>
      </c>
      <c r="J996">
        <f t="shared" ca="1" si="275"/>
        <v>0.11619446692733248</v>
      </c>
      <c r="K996">
        <f t="shared" ca="1" si="275"/>
        <v>0.95103845514510499</v>
      </c>
      <c r="L996" s="42">
        <f t="shared" ca="1" si="264"/>
        <v>0</v>
      </c>
      <c r="M996" s="42">
        <f t="shared" ca="1" si="265"/>
        <v>4.7790534843257973E-2</v>
      </c>
      <c r="N996" s="42">
        <f t="shared" ca="1" si="266"/>
        <v>3.7868256171130189E-2</v>
      </c>
      <c r="O996" s="42">
        <f t="shared" ca="1" si="267"/>
        <v>3.1194048559727842E-2</v>
      </c>
      <c r="P996" s="42">
        <f t="shared" ca="1" si="268"/>
        <v>0.23721825577130662</v>
      </c>
      <c r="Q996" s="42">
        <f t="shared" ca="1" si="269"/>
        <v>7.4048106196661315E-2</v>
      </c>
      <c r="R996" s="42">
        <f t="shared" ca="1" si="270"/>
        <v>0.2487043024897545</v>
      </c>
      <c r="S996" s="42">
        <f t="shared" ca="1" si="271"/>
        <v>3.518568430173951E-2</v>
      </c>
      <c r="T996" s="42">
        <f t="shared" ca="1" si="272"/>
        <v>0.2879908116664221</v>
      </c>
      <c r="U996">
        <f ca="1">+(L996^2*Markiwitz!$B$4^2)+(M996^2*Markiwitz!$C$4^2)+(N996^2*Markiwitz!$D$4^2)+(O996^2*Markiwitz!$E$4^2)+(P996^2*Markiwitz!$F$4^2)+(Q996^2*Markiwitz!$G$4^2)+(R996^2*Markiwitz!$H$4^2)+(S996^2*Markiwitz!$I$4^2)+(T996^2*Markiwitz!$J$4^2)+(2*L996*M996*Markiwitz!$B$8)+(2*L996*N996*Markiwitz!$E$8)+(2*L996*O996*Markiwitz!$H$8)+(2*L996*P996*Markiwitz!$B$11)+(2*L996*Q996*Markiwitz!$E$11)+(2*L996*R996*Markiwitz!$H$11)+(2*L996*S996*Markiwitz!$K$8)+(2*L996*T996*Markiwitz!$K$11)</f>
        <v>1.557447688016385E-2</v>
      </c>
      <c r="V996" s="5">
        <f t="shared" ca="1" si="263"/>
        <v>0.12479774389052012</v>
      </c>
      <c r="W996" s="42">
        <f ca="1">SUMPRODUCT(L996:T996,Markiwitz!$B$3:$J$3)</f>
        <v>0.33736945301573451</v>
      </c>
    </row>
    <row r="997" spans="1:23" x14ac:dyDescent="0.25">
      <c r="A997">
        <v>996</v>
      </c>
      <c r="B997" s="25">
        <f t="shared" ca="1" si="261"/>
        <v>0.99999999999999989</v>
      </c>
      <c r="C997" s="46">
        <v>0</v>
      </c>
      <c r="D997">
        <f t="shared" ca="1" si="275"/>
        <v>0.60666459656764582</v>
      </c>
      <c r="E997">
        <f t="shared" ca="1" si="275"/>
        <v>0.2352258980812727</v>
      </c>
      <c r="F997">
        <f t="shared" ca="1" si="275"/>
        <v>6.6699596276361683E-3</v>
      </c>
      <c r="G997">
        <f t="shared" ca="1" si="275"/>
        <v>0.2298690489802383</v>
      </c>
      <c r="H997">
        <f t="shared" ca="1" si="275"/>
        <v>0.2593204370937896</v>
      </c>
      <c r="I997">
        <f t="shared" ca="1" si="275"/>
        <v>0.33949052398065327</v>
      </c>
      <c r="J997">
        <f t="shared" ca="1" si="275"/>
        <v>0.33157333384576937</v>
      </c>
      <c r="K997">
        <f t="shared" ca="1" si="275"/>
        <v>0.20340955435437136</v>
      </c>
      <c r="L997" s="42">
        <f t="shared" ca="1" si="264"/>
        <v>0</v>
      </c>
      <c r="M997" s="42">
        <f t="shared" ca="1" si="265"/>
        <v>0.27423297736797636</v>
      </c>
      <c r="N997" s="42">
        <f t="shared" ca="1" si="266"/>
        <v>0.10633008543739997</v>
      </c>
      <c r="O997" s="42">
        <f t="shared" ca="1" si="267"/>
        <v>3.0150480149321026E-3</v>
      </c>
      <c r="P997" s="42">
        <f t="shared" ca="1" si="268"/>
        <v>0.10390860792478593</v>
      </c>
      <c r="Q997" s="42">
        <f t="shared" ca="1" si="269"/>
        <v>0.1172216344236026</v>
      </c>
      <c r="R997" s="42">
        <f t="shared" ca="1" si="270"/>
        <v>0.1534612332846885</v>
      </c>
      <c r="S997" s="42">
        <f t="shared" ca="1" si="271"/>
        <v>0.14988239477101648</v>
      </c>
      <c r="T997" s="42">
        <f t="shared" ca="1" si="272"/>
        <v>9.1948018775597981E-2</v>
      </c>
      <c r="U997">
        <f ca="1">+(L997^2*Markiwitz!$B$4^2)+(M997^2*Markiwitz!$C$4^2)+(N997^2*Markiwitz!$D$4^2)+(O997^2*Markiwitz!$E$4^2)+(P997^2*Markiwitz!$F$4^2)+(Q997^2*Markiwitz!$G$4^2)+(R997^2*Markiwitz!$H$4^2)+(S997^2*Markiwitz!$I$4^2)+(T997^2*Markiwitz!$J$4^2)+(2*L997*M997*Markiwitz!$B$8)+(2*L997*N997*Markiwitz!$E$8)+(2*L997*O997*Markiwitz!$H$8)+(2*L997*P997*Markiwitz!$B$11)+(2*L997*Q997*Markiwitz!$E$11)+(2*L997*R997*Markiwitz!$H$11)+(2*L997*S997*Markiwitz!$K$8)+(2*L997*T997*Markiwitz!$K$11)</f>
        <v>1.2710745286640433E-2</v>
      </c>
      <c r="V997" s="5">
        <f t="shared" ca="1" si="263"/>
        <v>0.1127419411161633</v>
      </c>
      <c r="W997" s="42">
        <f ca="1">SUMPRODUCT(L997:T997,Markiwitz!$B$3:$J$3)</f>
        <v>0.42274293155376563</v>
      </c>
    </row>
    <row r="998" spans="1:23" x14ac:dyDescent="0.25">
      <c r="A998">
        <v>997</v>
      </c>
      <c r="B998" s="25">
        <f t="shared" ca="1" si="261"/>
        <v>1</v>
      </c>
      <c r="C998" s="46">
        <v>0</v>
      </c>
      <c r="D998">
        <f t="shared" ca="1" si="275"/>
        <v>2.2615738314679668E-2</v>
      </c>
      <c r="E998">
        <f t="shared" ca="1" si="275"/>
        <v>0.52061188556995941</v>
      </c>
      <c r="F998">
        <f t="shared" ca="1" si="275"/>
        <v>0.26025731435834121</v>
      </c>
      <c r="G998">
        <f t="shared" ca="1" si="275"/>
        <v>1.8802104650493701E-2</v>
      </c>
      <c r="H998">
        <f t="shared" ca="1" si="275"/>
        <v>0.30118063720658916</v>
      </c>
      <c r="I998">
        <f t="shared" ca="1" si="275"/>
        <v>0.80740861625109228</v>
      </c>
      <c r="J998">
        <f t="shared" ca="1" si="275"/>
        <v>0.68855283541431145</v>
      </c>
      <c r="K998">
        <f t="shared" ca="1" si="275"/>
        <v>0.55583701770459892</v>
      </c>
      <c r="L998" s="42">
        <f t="shared" ca="1" si="264"/>
        <v>0</v>
      </c>
      <c r="M998" s="42">
        <f t="shared" ca="1" si="265"/>
        <v>7.1224701332372117E-3</v>
      </c>
      <c r="N998" s="42">
        <f t="shared" ca="1" si="266"/>
        <v>0.16395850333895526</v>
      </c>
      <c r="O998" s="42">
        <f t="shared" ca="1" si="267"/>
        <v>8.1963936913375501E-2</v>
      </c>
      <c r="P998" s="42">
        <f t="shared" ca="1" si="268"/>
        <v>5.921426351498651E-3</v>
      </c>
      <c r="Q998" s="42">
        <f t="shared" ca="1" si="269"/>
        <v>9.4852092085841222E-2</v>
      </c>
      <c r="R998" s="42">
        <f t="shared" ca="1" si="270"/>
        <v>0.25428061089803267</v>
      </c>
      <c r="S998" s="42">
        <f t="shared" ca="1" si="271"/>
        <v>0.21684885707272983</v>
      </c>
      <c r="T998" s="42">
        <f t="shared" ca="1" si="272"/>
        <v>0.17505210320632966</v>
      </c>
      <c r="U998">
        <f ca="1">+(L998^2*Markiwitz!$B$4^2)+(M998^2*Markiwitz!$C$4^2)+(N998^2*Markiwitz!$D$4^2)+(O998^2*Markiwitz!$E$4^2)+(P998^2*Markiwitz!$F$4^2)+(Q998^2*Markiwitz!$G$4^2)+(R998^2*Markiwitz!$H$4^2)+(S998^2*Markiwitz!$I$4^2)+(T998^2*Markiwitz!$J$4^2)+(2*L998*M998*Markiwitz!$B$8)+(2*L998*N998*Markiwitz!$E$8)+(2*L998*O998*Markiwitz!$H$8)+(2*L998*P998*Markiwitz!$B$11)+(2*L998*Q998*Markiwitz!$E$11)+(2*L998*R998*Markiwitz!$H$11)+(2*L998*S998*Markiwitz!$K$8)+(2*L998*T998*Markiwitz!$K$11)</f>
        <v>1.6828346572814318E-2</v>
      </c>
      <c r="V998" s="5">
        <f t="shared" ca="1" si="263"/>
        <v>0.12972411715951015</v>
      </c>
      <c r="W998" s="42">
        <f ca="1">SUMPRODUCT(L998:T998,Markiwitz!$B$3:$J$3)</f>
        <v>0.33388537732200085</v>
      </c>
    </row>
    <row r="999" spans="1:23" x14ac:dyDescent="0.25">
      <c r="A999">
        <v>998</v>
      </c>
      <c r="B999" s="25">
        <f t="shared" ca="1" si="261"/>
        <v>1.0000000000000002</v>
      </c>
      <c r="C999" s="46">
        <v>0</v>
      </c>
      <c r="D999">
        <f t="shared" ca="1" si="275"/>
        <v>0.85946600021080899</v>
      </c>
      <c r="E999">
        <f t="shared" ca="1" si="275"/>
        <v>0.47135595602020042</v>
      </c>
      <c r="F999">
        <f t="shared" ca="1" si="275"/>
        <v>0.44445128533353595</v>
      </c>
      <c r="G999">
        <f t="shared" ca="1" si="275"/>
        <v>0.55209109278169832</v>
      </c>
      <c r="H999">
        <f t="shared" ca="1" si="275"/>
        <v>0.90640572539176534</v>
      </c>
      <c r="I999">
        <f t="shared" ca="1" si="275"/>
        <v>0.77107882143072881</v>
      </c>
      <c r="J999">
        <f t="shared" ca="1" si="275"/>
        <v>0.24467539746277467</v>
      </c>
      <c r="K999">
        <f t="shared" ca="1" si="275"/>
        <v>0.8867055933746929</v>
      </c>
      <c r="L999" s="42">
        <f t="shared" ca="1" si="264"/>
        <v>0</v>
      </c>
      <c r="M999" s="42">
        <f t="shared" ca="1" si="265"/>
        <v>0.16733402157390256</v>
      </c>
      <c r="N999" s="42">
        <f t="shared" ca="1" si="266"/>
        <v>9.1770806168394767E-2</v>
      </c>
      <c r="O999" s="42">
        <f t="shared" ca="1" si="267"/>
        <v>8.6532592272770284E-2</v>
      </c>
      <c r="P999" s="42">
        <f t="shared" ca="1" si="268"/>
        <v>0.10748956073612265</v>
      </c>
      <c r="Q999" s="42">
        <f t="shared" ca="1" si="269"/>
        <v>0.17647296713332741</v>
      </c>
      <c r="R999" s="42">
        <f t="shared" ca="1" si="270"/>
        <v>0.15012545011532874</v>
      </c>
      <c r="S999" s="42">
        <f t="shared" ca="1" si="271"/>
        <v>4.7637158686436441E-2</v>
      </c>
      <c r="T999" s="42">
        <f t="shared" ca="1" si="272"/>
        <v>0.17263744331371736</v>
      </c>
      <c r="U999">
        <f ca="1">+(L999^2*Markiwitz!$B$4^2)+(M999^2*Markiwitz!$C$4^2)+(N999^2*Markiwitz!$D$4^2)+(O999^2*Markiwitz!$E$4^2)+(P999^2*Markiwitz!$F$4^2)+(Q999^2*Markiwitz!$G$4^2)+(R999^2*Markiwitz!$H$4^2)+(S999^2*Markiwitz!$I$4^2)+(T999^2*Markiwitz!$J$4^2)+(2*L999*M999*Markiwitz!$B$8)+(2*L999*N999*Markiwitz!$E$8)+(2*L999*O999*Markiwitz!$H$8)+(2*L999*P999*Markiwitz!$B$11)+(2*L999*Q999*Markiwitz!$E$11)+(2*L999*R999*Markiwitz!$H$11)+(2*L999*S999*Markiwitz!$K$8)+(2*L999*T999*Markiwitz!$K$11)</f>
        <v>1.4736694369418303E-2</v>
      </c>
      <c r="V999" s="5">
        <f t="shared" ca="1" si="263"/>
        <v>0.12139478724153811</v>
      </c>
      <c r="W999" s="42">
        <f ca="1">SUMPRODUCT(L999:T999,Markiwitz!$B$3:$J$3)</f>
        <v>0.60636425571010821</v>
      </c>
    </row>
    <row r="1000" spans="1:23" x14ac:dyDescent="0.25">
      <c r="A1000">
        <v>999</v>
      </c>
      <c r="B1000" s="25">
        <f t="shared" ca="1" si="261"/>
        <v>1</v>
      </c>
      <c r="C1000" s="46">
        <v>0</v>
      </c>
      <c r="D1000">
        <f t="shared" ca="1" si="275"/>
        <v>0.82735448432144287</v>
      </c>
      <c r="E1000">
        <f t="shared" ca="1" si="275"/>
        <v>0.56816592051194525</v>
      </c>
      <c r="F1000">
        <f t="shared" ca="1" si="275"/>
        <v>0.75506110358224265</v>
      </c>
      <c r="G1000">
        <f t="shared" ca="1" si="275"/>
        <v>0.8269919193016998</v>
      </c>
      <c r="H1000">
        <f t="shared" ca="1" si="275"/>
        <v>0.19124301883297579</v>
      </c>
      <c r="I1000">
        <f t="shared" ca="1" si="275"/>
        <v>0.34463065817161243</v>
      </c>
      <c r="J1000">
        <f t="shared" ca="1" si="275"/>
        <v>0.24222347656533938</v>
      </c>
      <c r="K1000">
        <f t="shared" ca="1" si="275"/>
        <v>0.35727257451101679</v>
      </c>
      <c r="L1000" s="42">
        <f t="shared" ca="1" si="264"/>
        <v>0</v>
      </c>
      <c r="M1000" s="42">
        <f t="shared" ca="1" si="265"/>
        <v>0.20115874520538152</v>
      </c>
      <c r="N1000" s="42">
        <f t="shared" ca="1" si="266"/>
        <v>0.13814096110493676</v>
      </c>
      <c r="O1000" s="42">
        <f t="shared" ca="1" si="267"/>
        <v>0.18358170171104496</v>
      </c>
      <c r="P1000" s="42">
        <f t="shared" ca="1" si="268"/>
        <v>0.20107059299758065</v>
      </c>
      <c r="Q1000" s="42">
        <f t="shared" ca="1" si="269"/>
        <v>4.649785119528542E-2</v>
      </c>
      <c r="R1000" s="42">
        <f t="shared" ca="1" si="270"/>
        <v>8.3791738693437798E-2</v>
      </c>
      <c r="S1000" s="42">
        <f t="shared" ca="1" si="271"/>
        <v>5.8892979404264738E-2</v>
      </c>
      <c r="T1000" s="42">
        <f t="shared" ca="1" si="272"/>
        <v>8.6865429688068319E-2</v>
      </c>
      <c r="U1000">
        <f ca="1">+(L1000^2*Markiwitz!$B$4^2)+(M1000^2*Markiwitz!$C$4^2)+(N1000^2*Markiwitz!$D$4^2)+(O1000^2*Markiwitz!$E$4^2)+(P1000^2*Markiwitz!$F$4^2)+(Q1000^2*Markiwitz!$G$4^2)+(R1000^2*Markiwitz!$H$4^2)+(S1000^2*Markiwitz!$I$4^2)+(T1000^2*Markiwitz!$J$4^2)+(2*L1000*M1000*Markiwitz!$B$8)+(2*L1000*N1000*Markiwitz!$E$8)+(2*L1000*O1000*Markiwitz!$H$8)+(2*L1000*P1000*Markiwitz!$B$11)+(2*L1000*Q1000*Markiwitz!$E$11)+(2*L1000*R1000*Markiwitz!$H$11)+(2*L1000*S1000*Markiwitz!$K$8)+(2*L1000*T1000*Markiwitz!$K$11)</f>
        <v>1.2009023859674596E-2</v>
      </c>
      <c r="V1000" s="5">
        <f t="shared" ca="1" si="263"/>
        <v>0.10958569185653114</v>
      </c>
      <c r="W1000" s="42">
        <f ca="1">SUMPRODUCT(L1000:T1000,Markiwitz!$B$3:$J$3)</f>
        <v>0.31081799861946496</v>
      </c>
    </row>
    <row r="1001" spans="1:23" x14ac:dyDescent="0.25">
      <c r="A1001">
        <v>1000</v>
      </c>
      <c r="B1001" s="25">
        <f t="shared" ca="1" si="261"/>
        <v>0.99999999999999989</v>
      </c>
      <c r="C1001" s="46">
        <v>0</v>
      </c>
      <c r="D1001">
        <f t="shared" ca="1" si="275"/>
        <v>0.62348251454767489</v>
      </c>
      <c r="E1001">
        <f t="shared" ca="1" si="275"/>
        <v>0.95460258321635028</v>
      </c>
      <c r="F1001">
        <f t="shared" ca="1" si="275"/>
        <v>0.51241283910433788</v>
      </c>
      <c r="G1001">
        <f t="shared" ca="1" si="275"/>
        <v>0.60294429763148671</v>
      </c>
      <c r="H1001">
        <f t="shared" ca="1" si="275"/>
        <v>0.78805024188065198</v>
      </c>
      <c r="I1001">
        <f t="shared" ca="1" si="275"/>
        <v>0.16839028694785563</v>
      </c>
      <c r="J1001">
        <f t="shared" ca="1" si="275"/>
        <v>3.1727587898640941E-2</v>
      </c>
      <c r="K1001">
        <f t="shared" ca="1" si="275"/>
        <v>0.75336252155998062</v>
      </c>
      <c r="L1001" s="42">
        <f t="shared" ca="1" si="264"/>
        <v>0</v>
      </c>
      <c r="M1001" s="42">
        <f t="shared" ca="1" si="265"/>
        <v>0.14058316306134983</v>
      </c>
      <c r="N1001" s="42">
        <f t="shared" ca="1" si="266"/>
        <v>0.21524428910801183</v>
      </c>
      <c r="O1001" s="42">
        <f t="shared" ca="1" si="267"/>
        <v>0.11553911462424184</v>
      </c>
      <c r="P1001" s="42">
        <f t="shared" ca="1" si="268"/>
        <v>0.13595219518278379</v>
      </c>
      <c r="Q1001" s="42">
        <f t="shared" ca="1" si="269"/>
        <v>0.17768998018367443</v>
      </c>
      <c r="R1001" s="42">
        <f t="shared" ca="1" si="270"/>
        <v>3.7968729861032405E-2</v>
      </c>
      <c r="S1001" s="42">
        <f t="shared" ca="1" si="271"/>
        <v>7.1539530925480103E-3</v>
      </c>
      <c r="T1001" s="42">
        <f t="shared" ca="1" si="272"/>
        <v>0.16986857488635787</v>
      </c>
      <c r="U1001">
        <f ca="1">+(L1001^2*Markiwitz!$B$4^2)+(M1001^2*Markiwitz!$C$4^2)+(N1001^2*Markiwitz!$D$4^2)+(O1001^2*Markiwitz!$E$4^2)+(P1001^2*Markiwitz!$F$4^2)+(Q1001^2*Markiwitz!$G$4^2)+(R1001^2*Markiwitz!$H$4^2)+(S1001^2*Markiwitz!$I$4^2)+(T1001^2*Markiwitz!$J$4^2)+(2*L1001*M1001*Markiwitz!$B$8)+(2*L1001*N1001*Markiwitz!$E$8)+(2*L1001*O1001*Markiwitz!$H$8)+(2*L1001*P1001*Markiwitz!$B$11)+(2*L1001*Q1001*Markiwitz!$E$11)+(2*L1001*R1001*Markiwitz!$H$11)+(2*L1001*S1001*Markiwitz!$K$8)+(2*L1001*T1001*Markiwitz!$K$11)</f>
        <v>1.6564177713297448E-2</v>
      </c>
      <c r="V1001" s="5">
        <f t="shared" ca="1" si="263"/>
        <v>0.12870189475410782</v>
      </c>
      <c r="W1001" s="42">
        <f ca="1">SUMPRODUCT(L1001:T1001,Markiwitz!$B$3:$J$3)</f>
        <v>0.64463088277568215</v>
      </c>
    </row>
    <row r="1002" spans="1:23" x14ac:dyDescent="0.25">
      <c r="A1002">
        <v>1001</v>
      </c>
      <c r="B1002" s="25">
        <f t="shared" ca="1" si="261"/>
        <v>1.0000000000000002</v>
      </c>
      <c r="C1002" s="46">
        <v>0</v>
      </c>
      <c r="D1002">
        <f t="shared" ref="D1002:K1011" ca="1" si="276">RAND()</f>
        <v>0.28694222073582965</v>
      </c>
      <c r="E1002">
        <f t="shared" ca="1" si="276"/>
        <v>0.21443955155314764</v>
      </c>
      <c r="F1002">
        <f t="shared" ca="1" si="276"/>
        <v>0.78991356317880268</v>
      </c>
      <c r="G1002">
        <f t="shared" ca="1" si="276"/>
        <v>2.4553238103342867E-2</v>
      </c>
      <c r="H1002">
        <f t="shared" ca="1" si="276"/>
        <v>0.46797209402027429</v>
      </c>
      <c r="I1002">
        <f t="shared" ca="1" si="276"/>
        <v>0.44386336224143896</v>
      </c>
      <c r="J1002">
        <f t="shared" ca="1" si="276"/>
        <v>0.75953569549222233</v>
      </c>
      <c r="K1002">
        <f t="shared" ca="1" si="276"/>
        <v>0.2673424313049142</v>
      </c>
      <c r="L1002" s="42">
        <f t="shared" ca="1" si="264"/>
        <v>0</v>
      </c>
      <c r="M1002" s="42">
        <f t="shared" ca="1" si="265"/>
        <v>8.816615167459331E-2</v>
      </c>
      <c r="N1002" s="42">
        <f t="shared" ca="1" si="266"/>
        <v>6.5888909546958876E-2</v>
      </c>
      <c r="O1002" s="42">
        <f t="shared" ca="1" si="267"/>
        <v>0.2427096258000925</v>
      </c>
      <c r="P1002" s="42">
        <f t="shared" ca="1" si="268"/>
        <v>7.5442523207997986E-3</v>
      </c>
      <c r="Q1002" s="42">
        <f t="shared" ca="1" si="269"/>
        <v>0.14378957030117043</v>
      </c>
      <c r="R1002" s="42">
        <f t="shared" ca="1" si="270"/>
        <v>0.13638189743503001</v>
      </c>
      <c r="S1002" s="42">
        <f t="shared" ca="1" si="271"/>
        <v>0.23337569200973712</v>
      </c>
      <c r="T1002" s="42">
        <f t="shared" ca="1" si="272"/>
        <v>8.2143900911617981E-2</v>
      </c>
      <c r="U1002">
        <f ca="1">+(L1002^2*Markiwitz!$B$4^2)+(M1002^2*Markiwitz!$C$4^2)+(N1002^2*Markiwitz!$D$4^2)+(O1002^2*Markiwitz!$E$4^2)+(P1002^2*Markiwitz!$F$4^2)+(Q1002^2*Markiwitz!$G$4^2)+(R1002^2*Markiwitz!$H$4^2)+(S1002^2*Markiwitz!$I$4^2)+(T1002^2*Markiwitz!$J$4^2)+(2*L1002*M1002*Markiwitz!$B$8)+(2*L1002*N1002*Markiwitz!$E$8)+(2*L1002*O1002*Markiwitz!$H$8)+(2*L1002*P1002*Markiwitz!$B$11)+(2*L1002*Q1002*Markiwitz!$E$11)+(2*L1002*R1002*Markiwitz!$H$11)+(2*L1002*S1002*Markiwitz!$K$8)+(2*L1002*T1002*Markiwitz!$K$11)</f>
        <v>1.9567349416688577E-2</v>
      </c>
      <c r="V1002" s="5">
        <f t="shared" ca="1" si="263"/>
        <v>0.1398833421701404</v>
      </c>
      <c r="W1002" s="42">
        <f ca="1">SUMPRODUCT(L1002:T1002,Markiwitz!$B$3:$J$3)</f>
        <v>0.49349500001392094</v>
      </c>
    </row>
    <row r="1003" spans="1:23" x14ac:dyDescent="0.25">
      <c r="A1003">
        <v>1002</v>
      </c>
      <c r="B1003" s="25">
        <f t="shared" ca="1" si="261"/>
        <v>1.0000000000000002</v>
      </c>
      <c r="C1003" s="46">
        <v>0</v>
      </c>
      <c r="D1003">
        <f t="shared" ca="1" si="276"/>
        <v>0.39047795207630287</v>
      </c>
      <c r="E1003">
        <f t="shared" ca="1" si="276"/>
        <v>0.98991292574710932</v>
      </c>
      <c r="F1003">
        <f t="shared" ca="1" si="276"/>
        <v>0.2793402763349393</v>
      </c>
      <c r="G1003">
        <f t="shared" ca="1" si="276"/>
        <v>0.78907236372862888</v>
      </c>
      <c r="H1003">
        <f t="shared" ca="1" si="276"/>
        <v>0.6178949902749401</v>
      </c>
      <c r="I1003">
        <f t="shared" ca="1" si="276"/>
        <v>0.89793000926870958</v>
      </c>
      <c r="J1003">
        <f t="shared" ca="1" si="276"/>
        <v>0.16622508696187044</v>
      </c>
      <c r="K1003">
        <f t="shared" ca="1" si="276"/>
        <v>0.73875899227553743</v>
      </c>
      <c r="L1003" s="42">
        <f t="shared" ca="1" si="264"/>
        <v>0</v>
      </c>
      <c r="M1003" s="42">
        <f t="shared" ca="1" si="265"/>
        <v>8.0186656397160175E-2</v>
      </c>
      <c r="N1003" s="42">
        <f t="shared" ca="1" si="266"/>
        <v>0.20328371222475541</v>
      </c>
      <c r="O1003" s="42">
        <f t="shared" ca="1" si="267"/>
        <v>5.736396290047259E-2</v>
      </c>
      <c r="P1003" s="42">
        <f t="shared" ca="1" si="268"/>
        <v>0.16204006952597017</v>
      </c>
      <c r="Q1003" s="42">
        <f t="shared" ca="1" si="269"/>
        <v>0.12688791521069373</v>
      </c>
      <c r="R1003" s="42">
        <f t="shared" ca="1" si="270"/>
        <v>0.18439454709048217</v>
      </c>
      <c r="S1003" s="42">
        <f t="shared" ca="1" si="271"/>
        <v>3.4135176805565097E-2</v>
      </c>
      <c r="T1003" s="42">
        <f t="shared" ca="1" si="272"/>
        <v>0.15170795984490074</v>
      </c>
      <c r="U1003">
        <f ca="1">+(L1003^2*Markiwitz!$B$4^2)+(M1003^2*Markiwitz!$C$4^2)+(N1003^2*Markiwitz!$D$4^2)+(O1003^2*Markiwitz!$E$4^2)+(P1003^2*Markiwitz!$F$4^2)+(Q1003^2*Markiwitz!$G$4^2)+(R1003^2*Markiwitz!$H$4^2)+(S1003^2*Markiwitz!$I$4^2)+(T1003^2*Markiwitz!$J$4^2)+(2*L1003*M1003*Markiwitz!$B$8)+(2*L1003*N1003*Markiwitz!$E$8)+(2*L1003*O1003*Markiwitz!$H$8)+(2*L1003*P1003*Markiwitz!$B$11)+(2*L1003*Q1003*Markiwitz!$E$11)+(2*L1003*R1003*Markiwitz!$H$11)+(2*L1003*S1003*Markiwitz!$K$8)+(2*L1003*T1003*Markiwitz!$K$11)</f>
        <v>1.4558770920634274E-2</v>
      </c>
      <c r="V1003" s="5">
        <f t="shared" ca="1" si="263"/>
        <v>0.12065973197647289</v>
      </c>
      <c r="W1003" s="42">
        <f ca="1">SUMPRODUCT(L1003:T1003,Markiwitz!$B$3:$J$3)</f>
        <v>0.49137016667354771</v>
      </c>
    </row>
    <row r="1004" spans="1:23" x14ac:dyDescent="0.25">
      <c r="A1004">
        <v>1003</v>
      </c>
      <c r="B1004" s="25">
        <f t="shared" ca="1" si="261"/>
        <v>1</v>
      </c>
      <c r="C1004" s="46">
        <v>0</v>
      </c>
      <c r="D1004">
        <f t="shared" ca="1" si="276"/>
        <v>0.83218417717284432</v>
      </c>
      <c r="E1004">
        <f t="shared" ca="1" si="276"/>
        <v>0.31297358901971117</v>
      </c>
      <c r="F1004">
        <f t="shared" ca="1" si="276"/>
        <v>0.23791370299062919</v>
      </c>
      <c r="G1004">
        <f t="shared" ca="1" si="276"/>
        <v>0.64689781932803081</v>
      </c>
      <c r="H1004">
        <f t="shared" ca="1" si="276"/>
        <v>7.6874372774152433E-2</v>
      </c>
      <c r="I1004">
        <f t="shared" ca="1" si="276"/>
        <v>0.63002816490032487</v>
      </c>
      <c r="J1004">
        <f t="shared" ca="1" si="276"/>
        <v>0.50795533550534477</v>
      </c>
      <c r="K1004">
        <f t="shared" ca="1" si="276"/>
        <v>0.25313830440165741</v>
      </c>
      <c r="L1004" s="42">
        <f t="shared" ca="1" si="264"/>
        <v>0</v>
      </c>
      <c r="M1004" s="42">
        <f t="shared" ca="1" si="265"/>
        <v>0.23790520096312229</v>
      </c>
      <c r="N1004" s="42">
        <f t="shared" ca="1" si="266"/>
        <v>8.9473035698465486E-2</v>
      </c>
      <c r="O1004" s="42">
        <f t="shared" ca="1" si="267"/>
        <v>6.8014880448886789E-2</v>
      </c>
      <c r="P1004" s="42">
        <f t="shared" ca="1" si="268"/>
        <v>0.18493545050649973</v>
      </c>
      <c r="Q1004" s="42">
        <f t="shared" ca="1" si="269"/>
        <v>2.1976881567107868E-2</v>
      </c>
      <c r="R1004" s="42">
        <f t="shared" ca="1" si="270"/>
        <v>0.18011274582538414</v>
      </c>
      <c r="S1004" s="42">
        <f t="shared" ca="1" si="271"/>
        <v>0.14521450838471031</v>
      </c>
      <c r="T1004" s="42">
        <f t="shared" ca="1" si="272"/>
        <v>7.2367296605823417E-2</v>
      </c>
      <c r="U1004">
        <f ca="1">+(L1004^2*Markiwitz!$B$4^2)+(M1004^2*Markiwitz!$C$4^2)+(N1004^2*Markiwitz!$D$4^2)+(O1004^2*Markiwitz!$E$4^2)+(P1004^2*Markiwitz!$F$4^2)+(Q1004^2*Markiwitz!$G$4^2)+(R1004^2*Markiwitz!$H$4^2)+(S1004^2*Markiwitz!$I$4^2)+(T1004^2*Markiwitz!$J$4^2)+(2*L1004*M1004*Markiwitz!$B$8)+(2*L1004*N1004*Markiwitz!$E$8)+(2*L1004*O1004*Markiwitz!$H$8)+(2*L1004*P1004*Markiwitz!$B$11)+(2*L1004*Q1004*Markiwitz!$E$11)+(2*L1004*R1004*Markiwitz!$H$11)+(2*L1004*S1004*Markiwitz!$K$8)+(2*L1004*T1004*Markiwitz!$K$11)</f>
        <v>1.206668132192049E-2</v>
      </c>
      <c r="V1004" s="5">
        <f t="shared" ca="1" si="263"/>
        <v>0.10984844706194298</v>
      </c>
      <c r="W1004" s="42">
        <f ca="1">SUMPRODUCT(L1004:T1004,Markiwitz!$B$3:$J$3)</f>
        <v>0.19814410544803393</v>
      </c>
    </row>
    <row r="1005" spans="1:23" x14ac:dyDescent="0.25">
      <c r="A1005">
        <v>1004</v>
      </c>
      <c r="B1005" s="25">
        <f t="shared" ca="1" si="261"/>
        <v>1</v>
      </c>
      <c r="C1005" s="46">
        <v>0</v>
      </c>
      <c r="D1005">
        <f t="shared" ca="1" si="276"/>
        <v>0.52515607258069197</v>
      </c>
      <c r="E1005">
        <f t="shared" ca="1" si="276"/>
        <v>0.45522190398439311</v>
      </c>
      <c r="F1005">
        <f t="shared" ca="1" si="276"/>
        <v>0.37081778338681726</v>
      </c>
      <c r="G1005">
        <f t="shared" ca="1" si="276"/>
        <v>0.2520784654373408</v>
      </c>
      <c r="H1005">
        <f t="shared" ca="1" si="276"/>
        <v>0.43516595392864266</v>
      </c>
      <c r="I1005">
        <f t="shared" ca="1" si="276"/>
        <v>0.96931005656062497</v>
      </c>
      <c r="J1005">
        <f t="shared" ca="1" si="276"/>
        <v>0.24565128513137191</v>
      </c>
      <c r="K1005">
        <f t="shared" ca="1" si="276"/>
        <v>0.72004725507369249</v>
      </c>
      <c r="L1005" s="42">
        <f t="shared" ca="1" si="264"/>
        <v>0</v>
      </c>
      <c r="M1005" s="42">
        <f t="shared" ca="1" si="265"/>
        <v>0.13216631248441849</v>
      </c>
      <c r="N1005" s="42">
        <f t="shared" ca="1" si="266"/>
        <v>0.11456594249418812</v>
      </c>
      <c r="O1005" s="42">
        <f t="shared" ca="1" si="267"/>
        <v>9.3323911866887918E-2</v>
      </c>
      <c r="P1005" s="42">
        <f t="shared" ca="1" si="268"/>
        <v>6.3440723573590804E-2</v>
      </c>
      <c r="Q1005" s="42">
        <f t="shared" ca="1" si="269"/>
        <v>0.10951845070909996</v>
      </c>
      <c r="R1005" s="42">
        <f t="shared" ca="1" si="270"/>
        <v>0.24394678557200986</v>
      </c>
      <c r="S1005" s="42">
        <f t="shared" ca="1" si="271"/>
        <v>6.1823191633918022E-2</v>
      </c>
      <c r="T1005" s="42">
        <f t="shared" ca="1" si="272"/>
        <v>0.18121468166588675</v>
      </c>
      <c r="U1005">
        <f ca="1">+(L1005^2*Markiwitz!$B$4^2)+(M1005^2*Markiwitz!$C$4^2)+(N1005^2*Markiwitz!$D$4^2)+(O1005^2*Markiwitz!$E$4^2)+(P1005^2*Markiwitz!$F$4^2)+(Q1005^2*Markiwitz!$G$4^2)+(R1005^2*Markiwitz!$H$4^2)+(S1005^2*Markiwitz!$I$4^2)+(T1005^2*Markiwitz!$J$4^2)+(2*L1005*M1005*Markiwitz!$B$8)+(2*L1005*N1005*Markiwitz!$E$8)+(2*L1005*O1005*Markiwitz!$H$8)+(2*L1005*P1005*Markiwitz!$B$11)+(2*L1005*Q1005*Markiwitz!$E$11)+(2*L1005*R1005*Markiwitz!$H$11)+(2*L1005*S1005*Markiwitz!$K$8)+(2*L1005*T1005*Markiwitz!$K$11)</f>
        <v>1.2397752766401008E-2</v>
      </c>
      <c r="V1005" s="5">
        <f t="shared" ca="1" si="263"/>
        <v>0.11134519642266122</v>
      </c>
      <c r="W1005" s="42">
        <f ca="1">SUMPRODUCT(L1005:T1005,Markiwitz!$B$3:$J$3)</f>
        <v>0.4143142767971269</v>
      </c>
    </row>
    <row r="1006" spans="1:23" x14ac:dyDescent="0.25">
      <c r="A1006">
        <v>1005</v>
      </c>
      <c r="B1006" s="25">
        <f t="shared" ca="1" si="261"/>
        <v>1</v>
      </c>
      <c r="C1006" s="46">
        <v>0</v>
      </c>
      <c r="D1006">
        <f t="shared" ca="1" si="276"/>
        <v>6.5970824309007026E-2</v>
      </c>
      <c r="E1006">
        <f t="shared" ca="1" si="276"/>
        <v>0.15419840124727213</v>
      </c>
      <c r="F1006">
        <f t="shared" ca="1" si="276"/>
        <v>0.28989549134081927</v>
      </c>
      <c r="G1006">
        <f t="shared" ca="1" si="276"/>
        <v>0.84455054982267264</v>
      </c>
      <c r="H1006">
        <f t="shared" ca="1" si="276"/>
        <v>0.31416439509265992</v>
      </c>
      <c r="I1006">
        <f t="shared" ca="1" si="276"/>
        <v>0.39690336034094353</v>
      </c>
      <c r="J1006">
        <f t="shared" ca="1" si="276"/>
        <v>9.4109799581026943E-3</v>
      </c>
      <c r="K1006">
        <f t="shared" ca="1" si="276"/>
        <v>0.54389030072505595</v>
      </c>
      <c r="L1006" s="42">
        <f t="shared" ca="1" si="264"/>
        <v>0</v>
      </c>
      <c r="M1006" s="42">
        <f t="shared" ca="1" si="265"/>
        <v>2.5189469153196628E-2</v>
      </c>
      <c r="N1006" s="42">
        <f t="shared" ca="1" si="266"/>
        <v>5.8877176575768353E-2</v>
      </c>
      <c r="O1006" s="42">
        <f t="shared" ca="1" si="267"/>
        <v>0.11069004538394649</v>
      </c>
      <c r="P1006" s="42">
        <f t="shared" ca="1" si="268"/>
        <v>0.32247255125124979</v>
      </c>
      <c r="Q1006" s="42">
        <f t="shared" ca="1" si="269"/>
        <v>0.11995657811022355</v>
      </c>
      <c r="R1006" s="42">
        <f t="shared" ca="1" si="270"/>
        <v>0.15154858313242695</v>
      </c>
      <c r="S1006" s="42">
        <f t="shared" ca="1" si="271"/>
        <v>3.593370127461238E-3</v>
      </c>
      <c r="T1006" s="42">
        <f t="shared" ca="1" si="272"/>
        <v>0.20767222626572707</v>
      </c>
      <c r="U1006">
        <f ca="1">+(L1006^2*Markiwitz!$B$4^2)+(M1006^2*Markiwitz!$C$4^2)+(N1006^2*Markiwitz!$D$4^2)+(O1006^2*Markiwitz!$E$4^2)+(P1006^2*Markiwitz!$F$4^2)+(Q1006^2*Markiwitz!$G$4^2)+(R1006^2*Markiwitz!$H$4^2)+(S1006^2*Markiwitz!$I$4^2)+(T1006^2*Markiwitz!$J$4^2)+(2*L1006*M1006*Markiwitz!$B$8)+(2*L1006*N1006*Markiwitz!$E$8)+(2*L1006*O1006*Markiwitz!$H$8)+(2*L1006*P1006*Markiwitz!$B$11)+(2*L1006*Q1006*Markiwitz!$E$11)+(2*L1006*R1006*Markiwitz!$H$11)+(2*L1006*S1006*Markiwitz!$K$8)+(2*L1006*T1006*Markiwitz!$K$11)</f>
        <v>2.0231296602518774E-2</v>
      </c>
      <c r="V1006" s="5">
        <f t="shared" ca="1" si="263"/>
        <v>0.14223676248607028</v>
      </c>
      <c r="W1006" s="42">
        <f ca="1">SUMPRODUCT(L1006:T1006,Markiwitz!$B$3:$J$3)</f>
        <v>0.507684776772517</v>
      </c>
    </row>
    <row r="1007" spans="1:23" x14ac:dyDescent="0.25">
      <c r="A1007">
        <v>1006</v>
      </c>
      <c r="B1007" s="25">
        <f t="shared" ca="1" si="261"/>
        <v>1</v>
      </c>
      <c r="C1007" s="46">
        <v>0</v>
      </c>
      <c r="D1007">
        <f t="shared" ca="1" si="276"/>
        <v>0.97468442506833997</v>
      </c>
      <c r="E1007">
        <f t="shared" ca="1" si="276"/>
        <v>0.92980252797290186</v>
      </c>
      <c r="F1007">
        <f t="shared" ca="1" si="276"/>
        <v>0.51388813661400556</v>
      </c>
      <c r="G1007">
        <f t="shared" ca="1" si="276"/>
        <v>0.28167291958773155</v>
      </c>
      <c r="H1007">
        <f t="shared" ca="1" si="276"/>
        <v>0.49666996751636172</v>
      </c>
      <c r="I1007">
        <f t="shared" ca="1" si="276"/>
        <v>0.50563170518046052</v>
      </c>
      <c r="J1007">
        <f t="shared" ca="1" si="276"/>
        <v>0.77762590403814202</v>
      </c>
      <c r="K1007">
        <f t="shared" ca="1" si="276"/>
        <v>1.4512774718081878E-2</v>
      </c>
      <c r="L1007" s="42">
        <f t="shared" ca="1" si="264"/>
        <v>0</v>
      </c>
      <c r="M1007" s="42">
        <f t="shared" ca="1" si="265"/>
        <v>0.21686215356388164</v>
      </c>
      <c r="N1007" s="42">
        <f t="shared" ca="1" si="266"/>
        <v>0.20687616773111656</v>
      </c>
      <c r="O1007" s="42">
        <f t="shared" ca="1" si="267"/>
        <v>0.11433740514446986</v>
      </c>
      <c r="P1007" s="42">
        <f t="shared" ca="1" si="268"/>
        <v>6.2670741802546615E-2</v>
      </c>
      <c r="Q1007" s="42">
        <f t="shared" ca="1" si="269"/>
        <v>0.11050645316154439</v>
      </c>
      <c r="R1007" s="42">
        <f t="shared" ca="1" si="270"/>
        <v>0.11250039261469073</v>
      </c>
      <c r="S1007" s="42">
        <f t="shared" ca="1" si="271"/>
        <v>0.17301767000631801</v>
      </c>
      <c r="T1007" s="42">
        <f t="shared" ca="1" si="272"/>
        <v>3.2290159754322745E-3</v>
      </c>
      <c r="U1007">
        <f ca="1">+(L1007^2*Markiwitz!$B$4^2)+(M1007^2*Markiwitz!$C$4^2)+(N1007^2*Markiwitz!$D$4^2)+(O1007^2*Markiwitz!$E$4^2)+(P1007^2*Markiwitz!$F$4^2)+(Q1007^2*Markiwitz!$G$4^2)+(R1007^2*Markiwitz!$H$4^2)+(S1007^2*Markiwitz!$I$4^2)+(T1007^2*Markiwitz!$J$4^2)+(2*L1007*M1007*Markiwitz!$B$8)+(2*L1007*N1007*Markiwitz!$E$8)+(2*L1007*O1007*Markiwitz!$H$8)+(2*L1007*P1007*Markiwitz!$B$11)+(2*L1007*Q1007*Markiwitz!$E$11)+(2*L1007*R1007*Markiwitz!$H$11)+(2*L1007*S1007*Markiwitz!$K$8)+(2*L1007*T1007*Markiwitz!$K$11)</f>
        <v>1.3938964536172865E-2</v>
      </c>
      <c r="V1007" s="5">
        <f t="shared" ca="1" si="263"/>
        <v>0.11806339202383127</v>
      </c>
      <c r="W1007" s="42">
        <f ca="1">SUMPRODUCT(L1007:T1007,Markiwitz!$B$3:$J$3)</f>
        <v>0.42601508312060177</v>
      </c>
    </row>
    <row r="1008" spans="1:23" x14ac:dyDescent="0.25">
      <c r="A1008">
        <v>1007</v>
      </c>
      <c r="B1008" s="25">
        <f t="shared" ca="1" si="261"/>
        <v>1</v>
      </c>
      <c r="C1008" s="46">
        <v>0</v>
      </c>
      <c r="D1008">
        <f t="shared" ca="1" si="276"/>
        <v>0.26692152060870156</v>
      </c>
      <c r="E1008">
        <f t="shared" ca="1" si="276"/>
        <v>0.11064737922367163</v>
      </c>
      <c r="F1008">
        <f t="shared" ca="1" si="276"/>
        <v>0.97015312063949499</v>
      </c>
      <c r="G1008">
        <f t="shared" ca="1" si="276"/>
        <v>0.62634006340192239</v>
      </c>
      <c r="H1008">
        <f t="shared" ca="1" si="276"/>
        <v>0.35823909761658879</v>
      </c>
      <c r="I1008">
        <f t="shared" ca="1" si="276"/>
        <v>0.52411976009674988</v>
      </c>
      <c r="J1008">
        <f t="shared" ca="1" si="276"/>
        <v>0.29746526442862342</v>
      </c>
      <c r="K1008">
        <f t="shared" ca="1" si="276"/>
        <v>0.53685760603048693</v>
      </c>
      <c r="L1008" s="42">
        <f t="shared" ca="1" si="264"/>
        <v>0</v>
      </c>
      <c r="M1008" s="42">
        <f t="shared" ca="1" si="265"/>
        <v>7.2321877161317702E-2</v>
      </c>
      <c r="N1008" s="42">
        <f t="shared" ca="1" si="266"/>
        <v>2.9979696467289065E-2</v>
      </c>
      <c r="O1008" s="42">
        <f t="shared" ca="1" si="267"/>
        <v>0.26286113857943938</v>
      </c>
      <c r="P1008" s="42">
        <f t="shared" ca="1" si="268"/>
        <v>0.16970564615121958</v>
      </c>
      <c r="Q1008" s="42">
        <f t="shared" ca="1" si="269"/>
        <v>9.7064200567736555E-2</v>
      </c>
      <c r="R1008" s="42">
        <f t="shared" ca="1" si="270"/>
        <v>0.14200924983903582</v>
      </c>
      <c r="S1008" s="42">
        <f t="shared" ca="1" si="271"/>
        <v>8.0597646322057057E-2</v>
      </c>
      <c r="T1008" s="42">
        <f t="shared" ca="1" si="272"/>
        <v>0.14546054491190485</v>
      </c>
      <c r="U1008">
        <f ca="1">+(L1008^2*Markiwitz!$B$4^2)+(M1008^2*Markiwitz!$C$4^2)+(N1008^2*Markiwitz!$D$4^2)+(O1008^2*Markiwitz!$E$4^2)+(P1008^2*Markiwitz!$F$4^2)+(Q1008^2*Markiwitz!$G$4^2)+(R1008^2*Markiwitz!$H$4^2)+(S1008^2*Markiwitz!$I$4^2)+(T1008^2*Markiwitz!$J$4^2)+(2*L1008*M1008*Markiwitz!$B$8)+(2*L1008*N1008*Markiwitz!$E$8)+(2*L1008*O1008*Markiwitz!$H$8)+(2*L1008*P1008*Markiwitz!$B$11)+(2*L1008*Q1008*Markiwitz!$E$11)+(2*L1008*R1008*Markiwitz!$H$11)+(2*L1008*S1008*Markiwitz!$K$8)+(2*L1008*T1008*Markiwitz!$K$11)</f>
        <v>1.5378520338557824E-2</v>
      </c>
      <c r="V1008" s="5">
        <f t="shared" ca="1" si="263"/>
        <v>0.12401016223905936</v>
      </c>
      <c r="W1008" s="42">
        <f ca="1">SUMPRODUCT(L1008:T1008,Markiwitz!$B$3:$J$3)</f>
        <v>0.42955063102670377</v>
      </c>
    </row>
    <row r="1009" spans="1:23" x14ac:dyDescent="0.25">
      <c r="A1009">
        <v>1008</v>
      </c>
      <c r="B1009" s="25">
        <f t="shared" ca="1" si="261"/>
        <v>1</v>
      </c>
      <c r="C1009" s="46">
        <v>0</v>
      </c>
      <c r="D1009">
        <f t="shared" ca="1" si="276"/>
        <v>7.7598990904323761E-2</v>
      </c>
      <c r="E1009">
        <f t="shared" ca="1" si="276"/>
        <v>0.28895474187107129</v>
      </c>
      <c r="F1009">
        <f t="shared" ca="1" si="276"/>
        <v>0.77795532932290612</v>
      </c>
      <c r="G1009">
        <f t="shared" ca="1" si="276"/>
        <v>0.21424506833448376</v>
      </c>
      <c r="H1009">
        <f t="shared" ca="1" si="276"/>
        <v>0.35263580679757567</v>
      </c>
      <c r="I1009">
        <f t="shared" ca="1" si="276"/>
        <v>0.90420559997274397</v>
      </c>
      <c r="J1009">
        <f t="shared" ca="1" si="276"/>
        <v>5.0158681935764893E-2</v>
      </c>
      <c r="K1009">
        <f t="shared" ca="1" si="276"/>
        <v>0.42652759569400223</v>
      </c>
      <c r="L1009" s="42">
        <f t="shared" ca="1" si="264"/>
        <v>0</v>
      </c>
      <c r="M1009" s="42">
        <f t="shared" ca="1" si="265"/>
        <v>2.5094411037215814E-2</v>
      </c>
      <c r="N1009" s="42">
        <f t="shared" ca="1" si="266"/>
        <v>9.3443857699201452E-2</v>
      </c>
      <c r="O1009" s="42">
        <f t="shared" ca="1" si="267"/>
        <v>0.25157969936351104</v>
      </c>
      <c r="P1009" s="42">
        <f t="shared" ca="1" si="268"/>
        <v>6.9283810843761354E-2</v>
      </c>
      <c r="Q1009" s="42">
        <f t="shared" ca="1" si="269"/>
        <v>0.11403740923808219</v>
      </c>
      <c r="R1009" s="42">
        <f t="shared" ca="1" si="270"/>
        <v>0.29240724297362058</v>
      </c>
      <c r="S1009" s="42">
        <f t="shared" ca="1" si="271"/>
        <v>1.6220605022209407E-2</v>
      </c>
      <c r="T1009" s="42">
        <f t="shared" ca="1" si="272"/>
        <v>0.13793296382239817</v>
      </c>
      <c r="U1009">
        <f ca="1">+(L1009^2*Markiwitz!$B$4^2)+(M1009^2*Markiwitz!$C$4^2)+(N1009^2*Markiwitz!$D$4^2)+(O1009^2*Markiwitz!$E$4^2)+(P1009^2*Markiwitz!$F$4^2)+(Q1009^2*Markiwitz!$G$4^2)+(R1009^2*Markiwitz!$H$4^2)+(S1009^2*Markiwitz!$I$4^2)+(T1009^2*Markiwitz!$J$4^2)+(2*L1009*M1009*Markiwitz!$B$8)+(2*L1009*N1009*Markiwitz!$E$8)+(2*L1009*O1009*Markiwitz!$H$8)+(2*L1009*P1009*Markiwitz!$B$11)+(2*L1009*Q1009*Markiwitz!$E$11)+(2*L1009*R1009*Markiwitz!$H$11)+(2*L1009*S1009*Markiwitz!$K$8)+(2*L1009*T1009*Markiwitz!$K$11)</f>
        <v>1.8639575964409155E-2</v>
      </c>
      <c r="V1009" s="5">
        <f t="shared" ca="1" si="263"/>
        <v>0.13652683239718541</v>
      </c>
      <c r="W1009" s="42">
        <f ca="1">SUMPRODUCT(L1009:T1009,Markiwitz!$B$3:$J$3)</f>
        <v>0.45967887750100006</v>
      </c>
    </row>
    <row r="1010" spans="1:23" x14ac:dyDescent="0.25">
      <c r="A1010">
        <v>1009</v>
      </c>
      <c r="B1010" s="25">
        <f t="shared" ca="1" si="261"/>
        <v>1</v>
      </c>
      <c r="C1010" s="46">
        <v>0</v>
      </c>
      <c r="D1010">
        <f t="shared" ca="1" si="276"/>
        <v>0.58532402315489795</v>
      </c>
      <c r="E1010">
        <f t="shared" ca="1" si="276"/>
        <v>0.7129345742105847</v>
      </c>
      <c r="F1010">
        <f t="shared" ca="1" si="276"/>
        <v>0.47303910630653179</v>
      </c>
      <c r="G1010">
        <f t="shared" ca="1" si="276"/>
        <v>0.4265127810843331</v>
      </c>
      <c r="H1010">
        <f t="shared" ca="1" si="276"/>
        <v>0.67451386387899503</v>
      </c>
      <c r="I1010">
        <f t="shared" ca="1" si="276"/>
        <v>0.9833960993633083</v>
      </c>
      <c r="J1010">
        <f t="shared" ca="1" si="276"/>
        <v>0.4576868375255736</v>
      </c>
      <c r="K1010">
        <f t="shared" ca="1" si="276"/>
        <v>0.93013708689389174</v>
      </c>
      <c r="L1010" s="42">
        <f t="shared" ca="1" si="264"/>
        <v>0</v>
      </c>
      <c r="M1010" s="42">
        <f t="shared" ca="1" si="265"/>
        <v>0.11162755220186486</v>
      </c>
      <c r="N1010" s="42">
        <f t="shared" ca="1" si="266"/>
        <v>0.1359642492892279</v>
      </c>
      <c r="O1010" s="42">
        <f t="shared" ca="1" si="267"/>
        <v>9.0213617490259704E-2</v>
      </c>
      <c r="P1010" s="42">
        <f t="shared" ca="1" si="268"/>
        <v>8.1340549596158412E-2</v>
      </c>
      <c r="Q1010" s="42">
        <f t="shared" ca="1" si="269"/>
        <v>0.12863700885741447</v>
      </c>
      <c r="R1010" s="42">
        <f t="shared" ca="1" si="270"/>
        <v>0.18754415515889014</v>
      </c>
      <c r="S1010" s="42">
        <f t="shared" ca="1" si="271"/>
        <v>8.7285775616409336E-2</v>
      </c>
      <c r="T1010" s="42">
        <f t="shared" ca="1" si="272"/>
        <v>0.17738709178977524</v>
      </c>
      <c r="U1010">
        <f ca="1">+(L1010^2*Markiwitz!$B$4^2)+(M1010^2*Markiwitz!$C$4^2)+(N1010^2*Markiwitz!$D$4^2)+(O1010^2*Markiwitz!$E$4^2)+(P1010^2*Markiwitz!$F$4^2)+(Q1010^2*Markiwitz!$G$4^2)+(R1010^2*Markiwitz!$H$4^2)+(S1010^2*Markiwitz!$I$4^2)+(T1010^2*Markiwitz!$J$4^2)+(2*L1010*M1010*Markiwitz!$B$8)+(2*L1010*N1010*Markiwitz!$E$8)+(2*L1010*O1010*Markiwitz!$H$8)+(2*L1010*P1010*Markiwitz!$B$11)+(2*L1010*Q1010*Markiwitz!$E$11)+(2*L1010*R1010*Markiwitz!$H$11)+(2*L1010*S1010*Markiwitz!$K$8)+(2*L1010*T1010*Markiwitz!$K$11)</f>
        <v>1.2351340304510072E-2</v>
      </c>
      <c r="V1010" s="5">
        <f t="shared" ca="1" si="263"/>
        <v>0.11113658400594321</v>
      </c>
      <c r="W1010" s="42">
        <f ca="1">SUMPRODUCT(L1010:T1010,Markiwitz!$B$3:$J$3)</f>
        <v>0.46804327148260705</v>
      </c>
    </row>
    <row r="1011" spans="1:23" x14ac:dyDescent="0.25">
      <c r="A1011">
        <v>1010</v>
      </c>
      <c r="B1011" s="25">
        <f t="shared" ca="1" si="261"/>
        <v>0.99999999999999989</v>
      </c>
      <c r="C1011" s="46">
        <v>0</v>
      </c>
      <c r="D1011">
        <f t="shared" ca="1" si="276"/>
        <v>0.2167169174616046</v>
      </c>
      <c r="E1011">
        <f t="shared" ca="1" si="276"/>
        <v>0.55756698204956734</v>
      </c>
      <c r="F1011">
        <f t="shared" ca="1" si="276"/>
        <v>0.26139812229749571</v>
      </c>
      <c r="G1011">
        <f t="shared" ca="1" si="276"/>
        <v>0.91428698797622865</v>
      </c>
      <c r="H1011">
        <f t="shared" ca="1" si="276"/>
        <v>0.76971086674646827</v>
      </c>
      <c r="I1011">
        <f t="shared" ca="1" si="276"/>
        <v>0.92273655172181268</v>
      </c>
      <c r="J1011">
        <f t="shared" ca="1" si="276"/>
        <v>0.54527217053281207</v>
      </c>
      <c r="K1011">
        <f t="shared" ca="1" si="276"/>
        <v>4.4034082549007092E-3</v>
      </c>
      <c r="L1011" s="42">
        <f t="shared" ca="1" si="264"/>
        <v>0</v>
      </c>
      <c r="M1011" s="42">
        <f t="shared" ca="1" si="265"/>
        <v>5.1696603294396806E-2</v>
      </c>
      <c r="N1011" s="42">
        <f t="shared" ca="1" si="266"/>
        <v>0.13300447154143979</v>
      </c>
      <c r="O1011" s="42">
        <f t="shared" ca="1" si="267"/>
        <v>6.2355053719827858E-2</v>
      </c>
      <c r="P1011" s="42">
        <f t="shared" ca="1" si="268"/>
        <v>0.218098025148452</v>
      </c>
      <c r="Q1011" s="42">
        <f t="shared" ca="1" si="269"/>
        <v>0.1836102035579584</v>
      </c>
      <c r="R1011" s="42">
        <f t="shared" ca="1" si="270"/>
        <v>0.22011362111614363</v>
      </c>
      <c r="S1011" s="42">
        <f t="shared" ca="1" si="271"/>
        <v>0.13007161331788331</v>
      </c>
      <c r="T1011" s="42">
        <f t="shared" ca="1" si="272"/>
        <v>1.0504083038981253E-3</v>
      </c>
      <c r="U1011">
        <f ca="1">+(L1011^2*Markiwitz!$B$4^2)+(M1011^2*Markiwitz!$C$4^2)+(N1011^2*Markiwitz!$D$4^2)+(O1011^2*Markiwitz!$E$4^2)+(P1011^2*Markiwitz!$F$4^2)+(Q1011^2*Markiwitz!$G$4^2)+(R1011^2*Markiwitz!$H$4^2)+(S1011^2*Markiwitz!$I$4^2)+(T1011^2*Markiwitz!$J$4^2)+(2*L1011*M1011*Markiwitz!$B$8)+(2*L1011*N1011*Markiwitz!$E$8)+(2*L1011*O1011*Markiwitz!$H$8)+(2*L1011*P1011*Markiwitz!$B$11)+(2*L1011*Q1011*Markiwitz!$E$11)+(2*L1011*R1011*Markiwitz!$H$11)+(2*L1011*S1011*Markiwitz!$K$8)+(2*L1011*T1011*Markiwitz!$K$11)</f>
        <v>2.2697088009343277E-2</v>
      </c>
      <c r="V1011" s="5">
        <f t="shared" ca="1" si="263"/>
        <v>0.15065552764284248</v>
      </c>
      <c r="W1011" s="42">
        <f ca="1">SUMPRODUCT(L1011:T1011,Markiwitz!$B$3:$J$3)</f>
        <v>0.63562635588936756</v>
      </c>
    </row>
    <row r="1012" spans="1:23" x14ac:dyDescent="0.25">
      <c r="A1012">
        <v>1011</v>
      </c>
      <c r="B1012" s="25">
        <f t="shared" ca="1" si="261"/>
        <v>0.99999999999999989</v>
      </c>
      <c r="C1012" s="46">
        <v>0</v>
      </c>
      <c r="D1012">
        <f t="shared" ref="D1012:K1021" ca="1" si="277">RAND()</f>
        <v>0.89990957054878207</v>
      </c>
      <c r="E1012">
        <f t="shared" ca="1" si="277"/>
        <v>0.6785472466777438</v>
      </c>
      <c r="F1012">
        <f t="shared" ca="1" si="277"/>
        <v>0.32112300595307186</v>
      </c>
      <c r="G1012">
        <f t="shared" ca="1" si="277"/>
        <v>0.10231964376081881</v>
      </c>
      <c r="H1012">
        <f t="shared" ca="1" si="277"/>
        <v>0.88260060003606733</v>
      </c>
      <c r="I1012">
        <f t="shared" ca="1" si="277"/>
        <v>0.64899633976224436</v>
      </c>
      <c r="J1012">
        <f t="shared" ca="1" si="277"/>
        <v>0.33600865773515609</v>
      </c>
      <c r="K1012">
        <f t="shared" ca="1" si="277"/>
        <v>9.3439864518447546E-3</v>
      </c>
      <c r="L1012" s="42">
        <f t="shared" ca="1" si="264"/>
        <v>0</v>
      </c>
      <c r="M1012" s="42">
        <f t="shared" ca="1" si="265"/>
        <v>0.23200427723115674</v>
      </c>
      <c r="N1012" s="42">
        <f t="shared" ca="1" si="266"/>
        <v>0.17493520314120015</v>
      </c>
      <c r="O1012" s="42">
        <f t="shared" ca="1" si="267"/>
        <v>8.2788219324088516E-2</v>
      </c>
      <c r="P1012" s="42">
        <f t="shared" ca="1" si="268"/>
        <v>2.6378867137508002E-2</v>
      </c>
      <c r="Q1012" s="42">
        <f t="shared" ca="1" si="269"/>
        <v>0.22754187864707578</v>
      </c>
      <c r="R1012" s="42">
        <f t="shared" ca="1" si="270"/>
        <v>0.16731673010254275</v>
      </c>
      <c r="S1012" s="42">
        <f t="shared" ca="1" si="271"/>
        <v>8.6625865900856344E-2</v>
      </c>
      <c r="T1012" s="42">
        <f t="shared" ca="1" si="272"/>
        <v>2.4089585155717031E-3</v>
      </c>
      <c r="U1012">
        <f ca="1">+(L1012^2*Markiwitz!$B$4^2)+(M1012^2*Markiwitz!$C$4^2)+(N1012^2*Markiwitz!$D$4^2)+(O1012^2*Markiwitz!$E$4^2)+(P1012^2*Markiwitz!$F$4^2)+(Q1012^2*Markiwitz!$G$4^2)+(R1012^2*Markiwitz!$H$4^2)+(S1012^2*Markiwitz!$I$4^2)+(T1012^2*Markiwitz!$J$4^2)+(2*L1012*M1012*Markiwitz!$B$8)+(2*L1012*N1012*Markiwitz!$E$8)+(2*L1012*O1012*Markiwitz!$H$8)+(2*L1012*P1012*Markiwitz!$B$11)+(2*L1012*Q1012*Markiwitz!$E$11)+(2*L1012*R1012*Markiwitz!$H$11)+(2*L1012*S1012*Markiwitz!$K$8)+(2*L1012*T1012*Markiwitz!$K$11)</f>
        <v>2.1877043575416064E-2</v>
      </c>
      <c r="V1012" s="5">
        <f t="shared" ca="1" si="263"/>
        <v>0.14790890296197881</v>
      </c>
      <c r="W1012" s="42">
        <f ca="1">SUMPRODUCT(L1012:T1012,Markiwitz!$B$3:$J$3)</f>
        <v>0.73262431635202308</v>
      </c>
    </row>
    <row r="1013" spans="1:23" x14ac:dyDescent="0.25">
      <c r="A1013">
        <v>1012</v>
      </c>
      <c r="B1013" s="25">
        <f t="shared" ca="1" si="261"/>
        <v>1</v>
      </c>
      <c r="C1013" s="46">
        <v>0</v>
      </c>
      <c r="D1013">
        <f t="shared" ca="1" si="277"/>
        <v>0.54062229277371121</v>
      </c>
      <c r="E1013">
        <f t="shared" ca="1" si="277"/>
        <v>0.69113948689891502</v>
      </c>
      <c r="F1013">
        <f t="shared" ca="1" si="277"/>
        <v>0.80190635045051983</v>
      </c>
      <c r="G1013">
        <f t="shared" ca="1" si="277"/>
        <v>0.19243516275019623</v>
      </c>
      <c r="H1013">
        <f t="shared" ca="1" si="277"/>
        <v>0.35489889584501066</v>
      </c>
      <c r="I1013">
        <f t="shared" ca="1" si="277"/>
        <v>0.81749870827285409</v>
      </c>
      <c r="J1013">
        <f t="shared" ca="1" si="277"/>
        <v>0.45159030710952042</v>
      </c>
      <c r="K1013">
        <f t="shared" ca="1" si="277"/>
        <v>0.96135074708112689</v>
      </c>
      <c r="L1013" s="42">
        <f t="shared" ca="1" si="264"/>
        <v>0</v>
      </c>
      <c r="M1013" s="42">
        <f t="shared" ca="1" si="265"/>
        <v>0.11236180302267097</v>
      </c>
      <c r="N1013" s="42">
        <f t="shared" ca="1" si="266"/>
        <v>0.14364498084179267</v>
      </c>
      <c r="O1013" s="42">
        <f t="shared" ca="1" si="267"/>
        <v>0.16666653335670906</v>
      </c>
      <c r="P1013" s="42">
        <f t="shared" ca="1" si="268"/>
        <v>3.999532046789582E-2</v>
      </c>
      <c r="Q1013" s="42">
        <f t="shared" ca="1" si="269"/>
        <v>7.3761441880814002E-2</v>
      </c>
      <c r="R1013" s="42">
        <f t="shared" ca="1" si="270"/>
        <v>0.1699072162913757</v>
      </c>
      <c r="S1013" s="42">
        <f t="shared" ca="1" si="271"/>
        <v>9.3857581924810377E-2</v>
      </c>
      <c r="T1013" s="42">
        <f t="shared" ca="1" si="272"/>
        <v>0.19980512221393137</v>
      </c>
      <c r="U1013">
        <f ca="1">+(L1013^2*Markiwitz!$B$4^2)+(M1013^2*Markiwitz!$C$4^2)+(N1013^2*Markiwitz!$D$4^2)+(O1013^2*Markiwitz!$E$4^2)+(P1013^2*Markiwitz!$F$4^2)+(Q1013^2*Markiwitz!$G$4^2)+(R1013^2*Markiwitz!$H$4^2)+(S1013^2*Markiwitz!$I$4^2)+(T1013^2*Markiwitz!$J$4^2)+(2*L1013*M1013*Markiwitz!$B$8)+(2*L1013*N1013*Markiwitz!$E$8)+(2*L1013*O1013*Markiwitz!$H$8)+(2*L1013*P1013*Markiwitz!$B$11)+(2*L1013*Q1013*Markiwitz!$E$11)+(2*L1013*R1013*Markiwitz!$H$11)+(2*L1013*S1013*Markiwitz!$K$8)+(2*L1013*T1013*Markiwitz!$K$11)</f>
        <v>1.043415587977297E-2</v>
      </c>
      <c r="V1013" s="5">
        <f t="shared" ca="1" si="263"/>
        <v>0.1021477159792277</v>
      </c>
      <c r="W1013" s="42">
        <f ca="1">SUMPRODUCT(L1013:T1013,Markiwitz!$B$3:$J$3)</f>
        <v>0.32700873250029738</v>
      </c>
    </row>
    <row r="1014" spans="1:23" x14ac:dyDescent="0.25">
      <c r="A1014">
        <v>1013</v>
      </c>
      <c r="B1014" s="25">
        <f t="shared" ca="1" si="261"/>
        <v>0.99999999999999989</v>
      </c>
      <c r="C1014" s="46">
        <v>0</v>
      </c>
      <c r="D1014">
        <f t="shared" ca="1" si="277"/>
        <v>0.19510152742535969</v>
      </c>
      <c r="E1014">
        <f t="shared" ca="1" si="277"/>
        <v>0.41420809334105013</v>
      </c>
      <c r="F1014">
        <f t="shared" ca="1" si="277"/>
        <v>0.49360274812024296</v>
      </c>
      <c r="G1014">
        <f t="shared" ca="1" si="277"/>
        <v>0.27719385924697615</v>
      </c>
      <c r="H1014">
        <f t="shared" ca="1" si="277"/>
        <v>0.829500334845646</v>
      </c>
      <c r="I1014">
        <f t="shared" ca="1" si="277"/>
        <v>0.25898280270092422</v>
      </c>
      <c r="J1014">
        <f t="shared" ca="1" si="277"/>
        <v>0.74666538225866907</v>
      </c>
      <c r="K1014">
        <f t="shared" ca="1" si="277"/>
        <v>0.45673773612553681</v>
      </c>
      <c r="L1014" s="42">
        <f t="shared" ca="1" si="264"/>
        <v>0</v>
      </c>
      <c r="M1014" s="42">
        <f t="shared" ca="1" si="265"/>
        <v>5.3132332996882491E-2</v>
      </c>
      <c r="N1014" s="42">
        <f t="shared" ca="1" si="266"/>
        <v>0.11280199922483967</v>
      </c>
      <c r="O1014" s="42">
        <f t="shared" ca="1" si="267"/>
        <v>0.13442368149236805</v>
      </c>
      <c r="P1014" s="42">
        <f t="shared" ca="1" si="268"/>
        <v>7.5488678272064319E-2</v>
      </c>
      <c r="Q1014" s="42">
        <f t="shared" ca="1" si="269"/>
        <v>0.22589924637522679</v>
      </c>
      <c r="R1014" s="42">
        <f t="shared" ca="1" si="270"/>
        <v>7.0529230063745896E-2</v>
      </c>
      <c r="S1014" s="42">
        <f t="shared" ca="1" si="271"/>
        <v>0.20334066191557404</v>
      </c>
      <c r="T1014" s="42">
        <f t="shared" ca="1" si="272"/>
        <v>0.12438416965929876</v>
      </c>
      <c r="U1014">
        <f ca="1">+(L1014^2*Markiwitz!$B$4^2)+(M1014^2*Markiwitz!$C$4^2)+(N1014^2*Markiwitz!$D$4^2)+(O1014^2*Markiwitz!$E$4^2)+(P1014^2*Markiwitz!$F$4^2)+(Q1014^2*Markiwitz!$G$4^2)+(R1014^2*Markiwitz!$H$4^2)+(S1014^2*Markiwitz!$I$4^2)+(T1014^2*Markiwitz!$J$4^2)+(2*L1014*M1014*Markiwitz!$B$8)+(2*L1014*N1014*Markiwitz!$E$8)+(2*L1014*O1014*Markiwitz!$H$8)+(2*L1014*P1014*Markiwitz!$B$11)+(2*L1014*Q1014*Markiwitz!$E$11)+(2*L1014*R1014*Markiwitz!$H$11)+(2*L1014*S1014*Markiwitz!$K$8)+(2*L1014*T1014*Markiwitz!$K$11)</f>
        <v>2.2669655388166898E-2</v>
      </c>
      <c r="V1014" s="5">
        <f t="shared" ca="1" si="263"/>
        <v>0.15056445592558323</v>
      </c>
      <c r="W1014" s="42">
        <f ca="1">SUMPRODUCT(L1014:T1014,Markiwitz!$B$3:$J$3)</f>
        <v>0.71599413003887125</v>
      </c>
    </row>
    <row r="1015" spans="1:23" x14ac:dyDescent="0.25">
      <c r="A1015">
        <v>1014</v>
      </c>
      <c r="B1015" s="25">
        <f t="shared" ca="1" si="261"/>
        <v>1</v>
      </c>
      <c r="C1015" s="46">
        <v>0</v>
      </c>
      <c r="D1015">
        <f t="shared" ca="1" si="277"/>
        <v>0.58644982553679859</v>
      </c>
      <c r="E1015">
        <f t="shared" ca="1" si="277"/>
        <v>0.42104824368055371</v>
      </c>
      <c r="F1015">
        <f t="shared" ca="1" si="277"/>
        <v>0.91090805885713411</v>
      </c>
      <c r="G1015">
        <f t="shared" ca="1" si="277"/>
        <v>0.14485478221372505</v>
      </c>
      <c r="H1015">
        <f t="shared" ca="1" si="277"/>
        <v>0.83521380862800798</v>
      </c>
      <c r="I1015">
        <f t="shared" ca="1" si="277"/>
        <v>0.29608058668619364</v>
      </c>
      <c r="J1015">
        <f t="shared" ca="1" si="277"/>
        <v>0.69400042537916251</v>
      </c>
      <c r="K1015">
        <f t="shared" ca="1" si="277"/>
        <v>0.36993988911711673</v>
      </c>
      <c r="L1015" s="42">
        <f t="shared" ca="1" si="264"/>
        <v>0</v>
      </c>
      <c r="M1015" s="42">
        <f t="shared" ca="1" si="265"/>
        <v>0.1377129103453692</v>
      </c>
      <c r="N1015" s="42">
        <f t="shared" ca="1" si="266"/>
        <v>9.8872531814602579E-2</v>
      </c>
      <c r="O1015" s="42">
        <f t="shared" ca="1" si="267"/>
        <v>0.21390372096614332</v>
      </c>
      <c r="P1015" s="42">
        <f t="shared" ca="1" si="268"/>
        <v>3.401548225858407E-2</v>
      </c>
      <c r="Q1015" s="42">
        <f t="shared" ca="1" si="269"/>
        <v>0.19612884059010763</v>
      </c>
      <c r="R1015" s="42">
        <f t="shared" ca="1" si="270"/>
        <v>6.9527037972938396E-2</v>
      </c>
      <c r="S1015" s="42">
        <f t="shared" ca="1" si="271"/>
        <v>0.16296844878827862</v>
      </c>
      <c r="T1015" s="42">
        <f t="shared" ca="1" si="272"/>
        <v>8.6871027263976192E-2</v>
      </c>
      <c r="U1015">
        <f ca="1">+(L1015^2*Markiwitz!$B$4^2)+(M1015^2*Markiwitz!$C$4^2)+(N1015^2*Markiwitz!$D$4^2)+(O1015^2*Markiwitz!$E$4^2)+(P1015^2*Markiwitz!$F$4^2)+(Q1015^2*Markiwitz!$G$4^2)+(R1015^2*Markiwitz!$H$4^2)+(S1015^2*Markiwitz!$I$4^2)+(T1015^2*Markiwitz!$J$4^2)+(2*L1015*M1015*Markiwitz!$B$8)+(2*L1015*N1015*Markiwitz!$E$8)+(2*L1015*O1015*Markiwitz!$H$8)+(2*L1015*P1015*Markiwitz!$B$11)+(2*L1015*Q1015*Markiwitz!$E$11)+(2*L1015*R1015*Markiwitz!$H$11)+(2*L1015*S1015*Markiwitz!$K$8)+(2*L1015*T1015*Markiwitz!$K$11)</f>
        <v>1.9622222584542163E-2</v>
      </c>
      <c r="V1015" s="5">
        <f t="shared" ca="1" si="263"/>
        <v>0.1400793438896048</v>
      </c>
      <c r="W1015" s="42">
        <f ca="1">SUMPRODUCT(L1015:T1015,Markiwitz!$B$3:$J$3)</f>
        <v>0.65266167720521406</v>
      </c>
    </row>
    <row r="1016" spans="1:23" x14ac:dyDescent="0.25">
      <c r="A1016">
        <v>1015</v>
      </c>
      <c r="B1016" s="25">
        <f t="shared" ca="1" si="261"/>
        <v>1.0000000000000002</v>
      </c>
      <c r="C1016" s="46">
        <v>0</v>
      </c>
      <c r="D1016">
        <f t="shared" ca="1" si="277"/>
        <v>0.76798710873773546</v>
      </c>
      <c r="E1016">
        <f t="shared" ca="1" si="277"/>
        <v>0.52064035312222146</v>
      </c>
      <c r="F1016">
        <f t="shared" ca="1" si="277"/>
        <v>0.6197664656865981</v>
      </c>
      <c r="G1016">
        <f t="shared" ca="1" si="277"/>
        <v>0.10034118147546622</v>
      </c>
      <c r="H1016">
        <f t="shared" ca="1" si="277"/>
        <v>0.57452049502868885</v>
      </c>
      <c r="I1016">
        <f t="shared" ca="1" si="277"/>
        <v>0.47549104519947394</v>
      </c>
      <c r="J1016">
        <f t="shared" ca="1" si="277"/>
        <v>0.78496923303873967</v>
      </c>
      <c r="K1016">
        <f t="shared" ca="1" si="277"/>
        <v>0.52470104862726241</v>
      </c>
      <c r="L1016" s="42">
        <f t="shared" ca="1" si="264"/>
        <v>0</v>
      </c>
      <c r="M1016" s="42">
        <f t="shared" ca="1" si="265"/>
        <v>0.17580444377974377</v>
      </c>
      <c r="N1016" s="42">
        <f t="shared" ca="1" si="266"/>
        <v>0.11918284388963482</v>
      </c>
      <c r="O1016" s="42">
        <f t="shared" ca="1" si="267"/>
        <v>0.14187438504332844</v>
      </c>
      <c r="P1016" s="42">
        <f t="shared" ca="1" si="268"/>
        <v>2.2969689721082032E-2</v>
      </c>
      <c r="Q1016" s="42">
        <f t="shared" ca="1" si="269"/>
        <v>0.13151686391532114</v>
      </c>
      <c r="R1016" s="42">
        <f t="shared" ca="1" si="270"/>
        <v>0.10884745039657867</v>
      </c>
      <c r="S1016" s="42">
        <f t="shared" ca="1" si="271"/>
        <v>0.17969192168525647</v>
      </c>
      <c r="T1016" s="42">
        <f t="shared" ca="1" si="272"/>
        <v>0.1201124015690547</v>
      </c>
      <c r="U1016">
        <f ca="1">+(L1016^2*Markiwitz!$B$4^2)+(M1016^2*Markiwitz!$C$4^2)+(N1016^2*Markiwitz!$D$4^2)+(O1016^2*Markiwitz!$E$4^2)+(P1016^2*Markiwitz!$F$4^2)+(Q1016^2*Markiwitz!$G$4^2)+(R1016^2*Markiwitz!$H$4^2)+(S1016^2*Markiwitz!$I$4^2)+(T1016^2*Markiwitz!$J$4^2)+(2*L1016*M1016*Markiwitz!$B$8)+(2*L1016*N1016*Markiwitz!$E$8)+(2*L1016*O1016*Markiwitz!$H$8)+(2*L1016*P1016*Markiwitz!$B$11)+(2*L1016*Q1016*Markiwitz!$E$11)+(2*L1016*R1016*Markiwitz!$H$11)+(2*L1016*S1016*Markiwitz!$K$8)+(2*L1016*T1016*Markiwitz!$K$11)</f>
        <v>1.3518016967800799E-2</v>
      </c>
      <c r="V1016" s="5">
        <f t="shared" ca="1" si="263"/>
        <v>0.1162670072195926</v>
      </c>
      <c r="W1016" s="42">
        <f ca="1">SUMPRODUCT(L1016:T1016,Markiwitz!$B$3:$J$3)</f>
        <v>0.46234200065369008</v>
      </c>
    </row>
    <row r="1017" spans="1:23" x14ac:dyDescent="0.25">
      <c r="A1017">
        <v>1016</v>
      </c>
      <c r="B1017" s="25">
        <f t="shared" ca="1" si="261"/>
        <v>1</v>
      </c>
      <c r="C1017" s="46">
        <v>0</v>
      </c>
      <c r="D1017">
        <f t="shared" ca="1" si="277"/>
        <v>0.37906518124033795</v>
      </c>
      <c r="E1017">
        <f t="shared" ca="1" si="277"/>
        <v>0.46111191351035608</v>
      </c>
      <c r="F1017">
        <f t="shared" ca="1" si="277"/>
        <v>0.78976218682363408</v>
      </c>
      <c r="G1017">
        <f t="shared" ca="1" si="277"/>
        <v>0.69504689245811746</v>
      </c>
      <c r="H1017">
        <f t="shared" ca="1" si="277"/>
        <v>0.96580539412236388</v>
      </c>
      <c r="I1017">
        <f t="shared" ca="1" si="277"/>
        <v>0.86645779112175669</v>
      </c>
      <c r="J1017">
        <f t="shared" ca="1" si="277"/>
        <v>0.31790606563636448</v>
      </c>
      <c r="K1017">
        <f t="shared" ca="1" si="277"/>
        <v>0.33098186535913166</v>
      </c>
      <c r="L1017" s="42">
        <f t="shared" ca="1" si="264"/>
        <v>0</v>
      </c>
      <c r="M1017" s="42">
        <f t="shared" ca="1" si="265"/>
        <v>7.8871068042020112E-2</v>
      </c>
      <c r="N1017" s="42">
        <f t="shared" ca="1" si="266"/>
        <v>9.5942309938519002E-2</v>
      </c>
      <c r="O1017" s="42">
        <f t="shared" ca="1" si="267"/>
        <v>0.16432368430718047</v>
      </c>
      <c r="P1017" s="42">
        <f t="shared" ca="1" si="268"/>
        <v>0.14461652892540919</v>
      </c>
      <c r="Q1017" s="42">
        <f t="shared" ca="1" si="269"/>
        <v>0.20095251878826215</v>
      </c>
      <c r="R1017" s="42">
        <f t="shared" ca="1" si="270"/>
        <v>0.18028153146509657</v>
      </c>
      <c r="S1017" s="42">
        <f t="shared" ca="1" si="271"/>
        <v>6.6145856107736933E-2</v>
      </c>
      <c r="T1017" s="42">
        <f t="shared" ca="1" si="272"/>
        <v>6.8866502425775619E-2</v>
      </c>
      <c r="U1017">
        <f ca="1">+(L1017^2*Markiwitz!$B$4^2)+(M1017^2*Markiwitz!$C$4^2)+(N1017^2*Markiwitz!$D$4^2)+(O1017^2*Markiwitz!$E$4^2)+(P1017^2*Markiwitz!$F$4^2)+(Q1017^2*Markiwitz!$G$4^2)+(R1017^2*Markiwitz!$H$4^2)+(S1017^2*Markiwitz!$I$4^2)+(T1017^2*Markiwitz!$J$4^2)+(2*L1017*M1017*Markiwitz!$B$8)+(2*L1017*N1017*Markiwitz!$E$8)+(2*L1017*O1017*Markiwitz!$H$8)+(2*L1017*P1017*Markiwitz!$B$11)+(2*L1017*Q1017*Markiwitz!$E$11)+(2*L1017*R1017*Markiwitz!$H$11)+(2*L1017*S1017*Markiwitz!$K$8)+(2*L1017*T1017*Markiwitz!$K$11)</f>
        <v>2.023639914847368E-2</v>
      </c>
      <c r="V1017" s="5">
        <f t="shared" ca="1" si="263"/>
        <v>0.14225469815958164</v>
      </c>
      <c r="W1017" s="42">
        <f ca="1">SUMPRODUCT(L1017:T1017,Markiwitz!$B$3:$J$3)</f>
        <v>0.69169720693423009</v>
      </c>
    </row>
    <row r="1018" spans="1:23" x14ac:dyDescent="0.25">
      <c r="A1018">
        <v>1017</v>
      </c>
      <c r="B1018" s="25">
        <f t="shared" ca="1" si="261"/>
        <v>1</v>
      </c>
      <c r="C1018" s="46">
        <v>0</v>
      </c>
      <c r="D1018">
        <f t="shared" ca="1" si="277"/>
        <v>0.88972250401312525</v>
      </c>
      <c r="E1018">
        <f t="shared" ca="1" si="277"/>
        <v>0.28295332734527234</v>
      </c>
      <c r="F1018">
        <f t="shared" ca="1" si="277"/>
        <v>0.38704684489053964</v>
      </c>
      <c r="G1018">
        <f t="shared" ca="1" si="277"/>
        <v>0.8346893506005747</v>
      </c>
      <c r="H1018">
        <f t="shared" ca="1" si="277"/>
        <v>0.74517577538264235</v>
      </c>
      <c r="I1018">
        <f t="shared" ca="1" si="277"/>
        <v>0.95378359445042882</v>
      </c>
      <c r="J1018">
        <f t="shared" ca="1" si="277"/>
        <v>0.61835009508697036</v>
      </c>
      <c r="K1018">
        <f t="shared" ca="1" si="277"/>
        <v>0.61012255147146477</v>
      </c>
      <c r="L1018" s="42">
        <f t="shared" ca="1" si="264"/>
        <v>0</v>
      </c>
      <c r="M1018" s="42">
        <f t="shared" ca="1" si="265"/>
        <v>0.16718312238839711</v>
      </c>
      <c r="N1018" s="42">
        <f t="shared" ca="1" si="266"/>
        <v>5.3168286226770549E-2</v>
      </c>
      <c r="O1018" s="42">
        <f t="shared" ca="1" si="267"/>
        <v>7.2727957028749568E-2</v>
      </c>
      <c r="P1018" s="42">
        <f t="shared" ca="1" si="268"/>
        <v>0.1568421291226427</v>
      </c>
      <c r="Q1018" s="42">
        <f t="shared" ca="1" si="269"/>
        <v>0.14002209935652835</v>
      </c>
      <c r="R1018" s="42">
        <f t="shared" ca="1" si="270"/>
        <v>0.17922050828636682</v>
      </c>
      <c r="S1018" s="42">
        <f t="shared" ca="1" si="271"/>
        <v>0.11619094623268843</v>
      </c>
      <c r="T1018" s="42">
        <f t="shared" ca="1" si="272"/>
        <v>0.11464495135785648</v>
      </c>
      <c r="U1018">
        <f ca="1">+(L1018^2*Markiwitz!$B$4^2)+(M1018^2*Markiwitz!$C$4^2)+(N1018^2*Markiwitz!$D$4^2)+(O1018^2*Markiwitz!$E$4^2)+(P1018^2*Markiwitz!$F$4^2)+(Q1018^2*Markiwitz!$G$4^2)+(R1018^2*Markiwitz!$H$4^2)+(S1018^2*Markiwitz!$I$4^2)+(T1018^2*Markiwitz!$J$4^2)+(2*L1018*M1018*Markiwitz!$B$8)+(2*L1018*N1018*Markiwitz!$E$8)+(2*L1018*O1018*Markiwitz!$H$8)+(2*L1018*P1018*Markiwitz!$B$11)+(2*L1018*Q1018*Markiwitz!$E$11)+(2*L1018*R1018*Markiwitz!$H$11)+(2*L1018*S1018*Markiwitz!$K$8)+(2*L1018*T1018*Markiwitz!$K$11)</f>
        <v>1.432056378485104E-2</v>
      </c>
      <c r="V1018" s="5">
        <f t="shared" ca="1" si="263"/>
        <v>0.11966855804617618</v>
      </c>
      <c r="W1018" s="42">
        <f ca="1">SUMPRODUCT(L1018:T1018,Markiwitz!$B$3:$J$3)</f>
        <v>0.50353582245068274</v>
      </c>
    </row>
    <row r="1019" spans="1:23" x14ac:dyDescent="0.25">
      <c r="A1019">
        <v>1018</v>
      </c>
      <c r="B1019" s="25">
        <f t="shared" ca="1" si="261"/>
        <v>1</v>
      </c>
      <c r="C1019" s="46">
        <v>0</v>
      </c>
      <c r="D1019">
        <f t="shared" ca="1" si="277"/>
        <v>0.34866385813668233</v>
      </c>
      <c r="E1019">
        <f t="shared" ca="1" si="277"/>
        <v>0.99480319995431921</v>
      </c>
      <c r="F1019">
        <f t="shared" ca="1" si="277"/>
        <v>8.7225839281614981E-2</v>
      </c>
      <c r="G1019">
        <f t="shared" ca="1" si="277"/>
        <v>3.1810590786723547E-2</v>
      </c>
      <c r="H1019">
        <f t="shared" ca="1" si="277"/>
        <v>0.94766329145528705</v>
      </c>
      <c r="I1019">
        <f t="shared" ca="1" si="277"/>
        <v>0.64268750092854576</v>
      </c>
      <c r="J1019">
        <f t="shared" ca="1" si="277"/>
        <v>0.27792778763569226</v>
      </c>
      <c r="K1019">
        <f t="shared" ca="1" si="277"/>
        <v>0.75563568351235066</v>
      </c>
      <c r="L1019" s="42">
        <f t="shared" ca="1" si="264"/>
        <v>0</v>
      </c>
      <c r="M1019" s="42">
        <f t="shared" ca="1" si="265"/>
        <v>8.5322617344343557E-2</v>
      </c>
      <c r="N1019" s="42">
        <f t="shared" ca="1" si="266"/>
        <v>0.24344138568373419</v>
      </c>
      <c r="O1019" s="42">
        <f t="shared" ca="1" si="267"/>
        <v>2.1345306471790716E-2</v>
      </c>
      <c r="P1019" s="42">
        <f t="shared" ca="1" si="268"/>
        <v>7.7844686274569771E-3</v>
      </c>
      <c r="Q1019" s="42">
        <f t="shared" ca="1" si="269"/>
        <v>0.23190563203262432</v>
      </c>
      <c r="R1019" s="42">
        <f t="shared" ca="1" si="270"/>
        <v>0.15727405761747226</v>
      </c>
      <c r="S1019" s="42">
        <f t="shared" ca="1" si="271"/>
        <v>6.8012573487051906E-2</v>
      </c>
      <c r="T1019" s="42">
        <f t="shared" ca="1" si="272"/>
        <v>0.18491395873552605</v>
      </c>
      <c r="U1019">
        <f ca="1">+(L1019^2*Markiwitz!$B$4^2)+(M1019^2*Markiwitz!$C$4^2)+(N1019^2*Markiwitz!$D$4^2)+(O1019^2*Markiwitz!$E$4^2)+(P1019^2*Markiwitz!$F$4^2)+(Q1019^2*Markiwitz!$G$4^2)+(R1019^2*Markiwitz!$H$4^2)+(S1019^2*Markiwitz!$I$4^2)+(T1019^2*Markiwitz!$J$4^2)+(2*L1019*M1019*Markiwitz!$B$8)+(2*L1019*N1019*Markiwitz!$E$8)+(2*L1019*O1019*Markiwitz!$H$8)+(2*L1019*P1019*Markiwitz!$B$11)+(2*L1019*Q1019*Markiwitz!$E$11)+(2*L1019*R1019*Markiwitz!$H$11)+(2*L1019*S1019*Markiwitz!$K$8)+(2*L1019*T1019*Markiwitz!$K$11)</f>
        <v>2.2633534072300475E-2</v>
      </c>
      <c r="V1019" s="5">
        <f t="shared" ca="1" si="263"/>
        <v>0.15044445510652918</v>
      </c>
      <c r="W1019" s="42">
        <f ca="1">SUMPRODUCT(L1019:T1019,Markiwitz!$B$3:$J$3)</f>
        <v>0.72654689399144823</v>
      </c>
    </row>
    <row r="1020" spans="1:23" x14ac:dyDescent="0.25">
      <c r="A1020">
        <v>1019</v>
      </c>
      <c r="B1020" s="25">
        <f t="shared" ca="1" si="261"/>
        <v>1</v>
      </c>
      <c r="C1020" s="46">
        <v>0</v>
      </c>
      <c r="D1020">
        <f t="shared" ca="1" si="277"/>
        <v>0.68315198225491647</v>
      </c>
      <c r="E1020">
        <f t="shared" ca="1" si="277"/>
        <v>0.19274629838313573</v>
      </c>
      <c r="F1020">
        <f t="shared" ca="1" si="277"/>
        <v>0.86626308693405674</v>
      </c>
      <c r="G1020">
        <f t="shared" ca="1" si="277"/>
        <v>0.16009856460114702</v>
      </c>
      <c r="H1020">
        <f t="shared" ca="1" si="277"/>
        <v>0.33546276374540318</v>
      </c>
      <c r="I1020">
        <f t="shared" ca="1" si="277"/>
        <v>0.45327089677051746</v>
      </c>
      <c r="J1020">
        <f t="shared" ca="1" si="277"/>
        <v>8.0575163225929725E-2</v>
      </c>
      <c r="K1020">
        <f t="shared" ca="1" si="277"/>
        <v>0.73798029736408055</v>
      </c>
      <c r="L1020" s="42">
        <f t="shared" ca="1" si="264"/>
        <v>0</v>
      </c>
      <c r="M1020" s="42">
        <f t="shared" ca="1" si="265"/>
        <v>0.19465520267243611</v>
      </c>
      <c r="N1020" s="42">
        <f t="shared" ca="1" si="266"/>
        <v>5.4920531229800319E-2</v>
      </c>
      <c r="O1020" s="42">
        <f t="shared" ca="1" si="267"/>
        <v>0.24683031175320203</v>
      </c>
      <c r="P1020" s="42">
        <f t="shared" ca="1" si="268"/>
        <v>4.5617987431051034E-2</v>
      </c>
      <c r="Q1020" s="42">
        <f t="shared" ca="1" si="269"/>
        <v>9.5585717325124636E-2</v>
      </c>
      <c r="R1020" s="42">
        <f t="shared" ca="1" si="270"/>
        <v>0.12915360061629533</v>
      </c>
      <c r="S1020" s="42">
        <f t="shared" ca="1" si="271"/>
        <v>2.2958836592024096E-2</v>
      </c>
      <c r="T1020" s="42">
        <f t="shared" ca="1" si="272"/>
        <v>0.2102778123800664</v>
      </c>
      <c r="U1020">
        <f ca="1">+(L1020^2*Markiwitz!$B$4^2)+(M1020^2*Markiwitz!$C$4^2)+(N1020^2*Markiwitz!$D$4^2)+(O1020^2*Markiwitz!$E$4^2)+(P1020^2*Markiwitz!$F$4^2)+(Q1020^2*Markiwitz!$G$4^2)+(R1020^2*Markiwitz!$H$4^2)+(S1020^2*Markiwitz!$I$4^2)+(T1020^2*Markiwitz!$J$4^2)+(2*L1020*M1020*Markiwitz!$B$8)+(2*L1020*N1020*Markiwitz!$E$8)+(2*L1020*O1020*Markiwitz!$H$8)+(2*L1020*P1020*Markiwitz!$B$11)+(2*L1020*Q1020*Markiwitz!$E$11)+(2*L1020*R1020*Markiwitz!$H$11)+(2*L1020*S1020*Markiwitz!$K$8)+(2*L1020*T1020*Markiwitz!$K$11)</f>
        <v>1.1956497197378249E-2</v>
      </c>
      <c r="V1020" s="5">
        <f t="shared" ca="1" si="263"/>
        <v>0.1093457689962362</v>
      </c>
      <c r="W1020" s="42">
        <f ca="1">SUMPRODUCT(L1020:T1020,Markiwitz!$B$3:$J$3)</f>
        <v>0.4089916103954368</v>
      </c>
    </row>
    <row r="1021" spans="1:23" x14ac:dyDescent="0.25">
      <c r="A1021">
        <v>1020</v>
      </c>
      <c r="B1021" s="25">
        <f t="shared" ca="1" si="261"/>
        <v>0.99999999999999978</v>
      </c>
      <c r="C1021" s="46">
        <v>0</v>
      </c>
      <c r="D1021">
        <f t="shared" ca="1" si="277"/>
        <v>0.89346308272462249</v>
      </c>
      <c r="E1021">
        <f t="shared" ca="1" si="277"/>
        <v>0.75566477831320278</v>
      </c>
      <c r="F1021">
        <f t="shared" ca="1" si="277"/>
        <v>6.7094161713010636E-2</v>
      </c>
      <c r="G1021">
        <f t="shared" ca="1" si="277"/>
        <v>0.50316205333705333</v>
      </c>
      <c r="H1021">
        <f t="shared" ca="1" si="277"/>
        <v>8.120682566008175E-3</v>
      </c>
      <c r="I1021">
        <f t="shared" ca="1" si="277"/>
        <v>0.89272857841087305</v>
      </c>
      <c r="J1021">
        <f t="shared" ca="1" si="277"/>
        <v>0.6647389927348909</v>
      </c>
      <c r="K1021">
        <f t="shared" ca="1" si="277"/>
        <v>0.91702797268915381</v>
      </c>
      <c r="L1021" s="42">
        <f t="shared" ca="1" si="264"/>
        <v>0</v>
      </c>
      <c r="M1021" s="42">
        <f t="shared" ca="1" si="265"/>
        <v>0.19001765743224297</v>
      </c>
      <c r="N1021" s="42">
        <f t="shared" ca="1" si="266"/>
        <v>0.1607113419182942</v>
      </c>
      <c r="O1021" s="42">
        <f t="shared" ca="1" si="267"/>
        <v>1.4269280603299203E-2</v>
      </c>
      <c r="P1021" s="42">
        <f t="shared" ca="1" si="268"/>
        <v>0.10701021288125495</v>
      </c>
      <c r="Q1021" s="42">
        <f t="shared" ca="1" si="269"/>
        <v>1.7270697668202652E-3</v>
      </c>
      <c r="R1021" s="42">
        <f t="shared" ca="1" si="270"/>
        <v>0.18986144640151192</v>
      </c>
      <c r="S1021" s="42">
        <f t="shared" ca="1" si="271"/>
        <v>0.14137366013843894</v>
      </c>
      <c r="T1021" s="42">
        <f t="shared" ca="1" si="272"/>
        <v>0.19502933085813751</v>
      </c>
      <c r="U1021">
        <f ca="1">+(L1021^2*Markiwitz!$B$4^2)+(M1021^2*Markiwitz!$C$4^2)+(N1021^2*Markiwitz!$D$4^2)+(O1021^2*Markiwitz!$E$4^2)+(P1021^2*Markiwitz!$F$4^2)+(Q1021^2*Markiwitz!$G$4^2)+(R1021^2*Markiwitz!$H$4^2)+(S1021^2*Markiwitz!$I$4^2)+(T1021^2*Markiwitz!$J$4^2)+(2*L1021*M1021*Markiwitz!$B$8)+(2*L1021*N1021*Markiwitz!$E$8)+(2*L1021*O1021*Markiwitz!$H$8)+(2*L1021*P1021*Markiwitz!$B$11)+(2*L1021*Q1021*Markiwitz!$E$11)+(2*L1021*R1021*Markiwitz!$H$11)+(2*L1021*S1021*Markiwitz!$K$8)+(2*L1021*T1021*Markiwitz!$K$11)</f>
        <v>1.048155863329925E-2</v>
      </c>
      <c r="V1021" s="5">
        <f t="shared" ca="1" si="263"/>
        <v>0.10237948345884175</v>
      </c>
      <c r="W1021" s="42">
        <f ca="1">SUMPRODUCT(L1021:T1021,Markiwitz!$B$3:$J$3)</f>
        <v>0.11734260806881984</v>
      </c>
    </row>
    <row r="1022" spans="1:23" x14ac:dyDescent="0.25">
      <c r="A1022">
        <v>1021</v>
      </c>
      <c r="B1022" s="25">
        <f t="shared" ca="1" si="261"/>
        <v>0.99999999999999989</v>
      </c>
      <c r="C1022" s="46">
        <v>0</v>
      </c>
      <c r="D1022">
        <f t="shared" ref="D1022:K1029" ca="1" si="278">RAND()</f>
        <v>5.1134172582438353E-2</v>
      </c>
      <c r="E1022">
        <f t="shared" ca="1" si="278"/>
        <v>0.37484620624884679</v>
      </c>
      <c r="F1022">
        <f t="shared" ca="1" si="278"/>
        <v>0.89417577719725672</v>
      </c>
      <c r="G1022">
        <f t="shared" ca="1" si="278"/>
        <v>0.30075549541719837</v>
      </c>
      <c r="H1022">
        <f t="shared" ca="1" si="278"/>
        <v>0.9964182781976022</v>
      </c>
      <c r="I1022">
        <f t="shared" ca="1" si="278"/>
        <v>0.29976621960679484</v>
      </c>
      <c r="J1022">
        <f t="shared" ca="1" si="278"/>
        <v>0.35429204230906575</v>
      </c>
      <c r="K1022">
        <f t="shared" ca="1" si="278"/>
        <v>0.52199630484806758</v>
      </c>
      <c r="L1022" s="42">
        <f t="shared" ca="1" si="264"/>
        <v>0</v>
      </c>
      <c r="M1022" s="42">
        <f t="shared" ca="1" si="265"/>
        <v>1.3479828535933474E-2</v>
      </c>
      <c r="N1022" s="42">
        <f t="shared" ca="1" si="266"/>
        <v>9.8815769032605347E-2</v>
      </c>
      <c r="O1022" s="42">
        <f t="shared" ca="1" si="267"/>
        <v>0.23571978481067082</v>
      </c>
      <c r="P1022" s="42">
        <f t="shared" ca="1" si="268"/>
        <v>7.928421063091419E-2</v>
      </c>
      <c r="Q1022" s="42">
        <f t="shared" ca="1" si="269"/>
        <v>0.26267262892578219</v>
      </c>
      <c r="R1022" s="42">
        <f t="shared" ca="1" si="270"/>
        <v>7.9023420876714351E-2</v>
      </c>
      <c r="S1022" s="42">
        <f t="shared" ca="1" si="271"/>
        <v>9.3397345469360446E-2</v>
      </c>
      <c r="T1022" s="42">
        <f t="shared" ca="1" si="272"/>
        <v>0.13760701171801917</v>
      </c>
      <c r="U1022">
        <f ca="1">+(L1022^2*Markiwitz!$B$4^2)+(M1022^2*Markiwitz!$C$4^2)+(N1022^2*Markiwitz!$D$4^2)+(O1022^2*Markiwitz!$E$4^2)+(P1022^2*Markiwitz!$F$4^2)+(Q1022^2*Markiwitz!$G$4^2)+(R1022^2*Markiwitz!$H$4^2)+(S1022^2*Markiwitz!$I$4^2)+(T1022^2*Markiwitz!$J$4^2)+(2*L1022*M1022*Markiwitz!$B$8)+(2*L1022*N1022*Markiwitz!$E$8)+(2*L1022*O1022*Markiwitz!$H$8)+(2*L1022*P1022*Markiwitz!$B$11)+(2*L1022*Q1022*Markiwitz!$E$11)+(2*L1022*R1022*Markiwitz!$H$11)+(2*L1022*S1022*Markiwitz!$K$8)+(2*L1022*T1022*Markiwitz!$K$11)</f>
        <v>2.7216599709300977E-2</v>
      </c>
      <c r="V1022" s="5">
        <f t="shared" ca="1" si="263"/>
        <v>0.16497454260976441</v>
      </c>
      <c r="W1022" s="42">
        <f ca="1">SUMPRODUCT(L1022:T1022,Markiwitz!$B$3:$J$3)</f>
        <v>0.84920299123335619</v>
      </c>
    </row>
    <row r="1023" spans="1:23" x14ac:dyDescent="0.25">
      <c r="A1023">
        <v>1022</v>
      </c>
      <c r="B1023" s="25">
        <f t="shared" ca="1" si="261"/>
        <v>1.0000000000000002</v>
      </c>
      <c r="C1023" s="46">
        <v>0</v>
      </c>
      <c r="D1023">
        <f t="shared" ca="1" si="278"/>
        <v>0.62996144211950067</v>
      </c>
      <c r="E1023">
        <f t="shared" ca="1" si="278"/>
        <v>0.17711641776225218</v>
      </c>
      <c r="F1023">
        <f t="shared" ca="1" si="278"/>
        <v>0.11089585298758575</v>
      </c>
      <c r="G1023">
        <f t="shared" ca="1" si="278"/>
        <v>0.40682290929521969</v>
      </c>
      <c r="H1023">
        <f t="shared" ca="1" si="278"/>
        <v>0.69328937261356316</v>
      </c>
      <c r="I1023">
        <f t="shared" ca="1" si="278"/>
        <v>0.38379689446242393</v>
      </c>
      <c r="J1023">
        <f t="shared" ca="1" si="278"/>
        <v>0.7905116483701623</v>
      </c>
      <c r="K1023">
        <f t="shared" ca="1" si="278"/>
        <v>0.1442980701300971</v>
      </c>
      <c r="L1023" s="42">
        <f t="shared" ca="1" si="264"/>
        <v>0</v>
      </c>
      <c r="M1023" s="42">
        <f t="shared" ca="1" si="265"/>
        <v>0.18879816518250767</v>
      </c>
      <c r="N1023" s="42">
        <f t="shared" ca="1" si="266"/>
        <v>5.3081430801075052E-2</v>
      </c>
      <c r="O1023" s="42">
        <f t="shared" ca="1" si="267"/>
        <v>3.3235261986770397E-2</v>
      </c>
      <c r="P1023" s="42">
        <f t="shared" ca="1" si="268"/>
        <v>0.12192399993677266</v>
      </c>
      <c r="Q1023" s="42">
        <f t="shared" ca="1" si="269"/>
        <v>0.20777741737587657</v>
      </c>
      <c r="R1023" s="42">
        <f t="shared" ca="1" si="270"/>
        <v>0.11502315004146688</v>
      </c>
      <c r="S1023" s="42">
        <f t="shared" ca="1" si="271"/>
        <v>0.23691473602820098</v>
      </c>
      <c r="T1023" s="42">
        <f t="shared" ca="1" si="272"/>
        <v>4.3245838647329851E-2</v>
      </c>
      <c r="U1023">
        <f ca="1">+(L1023^2*Markiwitz!$B$4^2)+(M1023^2*Markiwitz!$C$4^2)+(N1023^2*Markiwitz!$D$4^2)+(O1023^2*Markiwitz!$E$4^2)+(P1023^2*Markiwitz!$F$4^2)+(Q1023^2*Markiwitz!$G$4^2)+(R1023^2*Markiwitz!$H$4^2)+(S1023^2*Markiwitz!$I$4^2)+(T1023^2*Markiwitz!$J$4^2)+(2*L1023*M1023*Markiwitz!$B$8)+(2*L1023*N1023*Markiwitz!$E$8)+(2*L1023*O1023*Markiwitz!$H$8)+(2*L1023*P1023*Markiwitz!$B$11)+(2*L1023*Q1023*Markiwitz!$E$11)+(2*L1023*R1023*Markiwitz!$H$11)+(2*L1023*S1023*Markiwitz!$K$8)+(2*L1023*T1023*Markiwitz!$K$11)</f>
        <v>2.2379696202770569E-2</v>
      </c>
      <c r="V1023" s="5">
        <f t="shared" ca="1" si="263"/>
        <v>0.14959844986753895</v>
      </c>
      <c r="W1023" s="42">
        <f ca="1">SUMPRODUCT(L1023:T1023,Markiwitz!$B$3:$J$3)</f>
        <v>0.6533489243304087</v>
      </c>
    </row>
    <row r="1024" spans="1:23" x14ac:dyDescent="0.25">
      <c r="A1024">
        <v>1023</v>
      </c>
      <c r="B1024" s="25">
        <f t="shared" ca="1" si="261"/>
        <v>0.99999999999999989</v>
      </c>
      <c r="C1024" s="46">
        <v>0</v>
      </c>
      <c r="D1024">
        <f t="shared" ca="1" si="278"/>
        <v>0.72223880010920183</v>
      </c>
      <c r="E1024">
        <f t="shared" ca="1" si="278"/>
        <v>0.2237945897308995</v>
      </c>
      <c r="F1024">
        <f t="shared" ca="1" si="278"/>
        <v>0.8159681491290568</v>
      </c>
      <c r="G1024">
        <f t="shared" ca="1" si="278"/>
        <v>0.17655614719835511</v>
      </c>
      <c r="H1024">
        <f t="shared" ca="1" si="278"/>
        <v>0.40394836750701058</v>
      </c>
      <c r="I1024">
        <f t="shared" ca="1" si="278"/>
        <v>0.30422113306015741</v>
      </c>
      <c r="J1024">
        <f t="shared" ca="1" si="278"/>
        <v>0.66681828417700939</v>
      </c>
      <c r="K1024">
        <f t="shared" ca="1" si="278"/>
        <v>0.73839172171596035</v>
      </c>
      <c r="L1024" s="42">
        <f t="shared" ca="1" si="264"/>
        <v>0</v>
      </c>
      <c r="M1024" s="42">
        <f t="shared" ca="1" si="265"/>
        <v>0.17824530978004507</v>
      </c>
      <c r="N1024" s="42">
        <f t="shared" ca="1" si="266"/>
        <v>5.5231505102814875E-2</v>
      </c>
      <c r="O1024" s="42">
        <f t="shared" ca="1" si="267"/>
        <v>0.2013772944491046</v>
      </c>
      <c r="P1024" s="42">
        <f t="shared" ca="1" si="268"/>
        <v>4.3573268489845413E-2</v>
      </c>
      <c r="Q1024" s="42">
        <f t="shared" ca="1" si="269"/>
        <v>9.9692652749400854E-2</v>
      </c>
      <c r="R1024" s="42">
        <f t="shared" ca="1" si="270"/>
        <v>7.5080416748234999E-2</v>
      </c>
      <c r="S1024" s="42">
        <f t="shared" ca="1" si="271"/>
        <v>0.1645677739996218</v>
      </c>
      <c r="T1024" s="42">
        <f t="shared" ca="1" si="272"/>
        <v>0.18223177868093232</v>
      </c>
      <c r="U1024">
        <f ca="1">+(L1024^2*Markiwitz!$B$4^2)+(M1024^2*Markiwitz!$C$4^2)+(N1024^2*Markiwitz!$D$4^2)+(O1024^2*Markiwitz!$E$4^2)+(P1024^2*Markiwitz!$F$4^2)+(Q1024^2*Markiwitz!$G$4^2)+(R1024^2*Markiwitz!$H$4^2)+(S1024^2*Markiwitz!$I$4^2)+(T1024^2*Markiwitz!$J$4^2)+(2*L1024*M1024*Markiwitz!$B$8)+(2*L1024*N1024*Markiwitz!$E$8)+(2*L1024*O1024*Markiwitz!$H$8)+(2*L1024*P1024*Markiwitz!$B$11)+(2*L1024*Q1024*Markiwitz!$E$11)+(2*L1024*R1024*Markiwitz!$H$11)+(2*L1024*S1024*Markiwitz!$K$8)+(2*L1024*T1024*Markiwitz!$K$11)</f>
        <v>1.1953887988541264E-2</v>
      </c>
      <c r="V1024" s="5">
        <f t="shared" ca="1" si="263"/>
        <v>0.10933383734480952</v>
      </c>
      <c r="W1024" s="42">
        <f ca="1">SUMPRODUCT(L1024:T1024,Markiwitz!$B$3:$J$3)</f>
        <v>0.38911170313959675</v>
      </c>
    </row>
    <row r="1025" spans="1:23" x14ac:dyDescent="0.25">
      <c r="A1025">
        <v>1024</v>
      </c>
      <c r="B1025" s="25">
        <f t="shared" ca="1" si="261"/>
        <v>1</v>
      </c>
      <c r="C1025" s="46">
        <v>0</v>
      </c>
      <c r="D1025">
        <f t="shared" ca="1" si="278"/>
        <v>0.57273511912619701</v>
      </c>
      <c r="E1025">
        <f t="shared" ca="1" si="278"/>
        <v>0.86336398857665431</v>
      </c>
      <c r="F1025">
        <f t="shared" ca="1" si="278"/>
        <v>0.69130482110124991</v>
      </c>
      <c r="G1025">
        <f t="shared" ca="1" si="278"/>
        <v>0.28580079915876289</v>
      </c>
      <c r="H1025">
        <f t="shared" ca="1" si="278"/>
        <v>4.9844964558646843E-2</v>
      </c>
      <c r="I1025">
        <f t="shared" ca="1" si="278"/>
        <v>7.8392551691673473E-2</v>
      </c>
      <c r="J1025">
        <f t="shared" ca="1" si="278"/>
        <v>0.64727859026086731</v>
      </c>
      <c r="K1025">
        <f t="shared" ca="1" si="278"/>
        <v>0.89564820893063479</v>
      </c>
      <c r="L1025" s="42">
        <f t="shared" ca="1" si="264"/>
        <v>0</v>
      </c>
      <c r="M1025" s="42">
        <f t="shared" ca="1" si="265"/>
        <v>0.14022609441990361</v>
      </c>
      <c r="N1025" s="42">
        <f t="shared" ca="1" si="266"/>
        <v>0.21138246309323783</v>
      </c>
      <c r="O1025" s="42">
        <f t="shared" ca="1" si="267"/>
        <v>0.16925620916100803</v>
      </c>
      <c r="P1025" s="42">
        <f t="shared" ca="1" si="268"/>
        <v>6.9974283939955237E-2</v>
      </c>
      <c r="Q1025" s="42">
        <f t="shared" ca="1" si="269"/>
        <v>1.2203834675305591E-2</v>
      </c>
      <c r="R1025" s="42">
        <f t="shared" ca="1" si="270"/>
        <v>1.9193307670926394E-2</v>
      </c>
      <c r="S1025" s="42">
        <f t="shared" ca="1" si="271"/>
        <v>0.15847700914932572</v>
      </c>
      <c r="T1025" s="42">
        <f t="shared" ca="1" si="272"/>
        <v>0.21928679789033753</v>
      </c>
      <c r="U1025">
        <f ca="1">+(L1025^2*Markiwitz!$B$4^2)+(M1025^2*Markiwitz!$C$4^2)+(N1025^2*Markiwitz!$D$4^2)+(O1025^2*Markiwitz!$E$4^2)+(P1025^2*Markiwitz!$F$4^2)+(Q1025^2*Markiwitz!$G$4^2)+(R1025^2*Markiwitz!$H$4^2)+(S1025^2*Markiwitz!$I$4^2)+(T1025^2*Markiwitz!$J$4^2)+(2*L1025*M1025*Markiwitz!$B$8)+(2*L1025*N1025*Markiwitz!$E$8)+(2*L1025*O1025*Markiwitz!$H$8)+(2*L1025*P1025*Markiwitz!$B$11)+(2*L1025*Q1025*Markiwitz!$E$11)+(2*L1025*R1025*Markiwitz!$H$11)+(2*L1025*S1025*Markiwitz!$K$8)+(2*L1025*T1025*Markiwitz!$K$11)</f>
        <v>1.0853045346066122E-2</v>
      </c>
      <c r="V1025" s="5">
        <f t="shared" ca="1" si="263"/>
        <v>0.10417795038330387</v>
      </c>
      <c r="W1025" s="42">
        <f ca="1">SUMPRODUCT(L1025:T1025,Markiwitz!$B$3:$J$3)</f>
        <v>0.1727402642264462</v>
      </c>
    </row>
    <row r="1026" spans="1:23" x14ac:dyDescent="0.25">
      <c r="A1026">
        <v>1025</v>
      </c>
      <c r="B1026" s="25">
        <f t="shared" ca="1" si="261"/>
        <v>1.0000000000000002</v>
      </c>
      <c r="C1026" s="46">
        <v>0</v>
      </c>
      <c r="D1026">
        <f t="shared" ca="1" si="278"/>
        <v>0.87061465810794281</v>
      </c>
      <c r="E1026">
        <f t="shared" ca="1" si="278"/>
        <v>0.19315265721480812</v>
      </c>
      <c r="F1026">
        <f t="shared" ca="1" si="278"/>
        <v>0.12621694520789739</v>
      </c>
      <c r="G1026">
        <f t="shared" ca="1" si="278"/>
        <v>0.13232954100296757</v>
      </c>
      <c r="H1026">
        <f t="shared" ca="1" si="278"/>
        <v>0.44024576230904688</v>
      </c>
      <c r="I1026">
        <f t="shared" ca="1" si="278"/>
        <v>5.8984650400340843E-2</v>
      </c>
      <c r="J1026">
        <f t="shared" ca="1" si="278"/>
        <v>0.19107580922743628</v>
      </c>
      <c r="K1026">
        <f t="shared" ca="1" si="278"/>
        <v>0.56880748378907731</v>
      </c>
      <c r="L1026" s="42">
        <f t="shared" ca="1" si="264"/>
        <v>0</v>
      </c>
      <c r="M1026" s="42">
        <f t="shared" ca="1" si="265"/>
        <v>0.3372609363073692</v>
      </c>
      <c r="N1026" s="42">
        <f t="shared" ca="1" si="266"/>
        <v>7.4823971105763082E-2</v>
      </c>
      <c r="O1026" s="42">
        <f t="shared" ca="1" si="267"/>
        <v>4.8894243535000999E-2</v>
      </c>
      <c r="P1026" s="42">
        <f t="shared" ca="1" si="268"/>
        <v>5.1262156551299252E-2</v>
      </c>
      <c r="Q1026" s="42">
        <f t="shared" ca="1" si="269"/>
        <v>0.17054353107766274</v>
      </c>
      <c r="R1026" s="42">
        <f t="shared" ca="1" si="270"/>
        <v>2.2849624959238094E-2</v>
      </c>
      <c r="S1026" s="42">
        <f t="shared" ca="1" si="271"/>
        <v>7.4019436412640263E-2</v>
      </c>
      <c r="T1026" s="42">
        <f t="shared" ca="1" si="272"/>
        <v>0.22034610005102642</v>
      </c>
      <c r="U1026">
        <f ca="1">+(L1026^2*Markiwitz!$B$4^2)+(M1026^2*Markiwitz!$C$4^2)+(N1026^2*Markiwitz!$D$4^2)+(O1026^2*Markiwitz!$E$4^2)+(P1026^2*Markiwitz!$F$4^2)+(Q1026^2*Markiwitz!$G$4^2)+(R1026^2*Markiwitz!$H$4^2)+(S1026^2*Markiwitz!$I$4^2)+(T1026^2*Markiwitz!$J$4^2)+(2*L1026*M1026*Markiwitz!$B$8)+(2*L1026*N1026*Markiwitz!$E$8)+(2*L1026*O1026*Markiwitz!$H$8)+(2*L1026*P1026*Markiwitz!$B$11)+(2*L1026*Q1026*Markiwitz!$E$11)+(2*L1026*R1026*Markiwitz!$H$11)+(2*L1026*S1026*Markiwitz!$K$8)+(2*L1026*T1026*Markiwitz!$K$11)</f>
        <v>1.3543332550306472E-2</v>
      </c>
      <c r="V1026" s="5">
        <f t="shared" ref="V1026:V1029" ca="1" si="279">SQRT(U1026)</f>
        <v>0.11637582459560264</v>
      </c>
      <c r="W1026" s="42">
        <f ca="1">SUMPRODUCT(L1026:T1026,Markiwitz!$B$3:$J$3)</f>
        <v>0.57354594332270681</v>
      </c>
    </row>
    <row r="1027" spans="1:23" x14ac:dyDescent="0.25">
      <c r="A1027">
        <v>1026</v>
      </c>
      <c r="B1027" s="25">
        <f t="shared" ca="1" si="261"/>
        <v>0.99999999999999967</v>
      </c>
      <c r="C1027" s="46">
        <v>0</v>
      </c>
      <c r="D1027">
        <f t="shared" ca="1" si="278"/>
        <v>0.76424386904638009</v>
      </c>
      <c r="E1027">
        <f t="shared" ca="1" si="278"/>
        <v>0.29796397473522651</v>
      </c>
      <c r="F1027">
        <f t="shared" ca="1" si="278"/>
        <v>0.30960547505267477</v>
      </c>
      <c r="G1027">
        <f t="shared" ca="1" si="278"/>
        <v>0.33792592861703785</v>
      </c>
      <c r="H1027">
        <f t="shared" ca="1" si="278"/>
        <v>0.37693836623477495</v>
      </c>
      <c r="I1027">
        <f t="shared" ca="1" si="278"/>
        <v>0.673751226937784</v>
      </c>
      <c r="J1027">
        <f t="shared" ca="1" si="278"/>
        <v>0.96455535893998667</v>
      </c>
      <c r="K1027">
        <f t="shared" ca="1" si="278"/>
        <v>0.37212365662162183</v>
      </c>
      <c r="L1027" s="42">
        <f t="shared" ca="1" si="264"/>
        <v>0</v>
      </c>
      <c r="M1027" s="42">
        <f t="shared" ca="1" si="265"/>
        <v>0.18653252388574187</v>
      </c>
      <c r="N1027" s="42">
        <f t="shared" ca="1" si="266"/>
        <v>7.2725440772906241E-2</v>
      </c>
      <c r="O1027" s="42">
        <f t="shared" ca="1" si="267"/>
        <v>7.556683541666033E-2</v>
      </c>
      <c r="P1027" s="42">
        <f t="shared" ca="1" si="268"/>
        <v>8.2479139060706974E-2</v>
      </c>
      <c r="Q1027" s="42">
        <f t="shared" ca="1" si="269"/>
        <v>9.200108453715794E-2</v>
      </c>
      <c r="R1027" s="42">
        <f t="shared" ca="1" si="270"/>
        <v>0.1644455676021826</v>
      </c>
      <c r="S1027" s="42">
        <f t="shared" ca="1" si="271"/>
        <v>0.2354234725560807</v>
      </c>
      <c r="T1027" s="42">
        <f t="shared" ca="1" si="272"/>
        <v>9.0825936168563187E-2</v>
      </c>
      <c r="U1027">
        <f ca="1">+(L1027^2*Markiwitz!$B$4^2)+(M1027^2*Markiwitz!$C$4^2)+(N1027^2*Markiwitz!$D$4^2)+(O1027^2*Markiwitz!$E$4^2)+(P1027^2*Markiwitz!$F$4^2)+(Q1027^2*Markiwitz!$G$4^2)+(R1027^2*Markiwitz!$H$4^2)+(S1027^2*Markiwitz!$I$4^2)+(T1027^2*Markiwitz!$J$4^2)+(2*L1027*M1027*Markiwitz!$B$8)+(2*L1027*N1027*Markiwitz!$E$8)+(2*L1027*O1027*Markiwitz!$H$8)+(2*L1027*P1027*Markiwitz!$B$11)+(2*L1027*Q1027*Markiwitz!$E$11)+(2*L1027*R1027*Markiwitz!$H$11)+(2*L1027*S1027*Markiwitz!$K$8)+(2*L1027*T1027*Markiwitz!$K$11)</f>
        <v>1.3871322482912542E-2</v>
      </c>
      <c r="V1027" s="5">
        <f t="shared" ca="1" si="279"/>
        <v>0.11777657866873423</v>
      </c>
      <c r="W1027" s="42">
        <f ca="1">SUMPRODUCT(L1027:T1027,Markiwitz!$B$3:$J$3)</f>
        <v>0.34325227047081802</v>
      </c>
    </row>
    <row r="1028" spans="1:23" x14ac:dyDescent="0.25">
      <c r="A1028">
        <v>1027</v>
      </c>
      <c r="B1028" s="25">
        <f t="shared" ca="1" si="261"/>
        <v>1</v>
      </c>
      <c r="C1028" s="46">
        <v>0</v>
      </c>
      <c r="D1028">
        <f t="shared" ca="1" si="278"/>
        <v>0.92360232359000605</v>
      </c>
      <c r="E1028">
        <f t="shared" ca="1" si="278"/>
        <v>0.82070836121433044</v>
      </c>
      <c r="F1028">
        <f t="shared" ca="1" si="278"/>
        <v>0.32405789953312591</v>
      </c>
      <c r="G1028">
        <f t="shared" ca="1" si="278"/>
        <v>0.19757649225947427</v>
      </c>
      <c r="H1028">
        <f t="shared" ca="1" si="278"/>
        <v>0.30829010119499589</v>
      </c>
      <c r="I1028">
        <f t="shared" ca="1" si="278"/>
        <v>0.35593645238226035</v>
      </c>
      <c r="J1028">
        <f t="shared" ca="1" si="278"/>
        <v>0.68041246989448279</v>
      </c>
      <c r="K1028">
        <f t="shared" ca="1" si="278"/>
        <v>0.76346502574720732</v>
      </c>
      <c r="L1028" s="42">
        <f t="shared" ca="1" si="264"/>
        <v>0</v>
      </c>
      <c r="M1028" s="42">
        <f t="shared" ca="1" si="265"/>
        <v>0.21115499552550823</v>
      </c>
      <c r="N1028" s="42">
        <f t="shared" ca="1" si="266"/>
        <v>0.18763126284304024</v>
      </c>
      <c r="O1028" s="42">
        <f t="shared" ca="1" si="267"/>
        <v>7.4086479189389529E-2</v>
      </c>
      <c r="P1028" s="42">
        <f t="shared" ca="1" si="268"/>
        <v>4.5170158490760136E-2</v>
      </c>
      <c r="Q1028" s="42">
        <f t="shared" ca="1" si="269"/>
        <v>7.0481627509725586E-2</v>
      </c>
      <c r="R1028" s="42">
        <f t="shared" ca="1" si="270"/>
        <v>8.1374589572280623E-2</v>
      </c>
      <c r="S1028" s="42">
        <f t="shared" ca="1" si="271"/>
        <v>0.15555665936137988</v>
      </c>
      <c r="T1028" s="42">
        <f t="shared" ca="1" si="272"/>
        <v>0.17454422750791571</v>
      </c>
      <c r="U1028">
        <f ca="1">+(L1028^2*Markiwitz!$B$4^2)+(M1028^2*Markiwitz!$C$4^2)+(N1028^2*Markiwitz!$D$4^2)+(O1028^2*Markiwitz!$E$4^2)+(P1028^2*Markiwitz!$F$4^2)+(Q1028^2*Markiwitz!$G$4^2)+(R1028^2*Markiwitz!$H$4^2)+(S1028^2*Markiwitz!$I$4^2)+(T1028^2*Markiwitz!$J$4^2)+(2*L1028*M1028*Markiwitz!$B$8)+(2*L1028*N1028*Markiwitz!$E$8)+(2*L1028*O1028*Markiwitz!$H$8)+(2*L1028*P1028*Markiwitz!$B$11)+(2*L1028*Q1028*Markiwitz!$E$11)+(2*L1028*R1028*Markiwitz!$H$11)+(2*L1028*S1028*Markiwitz!$K$8)+(2*L1028*T1028*Markiwitz!$K$11)</f>
        <v>9.8230792549551769E-3</v>
      </c>
      <c r="V1028" s="5">
        <f t="shared" ca="1" si="279"/>
        <v>9.9111448657333109E-2</v>
      </c>
      <c r="W1028" s="42">
        <f ca="1">SUMPRODUCT(L1028:T1028,Markiwitz!$B$3:$J$3)</f>
        <v>0.30350850807802854</v>
      </c>
    </row>
    <row r="1029" spans="1:23" x14ac:dyDescent="0.25">
      <c r="A1029">
        <v>1028</v>
      </c>
      <c r="B1029" s="25">
        <f t="shared" ca="1" si="261"/>
        <v>0.99999999999999989</v>
      </c>
      <c r="C1029" s="46">
        <v>0</v>
      </c>
      <c r="D1029">
        <f t="shared" ca="1" si="278"/>
        <v>0.62497061763211248</v>
      </c>
      <c r="E1029">
        <f t="shared" ca="1" si="278"/>
        <v>0.39024303293670826</v>
      </c>
      <c r="F1029">
        <f t="shared" ca="1" si="278"/>
        <v>0.35467615966994182</v>
      </c>
      <c r="G1029">
        <f t="shared" ca="1" si="278"/>
        <v>0.42570037106714276</v>
      </c>
      <c r="H1029">
        <f t="shared" ca="1" si="278"/>
        <v>0.19274915457015351</v>
      </c>
      <c r="I1029">
        <f t="shared" ca="1" si="278"/>
        <v>0.18124702217605226</v>
      </c>
      <c r="J1029">
        <f t="shared" ca="1" si="278"/>
        <v>2.6767414218337726E-2</v>
      </c>
      <c r="K1029">
        <f t="shared" ca="1" si="278"/>
        <v>0.3649088879630692</v>
      </c>
      <c r="L1029" s="42">
        <f t="shared" ca="1" si="264"/>
        <v>0</v>
      </c>
      <c r="M1029" s="42">
        <f t="shared" ca="1" si="265"/>
        <v>0.24400879587067886</v>
      </c>
      <c r="N1029" s="42">
        <f t="shared" ca="1" si="266"/>
        <v>0.15236353498439265</v>
      </c>
      <c r="O1029" s="42">
        <f t="shared" ca="1" si="267"/>
        <v>0.13847707428710374</v>
      </c>
      <c r="P1029" s="42">
        <f t="shared" ca="1" si="268"/>
        <v>0.16620722961241716</v>
      </c>
      <c r="Q1029" s="42">
        <f t="shared" ca="1" si="269"/>
        <v>7.5255520475428314E-2</v>
      </c>
      <c r="R1029" s="42">
        <f t="shared" ca="1" si="270"/>
        <v>7.0764714993942643E-2</v>
      </c>
      <c r="S1029" s="42">
        <f t="shared" ca="1" si="271"/>
        <v>1.0450866533109594E-2</v>
      </c>
      <c r="T1029" s="42">
        <f t="shared" ca="1" si="272"/>
        <v>0.14247226324292694</v>
      </c>
      <c r="U1029">
        <f ca="1">+(L1029^2*Markiwitz!$B$4^2)+(M1029^2*Markiwitz!$C$4^2)+(N1029^2*Markiwitz!$D$4^2)+(O1029^2*Markiwitz!$E$4^2)+(P1029^2*Markiwitz!$F$4^2)+(Q1029^2*Markiwitz!$G$4^2)+(R1029^2*Markiwitz!$H$4^2)+(S1029^2*Markiwitz!$I$4^2)+(T1029^2*Markiwitz!$J$4^2)+(2*L1029*M1029*Markiwitz!$B$8)+(2*L1029*N1029*Markiwitz!$E$8)+(2*L1029*O1029*Markiwitz!$H$8)+(2*L1029*P1029*Markiwitz!$B$11)+(2*L1029*Q1029*Markiwitz!$E$11)+(2*L1029*R1029*Markiwitz!$H$11)+(2*L1029*S1029*Markiwitz!$K$8)+(2*L1029*T1029*Markiwitz!$K$11)</f>
        <v>1.0656064350703475E-2</v>
      </c>
      <c r="V1029" s="5">
        <f t="shared" ca="1" si="279"/>
        <v>0.10322821489642972</v>
      </c>
      <c r="W1029" s="42">
        <f ca="1">SUMPRODUCT(L1029:T1029,Markiwitz!$B$3:$J$3)</f>
        <v>0.38025778150146072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O3" sqref="O3"/>
    </sheetView>
  </sheetViews>
  <sheetFormatPr baseColWidth="10" defaultRowHeight="15" x14ac:dyDescent="0.25"/>
  <sheetData>
    <row r="1" spans="1:15" x14ac:dyDescent="0.25">
      <c r="A1" s="39" t="s">
        <v>52</v>
      </c>
      <c r="B1" s="39" t="s">
        <v>53</v>
      </c>
      <c r="C1" s="41" t="s">
        <v>72</v>
      </c>
      <c r="D1" s="41" t="s">
        <v>73</v>
      </c>
      <c r="E1" s="41" t="s">
        <v>74</v>
      </c>
      <c r="F1" s="41" t="s">
        <v>75</v>
      </c>
      <c r="G1" s="41" t="s">
        <v>76</v>
      </c>
      <c r="H1" s="41" t="s">
        <v>77</v>
      </c>
      <c r="I1" s="41" t="s">
        <v>78</v>
      </c>
      <c r="J1" s="41" t="s">
        <v>79</v>
      </c>
      <c r="K1" s="41" t="s">
        <v>80</v>
      </c>
      <c r="L1" s="39" t="s">
        <v>81</v>
      </c>
      <c r="M1" s="39" t="s">
        <v>82</v>
      </c>
      <c r="N1" s="39" t="s">
        <v>83</v>
      </c>
      <c r="O1" s="39" t="s">
        <v>84</v>
      </c>
    </row>
    <row r="2" spans="1:15" x14ac:dyDescent="0.25">
      <c r="A2">
        <v>1</v>
      </c>
      <c r="B2" s="25">
        <f t="shared" ref="B2:B24" si="0">SUM(C2:K2)</f>
        <v>0.99999999999868772</v>
      </c>
      <c r="C2" s="42">
        <v>0</v>
      </c>
      <c r="D2" s="42">
        <v>0.23837165828960505</v>
      </c>
      <c r="E2" s="42">
        <v>9.5477784898404028E-2</v>
      </c>
      <c r="F2" s="42">
        <v>8.4268627538430133E-2</v>
      </c>
      <c r="G2" s="42">
        <v>6.8983314767605927E-2</v>
      </c>
      <c r="H2" s="42">
        <v>9.8800126306663114E-2</v>
      </c>
      <c r="I2" s="42">
        <v>6.5291210959113125E-2</v>
      </c>
      <c r="J2" s="42">
        <v>4.2603798061001397E-2</v>
      </c>
      <c r="K2" s="42">
        <v>0.30620347917786489</v>
      </c>
      <c r="L2">
        <f>+(C2^2*Markiwitz!$B$4^2)+(D2^2*Markiwitz!$C$4^2)+(E2^2*Markiwitz!$D$4^2)+(F2^2*Markiwitz!$E$4^2)+(G2^2*Markiwitz!$F$4^2)+(H2^2*Markiwitz!$G$4^2)+(I2^2*Markiwitz!$H$4^2)+(J2^2*Markiwitz!$I$4^2)+(K2^2*Markiwitz!$J$4^2)+(2*C2*D2*Markiwitz!$B$8)+(2*C2*E2*Markiwitz!$E$8)+(2*C2*F2*Markiwitz!$H$8)+(2*C2*G2*Markiwitz!$B$11)+(2*C2*H2*Markiwitz!$E$11)+(2*C2*I2*Markiwitz!$H$11)+(2*C2*J2*Markiwitz!$K$8)+(2*C2*K2*Markiwitz!$K$11)</f>
        <v>8.4640001299800347E-3</v>
      </c>
      <c r="M2" s="5">
        <f t="shared" ref="M2:M24" si="1">SQRT(L2)</f>
        <v>9.2000000706413232E-2</v>
      </c>
      <c r="N2" s="42">
        <f>SUMPRODUCT(C2:K2,Markiwitz!$B$3:$J$3)</f>
        <v>0.39278284747130782</v>
      </c>
      <c r="O2">
        <f>+(N2-Markiwitz!$O$6)/M2</f>
        <v>2.9378570151735515</v>
      </c>
    </row>
    <row r="3" spans="1:15" x14ac:dyDescent="0.25">
      <c r="A3" s="48" t="s">
        <v>86</v>
      </c>
      <c r="B3" s="49">
        <f t="shared" si="0"/>
        <v>1.0000000000001872</v>
      </c>
      <c r="C3" s="50">
        <v>0</v>
      </c>
      <c r="D3" s="50">
        <v>0.19334289277966238</v>
      </c>
      <c r="E3" s="50">
        <v>9.8993578430701196E-2</v>
      </c>
      <c r="F3" s="50">
        <v>0.10968650593214632</v>
      </c>
      <c r="G3" s="50">
        <v>9.60922389588032E-2</v>
      </c>
      <c r="H3" s="50">
        <v>0.31211835824296674</v>
      </c>
      <c r="I3" s="50">
        <v>3.2997021283071512E-2</v>
      </c>
      <c r="J3" s="50">
        <v>0</v>
      </c>
      <c r="K3" s="50">
        <v>0.15676940437283585</v>
      </c>
      <c r="L3" s="48">
        <f>+(C3^2*Markiwitz!$B$4^2)+(D3^2*Markiwitz!$C$4^2)+(E3^2*Markiwitz!$D$4^2)+(F3^2*Markiwitz!$E$4^2)+(G3^2*Markiwitz!$F$4^2)+(H3^2*Markiwitz!$G$4^2)+(I3^2*Markiwitz!$H$4^2)+(J3^2*Markiwitz!$I$4^2)+(K3^2*Markiwitz!$J$4^2)+(2*C3*D3*Markiwitz!$B$8)+(2*C3*E3*Markiwitz!$E$8)+(2*C3*F3*Markiwitz!$H$8)+(2*C3*G3*Markiwitz!$B$11)+(2*C3*H3*Markiwitz!$E$11)+(2*C3*I3*Markiwitz!$H$11)+(2*C3*J3*Markiwitz!$K$8)+(2*C3*K3*Markiwitz!$K$11)</f>
        <v>3.0976000244481692E-2</v>
      </c>
      <c r="M3" s="51">
        <f t="shared" si="1"/>
        <v>0.17600000069455027</v>
      </c>
      <c r="N3" s="50">
        <f>SUMPRODUCT(C3:K3,Markiwitz!$B$3:$J$3)</f>
        <v>0.98366488291889387</v>
      </c>
      <c r="O3" s="48">
        <f>+(N3-Markiwitz!$O$6)/M3</f>
        <v>4.8929822700026797</v>
      </c>
    </row>
    <row r="4" spans="1:15" x14ac:dyDescent="0.25">
      <c r="A4">
        <v>2</v>
      </c>
      <c r="B4" s="25">
        <f t="shared" si="0"/>
        <v>0.99999999999929257</v>
      </c>
      <c r="C4" s="42">
        <v>0</v>
      </c>
      <c r="D4" s="42">
        <v>0.23522170705267467</v>
      </c>
      <c r="E4" s="42">
        <v>9.5796147332863124E-2</v>
      </c>
      <c r="F4" s="42">
        <v>8.6191843925515862E-2</v>
      </c>
      <c r="G4" s="42">
        <v>7.1015639202284528E-2</v>
      </c>
      <c r="H4" s="42">
        <v>0.11451088746953568</v>
      </c>
      <c r="I4" s="42">
        <v>6.2968076584789978E-2</v>
      </c>
      <c r="J4" s="42">
        <v>3.8853756557864202E-2</v>
      </c>
      <c r="K4" s="42">
        <v>0.29544194187376466</v>
      </c>
      <c r="L4">
        <f>+(C4^2*Markiwitz!$B$4^2)+(D4^2*Markiwitz!$C$4^2)+(E4^2*Markiwitz!$D$4^2)+(F4^2*Markiwitz!$E$4^2)+(G4^2*Markiwitz!$F$4^2)+(H4^2*Markiwitz!$G$4^2)+(I4^2*Markiwitz!$H$4^2)+(J4^2*Markiwitz!$I$4^2)+(K4^2*Markiwitz!$J$4^2)+(2*C4*D4*Markiwitz!$B$8)+(2*C4*E4*Markiwitz!$E$8)+(2*C4*F4*Markiwitz!$H$8)+(2*C4*G4*Markiwitz!$B$11)+(2*C4*H4*Markiwitz!$E$11)+(2*C4*I4*Markiwitz!$H$11)+(2*C4*J4*Markiwitz!$K$8)+(2*C4*K4*Markiwitz!$K$11)</f>
        <v>9.2160000855243639E-3</v>
      </c>
      <c r="M4" s="5">
        <f t="shared" si="1"/>
        <v>9.6000000445439396E-2</v>
      </c>
      <c r="N4" s="42">
        <f>SUMPRODUCT(C4:K4,Markiwitz!$B$3:$J$3)</f>
        <v>0.4364242028743468</v>
      </c>
      <c r="O4">
        <f>+(N4-Markiwitz!$O$6)/M4</f>
        <v>3.27004376476813</v>
      </c>
    </row>
    <row r="5" spans="1:15" x14ac:dyDescent="0.25">
      <c r="A5">
        <v>3</v>
      </c>
      <c r="B5" s="25">
        <f t="shared" si="0"/>
        <v>1.0000000000022888</v>
      </c>
      <c r="C5" s="42">
        <v>0</v>
      </c>
      <c r="D5" s="42">
        <v>0.23244410039969166</v>
      </c>
      <c r="E5" s="42">
        <v>9.6075468638823117E-2</v>
      </c>
      <c r="F5" s="42">
        <v>8.7885387831563105E-2</v>
      </c>
      <c r="G5" s="42">
        <v>7.2809446305932585E-2</v>
      </c>
      <c r="H5" s="42">
        <v>0.1283720460752879</v>
      </c>
      <c r="I5" s="42">
        <v>6.0913458583574616E-2</v>
      </c>
      <c r="J5" s="42">
        <v>3.5537990332069967E-2</v>
      </c>
      <c r="K5" s="42">
        <v>0.28596210183534598</v>
      </c>
      <c r="L5">
        <f>+(C5^2*Markiwitz!$B$4^2)+(D5^2*Markiwitz!$C$4^2)+(E5^2*Markiwitz!$D$4^2)+(F5^2*Markiwitz!$E$4^2)+(G5^2*Markiwitz!$F$4^2)+(H5^2*Markiwitz!$G$4^2)+(I5^2*Markiwitz!$H$4^2)+(J5^2*Markiwitz!$I$4^2)+(K5^2*Markiwitz!$J$4^2)+(2*C5*D5*Markiwitz!$B$8)+(2*C5*E5*Markiwitz!$E$8)+(2*C5*F5*Markiwitz!$H$8)+(2*C5*G5*Markiwitz!$B$11)+(2*C5*H5*Markiwitz!$E$11)+(2*C5*I5*Markiwitz!$H$11)+(2*C5*J5*Markiwitz!$K$8)+(2*C5*K5*Markiwitz!$K$11)</f>
        <v>1.0000000157135581E-2</v>
      </c>
      <c r="M5" s="5">
        <f t="shared" si="1"/>
        <v>0.1000000007856779</v>
      </c>
      <c r="N5" s="42">
        <f>SUMPRODUCT(C5:K5,Markiwitz!$B$3:$J$3)</f>
        <v>0.47492804295719915</v>
      </c>
      <c r="O5">
        <f>+(N5-Markiwitz!$O$6)/M5</f>
        <v>3.5242804018824989</v>
      </c>
    </row>
    <row r="6" spans="1:15" x14ac:dyDescent="0.25">
      <c r="A6">
        <v>4</v>
      </c>
      <c r="B6" s="25">
        <f t="shared" si="0"/>
        <v>1.0000000000001386</v>
      </c>
      <c r="C6" s="42">
        <v>0</v>
      </c>
      <c r="D6" s="42">
        <v>0.22990161972784315</v>
      </c>
      <c r="E6" s="42">
        <v>9.6339817025873783E-2</v>
      </c>
      <c r="F6" s="42">
        <v>8.9447856880027682E-2</v>
      </c>
      <c r="G6" s="42">
        <v>7.4438031979612629E-2</v>
      </c>
      <c r="H6" s="42">
        <v>0.14105055124437402</v>
      </c>
      <c r="I6" s="42">
        <v>5.9029591350114576E-2</v>
      </c>
      <c r="J6" s="42">
        <v>3.2526793102542112E-2</v>
      </c>
      <c r="K6" s="42">
        <v>0.27726573868975068</v>
      </c>
      <c r="L6">
        <f>+(C6^2*Markiwitz!$B$4^2)+(D6^2*Markiwitz!$C$4^2)+(E6^2*Markiwitz!$D$4^2)+(F6^2*Markiwitz!$E$4^2)+(G6^2*Markiwitz!$F$4^2)+(H6^2*Markiwitz!$G$4^2)+(I6^2*Markiwitz!$H$4^2)+(J6^2*Markiwitz!$I$4^2)+(K6^2*Markiwitz!$J$4^2)+(2*C6*D6*Markiwitz!$B$8)+(2*C6*E6*Markiwitz!$E$8)+(2*C6*F6*Markiwitz!$H$8)+(2*C6*G6*Markiwitz!$B$11)+(2*C6*H6*Markiwitz!$E$11)+(2*C6*I6*Markiwitz!$H$11)+(2*C6*J6*Markiwitz!$K$8)+(2*C6*K6*Markiwitz!$K$11)</f>
        <v>1.0816000128868379E-2</v>
      </c>
      <c r="M6" s="5">
        <f t="shared" si="1"/>
        <v>0.10400000061955951</v>
      </c>
      <c r="N6" s="42">
        <f>SUMPRODUCT(C6:K6,Markiwitz!$B$3:$J$3)</f>
        <v>0.51014474472437998</v>
      </c>
      <c r="O6">
        <f>+(N6-Markiwitz!$O$6)/M6</f>
        <v>3.727353292452527</v>
      </c>
    </row>
    <row r="7" spans="1:15" x14ac:dyDescent="0.25">
      <c r="A7">
        <v>5</v>
      </c>
      <c r="B7" s="25">
        <f t="shared" si="0"/>
        <v>0.99999999999970124</v>
      </c>
      <c r="C7" s="42">
        <v>0</v>
      </c>
      <c r="D7" s="42">
        <v>0.22753478739953406</v>
      </c>
      <c r="E7" s="42">
        <v>9.6567922798600464E-2</v>
      </c>
      <c r="F7" s="42">
        <v>9.0873327400503578E-2</v>
      </c>
      <c r="G7" s="42">
        <v>7.5992244580903132E-2</v>
      </c>
      <c r="H7" s="42">
        <v>0.1528976567834385</v>
      </c>
      <c r="I7" s="42">
        <v>5.7285872430700838E-2</v>
      </c>
      <c r="J7" s="42">
        <v>2.9679909630893373E-2</v>
      </c>
      <c r="K7" s="42">
        <v>0.2691682789751273</v>
      </c>
      <c r="L7">
        <f>+(C7^2*Markiwitz!$B$4^2)+(D7^2*Markiwitz!$C$4^2)+(E7^2*Markiwitz!$D$4^2)+(F7^2*Markiwitz!$E$4^2)+(G7^2*Markiwitz!$F$4^2)+(H7^2*Markiwitz!$G$4^2)+(I7^2*Markiwitz!$H$4^2)+(J7^2*Markiwitz!$I$4^2)+(K7^2*Markiwitz!$J$4^2)+(2*C7*D7*Markiwitz!$B$8)+(2*C7*E7*Markiwitz!$E$8)+(2*C7*F7*Markiwitz!$H$8)+(2*C7*G7*Markiwitz!$B$11)+(2*C7*H7*Markiwitz!$E$11)+(2*C7*I7*Markiwitz!$H$11)+(2*C7*J7*Markiwitz!$K$8)+(2*C7*K7*Markiwitz!$K$11)</f>
        <v>1.1664000063567295E-2</v>
      </c>
      <c r="M7" s="5">
        <f t="shared" si="1"/>
        <v>0.10800000029429303</v>
      </c>
      <c r="N7" s="42">
        <f>SUMPRODUCT(C7:K7,Markiwitz!$B$3:$J$3)</f>
        <v>0.54305519415731707</v>
      </c>
      <c r="O7">
        <f>+(N7-Markiwitz!$O$6)/M7</f>
        <v>3.8940295649197343</v>
      </c>
    </row>
    <row r="8" spans="1:15" x14ac:dyDescent="0.25">
      <c r="A8">
        <v>6</v>
      </c>
      <c r="B8" s="25">
        <f t="shared" si="0"/>
        <v>0.99999999999987388</v>
      </c>
      <c r="C8" s="42">
        <v>0</v>
      </c>
      <c r="D8" s="42">
        <v>0.22530457999954454</v>
      </c>
      <c r="E8" s="42">
        <v>9.6814439493663168E-2</v>
      </c>
      <c r="F8" s="42">
        <v>9.2262111793463608E-2</v>
      </c>
      <c r="G8" s="42">
        <v>7.7450682609683061E-2</v>
      </c>
      <c r="H8" s="42">
        <v>0.16412367954991103</v>
      </c>
      <c r="I8" s="42">
        <v>5.560816106318546E-2</v>
      </c>
      <c r="J8" s="42">
        <v>2.6984626599500482E-2</v>
      </c>
      <c r="K8" s="42">
        <v>0.26145171889092245</v>
      </c>
      <c r="L8">
        <f>+(C8^2*Markiwitz!$B$4^2)+(D8^2*Markiwitz!$C$4^2)+(E8^2*Markiwitz!$D$4^2)+(F8^2*Markiwitz!$E$4^2)+(G8^2*Markiwitz!$F$4^2)+(H8^2*Markiwitz!$G$4^2)+(I8^2*Markiwitz!$H$4^2)+(J8^2*Markiwitz!$I$4^2)+(K8^2*Markiwitz!$J$4^2)+(2*C8*D8*Markiwitz!$B$8)+(2*C8*E8*Markiwitz!$E$8)+(2*C8*F8*Markiwitz!$H$8)+(2*C8*G8*Markiwitz!$B$11)+(2*C8*H8*Markiwitz!$E$11)+(2*C8*I8*Markiwitz!$H$11)+(2*C8*J8*Markiwitz!$K$8)+(2*C8*K8*Markiwitz!$K$11)</f>
        <v>1.2544000066581859E-2</v>
      </c>
      <c r="M8" s="5">
        <f t="shared" si="1"/>
        <v>0.11200000029724044</v>
      </c>
      <c r="N8" s="42">
        <f>SUMPRODUCT(C8:K8,Markiwitz!$B$3:$J$3)</f>
        <v>0.57425012799438746</v>
      </c>
      <c r="O8">
        <f>+(N8-Markiwitz!$O$6)/M8</f>
        <v>4.0334832749595817</v>
      </c>
    </row>
    <row r="9" spans="1:15" x14ac:dyDescent="0.25">
      <c r="A9">
        <v>7</v>
      </c>
      <c r="B9" s="25">
        <f t="shared" si="0"/>
        <v>0.99999999999999978</v>
      </c>
      <c r="C9" s="42">
        <v>0</v>
      </c>
      <c r="D9" s="42">
        <v>0.2231378474594562</v>
      </c>
      <c r="E9" s="42">
        <v>9.7029922510318764E-2</v>
      </c>
      <c r="F9" s="42">
        <v>9.3567841857546005E-2</v>
      </c>
      <c r="G9" s="42">
        <v>7.8830541513784047E-2</v>
      </c>
      <c r="H9" s="42">
        <v>0.17487772142635552</v>
      </c>
      <c r="I9" s="42">
        <v>5.4031130298165371E-2</v>
      </c>
      <c r="J9" s="42">
        <v>2.4418394566258411E-2</v>
      </c>
      <c r="K9" s="42">
        <v>0.25410660036811544</v>
      </c>
      <c r="L9">
        <f>+(C9^2*Markiwitz!$B$4^2)+(D9^2*Markiwitz!$C$4^2)+(E9^2*Markiwitz!$D$4^2)+(F9^2*Markiwitz!$E$4^2)+(G9^2*Markiwitz!$F$4^2)+(H9^2*Markiwitz!$G$4^2)+(I9^2*Markiwitz!$H$4^2)+(J9^2*Markiwitz!$I$4^2)+(K9^2*Markiwitz!$J$4^2)+(2*C9*D9*Markiwitz!$B$8)+(2*C9*E9*Markiwitz!$E$8)+(2*C9*F9*Markiwitz!$H$8)+(2*C9*G9*Markiwitz!$B$11)+(2*C9*H9*Markiwitz!$E$11)+(2*C9*I9*Markiwitz!$H$11)+(2*C9*J9*Markiwitz!$K$8)+(2*C9*K9*Markiwitz!$K$11)</f>
        <v>1.3455999999991817E-2</v>
      </c>
      <c r="M9" s="5">
        <f t="shared" si="1"/>
        <v>0.11599999999996473</v>
      </c>
      <c r="N9" s="42">
        <f>SUMPRODUCT(C9:K9,Markiwitz!$B$3:$J$3)</f>
        <v>0.60411601888222999</v>
      </c>
      <c r="O9">
        <f>+(N9-Markiwitz!$O$6)/M9</f>
        <v>4.1518622317446248</v>
      </c>
    </row>
    <row r="10" spans="1:15" x14ac:dyDescent="0.25">
      <c r="A10">
        <v>8</v>
      </c>
      <c r="B10" s="25">
        <f t="shared" si="0"/>
        <v>1</v>
      </c>
      <c r="C10" s="42">
        <v>0</v>
      </c>
      <c r="D10" s="42">
        <v>0.22107135819002785</v>
      </c>
      <c r="E10" s="42">
        <v>9.7195200423289926E-2</v>
      </c>
      <c r="F10" s="42">
        <v>9.482845036317937E-2</v>
      </c>
      <c r="G10" s="42">
        <v>8.0166791806963039E-2</v>
      </c>
      <c r="H10" s="42">
        <v>0.18525018427616877</v>
      </c>
      <c r="I10" s="42">
        <v>5.2545729240626497E-2</v>
      </c>
      <c r="J10" s="42">
        <v>2.1933979985801984E-2</v>
      </c>
      <c r="K10" s="42">
        <v>0.24700830571394264</v>
      </c>
      <c r="L10">
        <f>+(C10^2*Markiwitz!$B$4^2)+(D10^2*Markiwitz!$C$4^2)+(E10^2*Markiwitz!$D$4^2)+(F10^2*Markiwitz!$E$4^2)+(G10^2*Markiwitz!$F$4^2)+(H10^2*Markiwitz!$G$4^2)+(I10^2*Markiwitz!$H$4^2)+(J10^2*Markiwitz!$I$4^2)+(K10^2*Markiwitz!$J$4^2)+(2*C10*D10*Markiwitz!$B$8)+(2*C10*E10*Markiwitz!$E$8)+(2*C10*F10*Markiwitz!$H$8)+(2*C10*G10*Markiwitz!$B$11)+(2*C10*H10*Markiwitz!$E$11)+(2*C10*I10*Markiwitz!$H$11)+(2*C10*J10*Markiwitz!$K$8)+(2*C10*K10*Markiwitz!$K$11)</f>
        <v>1.4399999999924177E-2</v>
      </c>
      <c r="M10" s="5">
        <f t="shared" si="1"/>
        <v>0.11999999999968407</v>
      </c>
      <c r="N10" s="42">
        <f>SUMPRODUCT(C10:K10,Markiwitz!$B$3:$J$3)</f>
        <v>0.63292088217133069</v>
      </c>
      <c r="O10">
        <f>+(N10-Markiwitz!$O$6)/M10</f>
        <v>4.2535073514389543</v>
      </c>
    </row>
    <row r="11" spans="1:15" x14ac:dyDescent="0.25">
      <c r="A11">
        <v>9</v>
      </c>
      <c r="B11" s="25">
        <f t="shared" si="0"/>
        <v>0.99999999999994338</v>
      </c>
      <c r="C11" s="42">
        <v>0</v>
      </c>
      <c r="D11" s="42">
        <v>0.21904819783227489</v>
      </c>
      <c r="E11" s="42">
        <v>9.7446564307629338E-2</v>
      </c>
      <c r="F11" s="42">
        <v>9.6063677686688942E-2</v>
      </c>
      <c r="G11" s="42">
        <v>8.1474561797576936E-2</v>
      </c>
      <c r="H11" s="42">
        <v>0.19530467636927923</v>
      </c>
      <c r="I11" s="42">
        <v>5.1007547152378332E-2</v>
      </c>
      <c r="J11" s="42">
        <v>1.9537169090637969E-2</v>
      </c>
      <c r="K11" s="42">
        <v>0.24011760576347774</v>
      </c>
      <c r="L11">
        <f>+(C11^2*Markiwitz!$B$4^2)+(D11^2*Markiwitz!$C$4^2)+(E11^2*Markiwitz!$D$4^2)+(F11^2*Markiwitz!$E$4^2)+(G11^2*Markiwitz!$F$4^2)+(H11^2*Markiwitz!$G$4^2)+(I11^2*Markiwitz!$H$4^2)+(J11^2*Markiwitz!$I$4^2)+(K11^2*Markiwitz!$J$4^2)+(2*C11*D11*Markiwitz!$B$8)+(2*C11*E11*Markiwitz!$E$8)+(2*C11*F11*Markiwitz!$H$8)+(2*C11*G11*Markiwitz!$B$11)+(2*C11*H11*Markiwitz!$E$11)+(2*C11*I11*Markiwitz!$H$11)+(2*C11*J11*Markiwitz!$K$8)+(2*C11*K11*Markiwitz!$K$11)</f>
        <v>1.5376000150211434E-2</v>
      </c>
      <c r="M11" s="5">
        <f t="shared" si="1"/>
        <v>0.12400000060569126</v>
      </c>
      <c r="N11" s="42">
        <f>SUMPRODUCT(C11:K11,Markiwitz!$B$3:$J$3)</f>
        <v>0.6608589047552974</v>
      </c>
      <c r="O11">
        <f>+(N11-Markiwitz!$O$6)/M11</f>
        <v>4.3416040494002086</v>
      </c>
    </row>
    <row r="12" spans="1:15" x14ac:dyDescent="0.25">
      <c r="A12">
        <v>10</v>
      </c>
      <c r="B12" s="25">
        <f t="shared" si="0"/>
        <v>1.0000000000005957</v>
      </c>
      <c r="C12" s="42">
        <v>0</v>
      </c>
      <c r="D12" s="42">
        <v>0.21708580009159398</v>
      </c>
      <c r="E12" s="42">
        <v>9.76541811972471E-2</v>
      </c>
      <c r="F12" s="42">
        <v>9.7238958501176684E-2</v>
      </c>
      <c r="G12" s="42">
        <v>8.276287342184617E-2</v>
      </c>
      <c r="H12" s="42">
        <v>0.20510187212014258</v>
      </c>
      <c r="I12" s="42">
        <v>4.9557390698232125E-2</v>
      </c>
      <c r="J12" s="42">
        <v>1.7194971694138958E-2</v>
      </c>
      <c r="K12" s="42">
        <v>0.23340395227621819</v>
      </c>
      <c r="L12">
        <f>+(C12^2*Markiwitz!$B$4^2)+(D12^2*Markiwitz!$C$4^2)+(E12^2*Markiwitz!$D$4^2)+(F12^2*Markiwitz!$E$4^2)+(G12^2*Markiwitz!$F$4^2)+(H12^2*Markiwitz!$G$4^2)+(I12^2*Markiwitz!$H$4^2)+(J12^2*Markiwitz!$I$4^2)+(K12^2*Markiwitz!$J$4^2)+(2*C12*D12*Markiwitz!$B$8)+(2*C12*E12*Markiwitz!$E$8)+(2*C12*F12*Markiwitz!$H$8)+(2*C12*G12*Markiwitz!$B$11)+(2*C12*H12*Markiwitz!$E$11)+(2*C12*I12*Markiwitz!$H$11)+(2*C12*J12*Markiwitz!$K$8)+(2*C12*K12*Markiwitz!$K$11)</f>
        <v>1.6384000112634446E-2</v>
      </c>
      <c r="M12" s="5">
        <f t="shared" si="1"/>
        <v>0.12800000043997831</v>
      </c>
      <c r="N12" s="42">
        <f>SUMPRODUCT(C12:K12,Markiwitz!$B$3:$J$3)</f>
        <v>0.68807549797556589</v>
      </c>
      <c r="O12">
        <f>+(N12-Markiwitz!$O$6)/M12</f>
        <v>4.4185585627460622</v>
      </c>
    </row>
    <row r="13" spans="1:15" x14ac:dyDescent="0.25">
      <c r="A13">
        <v>11</v>
      </c>
      <c r="B13" s="25">
        <f t="shared" si="0"/>
        <v>1.0000000000001841</v>
      </c>
      <c r="C13" s="42">
        <v>0</v>
      </c>
      <c r="D13" s="42">
        <v>0.21516633579369429</v>
      </c>
      <c r="E13" s="42">
        <v>9.7840841738172299E-2</v>
      </c>
      <c r="F13" s="42">
        <v>9.8426810022252384E-2</v>
      </c>
      <c r="G13" s="42">
        <v>8.3984619132919075E-2</v>
      </c>
      <c r="H13" s="42">
        <v>0.21468108950312689</v>
      </c>
      <c r="I13" s="42">
        <v>4.8138714715107722E-2</v>
      </c>
      <c r="J13" s="42">
        <v>1.4907935877420255E-2</v>
      </c>
      <c r="K13" s="42">
        <v>0.22685365321749124</v>
      </c>
      <c r="L13">
        <f>+(C13^2*Markiwitz!$B$4^2)+(D13^2*Markiwitz!$C$4^2)+(E13^2*Markiwitz!$D$4^2)+(F13^2*Markiwitz!$E$4^2)+(G13^2*Markiwitz!$F$4^2)+(H13^2*Markiwitz!$G$4^2)+(I13^2*Markiwitz!$H$4^2)+(J13^2*Markiwitz!$I$4^2)+(K13^2*Markiwitz!$J$4^2)+(2*C13*D13*Markiwitz!$B$8)+(2*C13*E13*Markiwitz!$E$8)+(2*C13*F13*Markiwitz!$H$8)+(2*C13*G13*Markiwitz!$B$11)+(2*C13*H13*Markiwitz!$E$11)+(2*C13*I13*Markiwitz!$H$11)+(2*C13*J13*Markiwitz!$K$8)+(2*C13*K13*Markiwitz!$K$11)</f>
        <v>1.7424000104606974E-2</v>
      </c>
      <c r="M13" s="5">
        <f t="shared" si="1"/>
        <v>0.13200000039623855</v>
      </c>
      <c r="N13" s="42">
        <f>SUMPRODUCT(C13:K13,Markiwitz!$B$3:$J$3)</f>
        <v>0.71468264438939055</v>
      </c>
      <c r="O13">
        <f>+(N13-Markiwitz!$O$6)/M13</f>
        <v>4.4862321409982755</v>
      </c>
    </row>
    <row r="14" spans="1:15" x14ac:dyDescent="0.25">
      <c r="A14">
        <v>12</v>
      </c>
      <c r="B14" s="25">
        <f t="shared" si="0"/>
        <v>0.99999999999971678</v>
      </c>
      <c r="C14" s="42">
        <v>0</v>
      </c>
      <c r="D14" s="42">
        <v>0.21328519104894506</v>
      </c>
      <c r="E14" s="42">
        <v>9.8056973200378844E-2</v>
      </c>
      <c r="F14" s="42">
        <v>9.958018990919798E-2</v>
      </c>
      <c r="G14" s="42">
        <v>8.5200452883801139E-2</v>
      </c>
      <c r="H14" s="42">
        <v>0.22406993329878766</v>
      </c>
      <c r="I14" s="42">
        <v>4.6724129110516009E-2</v>
      </c>
      <c r="J14" s="42">
        <v>1.2663533235039643E-2</v>
      </c>
      <c r="K14" s="42">
        <v>0.22041959731305039</v>
      </c>
      <c r="L14">
        <f>+(C14^2*Markiwitz!$B$4^2)+(D14^2*Markiwitz!$C$4^2)+(E14^2*Markiwitz!$D$4^2)+(F14^2*Markiwitz!$E$4^2)+(G14^2*Markiwitz!$F$4^2)+(H14^2*Markiwitz!$G$4^2)+(I14^2*Markiwitz!$H$4^2)+(J14^2*Markiwitz!$I$4^2)+(K14^2*Markiwitz!$J$4^2)+(2*C14*D14*Markiwitz!$B$8)+(2*C14*E14*Markiwitz!$E$8)+(2*C14*F14*Markiwitz!$H$8)+(2*C14*G14*Markiwitz!$B$11)+(2*C14*H14*Markiwitz!$E$11)+(2*C14*I14*Markiwitz!$H$11)+(2*C14*J14*Markiwitz!$K$8)+(2*C14*K14*Markiwitz!$K$11)</f>
        <v>1.8496000121736533E-2</v>
      </c>
      <c r="M14" s="5">
        <f t="shared" si="1"/>
        <v>0.13600000044756078</v>
      </c>
      <c r="N14" s="42">
        <f>SUMPRODUCT(C14:K14,Markiwitz!$B$3:$J$3)</f>
        <v>0.74076842903552509</v>
      </c>
      <c r="O14">
        <f>+(N14-Markiwitz!$O$6)/M14</f>
        <v>4.5460913750064185</v>
      </c>
    </row>
    <row r="15" spans="1:15" x14ac:dyDescent="0.25">
      <c r="A15">
        <v>13</v>
      </c>
      <c r="B15" s="25">
        <f t="shared" si="0"/>
        <v>0.99999999999992673</v>
      </c>
      <c r="C15" s="42">
        <v>0</v>
      </c>
      <c r="D15" s="42">
        <v>0.21143388684526654</v>
      </c>
      <c r="E15" s="42">
        <v>9.8222921749977612E-2</v>
      </c>
      <c r="F15" s="42">
        <v>0.10070550892289801</v>
      </c>
      <c r="G15" s="42">
        <v>8.6391440619691909E-2</v>
      </c>
      <c r="H15" s="42">
        <v>0.23329997150707893</v>
      </c>
      <c r="I15" s="42">
        <v>4.5385280508353193E-2</v>
      </c>
      <c r="J15" s="42">
        <v>1.0455123300471381E-2</v>
      </c>
      <c r="K15" s="42">
        <v>0.21410586654618918</v>
      </c>
      <c r="L15">
        <f>+(C15^2*Markiwitz!$B$4^2)+(D15^2*Markiwitz!$C$4^2)+(E15^2*Markiwitz!$D$4^2)+(F15^2*Markiwitz!$E$4^2)+(G15^2*Markiwitz!$F$4^2)+(H15^2*Markiwitz!$G$4^2)+(I15^2*Markiwitz!$H$4^2)+(J15^2*Markiwitz!$I$4^2)+(K15^2*Markiwitz!$J$4^2)+(2*C15*D15*Markiwitz!$B$8)+(2*C15*E15*Markiwitz!$E$8)+(2*C15*F15*Markiwitz!$H$8)+(2*C15*G15*Markiwitz!$B$11)+(2*C15*H15*Markiwitz!$E$11)+(2*C15*I15*Markiwitz!$H$11)+(2*C15*J15*Markiwitz!$K$8)+(2*C15*K15*Markiwitz!$K$11)</f>
        <v>1.9600000143243351E-2</v>
      </c>
      <c r="M15" s="5">
        <f t="shared" si="1"/>
        <v>0.1400000005115834</v>
      </c>
      <c r="N15" s="42">
        <f>SUMPRODUCT(C15:K15,Markiwitz!$B$3:$J$3)</f>
        <v>0.76640346573763307</v>
      </c>
      <c r="O15">
        <f>+(N15-Markiwitz!$O$6)/M15</f>
        <v>4.5993104527478721</v>
      </c>
    </row>
    <row r="16" spans="1:15" x14ac:dyDescent="0.25">
      <c r="A16">
        <v>14</v>
      </c>
      <c r="B16" s="25">
        <f t="shared" si="0"/>
        <v>1.0000000000000002</v>
      </c>
      <c r="C16" s="42">
        <v>0</v>
      </c>
      <c r="D16" s="42">
        <v>0.20964515818853394</v>
      </c>
      <c r="E16" s="42">
        <v>9.8399439615772868E-2</v>
      </c>
      <c r="F16" s="42">
        <v>0.10181418992240485</v>
      </c>
      <c r="G16" s="42">
        <v>8.7569775196745386E-2</v>
      </c>
      <c r="H16" s="42">
        <v>0.24238632347728559</v>
      </c>
      <c r="I16" s="42">
        <v>4.403700437245938E-2</v>
      </c>
      <c r="J16" s="42">
        <v>8.2835700131782073E-3</v>
      </c>
      <c r="K16" s="42">
        <v>0.20786453921361991</v>
      </c>
      <c r="L16">
        <f>+(C16^2*Markiwitz!$B$4^2)+(D16^2*Markiwitz!$C$4^2)+(E16^2*Markiwitz!$D$4^2)+(F16^2*Markiwitz!$E$4^2)+(G16^2*Markiwitz!$F$4^2)+(H16^2*Markiwitz!$G$4^2)+(I16^2*Markiwitz!$H$4^2)+(J16^2*Markiwitz!$I$4^2)+(K16^2*Markiwitz!$J$4^2)+(2*C16*D16*Markiwitz!$B$8)+(2*C16*E16*Markiwitz!$E$8)+(2*C16*F16*Markiwitz!$H$8)+(2*C16*G16*Markiwitz!$B$11)+(2*C16*H16*Markiwitz!$E$11)+(2*C16*I16*Markiwitz!$H$11)+(2*C16*J16*Markiwitz!$K$8)+(2*C16*K16*Markiwitz!$K$11)</f>
        <v>2.0736000000027056E-2</v>
      </c>
      <c r="M16" s="5">
        <f t="shared" si="1"/>
        <v>0.14400000000009394</v>
      </c>
      <c r="N16" s="42">
        <f>SUMPRODUCT(C16:K16,Markiwitz!$B$3:$J$3)</f>
        <v>0.79164522111943081</v>
      </c>
      <c r="O16">
        <f>+(N16-Markiwitz!$O$6)/M16</f>
        <v>4.6468418133263496</v>
      </c>
    </row>
    <row r="17" spans="1:15" x14ac:dyDescent="0.25">
      <c r="A17">
        <v>15</v>
      </c>
      <c r="B17" s="25">
        <f t="shared" si="0"/>
        <v>0.99999999999874578</v>
      </c>
      <c r="C17" s="42">
        <v>0</v>
      </c>
      <c r="D17" s="42">
        <v>0.20779966687801946</v>
      </c>
      <c r="E17" s="42">
        <v>9.857702999258694E-2</v>
      </c>
      <c r="F17" s="42">
        <v>0.10293010340683917</v>
      </c>
      <c r="G17" s="42">
        <v>8.8743304664600606E-2</v>
      </c>
      <c r="H17" s="42">
        <v>0.25134721340083627</v>
      </c>
      <c r="I17" s="42">
        <v>4.270722629690233E-2</v>
      </c>
      <c r="J17" s="42">
        <v>6.142509041148542E-3</v>
      </c>
      <c r="K17" s="42">
        <v>0.20175294631781235</v>
      </c>
      <c r="L17">
        <f>+(C17^2*Markiwitz!$B$4^2)+(D17^2*Markiwitz!$C$4^2)+(E17^2*Markiwitz!$D$4^2)+(F17^2*Markiwitz!$E$4^2)+(G17^2*Markiwitz!$F$4^2)+(H17^2*Markiwitz!$G$4^2)+(I17^2*Markiwitz!$H$4^2)+(J17^2*Markiwitz!$I$4^2)+(K17^2*Markiwitz!$J$4^2)+(2*C17*D17*Markiwitz!$B$8)+(2*C17*E17*Markiwitz!$E$8)+(2*C17*F17*Markiwitz!$H$8)+(2*C17*G17*Markiwitz!$B$11)+(2*C17*H17*Markiwitz!$E$11)+(2*C17*I17*Markiwitz!$H$11)+(2*C17*J17*Markiwitz!$K$8)+(2*C17*K17*Markiwitz!$K$11)</f>
        <v>2.1904000106444492E-2</v>
      </c>
      <c r="M17" s="5">
        <f t="shared" si="1"/>
        <v>0.14800000035960978</v>
      </c>
      <c r="N17" s="42">
        <f>SUMPRODUCT(C17:K17,Markiwitz!$B$3:$J$3)</f>
        <v>0.81654112686741032</v>
      </c>
      <c r="O17">
        <f>+(N17-Markiwitz!$O$6)/M17</f>
        <v>4.6894670620340007</v>
      </c>
    </row>
    <row r="18" spans="1:15" x14ac:dyDescent="0.25">
      <c r="A18">
        <v>16</v>
      </c>
      <c r="B18" s="25">
        <f t="shared" si="0"/>
        <v>0.99999999999874545</v>
      </c>
      <c r="C18" s="42">
        <v>0</v>
      </c>
      <c r="D18" s="42">
        <v>0.20604717731611158</v>
      </c>
      <c r="E18" s="42">
        <v>9.8757543546605334E-2</v>
      </c>
      <c r="F18" s="42">
        <v>0.10401417010055863</v>
      </c>
      <c r="G18" s="42">
        <v>8.9874754642922994E-2</v>
      </c>
      <c r="H18" s="42">
        <v>0.26019977464191418</v>
      </c>
      <c r="I18" s="42">
        <v>4.1391489252014357E-2</v>
      </c>
      <c r="J18" s="42">
        <v>4.0239610515790071E-3</v>
      </c>
      <c r="K18" s="42">
        <v>0.1956911294470392</v>
      </c>
      <c r="L18">
        <f>+(C18^2*Markiwitz!$B$4^2)+(D18^2*Markiwitz!$C$4^2)+(E18^2*Markiwitz!$D$4^2)+(F18^2*Markiwitz!$E$4^2)+(G18^2*Markiwitz!$F$4^2)+(H18^2*Markiwitz!$G$4^2)+(I18^2*Markiwitz!$H$4^2)+(J18^2*Markiwitz!$I$4^2)+(K18^2*Markiwitz!$J$4^2)+(2*C18*D18*Markiwitz!$B$8)+(2*C18*E18*Markiwitz!$E$8)+(2*C18*F18*Markiwitz!$H$8)+(2*C18*G18*Markiwitz!$B$11)+(2*C18*H18*Markiwitz!$E$11)+(2*C18*I18*Markiwitz!$H$11)+(2*C18*J18*Markiwitz!$K$8)+(2*C18*K18*Markiwitz!$K$11)</f>
        <v>2.3104000101823757E-2</v>
      </c>
      <c r="M18" s="5">
        <f t="shared" si="1"/>
        <v>0.15200000033494657</v>
      </c>
      <c r="N18" s="42">
        <f>SUMPRODUCT(C18:K18,Markiwitz!$B$3:$J$3)</f>
        <v>0.84113075983308605</v>
      </c>
      <c r="O18">
        <f>+(N18-Markiwitz!$O$6)/M18</f>
        <v>4.7278339358520682</v>
      </c>
    </row>
    <row r="19" spans="1:15" x14ac:dyDescent="0.25">
      <c r="A19">
        <v>17</v>
      </c>
      <c r="B19" s="25">
        <f t="shared" si="0"/>
        <v>0.99999999999973532</v>
      </c>
      <c r="C19" s="42">
        <v>0</v>
      </c>
      <c r="D19" s="42">
        <v>0.20431098457258723</v>
      </c>
      <c r="E19" s="42">
        <v>9.8934502474319966E-2</v>
      </c>
      <c r="F19" s="42">
        <v>0.10506515999662447</v>
      </c>
      <c r="G19" s="42">
        <v>9.1003250470581526E-2</v>
      </c>
      <c r="H19" s="42">
        <v>0.26895494114582363</v>
      </c>
      <c r="I19" s="42">
        <v>4.0121510256714829E-2</v>
      </c>
      <c r="J19" s="42">
        <v>1.9252833654402725E-3</v>
      </c>
      <c r="K19" s="42">
        <v>0.18968436771764335</v>
      </c>
      <c r="L19">
        <f>+(C19^2*Markiwitz!$B$4^2)+(D19^2*Markiwitz!$C$4^2)+(E19^2*Markiwitz!$D$4^2)+(F19^2*Markiwitz!$E$4^2)+(G19^2*Markiwitz!$F$4^2)+(H19^2*Markiwitz!$G$4^2)+(I19^2*Markiwitz!$H$4^2)+(J19^2*Markiwitz!$I$4^2)+(K19^2*Markiwitz!$J$4^2)+(2*C19*D19*Markiwitz!$B$8)+(2*C19*E19*Markiwitz!$E$8)+(2*C19*F19*Markiwitz!$H$8)+(2*C19*G19*Markiwitz!$B$11)+(2*C19*H19*Markiwitz!$E$11)+(2*C19*I19*Markiwitz!$H$11)+(2*C19*J19*Markiwitz!$K$8)+(2*C19*K19*Markiwitz!$K$11)</f>
        <v>2.433600005462128E-2</v>
      </c>
      <c r="M19" s="5">
        <f t="shared" si="1"/>
        <v>0.15600000017506821</v>
      </c>
      <c r="N19" s="42">
        <f>SUMPRODUCT(C19:K19,Markiwitz!$B$3:$J$3)</f>
        <v>0.86544749587433245</v>
      </c>
      <c r="O19">
        <f>+(N19-Markiwitz!$O$6)/M19</f>
        <v>4.7624839425677754</v>
      </c>
    </row>
    <row r="20" spans="1:15" x14ac:dyDescent="0.25">
      <c r="A20">
        <v>18</v>
      </c>
      <c r="B20" s="25">
        <f t="shared" si="0"/>
        <v>1.0000000000000013</v>
      </c>
      <c r="C20" s="42">
        <v>0</v>
      </c>
      <c r="D20" s="42">
        <v>0.20447574498847576</v>
      </c>
      <c r="E20" s="42">
        <v>9.9512003584865297E-2</v>
      </c>
      <c r="F20" s="42">
        <v>0.10637444745495883</v>
      </c>
      <c r="G20" s="42">
        <v>9.2063689869636076E-2</v>
      </c>
      <c r="H20" s="42">
        <v>0.27754253657422862</v>
      </c>
      <c r="I20" s="42">
        <v>3.9135758395119069E-2</v>
      </c>
      <c r="J20" s="42">
        <v>8.4900029883128202E-5</v>
      </c>
      <c r="K20" s="42">
        <v>0.18081091910283459</v>
      </c>
      <c r="L20">
        <f>+(C20^2*Markiwitz!$B$4^2)+(D20^2*Markiwitz!$C$4^2)+(E20^2*Markiwitz!$D$4^2)+(F20^2*Markiwitz!$E$4^2)+(G20^2*Markiwitz!$F$4^2)+(H20^2*Markiwitz!$G$4^2)+(I20^2*Markiwitz!$H$4^2)+(J20^2*Markiwitz!$I$4^2)+(K20^2*Markiwitz!$J$4^2)+(2*C20*D20*Markiwitz!$B$8)+(2*C20*E20*Markiwitz!$E$8)+(2*C20*F20*Markiwitz!$H$8)+(2*C20*G20*Markiwitz!$B$11)+(2*C20*H20*Markiwitz!$E$11)+(2*C20*I20*Markiwitz!$H$11)+(2*C20*J20*Markiwitz!$K$8)+(2*C20*K20*Markiwitz!$K$11)</f>
        <v>2.5599999989440493E-2</v>
      </c>
      <c r="M20" s="5">
        <f t="shared" si="1"/>
        <v>0.15999999996700154</v>
      </c>
      <c r="N20" s="42">
        <f>SUMPRODUCT(C20:K20,Markiwitz!$B$3:$J$3)</f>
        <v>0.88951413745677843</v>
      </c>
      <c r="O20">
        <f>+(N20-Markiwitz!$O$6)/M20</f>
        <v>4.7938383600935488</v>
      </c>
    </row>
    <row r="21" spans="1:15" x14ac:dyDescent="0.25">
      <c r="A21">
        <v>19</v>
      </c>
      <c r="B21" s="25">
        <f t="shared" si="0"/>
        <v>1.0000000000002625</v>
      </c>
      <c r="C21" s="42">
        <v>0</v>
      </c>
      <c r="D21" s="42">
        <v>0.20020095538043645</v>
      </c>
      <c r="E21" s="42">
        <v>9.908464369927171E-2</v>
      </c>
      <c r="F21" s="42">
        <v>0.10701505832481417</v>
      </c>
      <c r="G21" s="42">
        <v>9.3128463719687624E-2</v>
      </c>
      <c r="H21" s="42">
        <v>0.28636415209832722</v>
      </c>
      <c r="I21" s="42">
        <v>3.7335931850034677E-2</v>
      </c>
      <c r="J21" s="42">
        <v>0</v>
      </c>
      <c r="K21" s="42">
        <v>0.17687079492769045</v>
      </c>
      <c r="L21">
        <f>+(C21^2*Markiwitz!$B$4^2)+(D21^2*Markiwitz!$C$4^2)+(E21^2*Markiwitz!$D$4^2)+(F21^2*Markiwitz!$E$4^2)+(G21^2*Markiwitz!$F$4^2)+(H21^2*Markiwitz!$G$4^2)+(I21^2*Markiwitz!$H$4^2)+(J21^2*Markiwitz!$I$4^2)+(K21^2*Markiwitz!$J$4^2)+(2*C21*D21*Markiwitz!$B$8)+(2*C21*E21*Markiwitz!$E$8)+(2*C21*F21*Markiwitz!$H$8)+(2*C21*G21*Markiwitz!$B$11)+(2*C21*H21*Markiwitz!$E$11)+(2*C21*I21*Markiwitz!$H$11)+(2*C21*J21*Markiwitz!$K$8)+(2*C21*K21*Markiwitz!$K$11)</f>
        <v>2.6896000133470141E-2</v>
      </c>
      <c r="M21" s="5">
        <f t="shared" si="1"/>
        <v>0.16400000040692117</v>
      </c>
      <c r="N21" s="42">
        <f>SUMPRODUCT(C21:K21,Markiwitz!$B$3:$J$3)</f>
        <v>0.91336098813250399</v>
      </c>
      <c r="O21">
        <f>+(N21-Markiwitz!$O$6)/M21</f>
        <v>4.8223230864036495</v>
      </c>
    </row>
    <row r="22" spans="1:15" x14ac:dyDescent="0.25">
      <c r="A22">
        <v>20</v>
      </c>
      <c r="B22" s="25">
        <f t="shared" si="0"/>
        <v>1.0000000000010203</v>
      </c>
      <c r="C22" s="42">
        <v>0</v>
      </c>
      <c r="D22" s="42">
        <v>0.1978985439620429</v>
      </c>
      <c r="E22" s="42">
        <v>9.9064241805526795E-2</v>
      </c>
      <c r="F22" s="42">
        <v>0.10790311899602451</v>
      </c>
      <c r="G22" s="42">
        <v>9.4121314539359263E-2</v>
      </c>
      <c r="H22" s="42">
        <v>0.29501912072622777</v>
      </c>
      <c r="I22" s="42">
        <v>3.5883862995153858E-2</v>
      </c>
      <c r="J22" s="42">
        <v>0</v>
      </c>
      <c r="K22" s="42">
        <v>0.17010979697668507</v>
      </c>
      <c r="L22">
        <f>+(C22^2*Markiwitz!$B$4^2)+(D22^2*Markiwitz!$C$4^2)+(E22^2*Markiwitz!$D$4^2)+(F22^2*Markiwitz!$E$4^2)+(G22^2*Markiwitz!$F$4^2)+(H22^2*Markiwitz!$G$4^2)+(I22^2*Markiwitz!$H$4^2)+(J22^2*Markiwitz!$I$4^2)+(K22^2*Markiwitz!$J$4^2)+(2*C22*D22*Markiwitz!$B$8)+(2*C22*E22*Markiwitz!$E$8)+(2*C22*F22*Markiwitz!$H$8)+(2*C22*G22*Markiwitz!$B$11)+(2*C22*H22*Markiwitz!$E$11)+(2*C22*I22*Markiwitz!$H$11)+(2*C22*J22*Markiwitz!$K$8)+(2*C22*K22*Markiwitz!$K$11)</f>
        <v>2.822400005971186E-2</v>
      </c>
      <c r="M22" s="5">
        <f t="shared" si="1"/>
        <v>0.16800000017771385</v>
      </c>
      <c r="N22" s="42">
        <f>SUMPRODUCT(C22:K22,Markiwitz!$B$3:$J$3)</f>
        <v>0.93698584606465618</v>
      </c>
      <c r="O22">
        <f>+(N22-Markiwitz!$O$6)/M22</f>
        <v>4.8481300309706929</v>
      </c>
    </row>
    <row r="23" spans="1:15" x14ac:dyDescent="0.25">
      <c r="A23">
        <v>21</v>
      </c>
      <c r="B23" s="25">
        <f t="shared" si="0"/>
        <v>0.99999999999989764</v>
      </c>
      <c r="C23" s="42">
        <v>0</v>
      </c>
      <c r="D23" s="42">
        <v>0.25303011092481942</v>
      </c>
      <c r="E23" s="42">
        <v>0.11909354615004017</v>
      </c>
      <c r="F23" s="42">
        <v>0.12348616431936091</v>
      </c>
      <c r="G23" s="42">
        <v>0.10627284940698686</v>
      </c>
      <c r="H23" s="42">
        <v>0.29586101856790498</v>
      </c>
      <c r="I23" s="42">
        <v>5.2875509046072293E-2</v>
      </c>
      <c r="J23" s="42">
        <v>9.3808015847128504E-3</v>
      </c>
      <c r="K23" s="42">
        <v>0.04</v>
      </c>
      <c r="L23">
        <f>+(C23^2*Markiwitz!$B$4^2)+(D23^2*Markiwitz!$C$4^2)+(E23^2*Markiwitz!$D$4^2)+(F23^2*Markiwitz!$E$4^2)+(G23^2*Markiwitz!$F$4^2)+(H23^2*Markiwitz!$G$4^2)+(I23^2*Markiwitz!$H$4^2)+(J23^2*Markiwitz!$I$4^2)+(K23^2*Markiwitz!$J$4^2)+(2*C23*D23*Markiwitz!$B$8)+(2*C23*E23*Markiwitz!$E$8)+(2*C23*F23*Markiwitz!$H$8)+(2*C23*G23*Markiwitz!$B$11)+(2*C23*H23*Markiwitz!$E$11)+(2*C23*I23*Markiwitz!$H$11)+(2*C23*J23*Markiwitz!$K$8)+(2*C23*K23*Markiwitz!$K$11)</f>
        <v>2.9584000101614018E-2</v>
      </c>
      <c r="M23" s="5">
        <f t="shared" si="1"/>
        <v>0.17200000029538959</v>
      </c>
      <c r="N23" s="42">
        <f>SUMPRODUCT(C23:K23,Markiwitz!$B$3:$J$3)</f>
        <v>0.95162320661888156</v>
      </c>
      <c r="O23">
        <f>+(N23-Markiwitz!$O$6)/M23</f>
        <v>4.8204837511334935</v>
      </c>
    </row>
    <row r="24" spans="1:15" x14ac:dyDescent="0.25">
      <c r="A24">
        <v>22</v>
      </c>
      <c r="B24" s="25">
        <f t="shared" si="0"/>
        <v>1.0000000000000375</v>
      </c>
      <c r="C24" s="42">
        <v>0</v>
      </c>
      <c r="D24" s="42">
        <v>0.19333856556849177</v>
      </c>
      <c r="E24" s="42">
        <v>9.8987820501059226E-2</v>
      </c>
      <c r="F24" s="42">
        <v>0.10968698440428372</v>
      </c>
      <c r="G24" s="42">
        <v>9.6094086766816911E-2</v>
      </c>
      <c r="H24" s="42">
        <v>0.31211854649580251</v>
      </c>
      <c r="I24" s="42">
        <v>3.2992999553167951E-2</v>
      </c>
      <c r="J24" s="42">
        <v>0</v>
      </c>
      <c r="K24" s="42">
        <v>0.15678099671041543</v>
      </c>
      <c r="L24">
        <f>+(C24^2*Markiwitz!$B$4^2)+(D24^2*Markiwitz!$C$4^2)+(E24^2*Markiwitz!$D$4^2)+(F24^2*Markiwitz!$E$4^2)+(G24^2*Markiwitz!$F$4^2)+(H24^2*Markiwitz!$G$4^2)+(I24^2*Markiwitz!$H$4^2)+(J24^2*Markiwitz!$I$4^2)+(K24^2*Markiwitz!$J$4^2)+(2*C24*D24*Markiwitz!$B$8)+(2*C24*E24*Markiwitz!$E$8)+(2*C24*F24*Markiwitz!$H$8)+(2*C24*G24*Markiwitz!$B$11)+(2*C24*H24*Markiwitz!$E$11)+(2*C24*I24*Markiwitz!$H$11)+(2*C24*J24*Markiwitz!$K$8)+(2*C24*K24*Markiwitz!$K$11)</f>
        <v>3.0976000149830429E-2</v>
      </c>
      <c r="M24" s="5">
        <f t="shared" si="1"/>
        <v>0.17600000042565464</v>
      </c>
      <c r="N24" s="42">
        <f>SUMPRODUCT(C24:K24,Markiwitz!$B$3:$J$3)</f>
        <v>0.98366488123864204</v>
      </c>
      <c r="O24">
        <f>+(N24-Markiwitz!$O$6)/M24</f>
        <v>4.8929822679313721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DF</vt:lpstr>
      <vt:lpstr>inversion optima (SOLVER)</vt:lpstr>
      <vt:lpstr>Markiwitz</vt:lpstr>
      <vt:lpstr>Portafolios</vt:lpstr>
      <vt:lpstr>P. Eficientes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2023-10-27T22:01:31Z</dcterms:created>
  <dcterms:modified xsi:type="dcterms:W3CDTF">2023-12-19T02:34:59Z</dcterms:modified>
</cp:coreProperties>
</file>